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y Drive\SC\"/>
    </mc:Choice>
  </mc:AlternateContent>
  <xr:revisionPtr revIDLastSave="0" documentId="13_ncr:1_{08826F93-9974-4A72-A0F4-2C40A128FAE4}" xr6:coauthVersionLast="36" xr6:coauthVersionMax="47" xr10:uidLastSave="{00000000-0000-0000-0000-000000000000}"/>
  <bookViews>
    <workbookView xWindow="-120" yWindow="-120" windowWidth="29040" windowHeight="15840" tabRatio="671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8" r:id="rId6"/>
    <sheet name="MID" sheetId="19" r:id="rId7"/>
    <sheet name="RUC" sheetId="20" r:id="rId8"/>
    <sheet name="FWD" sheetId="21" r:id="rId9"/>
    <sheet name="Rookies" sheetId="22" r:id="rId10"/>
    <sheet name="Club Change" sheetId="23" r:id="rId11"/>
    <sheet name="Pos Change" sheetId="24" r:id="rId12"/>
    <sheet name="Past Player Data" sheetId="17" r:id="rId13"/>
  </sheets>
  <definedNames>
    <definedName name="_xlnm._FilterDatabase" localSheetId="10" hidden="1">'Club Change'!$A$2:$BB$50</definedName>
    <definedName name="_xlnm._FilterDatabase" localSheetId="5" hidden="1">DEF!$A$2:$BB$293</definedName>
    <definedName name="_xlnm._FilterDatabase" localSheetId="8" hidden="1">FWD!$A$2:$BB$349</definedName>
    <definedName name="_xlnm._FilterDatabase" localSheetId="6" hidden="1">MID!$A$2:$BB$282</definedName>
    <definedName name="_xlnm._FilterDatabase" localSheetId="12" hidden="1">'Past Player Data'!$A$2:$V$818</definedName>
    <definedName name="_xlnm._FilterDatabase" localSheetId="0" hidden="1">PLANNER!$AK$2:$AQ$863</definedName>
    <definedName name="_xlnm._FilterDatabase" localSheetId="4" hidden="1">'Player Data'!$A$2:$BB$818</definedName>
    <definedName name="_xlnm._FilterDatabase" localSheetId="11" hidden="1">'Pos Change'!$A$2:$BB$211</definedName>
    <definedName name="_xlnm._FilterDatabase" localSheetId="9" hidden="1">Rookies!$A$2:$BB$250</definedName>
    <definedName name="_xlnm._FilterDatabase" localSheetId="7" hidden="1">RUC!$A$2:$BB$72</definedName>
    <definedName name="_xlnm._FilterDatabase" localSheetId="3" hidden="1">'Season Draw'!$A$1:$A$272</definedName>
    <definedName name="_xlnm.Print_Area" localSheetId="3">'Season Draw'!#REF!</definedName>
    <definedName name="_xlnm.Print_Titles" localSheetId="3">'Season Draw'!#REF!</definedName>
  </definedNames>
  <calcPr calcId="191029"/>
</workbook>
</file>

<file path=xl/calcChain.xml><?xml version="1.0" encoding="utf-8"?>
<calcChain xmlns="http://schemas.openxmlformats.org/spreadsheetml/2006/main">
  <c r="F795" i="6" l="1"/>
  <c r="G795" i="6" s="1"/>
  <c r="F796" i="6"/>
  <c r="G796" i="6" s="1"/>
  <c r="F797" i="6"/>
  <c r="G797" i="6" s="1"/>
  <c r="F798" i="6"/>
  <c r="G798" i="6" s="1"/>
  <c r="F799" i="6"/>
  <c r="G799" i="6" s="1"/>
  <c r="F800" i="6"/>
  <c r="G800" i="6" s="1"/>
  <c r="F801" i="6"/>
  <c r="G801" i="6" s="1"/>
  <c r="F802" i="6"/>
  <c r="G802" i="6" s="1"/>
  <c r="F803" i="6"/>
  <c r="G803" i="6" s="1"/>
  <c r="F804" i="6"/>
  <c r="G804" i="6" s="1"/>
  <c r="F805" i="6"/>
  <c r="G805" i="6" s="1"/>
  <c r="F806" i="6"/>
  <c r="G806" i="6" s="1"/>
  <c r="F807" i="6"/>
  <c r="G807" i="6" s="1"/>
  <c r="F808" i="6"/>
  <c r="G808" i="6" s="1"/>
  <c r="F809" i="6"/>
  <c r="G809" i="6" s="1"/>
  <c r="F810" i="6"/>
  <c r="G810" i="6" s="1"/>
  <c r="F811" i="6"/>
  <c r="G811" i="6" s="1"/>
  <c r="F812" i="6"/>
  <c r="G812" i="6" s="1"/>
  <c r="F813" i="6"/>
  <c r="G813" i="6" s="1"/>
  <c r="F814" i="6"/>
  <c r="G814" i="6" s="1"/>
  <c r="F815" i="6"/>
  <c r="G815" i="6" s="1"/>
  <c r="F816" i="6"/>
  <c r="G816" i="6" s="1"/>
  <c r="F817" i="6"/>
  <c r="G817" i="6" s="1"/>
  <c r="F818" i="6"/>
  <c r="G818" i="6" s="1"/>
  <c r="C795" i="6"/>
  <c r="D795" i="6" s="1"/>
  <c r="C796" i="6"/>
  <c r="D796" i="6" s="1"/>
  <c r="C797" i="6"/>
  <c r="D797" i="6" s="1"/>
  <c r="C798" i="6"/>
  <c r="D798" i="6" s="1"/>
  <c r="C799" i="6"/>
  <c r="D799" i="6" s="1"/>
  <c r="C800" i="6"/>
  <c r="D800" i="6" s="1"/>
  <c r="C801" i="6"/>
  <c r="D801" i="6" s="1"/>
  <c r="C802" i="6"/>
  <c r="D802" i="6" s="1"/>
  <c r="C803" i="6"/>
  <c r="D803" i="6" s="1"/>
  <c r="C804" i="6"/>
  <c r="D804" i="6" s="1"/>
  <c r="C805" i="6"/>
  <c r="D805" i="6" s="1"/>
  <c r="C806" i="6"/>
  <c r="D806" i="6" s="1"/>
  <c r="C807" i="6"/>
  <c r="D807" i="6" s="1"/>
  <c r="C808" i="6"/>
  <c r="D808" i="6" s="1"/>
  <c r="C809" i="6"/>
  <c r="D809" i="6" s="1"/>
  <c r="C810" i="6"/>
  <c r="D810" i="6" s="1"/>
  <c r="C811" i="6"/>
  <c r="D811" i="6" s="1"/>
  <c r="C812" i="6"/>
  <c r="D812" i="6" s="1"/>
  <c r="C813" i="6"/>
  <c r="D813" i="6" s="1"/>
  <c r="C814" i="6"/>
  <c r="D814" i="6" s="1"/>
  <c r="C815" i="6"/>
  <c r="D815" i="6" s="1"/>
  <c r="C816" i="6"/>
  <c r="D816" i="6" s="1"/>
  <c r="C817" i="6"/>
  <c r="D817" i="6" s="1"/>
  <c r="C818" i="6"/>
  <c r="D818" i="6" s="1"/>
  <c r="V29" i="1" l="1"/>
  <c r="U29" i="1"/>
  <c r="AG11" i="4"/>
  <c r="AG9" i="4"/>
  <c r="AG19" i="4"/>
  <c r="AG12" i="4"/>
  <c r="AG17" i="4"/>
  <c r="AG18" i="4"/>
  <c r="AG16" i="4"/>
  <c r="AG14" i="4"/>
  <c r="AG20" i="4"/>
  <c r="AG21" i="4"/>
  <c r="AG13" i="4"/>
  <c r="AG10" i="4"/>
  <c r="AG25" i="4"/>
  <c r="AG23" i="4"/>
  <c r="AG22" i="4"/>
  <c r="AG24" i="4"/>
  <c r="AG15" i="4"/>
  <c r="AG8" i="4"/>
  <c r="E5" i="1" l="1"/>
  <c r="E7" i="1"/>
  <c r="E4" i="1"/>
  <c r="E6" i="1"/>
  <c r="E8" i="1"/>
  <c r="E9" i="1"/>
  <c r="E10" i="1"/>
  <c r="E11" i="1"/>
  <c r="E17" i="1"/>
  <c r="E18" i="1"/>
  <c r="E14" i="1"/>
  <c r="E15" i="1"/>
  <c r="E21" i="1"/>
  <c r="E16" i="1"/>
  <c r="E20" i="1"/>
  <c r="E19" i="1"/>
  <c r="E22" i="1"/>
  <c r="E23" i="1"/>
  <c r="E24" i="1"/>
  <c r="E28" i="1"/>
  <c r="E27" i="1"/>
  <c r="E29" i="1"/>
  <c r="E34" i="1"/>
  <c r="E33" i="1"/>
  <c r="E37" i="1"/>
  <c r="E35" i="1"/>
  <c r="E32" i="1"/>
  <c r="E36" i="1"/>
  <c r="E38" i="1"/>
  <c r="E39" i="1"/>
  <c r="F39" i="1"/>
  <c r="F38" i="1"/>
  <c r="F29" i="1"/>
  <c r="F24" i="1"/>
  <c r="F23" i="1"/>
  <c r="F22" i="1"/>
  <c r="F36" i="1"/>
  <c r="F32" i="1"/>
  <c r="F35" i="1"/>
  <c r="F37" i="1"/>
  <c r="F33" i="1"/>
  <c r="F34" i="1"/>
  <c r="F28" i="1"/>
  <c r="F27" i="1"/>
  <c r="F21" i="1"/>
  <c r="F19" i="1"/>
  <c r="F15" i="1"/>
  <c r="F20" i="1"/>
  <c r="F18" i="1"/>
  <c r="F14" i="1"/>
  <c r="F17" i="1"/>
  <c r="F16" i="1"/>
  <c r="F11" i="1"/>
  <c r="F10" i="1"/>
  <c r="F8" i="1"/>
  <c r="F5" i="1"/>
  <c r="F7" i="1"/>
  <c r="F6" i="1"/>
  <c r="F9" i="1"/>
  <c r="F4" i="1"/>
  <c r="G39" i="1"/>
  <c r="G38" i="1"/>
  <c r="G29" i="1"/>
  <c r="G24" i="1"/>
  <c r="G23" i="1"/>
  <c r="G22" i="1"/>
  <c r="G36" i="1"/>
  <c r="G32" i="1"/>
  <c r="G35" i="1"/>
  <c r="G37" i="1"/>
  <c r="G33" i="1"/>
  <c r="G34" i="1"/>
  <c r="G28" i="1"/>
  <c r="G27" i="1"/>
  <c r="G21" i="1"/>
  <c r="G19" i="1"/>
  <c r="G15" i="1"/>
  <c r="G20" i="1"/>
  <c r="G18" i="1"/>
  <c r="G14" i="1"/>
  <c r="G17" i="1"/>
  <c r="G16" i="1"/>
  <c r="G11" i="1"/>
  <c r="G10" i="1"/>
  <c r="G8" i="1"/>
  <c r="G5" i="1"/>
  <c r="G7" i="1"/>
  <c r="G6" i="1"/>
  <c r="G9" i="1"/>
  <c r="G4" i="1"/>
  <c r="H36" i="1"/>
  <c r="H32" i="1"/>
  <c r="H35" i="1"/>
  <c r="H37" i="1"/>
  <c r="H33" i="1"/>
  <c r="H34" i="1"/>
  <c r="H28" i="1"/>
  <c r="H27" i="1"/>
  <c r="H39" i="1"/>
  <c r="H38" i="1"/>
  <c r="H29" i="1"/>
  <c r="H24" i="1"/>
  <c r="H23" i="1"/>
  <c r="H22" i="1"/>
  <c r="H21" i="1"/>
  <c r="H19" i="1"/>
  <c r="H15" i="1"/>
  <c r="H20" i="1"/>
  <c r="H18" i="1"/>
  <c r="H14" i="1"/>
  <c r="H17" i="1"/>
  <c r="H16" i="1"/>
  <c r="H11" i="1"/>
  <c r="H10" i="1"/>
  <c r="H8" i="1"/>
  <c r="H5" i="1"/>
  <c r="H7" i="1"/>
  <c r="H6" i="1"/>
  <c r="H9" i="1"/>
  <c r="H4" i="1"/>
  <c r="C37" i="1"/>
  <c r="C34" i="1"/>
  <c r="C33" i="1"/>
  <c r="C35" i="1"/>
  <c r="C32" i="1"/>
  <c r="C36" i="1"/>
  <c r="C38" i="1"/>
  <c r="C39" i="1"/>
  <c r="C28" i="1"/>
  <c r="C27" i="1"/>
  <c r="C14" i="1"/>
  <c r="C20" i="1"/>
  <c r="C18" i="1"/>
  <c r="C17" i="1"/>
  <c r="C15" i="1"/>
  <c r="C21" i="1"/>
  <c r="C16" i="1"/>
  <c r="C19" i="1"/>
  <c r="C22" i="1"/>
  <c r="C23" i="1"/>
  <c r="C24" i="1"/>
  <c r="C5" i="1"/>
  <c r="C4" i="1"/>
  <c r="C8" i="1"/>
  <c r="C7" i="1"/>
  <c r="C6" i="1"/>
  <c r="C9" i="1"/>
  <c r="C10" i="1"/>
  <c r="C11" i="1"/>
  <c r="D39" i="1"/>
  <c r="D38" i="1"/>
  <c r="D29" i="1"/>
  <c r="D24" i="1"/>
  <c r="D23" i="1"/>
  <c r="D22" i="1"/>
  <c r="D36" i="1"/>
  <c r="D32" i="1"/>
  <c r="D35" i="1"/>
  <c r="D37" i="1"/>
  <c r="D33" i="1"/>
  <c r="D34" i="1"/>
  <c r="D27" i="1"/>
  <c r="D28" i="1"/>
  <c r="D19" i="1"/>
  <c r="D20" i="1"/>
  <c r="D16" i="1"/>
  <c r="D21" i="1"/>
  <c r="D15" i="1"/>
  <c r="D14" i="1"/>
  <c r="D18" i="1"/>
  <c r="D17" i="1"/>
  <c r="D11" i="1"/>
  <c r="D10" i="1"/>
  <c r="D7" i="1"/>
  <c r="D4" i="1"/>
  <c r="D6" i="1"/>
  <c r="D8" i="1"/>
  <c r="D9" i="1"/>
  <c r="D5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V10" i="1" l="1"/>
  <c r="U10" i="1"/>
  <c r="V8" i="1"/>
  <c r="U8" i="1"/>
  <c r="U27" i="1"/>
  <c r="V27" i="1"/>
  <c r="U37" i="1"/>
  <c r="V37" i="1"/>
  <c r="V15" i="1"/>
  <c r="U15" i="1"/>
  <c r="U6" i="1"/>
  <c r="V6" i="1"/>
  <c r="V20" i="1"/>
  <c r="U20" i="1"/>
  <c r="V39" i="1"/>
  <c r="U39" i="1"/>
  <c r="U36" i="1"/>
  <c r="V36" i="1"/>
  <c r="U16" i="1"/>
  <c r="V16" i="1"/>
  <c r="V11" i="1"/>
  <c r="U11" i="1"/>
  <c r="U24" i="1"/>
  <c r="V24" i="1"/>
  <c r="U17" i="1"/>
  <c r="V17" i="1"/>
  <c r="V32" i="1"/>
  <c r="U32" i="1"/>
  <c r="V5" i="1"/>
  <c r="U5" i="1"/>
  <c r="V4" i="1"/>
  <c r="U4" i="1"/>
  <c r="V23" i="1"/>
  <c r="U23" i="1"/>
  <c r="V19" i="1"/>
  <c r="U19" i="1"/>
  <c r="V35" i="1"/>
  <c r="U35" i="1"/>
  <c r="V18" i="1"/>
  <c r="U18" i="1"/>
  <c r="V9" i="1"/>
  <c r="U9" i="1"/>
  <c r="V22" i="1"/>
  <c r="U22" i="1"/>
  <c r="V14" i="1"/>
  <c r="U14" i="1"/>
  <c r="V33" i="1"/>
  <c r="U33" i="1"/>
  <c r="V38" i="1"/>
  <c r="U38" i="1"/>
  <c r="V7" i="1"/>
  <c r="U7" i="1"/>
  <c r="V21" i="1"/>
  <c r="U21" i="1"/>
  <c r="V28" i="1"/>
  <c r="U28" i="1"/>
  <c r="V34" i="1"/>
  <c r="U34" i="1"/>
  <c r="S29" i="1"/>
  <c r="R29" i="1"/>
  <c r="Q29" i="1"/>
  <c r="T29" i="1"/>
  <c r="E44" i="1"/>
  <c r="Q11" i="1"/>
  <c r="R11" i="1"/>
  <c r="S11" i="1"/>
  <c r="T11" i="1"/>
  <c r="R24" i="1"/>
  <c r="Q24" i="1"/>
  <c r="T24" i="1"/>
  <c r="S24" i="1"/>
  <c r="S15" i="1"/>
  <c r="Q15" i="1"/>
  <c r="R15" i="1"/>
  <c r="T15" i="1"/>
  <c r="Q8" i="1"/>
  <c r="S8" i="1"/>
  <c r="R8" i="1"/>
  <c r="T8" i="1"/>
  <c r="T27" i="1"/>
  <c r="S27" i="1"/>
  <c r="R27" i="1"/>
  <c r="Q27" i="1"/>
  <c r="R4" i="1"/>
  <c r="T4" i="1"/>
  <c r="S4" i="1"/>
  <c r="Q4" i="1"/>
  <c r="Q9" i="1"/>
  <c r="R9" i="1"/>
  <c r="S9" i="1"/>
  <c r="T9" i="1"/>
  <c r="R18" i="1"/>
  <c r="T18" i="1"/>
  <c r="S18" i="1"/>
  <c r="Q18" i="1"/>
  <c r="T14" i="1"/>
  <c r="S14" i="1"/>
  <c r="R14" i="1"/>
  <c r="Q14" i="1"/>
  <c r="Q37" i="1"/>
  <c r="T37" i="1"/>
  <c r="R37" i="1"/>
  <c r="S37" i="1"/>
  <c r="Q17" i="1"/>
  <c r="T17" i="1"/>
  <c r="S17" i="1"/>
  <c r="R17" i="1"/>
  <c r="T6" i="1"/>
  <c r="Q6" i="1"/>
  <c r="R6" i="1"/>
  <c r="S6" i="1"/>
  <c r="Q39" i="1"/>
  <c r="T39" i="1"/>
  <c r="S39" i="1"/>
  <c r="R39" i="1"/>
  <c r="R38" i="1"/>
  <c r="Q38" i="1"/>
  <c r="T38" i="1"/>
  <c r="S38" i="1"/>
  <c r="T36" i="1"/>
  <c r="S36" i="1"/>
  <c r="R36" i="1"/>
  <c r="Q36" i="1"/>
  <c r="S35" i="1"/>
  <c r="R35" i="1"/>
  <c r="Q35" i="1"/>
  <c r="T35" i="1"/>
  <c r="R34" i="1"/>
  <c r="Q34" i="1"/>
  <c r="T34" i="1"/>
  <c r="S34" i="1"/>
  <c r="R33" i="1"/>
  <c r="Q33" i="1"/>
  <c r="T33" i="1"/>
  <c r="S33" i="1"/>
  <c r="Q32" i="1"/>
  <c r="T32" i="1"/>
  <c r="S32" i="1"/>
  <c r="R32" i="1"/>
  <c r="R28" i="1"/>
  <c r="Q28" i="1"/>
  <c r="T28" i="1"/>
  <c r="S28" i="1"/>
  <c r="S23" i="1"/>
  <c r="R23" i="1"/>
  <c r="Q23" i="1"/>
  <c r="T23" i="1"/>
  <c r="T22" i="1"/>
  <c r="S22" i="1"/>
  <c r="R22" i="1"/>
  <c r="Q22" i="1"/>
  <c r="Q20" i="1"/>
  <c r="T20" i="1"/>
  <c r="S20" i="1"/>
  <c r="R20" i="1"/>
  <c r="S21" i="1"/>
  <c r="R21" i="1"/>
  <c r="T21" i="1"/>
  <c r="Q21" i="1"/>
  <c r="R19" i="1"/>
  <c r="Q19" i="1"/>
  <c r="T19" i="1"/>
  <c r="S19" i="1"/>
  <c r="T16" i="1"/>
  <c r="S16" i="1"/>
  <c r="R16" i="1"/>
  <c r="Q16" i="1"/>
  <c r="S10" i="1"/>
  <c r="T10" i="1"/>
  <c r="Q10" i="1"/>
  <c r="R10" i="1"/>
  <c r="S7" i="1"/>
  <c r="T7" i="1"/>
  <c r="Q7" i="1"/>
  <c r="R7" i="1"/>
  <c r="S5" i="1"/>
  <c r="R5" i="1"/>
  <c r="Q5" i="1"/>
  <c r="T5" i="1"/>
  <c r="K23" i="2"/>
  <c r="U12" i="1" l="1"/>
  <c r="U51" i="1" s="1"/>
  <c r="U25" i="1"/>
  <c r="U52" i="1" s="1"/>
  <c r="U30" i="1"/>
  <c r="U53" i="1" s="1"/>
  <c r="U40" i="1"/>
  <c r="U54" i="1" s="1"/>
  <c r="R40" i="1"/>
  <c r="V30" i="1"/>
  <c r="V53" i="1" s="1"/>
  <c r="T30" i="1"/>
  <c r="T53" i="1" s="1"/>
  <c r="R25" i="1"/>
  <c r="S12" i="1"/>
  <c r="S51" i="1" s="1"/>
  <c r="R12" i="1"/>
  <c r="T12" i="1"/>
  <c r="T51" i="1" s="1"/>
  <c r="V25" i="1"/>
  <c r="V52" i="1" s="1"/>
  <c r="Q25" i="1"/>
  <c r="S25" i="1"/>
  <c r="S52" i="1" s="1"/>
  <c r="T40" i="1"/>
  <c r="T54" i="1" s="1"/>
  <c r="S30" i="1"/>
  <c r="S53" i="1" s="1"/>
  <c r="V40" i="1"/>
  <c r="V54" i="1" s="1"/>
  <c r="T25" i="1"/>
  <c r="T52" i="1" s="1"/>
  <c r="Q40" i="1"/>
  <c r="Q12" i="1"/>
  <c r="S40" i="1"/>
  <c r="S54" i="1" s="1"/>
  <c r="Q30" i="1"/>
  <c r="R30" i="1"/>
  <c r="V12" i="1"/>
  <c r="V51" i="1" s="1"/>
  <c r="U42" i="1" l="1"/>
  <c r="R42" i="1"/>
  <c r="T42" i="1"/>
  <c r="Q42" i="1"/>
  <c r="S42" i="1"/>
  <c r="V42" i="1"/>
  <c r="V31" i="1" l="1" a="1"/>
  <c r="Q31" i="1" a="1"/>
  <c r="U13" i="1" a="1"/>
  <c r="S31" i="1" a="1"/>
  <c r="R26" i="1" a="1"/>
  <c r="T31" i="1" a="1"/>
  <c r="U41" i="1" a="1"/>
  <c r="U31" i="1" a="1"/>
  <c r="R31" i="1" a="1"/>
  <c r="R41" i="1" a="1"/>
  <c r="S41" i="1" a="1"/>
  <c r="T26" i="1" a="1"/>
  <c r="S26" i="1" a="1"/>
  <c r="Q26" i="1" a="1"/>
  <c r="V26" i="1" a="1"/>
  <c r="Q41" i="1" a="1"/>
  <c r="V41" i="1" a="1"/>
  <c r="R13" i="1" a="1"/>
  <c r="T13" i="1" l="1" a="1"/>
  <c r="Q13" i="1" a="1"/>
  <c r="U26" i="1" l="1" a="1"/>
  <c r="J34" i="1" l="1"/>
  <c r="J38" i="1"/>
  <c r="J29" i="1"/>
  <c r="J27" i="1"/>
  <c r="J14" i="1"/>
  <c r="M5" i="1"/>
  <c r="M38" i="1"/>
  <c r="J36" i="1"/>
  <c r="J8" i="1"/>
  <c r="J6" i="1"/>
  <c r="M35" i="1"/>
  <c r="M24" i="1"/>
  <c r="M39" i="1"/>
  <c r="M15" i="1"/>
  <c r="M27" i="1"/>
  <c r="J18" i="1"/>
  <c r="J17" i="1"/>
  <c r="J21" i="1"/>
  <c r="J32" i="1"/>
  <c r="J35" i="1"/>
  <c r="J33" i="1"/>
  <c r="J39" i="1"/>
  <c r="J15" i="1"/>
  <c r="M32" i="1"/>
  <c r="M16" i="1"/>
  <c r="M8" i="1"/>
  <c r="M29" i="1"/>
  <c r="M28" i="1"/>
  <c r="M7" i="1"/>
  <c r="M36" i="1"/>
  <c r="J5" i="1"/>
  <c r="J24" i="1"/>
  <c r="M33" i="1"/>
  <c r="M14" i="1"/>
  <c r="M22" i="1"/>
  <c r="M17" i="1"/>
  <c r="J19" i="1"/>
  <c r="J11" i="1"/>
  <c r="J16" i="1"/>
  <c r="J28" i="1"/>
  <c r="J7" i="1"/>
  <c r="M11" i="1"/>
  <c r="M19" i="1"/>
  <c r="M18" i="1"/>
  <c r="J22" i="1" l="1"/>
  <c r="M6" i="1"/>
  <c r="J4" i="1"/>
  <c r="J37" i="1"/>
  <c r="J9" i="1"/>
  <c r="M9" i="1"/>
  <c r="M21" i="1"/>
  <c r="M20" i="1"/>
  <c r="M10" i="1"/>
  <c r="M23" i="1"/>
  <c r="M34" i="1"/>
  <c r="J20" i="1"/>
  <c r="M37" i="1"/>
  <c r="J10" i="1"/>
  <c r="J23" i="1"/>
  <c r="M4" i="1"/>
  <c r="J44" i="1" l="1"/>
  <c r="J49" i="1" s="1"/>
  <c r="H49" i="1" s="1"/>
  <c r="K36" i="1" l="1"/>
  <c r="K32" i="1"/>
  <c r="L7" i="1"/>
  <c r="O29" i="1"/>
  <c r="K38" i="1"/>
  <c r="K10" i="1"/>
  <c r="N36" i="1"/>
  <c r="K15" i="1"/>
  <c r="L37" i="1"/>
  <c r="O32" i="1"/>
  <c r="O4" i="1"/>
  <c r="K14" i="1"/>
  <c r="K11" i="1"/>
  <c r="O20" i="1"/>
  <c r="N6" i="1"/>
  <c r="O28" i="1"/>
  <c r="O36" i="1"/>
  <c r="O15" i="1"/>
  <c r="N4" i="1"/>
  <c r="N17" i="1"/>
  <c r="L27" i="1"/>
  <c r="L33" i="1"/>
  <c r="K35" i="1"/>
  <c r="N19" i="1"/>
  <c r="N11" i="1"/>
  <c r="O6" i="1"/>
  <c r="L16" i="1"/>
  <c r="O8" i="1"/>
  <c r="L15" i="1"/>
  <c r="O37" i="1"/>
  <c r="N27" i="1"/>
  <c r="L17" i="1"/>
  <c r="K34" i="1"/>
  <c r="N5" i="1"/>
  <c r="L39" i="1"/>
  <c r="K19" i="1"/>
  <c r="O11" i="1"/>
  <c r="K8" i="1"/>
  <c r="S13" i="1" s="1" a="1"/>
  <c r="K37" i="1"/>
  <c r="L32" i="1"/>
  <c r="N14" i="1"/>
  <c r="O27" i="1"/>
  <c r="O35" i="1"/>
  <c r="O19" i="1"/>
  <c r="L24" i="1"/>
  <c r="N8" i="1"/>
  <c r="N22" i="1"/>
  <c r="O14" i="1"/>
  <c r="K7" i="1"/>
  <c r="V13" i="1" s="1" a="1"/>
  <c r="K27" i="1"/>
  <c r="K5" i="1"/>
  <c r="N35" i="1"/>
  <c r="L18" i="1"/>
  <c r="K28" i="1"/>
  <c r="O22" i="1"/>
  <c r="N7" i="1"/>
  <c r="O34" i="1"/>
  <c r="O5" i="1"/>
  <c r="K33" i="1"/>
  <c r="T41" i="1" s="1" a="1"/>
  <c r="L35" i="1"/>
  <c r="K20" i="1"/>
  <c r="N16" i="1"/>
  <c r="N28" i="1"/>
  <c r="K4" i="1"/>
  <c r="O7" i="1"/>
  <c r="L38" i="1"/>
  <c r="L5" i="1"/>
  <c r="O33" i="1"/>
  <c r="L19" i="1"/>
  <c r="O18" i="1"/>
  <c r="N20" i="1"/>
  <c r="K6" i="1"/>
  <c r="O16" i="1"/>
  <c r="N32" i="1"/>
  <c r="L14" i="1"/>
  <c r="K23" i="1"/>
  <c r="N34" i="1"/>
  <c r="O17" i="1"/>
  <c r="N33" i="1"/>
  <c r="K39" i="1"/>
  <c r="N18" i="1"/>
  <c r="K16" i="1"/>
  <c r="O24" i="1"/>
  <c r="N15" i="1"/>
  <c r="K22" i="1"/>
  <c r="L4" i="1"/>
  <c r="N23" i="1"/>
  <c r="N29" i="1"/>
  <c r="N38" i="1"/>
  <c r="O39" i="1"/>
  <c r="K24" i="1"/>
  <c r="L6" i="1"/>
  <c r="L8" i="1"/>
  <c r="O23" i="1"/>
  <c r="L34" i="1"/>
  <c r="L20" i="1"/>
  <c r="N24" i="1"/>
  <c r="K29" i="1"/>
  <c r="O38" i="1"/>
  <c r="N39" i="1"/>
  <c r="K18" i="1"/>
  <c r="L11" i="1"/>
  <c r="O10" i="1" l="1"/>
  <c r="N37" i="1"/>
  <c r="N10" i="1"/>
  <c r="L10" i="1"/>
  <c r="L23" i="1"/>
  <c r="O21" i="1"/>
  <c r="O9" i="1"/>
  <c r="T41" i="1"/>
  <c r="V41" i="1"/>
  <c r="R41" i="1"/>
  <c r="U41" i="1"/>
  <c r="Q41" i="1"/>
  <c r="S41" i="1"/>
  <c r="L22" i="1"/>
  <c r="L29" i="1"/>
  <c r="K17" i="1"/>
  <c r="T31" i="1"/>
  <c r="S31" i="1"/>
  <c r="R31" i="1"/>
  <c r="V31" i="1"/>
  <c r="U31" i="1"/>
  <c r="Q31" i="1"/>
  <c r="K21" i="1"/>
  <c r="Q26" i="1" s="1"/>
  <c r="K9" i="1"/>
  <c r="Q13" i="1" s="1"/>
  <c r="N9" i="1"/>
  <c r="N21" i="1"/>
  <c r="S26" i="1"/>
  <c r="L28" i="1"/>
  <c r="L36" i="1"/>
  <c r="L21" i="1"/>
  <c r="L9" i="1"/>
  <c r="S13" i="1" l="1"/>
  <c r="S43" i="1" s="1"/>
  <c r="V13" i="1"/>
  <c r="U13" i="1"/>
  <c r="T13" i="1"/>
  <c r="R13" i="1"/>
  <c r="T26" i="1"/>
  <c r="R26" i="1"/>
  <c r="R43" i="1" s="1"/>
  <c r="U26" i="1"/>
  <c r="U43" i="1" s="1"/>
  <c r="V26" i="1"/>
  <c r="V43" i="1" s="1"/>
  <c r="Q43" i="1"/>
  <c r="T43" i="1" l="1"/>
</calcChain>
</file>

<file path=xl/sharedStrings.xml><?xml version="1.0" encoding="utf-8"?>
<sst xmlns="http://schemas.openxmlformats.org/spreadsheetml/2006/main" count="33948" uniqueCount="1999">
  <si>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</si>
  <si>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</si>
  <si>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</si>
  <si>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</si>
  <si>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</si>
  <si>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</si>
  <si>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</si>
  <si>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</si>
  <si>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</si>
  <si>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</si>
  <si>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</si>
  <si>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</si>
  <si>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</si>
  <si>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</si>
  <si>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</si>
  <si>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</si>
  <si>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</si>
  <si>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</si>
  <si>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</si>
  <si>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</si>
  <si>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</si>
  <si>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</si>
  <si>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</si>
  <si>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</si>
  <si>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</si>
  <si>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</si>
  <si>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</si>
  <si>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</si>
  <si>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</si>
  <si>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</si>
  <si>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</si>
  <si>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</si>
  <si>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</si>
  <si>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</si>
  <si>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</si>
  <si>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</si>
  <si>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</si>
  <si>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</si>
  <si>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</si>
  <si>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</si>
  <si>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</si>
  <si>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</si>
  <si>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</si>
  <si>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</si>
  <si>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</si>
  <si>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</si>
  <si>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</si>
  <si>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</si>
  <si>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</si>
  <si>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</si>
  <si>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</si>
  <si>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</si>
  <si>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</si>
  <si>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</si>
  <si>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</si>
  <si>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</si>
  <si>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</si>
  <si>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</si>
  <si>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</si>
  <si>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</si>
  <si>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</si>
  <si>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</si>
  <si>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</si>
  <si>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</si>
  <si>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</si>
  <si>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</si>
  <si>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</si>
  <si>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</si>
  <si>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</si>
  <si>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</si>
  <si>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</si>
  <si>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</si>
  <si>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</si>
  <si>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</si>
  <si>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</si>
  <si>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</si>
  <si>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</si>
  <si>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</si>
  <si>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</si>
  <si>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</si>
  <si>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</si>
  <si>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</si>
  <si>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</si>
  <si>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</si>
  <si>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</si>
  <si>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</si>
  <si>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</si>
  <si>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</si>
  <si>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</si>
  <si>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</si>
  <si>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</si>
  <si>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</si>
  <si>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</si>
  <si>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</si>
  <si>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</si>
  <si>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</si>
  <si>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</si>
  <si>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</si>
  <si>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</si>
  <si>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</si>
  <si>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</si>
  <si>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</si>
  <si>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</si>
  <si>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</si>
  <si>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</si>
  <si>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</si>
  <si>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</si>
  <si>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</si>
  <si>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</si>
  <si>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</si>
  <si>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</si>
  <si>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</si>
  <si>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</si>
  <si>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</si>
  <si>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</si>
  <si>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</si>
  <si>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</si>
  <si>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</si>
  <si>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</si>
  <si>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</si>
  <si>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</si>
  <si>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</si>
  <si>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</si>
  <si>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</si>
  <si>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</si>
  <si>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</si>
  <si>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</si>
  <si>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</si>
  <si>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</si>
  <si>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</si>
  <si>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</si>
  <si>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</si>
  <si>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</si>
  <si>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</si>
  <si>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</si>
  <si>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</si>
  <si>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</si>
  <si>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</si>
  <si>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</si>
  <si>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</si>
  <si>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</si>
  <si>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</si>
  <si>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</si>
  <si>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</si>
  <si>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</si>
  <si>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</si>
  <si>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</si>
  <si>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</si>
  <si>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</si>
  <si>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</si>
  <si>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</si>
  <si>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</si>
  <si>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</si>
  <si>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</si>
  <si>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</si>
  <si>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</si>
  <si>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</si>
  <si>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</si>
  <si>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</si>
  <si>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</si>
  <si>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</si>
  <si>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</si>
  <si>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</si>
  <si>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</si>
  <si>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</si>
  <si>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</si>
  <si>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</si>
  <si>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</si>
  <si>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</si>
  <si>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</si>
  <si>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</si>
  <si>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</si>
  <si>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</si>
  <si>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</si>
  <si>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</si>
  <si>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</si>
  <si>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</si>
  <si>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</si>
  <si>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</si>
  <si>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</si>
  <si>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</si>
  <si>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</si>
  <si>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</si>
  <si>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</si>
  <si>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</si>
  <si>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</si>
  <si>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</si>
  <si>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</si>
  <si>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</si>
  <si>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</si>
  <si>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</si>
  <si>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</si>
  <si>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</si>
  <si>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</si>
  <si>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</si>
  <si>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</si>
  <si>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</si>
  <si>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</si>
  <si>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</si>
  <si>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</si>
  <si>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</si>
  <si>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</si>
  <si>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</si>
  <si>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</si>
  <si>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</si>
  <si>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</si>
  <si>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</si>
  <si>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</si>
  <si>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</si>
  <si>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</si>
  <si>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</si>
  <si>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</si>
  <si>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</si>
  <si>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</si>
  <si>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</si>
  <si>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</si>
  <si>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</si>
  <si>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</si>
  <si>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</si>
  <si>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</si>
  <si>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</si>
  <si>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</si>
  <si>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</si>
  <si>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</si>
  <si>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</si>
  <si>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</si>
  <si>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</si>
  <si>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</si>
  <si>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</si>
  <si>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</si>
  <si>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</si>
  <si>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</si>
  <si>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</si>
  <si>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</si>
  <si>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</si>
  <si>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</si>
  <si>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</si>
  <si>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</si>
  <si>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</si>
  <si>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</si>
  <si>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</si>
  <si>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</si>
  <si>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</si>
  <si>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</si>
  <si>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</si>
  <si>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</si>
  <si>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</si>
  <si>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</si>
  <si>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</si>
  <si>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</si>
  <si>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</si>
  <si>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</si>
  <si>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</si>
  <si>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</si>
  <si>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</si>
  <si>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</si>
  <si>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</si>
  <si>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</si>
  <si>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</si>
  <si>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</si>
  <si>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</si>
  <si>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</si>
  <si>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</si>
  <si>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</si>
  <si>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</si>
  <si>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</si>
  <si>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</si>
  <si>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</si>
  <si>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</si>
  <si>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</si>
  <si>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</si>
  <si>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</si>
  <si>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</si>
  <si>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</si>
  <si>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</si>
  <si>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</si>
  <si>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</si>
  <si>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</si>
  <si>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</si>
  <si>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</si>
  <si>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</si>
  <si>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</si>
  <si>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</si>
  <si>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</si>
  <si>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</si>
  <si>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</si>
  <si>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</si>
  <si>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</si>
  <si>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</si>
  <si>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</si>
  <si>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</si>
  <si>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</si>
  <si>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</si>
  <si>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</si>
  <si>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</si>
  <si>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</si>
  <si>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</si>
  <si>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</si>
  <si>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</si>
  <si>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</si>
  <si>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</si>
  <si>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</si>
  <si>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</si>
  <si>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</si>
  <si>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</si>
  <si>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</si>
  <si>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</si>
  <si>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</si>
  <si>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</si>
  <si>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</si>
  <si>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</si>
  <si>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</si>
  <si>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</si>
  <si>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</si>
  <si>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</si>
  <si>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</si>
  <si>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</si>
  <si>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</si>
  <si>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</si>
  <si>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</si>
  <si>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</si>
  <si>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</si>
  <si>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</si>
  <si>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</si>
  <si>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</si>
  <si>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</si>
  <si>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</si>
  <si>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</si>
  <si>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</si>
  <si>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</si>
  <si>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</si>
  <si>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</si>
  <si>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</si>
  <si>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</si>
  <si>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</si>
  <si>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</si>
  <si>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</si>
  <si>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</si>
  <si>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</si>
  <si>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</si>
  <si>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</si>
  <si>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</si>
  <si>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</si>
  <si>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</si>
  <si>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</si>
  <si>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</si>
  <si>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</si>
  <si>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</si>
  <si>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</si>
  <si>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</si>
  <si>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</si>
  <si>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</si>
  <si>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</si>
  <si>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</si>
  <si>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</si>
  <si>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</si>
  <si>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</si>
  <si>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</si>
  <si>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</si>
  <si>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</si>
  <si>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</si>
  <si>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</si>
  <si>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</si>
  <si>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</si>
  <si>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</si>
  <si>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</si>
  <si>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</si>
  <si>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</si>
  <si>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</si>
  <si>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</si>
  <si>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</si>
  <si>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</si>
  <si>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</si>
  <si>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</si>
  <si>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</si>
  <si>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</si>
  <si>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</si>
  <si>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</si>
  <si>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</si>
  <si>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</si>
  <si>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</si>
  <si>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</si>
  <si>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</si>
  <si>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</si>
  <si>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</si>
  <si>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</si>
  <si>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</si>
  <si>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</si>
  <si>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</si>
  <si>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</si>
  <si>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</si>
  <si>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</si>
  <si>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</si>
  <si>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</si>
  <si>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</si>
  <si>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</si>
  <si>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</si>
  <si>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</si>
  <si>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</si>
  <si>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</si>
  <si>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</si>
  <si>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</si>
  <si>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</si>
  <si>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</si>
  <si>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</si>
  <si>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</si>
  <si>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</si>
  <si>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</si>
  <si>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</si>
  <si>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</si>
  <si>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</si>
  <si>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</si>
  <si>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</si>
  <si>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</si>
  <si>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</si>
  <si>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</si>
  <si>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</si>
  <si>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</si>
  <si>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</si>
  <si>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</si>
  <si>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</si>
  <si>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</si>
  <si>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</si>
  <si>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</si>
  <si>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</si>
  <si>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</si>
  <si>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</si>
  <si>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</si>
  <si>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</si>
  <si>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</si>
  <si>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</si>
  <si>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</si>
  <si>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</si>
  <si>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</si>
  <si>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</si>
  <si>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</si>
  <si>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</si>
  <si>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</si>
  <si>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</si>
  <si>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</si>
  <si>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</si>
  <si>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</si>
  <si>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</si>
  <si>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</si>
  <si>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</si>
  <si>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</si>
  <si>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</si>
  <si>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</si>
  <si>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</si>
  <si>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</si>
  <si>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</si>
  <si>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</si>
  <si>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</si>
  <si>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</si>
  <si>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</si>
  <si>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</si>
  <si>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</si>
  <si>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</si>
  <si>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</si>
  <si>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</si>
  <si>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</si>
  <si>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</si>
  <si>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</si>
  <si>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</si>
  <si>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</si>
  <si>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</si>
  <si>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</si>
  <si>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</si>
  <si>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</si>
  <si>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</si>
  <si>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</si>
  <si>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</si>
  <si>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</si>
  <si>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</si>
  <si>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</si>
  <si>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</si>
  <si>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</si>
  <si>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</si>
  <si>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</si>
  <si>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</si>
  <si>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</si>
  <si>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</si>
  <si>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</si>
  <si>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</si>
  <si>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</si>
  <si>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</si>
  <si>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</si>
  <si>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</si>
  <si>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</si>
  <si>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</si>
  <si>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</si>
  <si>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</si>
  <si>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</si>
  <si>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</si>
  <si>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</si>
  <si>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</si>
  <si>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</si>
  <si>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</si>
  <si>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</si>
  <si>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</si>
  <si>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</si>
  <si>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</si>
  <si>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</si>
  <si>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</si>
  <si>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</si>
  <si>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</si>
  <si>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</si>
  <si>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</si>
  <si>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</si>
  <si>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</si>
  <si>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</si>
  <si>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</si>
  <si>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</si>
  <si>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</si>
  <si>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</si>
  <si>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</si>
  <si>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</si>
  <si>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</si>
  <si>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</si>
  <si>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</si>
  <si>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</si>
  <si>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</si>
  <si>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</si>
  <si>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</si>
  <si>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</si>
  <si>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</si>
  <si>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</si>
  <si>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</si>
  <si>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</si>
  <si>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</si>
  <si>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</si>
  <si>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</si>
  <si>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</si>
  <si>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</si>
  <si>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</si>
  <si>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</si>
  <si>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</si>
  <si>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</si>
  <si>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</si>
  <si>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</si>
  <si>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</si>
  <si>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</si>
  <si>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</si>
  <si>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</si>
  <si>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</si>
  <si>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</si>
  <si>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</si>
  <si>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</si>
  <si>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</si>
  <si>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</si>
  <si>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</si>
  <si>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</si>
  <si>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</si>
  <si>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</si>
  <si>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</si>
  <si>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</si>
  <si>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</si>
  <si>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</si>
  <si>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</si>
  <si>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</si>
  <si>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</si>
  <si>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</si>
  <si>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</si>
  <si>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</si>
  <si>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</si>
  <si>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</si>
  <si>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</si>
  <si>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</si>
  <si>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</si>
  <si>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</si>
  <si>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</si>
  <si>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</si>
  <si>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</si>
  <si>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</si>
  <si>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</si>
  <si>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</si>
  <si>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</si>
  <si>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</si>
  <si>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</si>
  <si>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</si>
  <si>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</si>
  <si>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</si>
  <si>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</si>
  <si>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</si>
  <si>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</si>
  <si>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</si>
  <si>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</si>
  <si>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</si>
  <si>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</si>
  <si>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</si>
  <si>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</si>
  <si>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</si>
  <si>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</si>
  <si>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</si>
  <si>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</si>
  <si>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</si>
  <si>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</si>
  <si>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</si>
  <si>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</si>
  <si>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</si>
  <si>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</si>
  <si>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</si>
  <si>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</si>
  <si>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</si>
  <si>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</si>
  <si>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</si>
  <si>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</si>
  <si>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</si>
  <si>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</si>
  <si>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</si>
  <si>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</si>
  <si>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</si>
  <si>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</si>
  <si>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</si>
  <si>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</si>
  <si>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</si>
  <si>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</si>
  <si>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</si>
  <si>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</si>
  <si>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</si>
  <si>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</si>
  <si>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</si>
  <si>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</si>
  <si>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</si>
  <si>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</si>
  <si>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</si>
  <si>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</si>
  <si>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</si>
  <si>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</si>
  <si>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</si>
  <si>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</si>
  <si>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</si>
  <si>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</si>
  <si>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</si>
  <si>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</si>
  <si>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</si>
  <si>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</si>
  <si>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</si>
  <si>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</si>
  <si>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</si>
  <si>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</si>
  <si>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</si>
  <si>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</si>
  <si>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</si>
  <si>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</si>
  <si>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</si>
  <si>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</si>
  <si>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</si>
  <si>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</si>
  <si>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</si>
  <si>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</si>
  <si>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</si>
  <si>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</si>
  <si>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</si>
  <si>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</si>
  <si>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</si>
  <si>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</si>
  <si>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</si>
  <si>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</si>
  <si>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</si>
  <si>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</si>
  <si>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</si>
  <si>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</si>
  <si>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</si>
  <si>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</si>
  <si>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</si>
  <si>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</si>
  <si>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</si>
  <si>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</si>
  <si>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</si>
  <si>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</si>
  <si>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</si>
  <si>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</si>
  <si>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</si>
  <si>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</si>
  <si>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</si>
  <si>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</si>
  <si>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</si>
  <si>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</si>
  <si>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</si>
  <si>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</si>
  <si>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</si>
  <si>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</si>
  <si>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</si>
  <si>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</si>
  <si>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</si>
  <si>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</si>
  <si>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</si>
  <si>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</si>
  <si>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</si>
  <si>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</si>
  <si>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</si>
  <si>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</si>
  <si>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</si>
  <si>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</si>
  <si>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</si>
  <si>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</si>
  <si>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</si>
  <si>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</si>
  <si>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</si>
  <si>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</si>
  <si>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</si>
  <si>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</si>
  <si>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</si>
  <si>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</si>
  <si>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</si>
  <si>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</si>
  <si>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</si>
  <si>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</si>
  <si>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</si>
  <si>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</si>
  <si>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</si>
  <si>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</si>
  <si>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</si>
  <si>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</si>
  <si>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</si>
  <si>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</si>
  <si>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</si>
  <si>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</si>
  <si>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</si>
  <si>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</si>
  <si>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</si>
  <si>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</si>
  <si>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</si>
  <si>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</si>
  <si>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</si>
  <si>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</si>
  <si>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</si>
  <si>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</si>
  <si>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</si>
  <si>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</si>
  <si>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</si>
  <si>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</si>
  <si>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</si>
  <si>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</si>
  <si>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</si>
  <si>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</si>
  <si>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</si>
  <si>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</si>
  <si>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</si>
  <si>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</si>
  <si>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</si>
  <si>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</si>
  <si>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</si>
  <si>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</si>
  <si>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</si>
  <si>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</si>
  <si>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</si>
  <si>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</si>
  <si>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</si>
  <si>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</si>
  <si>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</si>
  <si>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</si>
  <si>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</si>
  <si>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</si>
  <si>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</si>
  <si>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</si>
  <si>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</si>
  <si>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</si>
  <si>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</si>
  <si>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</si>
  <si>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</si>
  <si>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</si>
  <si>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</si>
  <si>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</si>
  <si>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</si>
  <si>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</si>
  <si>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</si>
  <si>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</si>
  <si>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</si>
  <si>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</si>
  <si>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</si>
  <si>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</si>
  <si>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</si>
  <si>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</si>
  <si>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</si>
  <si>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</si>
  <si>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</si>
  <si>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</si>
  <si>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</si>
  <si>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</si>
  <si>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</si>
  <si>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</si>
  <si>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</si>
  <si>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</si>
  <si>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</si>
  <si>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</si>
  <si>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</si>
  <si>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</si>
  <si>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</si>
  <si>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</si>
  <si>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</si>
  <si>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</si>
  <si>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</si>
  <si>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</si>
  <si>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</si>
  <si>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</si>
  <si>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</si>
  <si>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</si>
  <si>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</si>
  <si>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</si>
  <si>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</si>
  <si>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</si>
  <si>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</si>
  <si>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</si>
  <si>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</si>
  <si>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</si>
  <si>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</si>
  <si>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</si>
  <si>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</si>
  <si>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</si>
  <si>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</si>
  <si>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</si>
  <si>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</si>
  <si>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</si>
  <si>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</si>
  <si>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</si>
  <si>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</si>
  <si>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</si>
  <si>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</si>
  <si>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</si>
  <si>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</si>
  <si>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</si>
  <si>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</si>
  <si>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</si>
  <si>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</si>
  <si>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</si>
  <si>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</si>
  <si>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</si>
  <si>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</si>
  <si>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</si>
  <si>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</si>
  <si>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</si>
  <si>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</si>
  <si>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</si>
  <si>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</si>
  <si>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</si>
  <si>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</si>
  <si>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</si>
  <si>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</si>
  <si>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</si>
  <si>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</si>
  <si>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</si>
  <si>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</si>
  <si>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</si>
  <si>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</si>
  <si>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</si>
  <si>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</si>
  <si>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</si>
  <si>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</si>
  <si>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</si>
  <si>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</si>
  <si>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</si>
  <si>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</si>
  <si>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</si>
  <si>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</si>
  <si>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</si>
  <si>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</si>
  <si>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</si>
  <si>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</si>
  <si>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</si>
  <si>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</si>
  <si>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</si>
  <si>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</si>
  <si>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</si>
  <si>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</si>
  <si>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</si>
  <si>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</si>
  <si>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</si>
  <si>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</si>
  <si>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</si>
  <si>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</si>
  <si>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</si>
  <si>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</si>
  <si>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</si>
  <si>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</si>
  <si>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</si>
  <si>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</si>
  <si>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</si>
  <si>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</si>
  <si>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</si>
  <si>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</si>
  <si>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</si>
  <si>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</si>
  <si>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</si>
  <si>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</si>
  <si>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</si>
  <si>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Likely to Play?</t>
  </si>
  <si>
    <t>Data Field</t>
  </si>
  <si>
    <t>2017 Avg.</t>
  </si>
  <si>
    <t>Acres, Blake</t>
  </si>
  <si>
    <t>Allen, Oscar</t>
  </si>
  <si>
    <t>Amartey, Joel</t>
  </si>
  <si>
    <t>Anderson, Jed</t>
  </si>
  <si>
    <t>Baker, Oskar</t>
  </si>
  <si>
    <t>Berry, Jarrod</t>
  </si>
  <si>
    <t>Brown, Tyler</t>
  </si>
  <si>
    <t>Cameron, Darcy</t>
  </si>
  <si>
    <t>Coleman-Jones, Callum</t>
  </si>
  <si>
    <t>Crouch, Brad</t>
  </si>
  <si>
    <t>Davies-Uniacke, Luke</t>
  </si>
  <si>
    <t>Dixon, Hugh</t>
  </si>
  <si>
    <t>Draper, Sam</t>
  </si>
  <si>
    <t>Dunkley, Josh</t>
  </si>
  <si>
    <t>Fritsch, Bayley</t>
  </si>
  <si>
    <t>Giro, Stefan</t>
  </si>
  <si>
    <t>Guelfi, Matt</t>
  </si>
  <si>
    <t>Hawkins, Tom</t>
  </si>
  <si>
    <t>Hayes, Sam</t>
  </si>
  <si>
    <t>Hopper, Jacob</t>
  </si>
  <si>
    <t>Keeffe, Lachlan</t>
  </si>
  <si>
    <t>Kent, Dean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</si>
  <si>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</si>
  <si>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</si>
  <si>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</si>
  <si>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</si>
  <si>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</si>
  <si>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</si>
  <si>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</si>
  <si>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Meek, Lloyd</t>
  </si>
  <si>
    <t>Miller, Ben</t>
  </si>
  <si>
    <t>Moore, Darcy</t>
  </si>
  <si>
    <t>Murphy, Nathan</t>
  </si>
  <si>
    <t>Neal-Bullen, Alex</t>
  </si>
  <si>
    <t>Pendlebury, Scott</t>
  </si>
  <si>
    <t>Petracca, Christian</t>
  </si>
  <si>
    <t>Phillips, Andrew</t>
  </si>
  <si>
    <t>Ratugolea, Esava</t>
  </si>
  <si>
    <t>Rayner, Cameron</t>
  </si>
  <si>
    <t>Rioli, Daniel</t>
  </si>
  <si>
    <t>Rioli, Willie</t>
  </si>
  <si>
    <t>Ronke, Ben</t>
  </si>
  <si>
    <t>Starcevich, Brandon</t>
  </si>
  <si>
    <t>Xerri, Tristan</t>
  </si>
  <si>
    <t>Newman, Nic</t>
  </si>
  <si>
    <t>Total</t>
  </si>
  <si>
    <t>Team Value:</t>
  </si>
  <si>
    <t>Optus Stadium</t>
  </si>
  <si>
    <t>Marvel Stadium</t>
  </si>
  <si>
    <t>TIO Stadium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</si>
  <si>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</si>
  <si>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</si>
  <si>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</si>
  <si>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</si>
  <si>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</si>
  <si>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</si>
  <si>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</si>
  <si>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</si>
  <si>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</si>
  <si>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</si>
  <si>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</si>
  <si>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</si>
  <si>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</si>
  <si>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</si>
  <si>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</si>
  <si>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>Answerth, Noah</t>
  </si>
  <si>
    <t>Atkins, Tom</t>
  </si>
  <si>
    <t>Bedford, Toby</t>
  </si>
  <si>
    <t>Berry, Thomas</t>
  </si>
  <si>
    <t>Blakey, Nick</t>
  </si>
  <si>
    <t>Bosenavulagi, Atu</t>
  </si>
  <si>
    <t>Briggs, Kieren</t>
  </si>
  <si>
    <t>Butters, Zak</t>
  </si>
  <si>
    <t>Bytel, Jack</t>
  </si>
  <si>
    <t>Caldwell, Jye</t>
  </si>
  <si>
    <t>Chandler, Kade</t>
  </si>
  <si>
    <t>Clark, Jordan</t>
  </si>
  <si>
    <t>Collier-Dawkins, Riley</t>
  </si>
  <si>
    <t>Collins, Sam</t>
  </si>
  <si>
    <t>Crozier, Hayden</t>
  </si>
  <si>
    <t>De Koning, Tom</t>
  </si>
  <si>
    <t>Duursma, Xavier</t>
  </si>
  <si>
    <t>Edwards, Harry</t>
  </si>
  <si>
    <t>Foley, Luke</t>
  </si>
  <si>
    <t>Fort, Darcy</t>
  </si>
  <si>
    <t>Frederick, Martin</t>
  </si>
  <si>
    <t>Graham, Caleb</t>
  </si>
  <si>
    <t>Ham, Brayden</t>
  </si>
  <si>
    <t>Hately, Jackson</t>
  </si>
  <si>
    <t>Hind, Nick</t>
  </si>
  <si>
    <t>Idun, Connor</t>
  </si>
  <si>
    <t>Jones, Chayce</t>
  </si>
  <si>
    <t>Jones, Harrison</t>
  </si>
  <si>
    <t>Jordon, James</t>
  </si>
  <si>
    <t>Joyce, Tom</t>
  </si>
  <si>
    <t>Keane, Mark</t>
  </si>
  <si>
    <t>Kelly, Will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</si>
  <si>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</si>
  <si>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</si>
  <si>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</si>
  <si>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</si>
  <si>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</si>
  <si>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</si>
  <si>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</si>
  <si>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</si>
  <si>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</si>
  <si>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</si>
  <si>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O'Halloran, Xavier</t>
  </si>
  <si>
    <t>O'Neill, Xavier</t>
  </si>
  <si>
    <t>Quaynor, Isaac</t>
  </si>
  <si>
    <t>Rankine, Izak</t>
  </si>
  <si>
    <t>Ross, Jack</t>
  </si>
  <si>
    <t>Rowbottom, James</t>
  </si>
  <si>
    <t>Rozee, Connor</t>
  </si>
  <si>
    <t>Scott, Bailey</t>
  </si>
  <si>
    <t>Sholl, Lachlan</t>
  </si>
  <si>
    <t>Smith, Ely</t>
  </si>
  <si>
    <t>Sparrow, Tom</t>
  </si>
  <si>
    <t>Stocker, Liam</t>
  </si>
  <si>
    <t>Strachan, Kieran</t>
  </si>
  <si>
    <t>Sturt, Sam</t>
  </si>
  <si>
    <t>Sweet, Jordon</t>
  </si>
  <si>
    <t>Taylor, Curtis</t>
  </si>
  <si>
    <t>Thomas, Tarryn</t>
  </si>
  <si>
    <t>Vandermeer, Laitham</t>
  </si>
  <si>
    <t>Wagner, Corey</t>
  </si>
  <si>
    <t>Walsh, Sam</t>
  </si>
  <si>
    <t>Wilkie, Callum</t>
  </si>
  <si>
    <t>Club Change</t>
  </si>
  <si>
    <t>Rookie</t>
  </si>
  <si>
    <t/>
  </si>
  <si>
    <t>Cottrell, Matthew</t>
  </si>
  <si>
    <t>2018 Games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</si>
  <si>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</si>
  <si>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</si>
  <si>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</si>
  <si>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</si>
  <si>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</si>
  <si>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</si>
  <si>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</si>
  <si>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</si>
  <si>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Gardner, Ryan</t>
  </si>
  <si>
    <t>Noble, John</t>
  </si>
  <si>
    <t>Pickett, Marlion</t>
  </si>
  <si>
    <t>Adams, Marcus</t>
  </si>
  <si>
    <t>Adams, Taylor</t>
  </si>
  <si>
    <t>Ainsworth, Ben</t>
  </si>
  <si>
    <t>Aish, James</t>
  </si>
  <si>
    <t>Aliir, Aliir</t>
  </si>
  <si>
    <t>Amon, Karl</t>
  </si>
  <si>
    <t>Anderson, Noah</t>
  </si>
  <si>
    <t>Andrews, Harris</t>
  </si>
  <si>
    <t>Atkins, Rory</t>
  </si>
  <si>
    <t>Bailey, Zac</t>
  </si>
  <si>
    <t>Baker, Liam</t>
  </si>
  <si>
    <t>Ballard, Charlie</t>
  </si>
  <si>
    <t>Balta, Noah</t>
  </si>
  <si>
    <t>Banfield, Bailey</t>
  </si>
  <si>
    <t>Barrass, Tom</t>
  </si>
  <si>
    <t>Battle, Josh</t>
  </si>
  <si>
    <t>Bell, James</t>
  </si>
  <si>
    <t>Bergman, Miles</t>
  </si>
  <si>
    <t>Bews, Jed</t>
  </si>
  <si>
    <t>Bianco, Trent</t>
  </si>
  <si>
    <t>Billings, Jack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</si>
  <si>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</si>
  <si>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</si>
  <si>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</si>
  <si>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</si>
  <si>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</si>
  <si>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</si>
  <si>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</si>
  <si>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</si>
  <si>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Brander, Jarrod</t>
  </si>
  <si>
    <t>Brayshaw, Andrew</t>
  </si>
  <si>
    <t>Brayshaw, Angus</t>
  </si>
  <si>
    <t>Breust, Luke</t>
  </si>
  <si>
    <t>Broad, Nathan</t>
  </si>
  <si>
    <t>Brodie, Will</t>
  </si>
  <si>
    <t>Brown, Ben</t>
  </si>
  <si>
    <t>Brown, Callum</t>
  </si>
  <si>
    <t>Brown, Luke</t>
  </si>
  <si>
    <t>Brown, Mitch</t>
  </si>
  <si>
    <t>Bruce, Josh</t>
  </si>
  <si>
    <t>Bryan, Nick</t>
  </si>
  <si>
    <t>Buckley, Jack</t>
  </si>
  <si>
    <t>Budarick, Connor</t>
  </si>
  <si>
    <t>Burton, Ryan</t>
  </si>
  <si>
    <t>Butler, Dan</t>
  </si>
  <si>
    <t>Butler, Louis</t>
  </si>
  <si>
    <t>Butts, Jordon</t>
  </si>
  <si>
    <t>Byrne-Jones, Darcy</t>
  </si>
  <si>
    <t>Byrnes, Ryan</t>
  </si>
  <si>
    <t>Caddy, Josh</t>
  </si>
  <si>
    <t>Cameron, Charlie</t>
  </si>
  <si>
    <t>Cameron, Jeremy</t>
  </si>
  <si>
    <t>Campbell, Tom</t>
  </si>
  <si>
    <t>Casboult, Levi</t>
  </si>
  <si>
    <t>Castagna, Jason</t>
  </si>
  <si>
    <t>Ceglar, Jonathon</t>
  </si>
  <si>
    <t>Cerra, Adam</t>
  </si>
  <si>
    <t>Chol, Mabior</t>
  </si>
  <si>
    <t>Clark, Hunter</t>
  </si>
  <si>
    <t>Clarke, Ryan</t>
  </si>
  <si>
    <t>Close, Bradley</t>
  </si>
  <si>
    <t>Clurey, Tom</t>
  </si>
  <si>
    <t>Cockatoo, Nakia</t>
  </si>
  <si>
    <t>Coffield, Nick</t>
  </si>
  <si>
    <t>Coleman, Keidean</t>
  </si>
  <si>
    <t>Colyer, Travis</t>
  </si>
  <si>
    <t>Comben, Charlie</t>
  </si>
  <si>
    <t>Coniglio, Stephen</t>
  </si>
  <si>
    <t>Connolly, Leo</t>
  </si>
  <si>
    <t>Constable, Charlie</t>
  </si>
  <si>
    <t>Cordy, Zaine</t>
  </si>
  <si>
    <t>Corr, Aidan</t>
  </si>
  <si>
    <t>Cotchin, Trent</t>
  </si>
  <si>
    <t>Cox, Brennan</t>
  </si>
  <si>
    <t>Cox, Mason</t>
  </si>
  <si>
    <t>Cripps, Jamie</t>
  </si>
  <si>
    <t>Cripps, Patrick</t>
  </si>
  <si>
    <t>Crisp, Jack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</si>
  <si>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</si>
  <si>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</si>
  <si>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</si>
  <si>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</si>
  <si>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</si>
  <si>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</si>
  <si>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</si>
  <si>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</si>
  <si>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</si>
  <si>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</si>
  <si>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</si>
  <si>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</si>
  <si>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</si>
  <si>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</si>
  <si>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</si>
  <si>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</si>
  <si>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</si>
  <si>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</si>
  <si>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</si>
  <si>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</si>
  <si>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</si>
  <si>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</si>
  <si>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</si>
  <si>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</si>
  <si>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</si>
  <si>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Goey, Jordan</t>
  </si>
  <si>
    <t>De Koning, Sam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</si>
  <si>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</si>
  <si>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</si>
  <si>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</si>
  <si>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</si>
  <si>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</si>
  <si>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</si>
  <si>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</si>
  <si>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Dumont, Trent</t>
  </si>
  <si>
    <t>Duncan, Mitch</t>
  </si>
  <si>
    <t>Dunstan, Luke</t>
  </si>
  <si>
    <t>Durdin, Sam</t>
  </si>
  <si>
    <t>Duryea, Taylor</t>
  </si>
  <si>
    <t>Edwards, Shane</t>
  </si>
  <si>
    <t>Elliott, Jamie</t>
  </si>
  <si>
    <t>Ellis, Brandon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</si>
  <si>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</si>
  <si>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</si>
  <si>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</si>
  <si>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</si>
  <si>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</si>
  <si>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</si>
  <si>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</si>
  <si>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</si>
  <si>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</si>
  <si>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</si>
  <si>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</si>
  <si>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</si>
  <si>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</si>
  <si>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</si>
  <si>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</si>
  <si>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</si>
  <si>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</si>
  <si>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Frost, Sam</t>
  </si>
  <si>
    <t>Fyfe, Nat</t>
  </si>
  <si>
    <t>Gaff, Andrew</t>
  </si>
  <si>
    <t>Garcia, Riley</t>
  </si>
  <si>
    <t>Gardiner, Darcy</t>
  </si>
  <si>
    <t>Gawn, Max</t>
  </si>
  <si>
    <t>Geary, Jarryn</t>
  </si>
  <si>
    <t>Goldstein, Todd</t>
  </si>
  <si>
    <t>Gollant, Lachlan</t>
  </si>
  <si>
    <t>Gould, Will</t>
  </si>
  <si>
    <t>Graham, Jack</t>
  </si>
  <si>
    <t>Gray, Robbie</t>
  </si>
  <si>
    <t>Green, Tom</t>
  </si>
  <si>
    <t>Greene, Fergus</t>
  </si>
  <si>
    <t>Greene, Toby</t>
  </si>
  <si>
    <t>Greenwood, Hugh</t>
  </si>
  <si>
    <t>Gresham, Jade</t>
  </si>
  <si>
    <t>Grimes, Dylan</t>
  </si>
  <si>
    <t>Grundy, Brodie</t>
  </si>
  <si>
    <t>Gunston, Jack</t>
  </si>
  <si>
    <t>Guthrie, Cameron</t>
  </si>
  <si>
    <t>Guthrie, Zach</t>
  </si>
  <si>
    <t>Hall, Aaron</t>
  </si>
  <si>
    <t>Hamling, Joel</t>
  </si>
  <si>
    <t>Hannan, Mitch</t>
  </si>
  <si>
    <t>Hardwick, Blake</t>
  </si>
  <si>
    <t>Harmes, James</t>
  </si>
  <si>
    <t>Hartigan, Kyle</t>
  </si>
  <si>
    <t>Hayden, Kyron</t>
  </si>
  <si>
    <t>Haynes, Nick</t>
  </si>
  <si>
    <t>Hayward, Will</t>
  </si>
  <si>
    <t>Heeney, Isaac</t>
  </si>
  <si>
    <t>Henry, Jack</t>
  </si>
  <si>
    <t>Henry, Liam</t>
  </si>
  <si>
    <t>Heppell, Dyson</t>
  </si>
  <si>
    <t>Hewett, George</t>
  </si>
  <si>
    <t>Hibberd, Michael</t>
  </si>
  <si>
    <t>Hickey, Tom</t>
  </si>
  <si>
    <t>Higgins, Jack</t>
  </si>
  <si>
    <t>Higgins, Shaun</t>
  </si>
  <si>
    <t>Hill, Bradley</t>
  </si>
  <si>
    <t>Himmelberg, Elliott</t>
  </si>
  <si>
    <t>Himmelberg, Harry</t>
  </si>
  <si>
    <t>Hinge, Mitchell</t>
  </si>
  <si>
    <t>Hipwood, Eric</t>
  </si>
  <si>
    <t>Hogan, Jesse</t>
  </si>
  <si>
    <t>Holman, Nick</t>
  </si>
  <si>
    <t>Honey, Josh</t>
  </si>
  <si>
    <t>Hoskin-Elliott, Will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</si>
  <si>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</si>
  <si>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</si>
  <si>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</si>
  <si>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</si>
  <si>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</si>
  <si>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</si>
  <si>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</si>
  <si>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</si>
  <si>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</si>
  <si>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Impey, Jarman</t>
  </si>
  <si>
    <t>Jackson, Luke</t>
  </si>
  <si>
    <t>Jamieson, Callum</t>
  </si>
  <si>
    <t>Jeka, Emerson</t>
  </si>
  <si>
    <t>Jiath, Changkuoth</t>
  </si>
  <si>
    <t>Johannisen, Jason</t>
  </si>
  <si>
    <t>Jonas, Tom</t>
  </si>
  <si>
    <t>Jones, Liam</t>
  </si>
  <si>
    <t>Jones, Zak</t>
  </si>
  <si>
    <t>Joyce, Darragh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</si>
  <si>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</si>
  <si>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</si>
  <si>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</si>
  <si>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</si>
  <si>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</si>
  <si>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</si>
  <si>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</si>
  <si>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Matthew</t>
  </si>
  <si>
    <t>Kolodjashnij, Jake</t>
  </si>
  <si>
    <t>Laird, Rory</t>
  </si>
  <si>
    <t>Langdon, Ed</t>
  </si>
  <si>
    <t>Langdon, Zac</t>
  </si>
  <si>
    <t>Langford, Kyle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</si>
  <si>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</si>
  <si>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</si>
  <si>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</si>
  <si>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</si>
  <si>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</si>
  <si>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</si>
  <si>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</si>
  <si>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</si>
  <si>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Lipinski, Patrick</t>
  </si>
  <si>
    <t>Lloyd, Daniel</t>
  </si>
  <si>
    <t>Lloyd, Jake</t>
  </si>
  <si>
    <t>Lobb, Rory</t>
  </si>
  <si>
    <t>Logue, Griffin</t>
  </si>
  <si>
    <t>Long, Ben</t>
  </si>
  <si>
    <t>Lycett, Scott</t>
  </si>
  <si>
    <t>Lynch, Tom</t>
  </si>
  <si>
    <t>Lyons, Jarryd</t>
  </si>
  <si>
    <t>Madgen, Jack</t>
  </si>
  <si>
    <t>Maginness, Finn</t>
  </si>
  <si>
    <t>Mahony,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</si>
  <si>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</si>
  <si>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</si>
  <si>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</si>
  <si>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</si>
  <si>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</si>
  <si>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</si>
  <si>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Mathieson, Rhys</t>
  </si>
  <si>
    <t>May, Steven</t>
  </si>
  <si>
    <t>Mayes, Sam</t>
  </si>
  <si>
    <t>Maynard, Brayden</t>
  </si>
  <si>
    <t>Mcasey, Fischer</t>
  </si>
  <si>
    <t>McBride, Cian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</si>
  <si>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</si>
  <si>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</si>
  <si>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</si>
  <si>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</si>
  <si>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</si>
  <si>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</si>
  <si>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</si>
  <si>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</si>
  <si>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</si>
  <si>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</si>
  <si>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</si>
  <si>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</si>
  <si>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</si>
  <si>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</si>
  <si>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</si>
  <si>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</si>
  <si>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</si>
  <si>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</si>
  <si>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</si>
  <si>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</si>
  <si>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</si>
  <si>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</si>
  <si>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</si>
  <si>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</si>
  <si>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</si>
  <si>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</si>
  <si>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</si>
  <si>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</si>
  <si>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</si>
  <si>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</si>
  <si>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</si>
  <si>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</si>
  <si>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</si>
  <si>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</si>
  <si>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</si>
  <si>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</si>
  <si>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Murphy, Lachlan</t>
  </si>
  <si>
    <t>Murtagh, Patrick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</si>
  <si>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</si>
  <si>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</si>
  <si>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</si>
  <si>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</si>
  <si>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</si>
  <si>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</si>
  <si>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</si>
  <si>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</si>
  <si>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</si>
  <si>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</si>
  <si>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Nyuon, Bigoa</t>
  </si>
  <si>
    <t>O'Brien, Lochie</t>
  </si>
  <si>
    <t>O'Brien, Reilly</t>
  </si>
  <si>
    <t>O'Brien, Tim</t>
  </si>
  <si>
    <t>O'Connor, Barry</t>
  </si>
  <si>
    <t>O'Connor, Mark</t>
  </si>
  <si>
    <t>Oliver, Clayton</t>
  </si>
  <si>
    <t>O'Meara, Jaeger</t>
  </si>
  <si>
    <t>O'Riordan, Colin</t>
  </si>
  <si>
    <t>Papley, Tom</t>
  </si>
  <si>
    <t>Parfitt, Brandan</t>
  </si>
  <si>
    <t>Parish, Darcy</t>
  </si>
  <si>
    <t>Parker, Luke</t>
  </si>
  <si>
    <t>Parker, Matthew</t>
  </si>
  <si>
    <t>Pasini, Jake</t>
  </si>
  <si>
    <t>Paton, Ben</t>
  </si>
  <si>
    <t>Payne, Jack</t>
  </si>
  <si>
    <t>Pearce, Alex</t>
  </si>
  <si>
    <t>Perez, Flynn</t>
  </si>
  <si>
    <t>Perryman, Harry</t>
  </si>
  <si>
    <t>Petrevski-Seton, Sam</t>
  </si>
  <si>
    <t>Petruccelle, Jack</t>
  </si>
  <si>
    <t>Petty, Harrison</t>
  </si>
  <si>
    <t>Phillips, Tom</t>
  </si>
  <si>
    <t>Philp, Sam</t>
  </si>
  <si>
    <t>Pittonet, Marc</t>
  </si>
  <si>
    <t>Plowman, Lachie</t>
  </si>
  <si>
    <t>Polec, Jared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</si>
  <si>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</si>
  <si>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</si>
  <si>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</si>
  <si>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</si>
  <si>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</si>
  <si>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</si>
  <si>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</si>
  <si>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Redden, Jack</t>
  </si>
  <si>
    <t>Redman, Mason</t>
  </si>
  <si>
    <t>Reid, Sam</t>
  </si>
  <si>
    <t>Riccardi, Jake</t>
  </si>
  <si>
    <t>Rich, Daniel</t>
  </si>
  <si>
    <t>Richards, Ed</t>
  </si>
  <si>
    <t>Ridley, Jordan</t>
  </si>
  <si>
    <t>Riewoldt, Jack</t>
  </si>
  <si>
    <t>Rivers, Trent</t>
  </si>
  <si>
    <t>Robertson, Deven</t>
  </si>
  <si>
    <t>Robinson, Mitch</t>
  </si>
  <si>
    <t>Rohan, Gary</t>
  </si>
  <si>
    <t>Rosas, Malcolm</t>
  </si>
  <si>
    <t>Ross, Sebastian</t>
  </si>
  <si>
    <t>Rotham, Josh</t>
  </si>
  <si>
    <t>Roughead, Jordan</t>
  </si>
  <si>
    <t>Ruscoe, Trey</t>
  </si>
  <si>
    <t>Ryan, Liam</t>
  </si>
  <si>
    <t>Ryan, Luke</t>
  </si>
  <si>
    <t>Saad, Adam</t>
  </si>
  <si>
    <t>Salem, Christian</t>
  </si>
  <si>
    <t>Schache, Josh</t>
  </si>
  <si>
    <t>Schoenberg, Harry</t>
  </si>
  <si>
    <t>Scrimshaw, Jack</t>
  </si>
  <si>
    <t>Seedsman, Paul</t>
  </si>
  <si>
    <t>Selwood, Joel</t>
  </si>
  <si>
    <t>Serong, Caleb</t>
  </si>
  <si>
    <t>Setterfield, Will</t>
  </si>
  <si>
    <t>Sexton, Alex</t>
  </si>
  <si>
    <t>Sharp, Jeremy</t>
  </si>
  <si>
    <t>Sheed, Dom</t>
  </si>
  <si>
    <t>Shiel, Dylan</t>
  </si>
  <si>
    <t>Shiels, Liam</t>
  </si>
  <si>
    <t>Short, Jayden</t>
  </si>
  <si>
    <t>Shuey, Luke</t>
  </si>
  <si>
    <t>Sicily, James</t>
  </si>
  <si>
    <t>Sidebottom, Steele</t>
  </si>
  <si>
    <t>Silvagni, Jack</t>
  </si>
  <si>
    <t>Simpkin, Jy</t>
  </si>
  <si>
    <t>Simpson, Sam</t>
  </si>
  <si>
    <t>Sinclair, Callum</t>
  </si>
  <si>
    <t>Sinclair, Jack</t>
  </si>
  <si>
    <t>Skinner, Sam</t>
  </si>
  <si>
    <t>Sloane, Rory</t>
  </si>
  <si>
    <t>Smith, Bailey</t>
  </si>
  <si>
    <t>Smith, Brodie</t>
  </si>
  <si>
    <t>Smith, Devon</t>
  </si>
  <si>
    <t>Smith, Isaac</t>
  </si>
  <si>
    <t>Smith, Joel</t>
  </si>
  <si>
    <t>Smith, Roarke</t>
  </si>
  <si>
    <t>Soldo, Ivan</t>
  </si>
  <si>
    <t>Spargo, Charlie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</si>
  <si>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</si>
  <si>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</si>
  <si>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</si>
  <si>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</si>
  <si>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</si>
  <si>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</si>
  <si>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</si>
  <si>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</si>
  <si>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</si>
  <si>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Stringer, Jake</t>
  </si>
  <si>
    <t>Swallow, David</t>
  </si>
  <si>
    <t>Switkowski, Sam</t>
  </si>
  <si>
    <t>Taranto, Tim</t>
  </si>
  <si>
    <t>Tarrant, Robbie</t>
  </si>
  <si>
    <t>Taylor, Lewis</t>
  </si>
  <si>
    <t>Taylor, Sam</t>
  </si>
  <si>
    <t>Thompson, Rory</t>
  </si>
  <si>
    <t>Tomlinson, Adam</t>
  </si>
  <si>
    <t>Treloar, Adam</t>
  </si>
  <si>
    <t>Tucker, Darcy</t>
  </si>
  <si>
    <t>Tuohy, Zach</t>
  </si>
  <si>
    <t>Turner, Kayne</t>
  </si>
  <si>
    <t>Viney, Jack</t>
  </si>
  <si>
    <t>Vlastuin, Nick</t>
  </si>
  <si>
    <t>Walker, Josh</t>
  </si>
  <si>
    <t>Walker, Taylor</t>
  </si>
  <si>
    <t>Wallis, Mitch</t>
  </si>
  <si>
    <t>Walters, Michael</t>
  </si>
  <si>
    <t>Ward, Callan</t>
  </si>
  <si>
    <t>Warner, Chad</t>
  </si>
  <si>
    <t>Waterman, Jake</t>
  </si>
  <si>
    <t>Webster, Jimmy</t>
  </si>
  <si>
    <t>Weideman, Sam</t>
  </si>
  <si>
    <t>Weightman, Cody</t>
  </si>
  <si>
    <t>Weitering, Jacob</t>
  </si>
  <si>
    <t>Weller, Lachie</t>
  </si>
  <si>
    <t>West, Rhylee</t>
  </si>
  <si>
    <t>Whitfield, Lachie</t>
  </si>
  <si>
    <t>Williams, Bailey</t>
  </si>
  <si>
    <t>Williams, Dylan</t>
  </si>
  <si>
    <t>Williams, Zac</t>
  </si>
  <si>
    <t>Williamson, Tom</t>
  </si>
  <si>
    <t>Wilson, Nathan</t>
  </si>
  <si>
    <t>Wines, Ollie</t>
  </si>
  <si>
    <t>Wingard, Chad</t>
  </si>
  <si>
    <t>Witherden, Alex</t>
  </si>
  <si>
    <t>Witts, Jarrod</t>
  </si>
  <si>
    <t>Wood, Mason</t>
  </si>
  <si>
    <t>Worpel, James</t>
  </si>
  <si>
    <t>Wright, Peter</t>
  </si>
  <si>
    <t>Yeo, Elliot</t>
  </si>
  <si>
    <t>Young, Hayden</t>
  </si>
  <si>
    <t>Young, Lewis</t>
  </si>
  <si>
    <t>Zerk-Thatcher, Brandon</t>
  </si>
  <si>
    <t>Ziebell, Jack</t>
  </si>
  <si>
    <t>Zorko, Dayne</t>
  </si>
  <si>
    <t>Zurhaar, Cameron</t>
  </si>
  <si>
    <t xml:space="preserve"> Position</t>
  </si>
  <si>
    <t>2019 total</t>
  </si>
  <si>
    <t>2019 games</t>
  </si>
  <si>
    <t>Position Change</t>
  </si>
  <si>
    <t>Legend</t>
  </si>
  <si>
    <t xml:space="preserve">Returning player (injury and so on) </t>
  </si>
  <si>
    <t>GMHBA Stadium</t>
  </si>
  <si>
    <t>Jones, Jamaine</t>
  </si>
  <si>
    <t>BYES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</si>
  <si>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</si>
  <si>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</si>
  <si>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</si>
  <si>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</si>
  <si>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</si>
  <si>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</si>
  <si>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</si>
  <si>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</si>
  <si>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</si>
  <si>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</si>
  <si>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</si>
  <si>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</si>
  <si>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</si>
  <si>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</si>
  <si>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</si>
  <si>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</si>
  <si>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</si>
  <si>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</si>
  <si>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</si>
  <si>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</si>
  <si>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</si>
  <si>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</si>
  <si>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</si>
  <si>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Davies, Alex</t>
  </si>
  <si>
    <t>De Boer, Matthew</t>
  </si>
  <si>
    <t>Downie, Connor</t>
  </si>
  <si>
    <t>Durdin, Corey</t>
  </si>
  <si>
    <t>Edwards, Luke</t>
  </si>
  <si>
    <t>Fleeton, Cameron</t>
  </si>
  <si>
    <t>Fogarty, Lachlan</t>
  </si>
  <si>
    <t>Ford, Eddie</t>
  </si>
  <si>
    <t>Frederick, Michael</t>
  </si>
  <si>
    <t>Fullarton, Tom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</si>
  <si>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</si>
  <si>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</si>
  <si>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</si>
  <si>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</si>
  <si>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</si>
  <si>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</si>
  <si>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</si>
  <si>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Hird, Tom</t>
  </si>
  <si>
    <t>Hollands, Elijah</t>
  </si>
  <si>
    <t>Holmes, Max</t>
  </si>
  <si>
    <t>Jeffrey, Joel</t>
  </si>
  <si>
    <t>Jones, Lachlan</t>
  </si>
  <si>
    <t>Laurie, Bailey</t>
  </si>
  <si>
    <t>Lazzaro, Charlie</t>
  </si>
  <si>
    <t>Lord, Ollie</t>
  </si>
  <si>
    <t>Macpherson, Darcy</t>
  </si>
  <si>
    <t>Macrae, Finlay</t>
  </si>
  <si>
    <t>Mansell, Rhyan</t>
  </si>
  <si>
    <t>McCreery, Beau</t>
  </si>
  <si>
    <t>McDonald, Logan</t>
  </si>
  <si>
    <t>McInnes, Reef</t>
  </si>
  <si>
    <t>Mcintosh, Kamdyn</t>
  </si>
  <si>
    <t>McNeil, Lachlan</t>
  </si>
  <si>
    <t>Michael, Carter</t>
  </si>
  <si>
    <t>Mitchell, Seamus</t>
  </si>
  <si>
    <t>Neale, Shannon</t>
  </si>
  <si>
    <t>Newchurch, Tariek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</si>
  <si>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</si>
  <si>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</si>
  <si>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</si>
  <si>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</si>
  <si>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</si>
  <si>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</si>
  <si>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</si>
  <si>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</si>
  <si>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</si>
  <si>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</si>
  <si>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</si>
  <si>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</si>
  <si>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</si>
  <si>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</si>
  <si>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</si>
  <si>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</si>
  <si>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</si>
  <si>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</si>
  <si>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</si>
  <si>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</si>
  <si>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</si>
  <si>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Smith, Henry</t>
  </si>
  <si>
    <t>Snelling, Will</t>
  </si>
  <si>
    <t>Spicer, Phoenix</t>
  </si>
  <si>
    <t>Stevens, Nick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</si>
  <si>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</si>
  <si>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</si>
  <si>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</si>
  <si>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</si>
  <si>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</si>
  <si>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</si>
  <si>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</si>
  <si>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</si>
  <si>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</si>
  <si>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Patrick</t>
  </si>
  <si>
    <t>Waterman, Alec</t>
  </si>
  <si>
    <t>Wehr, Jacob</t>
  </si>
  <si>
    <t>Weller, Lachlan</t>
  </si>
  <si>
    <t>Western, Joel</t>
  </si>
  <si>
    <t>Wicks, Sam</t>
  </si>
  <si>
    <t>Wilson, Tom</t>
  </si>
  <si>
    <t>Winder, Isiah</t>
  </si>
  <si>
    <t>Young, Lachie</t>
  </si>
  <si>
    <t>2020 Total</t>
  </si>
  <si>
    <t>2020 G</t>
  </si>
  <si>
    <t>2020 Avg</t>
  </si>
  <si>
    <t>2019 avg</t>
  </si>
  <si>
    <t>Venue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</si>
  <si>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</si>
  <si>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</si>
  <si>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</si>
  <si>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</si>
  <si>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</si>
  <si>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</si>
  <si>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</si>
  <si>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</si>
  <si>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</si>
  <si>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Manuka Oval</t>
  </si>
  <si>
    <t>4:40pm</t>
  </si>
  <si>
    <t>Perkins, Archie</t>
  </si>
  <si>
    <t>Smith, Deakyn</t>
  </si>
  <si>
    <t>Rnd Avg</t>
  </si>
  <si>
    <t>2:10pm</t>
  </si>
  <si>
    <t>vs</t>
  </si>
  <si>
    <t>5:10pm</t>
  </si>
  <si>
    <t>4:10pm</t>
  </si>
  <si>
    <t>6:20pm</t>
  </si>
  <si>
    <t>7:35pm</t>
  </si>
  <si>
    <t>4:20pm</t>
  </si>
  <si>
    <t>7:30pm</t>
  </si>
  <si>
    <t>8:40pm</t>
  </si>
  <si>
    <t>5:20pm</t>
  </si>
  <si>
    <t>2021 Total</t>
  </si>
  <si>
    <t>2021 G</t>
  </si>
  <si>
    <t>2021 Avg</t>
  </si>
  <si>
    <t>2022 Price</t>
  </si>
  <si>
    <t>Adams, Oscar</t>
  </si>
  <si>
    <t>Akuei, Domanic</t>
  </si>
  <si>
    <t>Allison, Matthew</t>
  </si>
  <si>
    <t>Amiss, Jye</t>
  </si>
  <si>
    <t>Andrew, Mac</t>
  </si>
  <si>
    <t>Archer, Jackson</t>
  </si>
  <si>
    <t>Bazzo, Rhett</t>
  </si>
  <si>
    <t>Begg, Aiden</t>
  </si>
  <si>
    <t>Benning, Eric</t>
  </si>
  <si>
    <t>Bergman, Miller</t>
  </si>
  <si>
    <t>Boyd, Jordan</t>
  </si>
  <si>
    <t>Brock, Sandy</t>
  </si>
  <si>
    <t>Brown, Tom</t>
  </si>
  <si>
    <t>Butler, Sam</t>
  </si>
  <si>
    <t>Callaghan, Finn</t>
  </si>
  <si>
    <t>Callow, Jackson</t>
  </si>
  <si>
    <t>Carroll, Jack</t>
  </si>
  <si>
    <t>Chesser, Campbell</t>
  </si>
  <si>
    <t>Clark, Greg</t>
  </si>
  <si>
    <t>Clarke, Judson</t>
  </si>
  <si>
    <t>Conroy, Matt</t>
  </si>
  <si>
    <t>Conway, Toby</t>
  </si>
  <si>
    <t>Curtis, Paul</t>
  </si>
  <si>
    <t>Daicos, Nick</t>
  </si>
  <si>
    <t>Darcy, Sam</t>
  </si>
  <si>
    <t>Dean, Charlie</t>
  </si>
  <si>
    <t>Dempsey, Oliver</t>
  </si>
  <si>
    <t>Durham, Sam</t>
  </si>
  <si>
    <t>Edwards, Jacob</t>
  </si>
  <si>
    <t>Erasmus, Neil</t>
  </si>
  <si>
    <t>Eyre, Josh</t>
  </si>
  <si>
    <t>Fahey, Josh</t>
  </si>
  <si>
    <t>Gibcus, Josh</t>
  </si>
  <si>
    <t>Harrison, Harvey</t>
  </si>
  <si>
    <t>Heath, Max</t>
  </si>
  <si>
    <t>Highmore, Tom</t>
  </si>
  <si>
    <t>Hobbs, Ben</t>
  </si>
  <si>
    <t>Horne-Francis, Jason</t>
  </si>
  <si>
    <t>Hough, Brady</t>
  </si>
  <si>
    <t>Howes, Blake</t>
  </si>
  <si>
    <t>Jackson, Hugh</t>
  </si>
  <si>
    <t>Jones, Arthur</t>
  </si>
  <si>
    <t>Knevitt, Mitchell</t>
  </si>
  <si>
    <t>Kroeger, Flynn</t>
  </si>
  <si>
    <t>Kyle, Josiah</t>
  </si>
  <si>
    <t>Lane, Kalin</t>
  </si>
  <si>
    <t>Long, Ned</t>
  </si>
  <si>
    <t>Lord, Alastair</t>
  </si>
  <si>
    <t>Macdonald, Connor</t>
  </si>
  <si>
    <t>McAndrew, Lachlan</t>
  </si>
  <si>
    <t>McCartin, Patrick</t>
  </si>
  <si>
    <t>McComb, Robbie</t>
  </si>
  <si>
    <t>McEntee, Jed</t>
  </si>
  <si>
    <t>McMahon, Liam</t>
  </si>
  <si>
    <t>McVee, Judd</t>
  </si>
  <si>
    <t>Mirkov, Alex</t>
  </si>
  <si>
    <t>Moniz-Wakefield, Andy</t>
  </si>
  <si>
    <t>Motlop, Jesse</t>
  </si>
  <si>
    <t>Moyle, Ned</t>
  </si>
  <si>
    <t>Mullin, Oisin</t>
  </si>
  <si>
    <t>Murley, Cooper</t>
  </si>
  <si>
    <t>Nankervis, Luke</t>
  </si>
  <si>
    <t>Newcombe, Jai</t>
  </si>
  <si>
    <t>Oea, Hewago Paul</t>
  </si>
  <si>
    <t>O'Hara, Fionn</t>
  </si>
  <si>
    <t>Owens, Mitch</t>
  </si>
  <si>
    <t>Parker, Charlie</t>
  </si>
  <si>
    <t>Parnell, Patrick</t>
  </si>
  <si>
    <t>Peatling, James</t>
  </si>
  <si>
    <t>Peris, Jack</t>
  </si>
  <si>
    <t>Raak, Cody</t>
  </si>
  <si>
    <t>Serong, Jai</t>
  </si>
  <si>
    <t>Sharman, Cooper</t>
  </si>
  <si>
    <t>Sheather, Marc</t>
  </si>
  <si>
    <t>Sheldrick, Angus</t>
  </si>
  <si>
    <t>Sinn, Josh</t>
  </si>
  <si>
    <t>Soligo, Jake</t>
  </si>
  <si>
    <t>Sonsie, Tyler</t>
  </si>
  <si>
    <t>Sproule, Zachary</t>
  </si>
  <si>
    <t>Taylor, Zac</t>
  </si>
  <si>
    <t>Tsitas, James</t>
  </si>
  <si>
    <t>Tunstill, James</t>
  </si>
  <si>
    <t>Turner, Daniel</t>
  </si>
  <si>
    <t>Uwland, Bodhi</t>
  </si>
  <si>
    <t>van Rooyen, Jacob</t>
  </si>
  <si>
    <t>Visentini, Dante</t>
  </si>
  <si>
    <t>Voss, Patrick</t>
  </si>
  <si>
    <t>Ward, Josh</t>
  </si>
  <si>
    <t>Warner, Corey</t>
  </si>
  <si>
    <t>West, Connor</t>
  </si>
  <si>
    <t>Whyte, Cooper</t>
  </si>
  <si>
    <t>Williams, Jack</t>
  </si>
  <si>
    <t>Willis, James</t>
  </si>
  <si>
    <t>Wilmot, Darcy</t>
  </si>
  <si>
    <t>Windhager, Marcus</t>
  </si>
  <si>
    <t>Woewodin, Taj</t>
  </si>
  <si>
    <t>Worner, Karl</t>
  </si>
  <si>
    <t>Worrell, Josh</t>
  </si>
  <si>
    <t>Wanganeen, Tex</t>
  </si>
  <si>
    <t>Cox, Mitchell</t>
  </si>
  <si>
    <t>Hayes, Jack</t>
  </si>
  <si>
    <t>Strnadica, Luke</t>
  </si>
  <si>
    <t>Mountford, Declan</t>
  </si>
  <si>
    <t>Dewar, Angus</t>
  </si>
  <si>
    <t>Choose your own GUN status AVERAGE amount &gt;</t>
  </si>
  <si>
    <t>Williams, Bailey J.</t>
  </si>
  <si>
    <t>Wanganeen-Milera, Nasiah</t>
  </si>
  <si>
    <t>Schultz, Lachie</t>
  </si>
  <si>
    <t>Roberts, Matthew</t>
  </si>
  <si>
    <t>Reid, Sam J.</t>
  </si>
  <si>
    <t>Rankin, Lachlan</t>
  </si>
  <si>
    <t>Rachele, Josh</t>
  </si>
  <si>
    <t>Nicholls, Rhyss</t>
  </si>
  <si>
    <t>Murray, Nicholas</t>
  </si>
  <si>
    <t>McLennen, Jez</t>
  </si>
  <si>
    <t>McGuinness, Matt</t>
  </si>
  <si>
    <t>McDonagh, Garrett</t>
  </si>
  <si>
    <t>Martin, Nic</t>
  </si>
  <si>
    <t>Lohmann, Kai</t>
  </si>
  <si>
    <t>Khamis, Baku</t>
  </si>
  <si>
    <t>Kennedy, Josh P.</t>
  </si>
  <si>
    <t>Kennedy, Joshua J.</t>
  </si>
  <si>
    <t>Johnson, Matt</t>
  </si>
  <si>
    <t>Johnson, Ash</t>
  </si>
  <si>
    <t>Hill, Bobby</t>
  </si>
  <si>
    <t>Hamilton, Cooper</t>
  </si>
  <si>
    <t>Grainger-Barrass, Denver</t>
  </si>
  <si>
    <t>Goater, Josh</t>
  </si>
  <si>
    <t>Flynn, Matt</t>
  </si>
  <si>
    <t>Draper, Arlo</t>
  </si>
  <si>
    <t>Dempsey, Ollie</t>
  </si>
  <si>
    <t>Cleary, Luke</t>
  </si>
  <si>
    <t>Burgoyne, Jase</t>
  </si>
  <si>
    <t>Brown, Callum M.</t>
  </si>
  <si>
    <t>Brown, Callum L.</t>
  </si>
  <si>
    <t>Brand, Cody</t>
  </si>
  <si>
    <t>Black, Aaron W.</t>
  </si>
  <si>
    <t>Banks, Sam</t>
  </si>
  <si>
    <t>Ash, Lachie</t>
  </si>
  <si>
    <t>Akeui, Domanic</t>
  </si>
  <si>
    <t>Aleer, Leek</t>
  </si>
  <si>
    <t>CURRENT PLAYER DATA</t>
  </si>
  <si>
    <t>Date</t>
  </si>
  <si>
    <t>Fixture</t>
  </si>
  <si>
    <t>Time (AEDT)</t>
  </si>
  <si>
    <t>Thu Mar 16</t>
  </si>
  <si>
    <t>Fri Mar 17</t>
  </si>
  <si>
    <t>Sat Mar 18</t>
  </si>
  <si>
    <t>8pm</t>
  </si>
  <si>
    <t>Sun Mar 19</t>
  </si>
  <si>
    <t>Giants Stadium</t>
  </si>
  <si>
    <t>Thu Mar 23</t>
  </si>
  <si>
    <t>Fri Mar 24</t>
  </si>
  <si>
    <t>Gabba</t>
  </si>
  <si>
    <t>Sat Mar 25</t>
  </si>
  <si>
    <t>Sun Mar 26</t>
  </si>
  <si>
    <t>Thu Mar 30</t>
  </si>
  <si>
    <t>Fri Mar 31</t>
  </si>
  <si>
    <t>Sat Apr 1</t>
  </si>
  <si>
    <t>UTas Stadium</t>
  </si>
  <si>
    <t>Sun Apr 2</t>
  </si>
  <si>
    <t>Thu Apr 6</t>
  </si>
  <si>
    <t>Fri Apr 7</t>
  </si>
  <si>
    <t>Sat Apr 8</t>
  </si>
  <si>
    <t>Sun Apr 9</t>
  </si>
  <si>
    <t>Mon Apr 10</t>
  </si>
  <si>
    <t>Thu Apr 13</t>
  </si>
  <si>
    <t>Fri Apr 14</t>
  </si>
  <si>
    <t>Norwood Oval</t>
  </si>
  <si>
    <t>Sat Apr 15</t>
  </si>
  <si>
    <t>Adelaide Hills</t>
  </si>
  <si>
    <t>Sun Apr 16</t>
  </si>
  <si>
    <t>4:50pm</t>
  </si>
  <si>
    <t>Fri Apr 21</t>
  </si>
  <si>
    <t>Sat Apr 22</t>
  </si>
  <si>
    <t>Sun Apr 23</t>
  </si>
  <si>
    <t>Mon Apr 24</t>
  </si>
  <si>
    <t>Tue Apr 25</t>
  </si>
  <si>
    <t>Fri Apr 28</t>
  </si>
  <si>
    <t>Sat Apr 29</t>
  </si>
  <si>
    <t>Sun Apr 30</t>
  </si>
  <si>
    <t>Fri May 5</t>
  </si>
  <si>
    <t>Sat May 6</t>
  </si>
  <si>
    <t>Sun May 7</t>
  </si>
  <si>
    <t>Sun Mat 7</t>
  </si>
  <si>
    <t>Fri May 12</t>
  </si>
  <si>
    <t>Sat May 13</t>
  </si>
  <si>
    <t>Sun May 14</t>
  </si>
  <si>
    <t>Fri May 19</t>
  </si>
  <si>
    <t>Sat May 20</t>
  </si>
  <si>
    <t>Sun May 21</t>
  </si>
  <si>
    <t>Fri May 26</t>
  </si>
  <si>
    <t>Sat May 27</t>
  </si>
  <si>
    <t>Sun May 28</t>
  </si>
  <si>
    <t>Fri Jun 2</t>
  </si>
  <si>
    <t>Sat Jun 3</t>
  </si>
  <si>
    <t>Sun Jun 4</t>
  </si>
  <si>
    <t>Thu Jun 8</t>
  </si>
  <si>
    <t>Fri Jun 9</t>
  </si>
  <si>
    <t>Sat Jun 10</t>
  </si>
  <si>
    <t>Sun Jun 11</t>
  </si>
  <si>
    <t>7:15pm</t>
  </si>
  <si>
    <t>Mon Jun 12</t>
  </si>
  <si>
    <t>Thu Jun 15</t>
  </si>
  <si>
    <t>Fri Jun 16</t>
  </si>
  <si>
    <t>Sat Jun 17</t>
  </si>
  <si>
    <t>Sun Jun 18</t>
  </si>
  <si>
    <t>Thu Jun 22</t>
  </si>
  <si>
    <t>Fri Jun 23</t>
  </si>
  <si>
    <t>Sat Jun 24</t>
  </si>
  <si>
    <t>Sun Jun 25</t>
  </si>
  <si>
    <t>Thursday, June 29 - Sunday, July 2</t>
  </si>
  <si>
    <t>TBA</t>
  </si>
  <si>
    <t>Thursday, July 6 - Sunday, July 9</t>
  </si>
  <si>
    <t>Thursday, July 13 - Sunday, July 16</t>
  </si>
  <si>
    <t>Friday, July 21 - Sunday, July 23</t>
  </si>
  <si>
    <t>Friday, July 28 - Sunday, July 30</t>
  </si>
  <si>
    <t>Friday, August 4 - Sunday, August 6</t>
  </si>
  <si>
    <t>Friday, August 18 - Sunday, August 20</t>
  </si>
  <si>
    <t>Round 24</t>
  </si>
  <si>
    <t>Friday, August 25 - Sunday, August 27</t>
  </si>
  <si>
    <t>Byes: Cats., Suns.</t>
  </si>
  <si>
    <t>Byes: Crows., Pies., Bombers., Hawks., Demons., Eagles.</t>
  </si>
  <si>
    <t>Byes: Lions., Dockers., St Kilda, Swans.</t>
  </si>
  <si>
    <t>Byes: Blues., Giants., Roos., Power., Tigers., Bulldogs.</t>
  </si>
  <si>
    <t>2023 SCT BYE PLANNER</t>
  </si>
  <si>
    <t>2023 Team</t>
  </si>
  <si>
    <t>2023 Starting Price</t>
  </si>
  <si>
    <t>2022 Total Points</t>
  </si>
  <si>
    <t>2022 Games</t>
  </si>
  <si>
    <t>2022 Final Avg PPG</t>
  </si>
  <si>
    <t>Adams, Jed</t>
  </si>
  <si>
    <t>Allan, Ed</t>
  </si>
  <si>
    <t>Allison, Matt</t>
  </si>
  <si>
    <t>Ashcroft, Will</t>
  </si>
  <si>
    <t>Baker, Jordyn</t>
  </si>
  <si>
    <t>Barkla, Nathan</t>
  </si>
  <si>
    <t>Barnett, Harry</t>
  </si>
  <si>
    <t>Bauer, Jacob</t>
  </si>
  <si>
    <t>Bennetts, Josh</t>
  </si>
  <si>
    <t>Binns, Jaxon</t>
  </si>
  <si>
    <t>Blanck, James</t>
  </si>
  <si>
    <t>Bond, Hugh</t>
  </si>
  <si>
    <t>Bradtke, Kaelan</t>
  </si>
  <si>
    <t>Brain, Shadeau</t>
  </si>
  <si>
    <t>Burgiel, Coby</t>
  </si>
  <si>
    <t>Busslinger, Jedd</t>
  </si>
  <si>
    <t>Cadman, Aaron</t>
  </si>
  <si>
    <t>Caminiti, Anthony</t>
  </si>
  <si>
    <t>Campbell, Seth</t>
  </si>
  <si>
    <t>Carmichael, Josh</t>
  </si>
  <si>
    <t>Cincotta, Alex</t>
  </si>
  <si>
    <t>Clark, Jhye</t>
  </si>
  <si>
    <t>Clarke, Charlie</t>
  </si>
  <si>
    <t>Clohesy, Ted</t>
  </si>
  <si>
    <t>Close, Brad</t>
  </si>
  <si>
    <t>Cowan, Lachlan</t>
  </si>
  <si>
    <t>Cox, Nik</t>
  </si>
  <si>
    <t>Culley, Jai</t>
  </si>
  <si>
    <t>D'Ambrosio, Massimo</t>
  </si>
  <si>
    <t>Davey, Alwyn</t>
  </si>
  <si>
    <t>Davey, Jayden</t>
  </si>
  <si>
    <t>Davies, Hugh</t>
  </si>
  <si>
    <t>Dawson, Kallan</t>
  </si>
  <si>
    <t>Derksen, Wade</t>
  </si>
  <si>
    <t>Dewar, Tyrell</t>
  </si>
  <si>
    <t>Dowling, Billy</t>
  </si>
  <si>
    <t>Draper, Josh</t>
  </si>
  <si>
    <t>Drury, Blake</t>
  </si>
  <si>
    <t>Edwards, Will</t>
  </si>
  <si>
    <t>Emmett, Tom</t>
  </si>
  <si>
    <t>Farris-White, Kyah</t>
  </si>
  <si>
    <t>Faulkhead, Oscar</t>
  </si>
  <si>
    <t>Fletcher, Jaspa</t>
  </si>
  <si>
    <t>Foster, Phoenix</t>
  </si>
  <si>
    <t>Free, Hamish</t>
  </si>
  <si>
    <t>Gallagher, Harvey</t>
  </si>
  <si>
    <t>George, Brayden</t>
  </si>
  <si>
    <t>Gillbee, Jason</t>
  </si>
  <si>
    <t>Ginbey, Reuben</t>
  </si>
  <si>
    <t>Green, Steely</t>
  </si>
  <si>
    <t>Gruzewski, Max</t>
  </si>
  <si>
    <t>Hall-Kahan, Hugo</t>
  </si>
  <si>
    <t>Harvey, Cooper</t>
  </si>
  <si>
    <t>Hayes, Lewis</t>
  </si>
  <si>
    <t>Hewett, Elijah</t>
  </si>
  <si>
    <t>Hollands, Oliver</t>
  </si>
  <si>
    <t>Hotton, Olli</t>
  </si>
  <si>
    <t>Humphrey, Bailey</t>
  </si>
  <si>
    <t>Hustwaite, Henry</t>
  </si>
  <si>
    <t>Jefferson, Matthew</t>
  </si>
  <si>
    <t>Johnston, Lloyd</t>
  </si>
  <si>
    <t>Jones, Darcy</t>
  </si>
  <si>
    <t>Jones, Lachie</t>
  </si>
  <si>
    <t>Keeler, Isaac</t>
  </si>
  <si>
    <t>Knevitt, Mitch</t>
  </si>
  <si>
    <t>Knobel, Max</t>
  </si>
  <si>
    <t>Konstanty, Jacob</t>
  </si>
  <si>
    <t>Kuek, Sebit</t>
  </si>
  <si>
    <t>Lemmey, Harry</t>
  </si>
  <si>
    <t>Long, Noah</t>
  </si>
  <si>
    <t>Macdonald, Bailey</t>
  </si>
  <si>
    <t>MacDonald, Connor</t>
  </si>
  <si>
    <t>Mackenzie, Cam</t>
  </si>
  <si>
    <t>Madden, Nick</t>
  </si>
  <si>
    <t>Magor, Jaiden</t>
  </si>
  <si>
    <t>Marshall, Kyle</t>
  </si>
  <si>
    <t>McCallum, Tom</t>
  </si>
  <si>
    <t>McCartin, Paddy</t>
  </si>
  <si>
    <t>McDowell-White, Darryl</t>
  </si>
  <si>
    <t>McLaughlin, Brodie</t>
  </si>
  <si>
    <t>McLennan, Angus</t>
  </si>
  <si>
    <t>McMullin, Toby</t>
  </si>
  <si>
    <t>Menzie, Jye</t>
  </si>
  <si>
    <t>Michalanney, Max</t>
  </si>
  <si>
    <t>Mitchell, Caleb</t>
  </si>
  <si>
    <t>Montgomerie, Rhett</t>
  </si>
  <si>
    <t>Munkara, Anthony</t>
  </si>
  <si>
    <t>Murdoch, Oscar</t>
  </si>
  <si>
    <t>O'Sullivan, Jack</t>
  </si>
  <si>
    <t>Owen, Cameron</t>
  </si>
  <si>
    <t>Phillipou, Mattaes</t>
  </si>
  <si>
    <t>Ramsden, Max</t>
  </si>
  <si>
    <t>Rayner, Cam</t>
  </si>
  <si>
    <t>Reidy, Liam</t>
  </si>
  <si>
    <t>Riccardi, Osca</t>
  </si>
  <si>
    <t>Richards, Joe</t>
  </si>
  <si>
    <t>Rioli, Junior</t>
  </si>
  <si>
    <t>Roberts, Matt</t>
  </si>
  <si>
    <t>Rowston, Harry</t>
  </si>
  <si>
    <t>Ryan, Jakob</t>
  </si>
  <si>
    <t>Scully, Thomas</t>
  </si>
  <si>
    <t>Sestan, Oliver</t>
  </si>
  <si>
    <t>Sheezel, Harry</t>
  </si>
  <si>
    <t>Smith, Kaleb</t>
  </si>
  <si>
    <t>Steene, Oscar</t>
  </si>
  <si>
    <t>Taylor, Zak</t>
  </si>
  <si>
    <t>Teakle, Brynn</t>
  </si>
  <si>
    <t>Tsatas, Elijah</t>
  </si>
  <si>
    <t>Turner, Kye</t>
  </si>
  <si>
    <t>Van Es, James</t>
  </si>
  <si>
    <t>Verrall, Will</t>
  </si>
  <si>
    <t>Vickery, Cooper</t>
  </si>
  <si>
    <t>Wardlaw, George</t>
  </si>
  <si>
    <t>Weddle, Joshua</t>
  </si>
  <si>
    <t>Williams, Conrad</t>
  </si>
  <si>
    <t>Young, Tylar</t>
  </si>
  <si>
    <t>GWS</t>
  </si>
  <si>
    <t>2023 STARTING PLAYER DATA</t>
  </si>
  <si>
    <t>F/M</t>
  </si>
  <si>
    <t>D/M</t>
  </si>
  <si>
    <t>M/F</t>
  </si>
  <si>
    <t>R/F</t>
  </si>
  <si>
    <t>D/F</t>
  </si>
  <si>
    <t>F/R</t>
  </si>
  <si>
    <t>D/R</t>
  </si>
  <si>
    <t>M/R</t>
  </si>
  <si>
    <t>PLAYER DATA</t>
  </si>
  <si>
    <t xml:space="preserve"> 2022 Position</t>
  </si>
  <si>
    <t>2022 Club</t>
  </si>
  <si>
    <t>2023 Club</t>
  </si>
  <si>
    <t>2022 Total</t>
  </si>
  <si>
    <t>2022 G</t>
  </si>
  <si>
    <t>2022 Avg</t>
  </si>
  <si>
    <t>2023 Price</t>
  </si>
  <si>
    <t>ROUND 8 PLAYER DATA</t>
  </si>
  <si>
    <t>ROUND 11 PLAYER DATA</t>
  </si>
  <si>
    <t>Rnd8 Avg</t>
  </si>
  <si>
    <t>Rnd11 Avg</t>
  </si>
  <si>
    <t>Rookie Price</t>
  </si>
  <si>
    <t>Bank:</t>
  </si>
  <si>
    <t>Current Team Value:</t>
  </si>
  <si>
    <t>Current PLAYER DATA</t>
  </si>
  <si>
    <t>Khamis, Buku</t>
  </si>
  <si>
    <t>Grainger-Barras, Denver</t>
  </si>
  <si>
    <t>Murray, Nick</t>
  </si>
  <si>
    <t>X</t>
  </si>
  <si>
    <t>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</si>
</sst>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&quot;$&quot;#,##0"/>
    <numFmt numFmtId="172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0000CC"/>
        <bgColor indexed="64"/>
      </patternFill>
    </fill>
  </fills>
  <borders count="147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0000CC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medium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rgb="FF0000CC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/>
      <right/>
      <top style="thin">
        <color indexed="64"/>
      </top>
      <bottom/>
      <diagonal/>
    </border>
    <border>
      <left style="thin">
        <color rgb="FF0000CC"/>
      </left>
      <right style="thin">
        <color rgb="FF0000CC"/>
      </right>
      <top style="thin">
        <color rgb="FF0000CC"/>
      </top>
      <bottom/>
      <diagonal/>
    </border>
    <border>
      <left style="thin">
        <color rgb="FF0000CC"/>
      </left>
      <right style="thin">
        <color rgb="FF0000CC"/>
      </right>
      <top/>
      <bottom/>
      <diagonal/>
    </border>
    <border>
      <left style="thin">
        <color rgb="FF0000CC"/>
      </left>
      <right style="thin">
        <color rgb="FF0000CC"/>
      </right>
      <top/>
      <bottom style="thin">
        <color rgb="FF0000CC"/>
      </bottom>
      <diagonal/>
    </border>
    <border>
      <left style="thin">
        <color rgb="FFF7F9EB"/>
      </left>
      <right/>
      <top style="hair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hair">
        <color auto="1"/>
      </bottom>
      <diagonal/>
    </border>
    <border>
      <left style="thin">
        <color theme="0"/>
      </left>
      <right/>
      <top style="hair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/>
      <top/>
      <bottom style="thick">
        <color rgb="FFFF0000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</cellStyleXfs>
  <cellXfs count="470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12" fillId="2" borderId="0" xfId="0" applyFont="1" applyFill="1"/>
    <xf numFmtId="0" fontId="14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Continuous"/>
    </xf>
    <xf numFmtId="165" fontId="12" fillId="2" borderId="0" xfId="2" applyNumberFormat="1" applyFont="1" applyFill="1" applyAlignment="1">
      <alignment horizontal="centerContinuous"/>
    </xf>
    <xf numFmtId="164" fontId="12" fillId="2" borderId="0" xfId="1" applyNumberFormat="1" applyFont="1" applyFill="1" applyAlignment="1">
      <alignment horizontal="centerContinuous"/>
    </xf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6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4" fillId="2" borderId="2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19" fillId="4" borderId="9" xfId="0" applyNumberFormat="1" applyFont="1" applyFill="1" applyBorder="1"/>
    <xf numFmtId="0" fontId="19" fillId="4" borderId="9" xfId="0" applyFont="1" applyFill="1" applyBorder="1"/>
    <xf numFmtId="6" fontId="19" fillId="4" borderId="10" xfId="0" applyNumberFormat="1" applyFont="1" applyFill="1" applyBorder="1"/>
    <xf numFmtId="0" fontId="19" fillId="4" borderId="10" xfId="0" applyFont="1" applyFill="1" applyBorder="1"/>
    <xf numFmtId="6" fontId="19" fillId="4" borderId="11" xfId="0" applyNumberFormat="1" applyFont="1" applyFill="1" applyBorder="1"/>
    <xf numFmtId="0" fontId="19" fillId="4" borderId="11" xfId="0" applyFont="1" applyFill="1" applyBorder="1"/>
    <xf numFmtId="0" fontId="6" fillId="0" borderId="12" xfId="0" applyFont="1" applyBorder="1" applyAlignment="1">
      <alignment horizontal="center" wrapText="1"/>
    </xf>
    <xf numFmtId="0" fontId="0" fillId="0" borderId="13" xfId="0" applyBorder="1"/>
    <xf numFmtId="0" fontId="2" fillId="0" borderId="13" xfId="0" applyFont="1" applyBorder="1"/>
    <xf numFmtId="0" fontId="0" fillId="0" borderId="12" xfId="0" applyBorder="1"/>
    <xf numFmtId="0" fontId="20" fillId="4" borderId="14" xfId="0" applyFont="1" applyFill="1" applyBorder="1"/>
    <xf numFmtId="0" fontId="20" fillId="4" borderId="15" xfId="0" applyFont="1" applyFill="1" applyBorder="1"/>
    <xf numFmtId="0" fontId="0" fillId="0" borderId="12" xfId="0" applyBorder="1" applyAlignment="1">
      <alignment wrapText="1"/>
    </xf>
    <xf numFmtId="0" fontId="2" fillId="0" borderId="12" xfId="0" applyFont="1" applyBorder="1"/>
    <xf numFmtId="49" fontId="0" fillId="0" borderId="12" xfId="0" applyNumberFormat="1" applyBorder="1" applyAlignment="1">
      <alignment horizontal="left"/>
    </xf>
    <xf numFmtId="0" fontId="20" fillId="4" borderId="16" xfId="0" applyFont="1" applyFill="1" applyBorder="1"/>
    <xf numFmtId="167" fontId="3" fillId="0" borderId="4" xfId="1" quotePrefix="1" applyNumberFormat="1" applyFont="1" applyBorder="1" applyAlignment="1">
      <alignment horizontal="left"/>
    </xf>
    <xf numFmtId="167" fontId="0" fillId="0" borderId="0" xfId="0" applyNumberFormat="1"/>
    <xf numFmtId="0" fontId="15" fillId="2" borderId="2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centerContinuous"/>
    </xf>
    <xf numFmtId="165" fontId="24" fillId="2" borderId="0" xfId="2" applyNumberFormat="1" applyFont="1" applyFill="1" applyAlignment="1">
      <alignment horizontal="centerContinuous"/>
    </xf>
    <xf numFmtId="164" fontId="24" fillId="2" borderId="0" xfId="1" applyNumberFormat="1" applyFont="1" applyFill="1" applyAlignment="1">
      <alignment horizontal="centerContinuous"/>
    </xf>
    <xf numFmtId="168" fontId="14" fillId="2" borderId="0" xfId="2" applyNumberFormat="1" applyFont="1" applyFill="1" applyAlignment="1">
      <alignment horizontal="left" wrapText="1"/>
    </xf>
    <xf numFmtId="0" fontId="0" fillId="0" borderId="17" xfId="0" applyBorder="1"/>
    <xf numFmtId="6" fontId="0" fillId="0" borderId="1" xfId="0" applyNumberFormat="1" applyBorder="1"/>
    <xf numFmtId="169" fontId="24" fillId="2" borderId="0" xfId="0" applyNumberFormat="1" applyFont="1" applyFill="1" applyAlignment="1">
      <alignment horizontal="centerContinuous"/>
    </xf>
    <xf numFmtId="0" fontId="15" fillId="2" borderId="23" xfId="0" applyFont="1" applyFill="1" applyBorder="1" applyAlignment="1">
      <alignment horizontal="centerContinuous"/>
    </xf>
    <xf numFmtId="0" fontId="12" fillId="2" borderId="24" xfId="0" applyFont="1" applyFill="1" applyBorder="1" applyAlignment="1">
      <alignment horizontal="centerContinuous"/>
    </xf>
    <xf numFmtId="0" fontId="15" fillId="2" borderId="25" xfId="0" applyFont="1" applyFill="1" applyBorder="1" applyAlignment="1">
      <alignment horizontal="centerContinuous"/>
    </xf>
    <xf numFmtId="0" fontId="15" fillId="2" borderId="26" xfId="0" applyFont="1" applyFill="1" applyBorder="1" applyAlignment="1">
      <alignment horizontal="centerContinuous"/>
    </xf>
    <xf numFmtId="0" fontId="15" fillId="2" borderId="27" xfId="0" applyFont="1" applyFill="1" applyBorder="1" applyAlignment="1">
      <alignment horizontal="centerContinuous"/>
    </xf>
    <xf numFmtId="0" fontId="15" fillId="2" borderId="28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0" fillId="0" borderId="30" xfId="0" applyBorder="1"/>
    <xf numFmtId="0" fontId="0" fillId="0" borderId="31" xfId="0" applyBorder="1"/>
    <xf numFmtId="0" fontId="0" fillId="0" borderId="32" xfId="0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164" fontId="0" fillId="0" borderId="20" xfId="1" applyNumberFormat="1" applyFont="1" applyBorder="1" applyAlignment="1">
      <alignment horizontal="center"/>
    </xf>
    <xf numFmtId="167" fontId="0" fillId="0" borderId="21" xfId="1" applyNumberFormat="1" applyFont="1" applyBorder="1" applyAlignment="1">
      <alignment horizontal="center"/>
    </xf>
    <xf numFmtId="167" fontId="4" fillId="3" borderId="21" xfId="1" applyNumberFormat="1" applyFont="1" applyFill="1" applyBorder="1" applyAlignment="1">
      <alignment horizontal="center"/>
    </xf>
    <xf numFmtId="164" fontId="0" fillId="2" borderId="21" xfId="1" applyNumberFormat="1" applyFont="1" applyFill="1" applyBorder="1" applyAlignment="1">
      <alignment horizontal="center"/>
    </xf>
    <xf numFmtId="0" fontId="0" fillId="0" borderId="38" xfId="0" applyBorder="1"/>
    <xf numFmtId="0" fontId="0" fillId="0" borderId="39" xfId="0" applyBorder="1"/>
    <xf numFmtId="0" fontId="0" fillId="0" borderId="38" xfId="0" applyBorder="1" applyAlignment="1">
      <alignment wrapText="1"/>
    </xf>
    <xf numFmtId="164" fontId="12" fillId="2" borderId="42" xfId="1" applyNumberFormat="1" applyFont="1" applyFill="1" applyBorder="1" applyAlignment="1">
      <alignment horizontal="centerContinuous"/>
    </xf>
    <xf numFmtId="164" fontId="12" fillId="2" borderId="43" xfId="1" applyNumberFormat="1" applyFont="1" applyFill="1" applyBorder="1" applyAlignment="1">
      <alignment horizontal="centerContinuous"/>
    </xf>
    <xf numFmtId="164" fontId="0" fillId="0" borderId="45" xfId="1" applyNumberFormat="1" applyFont="1" applyBorder="1" applyAlignment="1">
      <alignment horizontal="center"/>
    </xf>
    <xf numFmtId="164" fontId="0" fillId="2" borderId="46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 wrapText="1"/>
    </xf>
    <xf numFmtId="168" fontId="14" fillId="2" borderId="52" xfId="2" applyNumberFormat="1" applyFont="1" applyFill="1" applyBorder="1" applyAlignment="1">
      <alignment horizontal="center" wrapText="1"/>
    </xf>
    <xf numFmtId="1" fontId="13" fillId="2" borderId="53" xfId="0" applyNumberFormat="1" applyFont="1" applyFill="1" applyBorder="1" applyAlignment="1">
      <alignment horizontal="center" wrapText="1"/>
    </xf>
    <xf numFmtId="6" fontId="0" fillId="0" borderId="46" xfId="2" applyNumberFormat="1" applyFont="1" applyBorder="1" applyAlignment="1">
      <alignment horizontal="center"/>
    </xf>
    <xf numFmtId="6" fontId="4" fillId="3" borderId="46" xfId="2" applyNumberFormat="1" applyFont="1" applyFill="1" applyBorder="1" applyAlignment="1">
      <alignment horizontal="center"/>
    </xf>
    <xf numFmtId="169" fontId="2" fillId="2" borderId="47" xfId="1" applyNumberFormat="1" applyFont="1" applyFill="1" applyBorder="1" applyAlignment="1">
      <alignment horizontal="center"/>
    </xf>
    <xf numFmtId="164" fontId="13" fillId="2" borderId="42" xfId="1" applyNumberFormat="1" applyFont="1" applyFill="1" applyBorder="1" applyAlignment="1">
      <alignment horizontal="centerContinuous"/>
    </xf>
    <xf numFmtId="164" fontId="2" fillId="0" borderId="3" xfId="1" applyNumberFormat="1" applyFont="1" applyBorder="1" applyAlignment="1">
      <alignment horizontal="center"/>
    </xf>
    <xf numFmtId="167" fontId="2" fillId="0" borderId="21" xfId="1" applyNumberFormat="1" applyFont="1" applyBorder="1" applyAlignment="1">
      <alignment horizontal="center"/>
    </xf>
    <xf numFmtId="167" fontId="27" fillId="3" borderId="21" xfId="1" applyNumberFormat="1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2" fillId="2" borderId="46" xfId="1" applyNumberFormat="1" applyFont="1" applyFill="1" applyBorder="1" applyAlignment="1">
      <alignment horizontal="left"/>
    </xf>
    <xf numFmtId="167" fontId="23" fillId="0" borderId="55" xfId="0" quotePrefix="1" applyNumberFormat="1" applyFont="1" applyBorder="1"/>
    <xf numFmtId="0" fontId="25" fillId="0" borderId="0" xfId="0" applyFont="1"/>
    <xf numFmtId="165" fontId="25" fillId="0" borderId="0" xfId="2" applyNumberFormat="1" applyFont="1"/>
    <xf numFmtId="164" fontId="25" fillId="0" borderId="0" xfId="1" applyNumberFormat="1" applyFont="1"/>
    <xf numFmtId="164" fontId="23" fillId="0" borderId="0" xfId="1" applyNumberFormat="1" applyFont="1"/>
    <xf numFmtId="169" fontId="13" fillId="2" borderId="32" xfId="1" applyNumberFormat="1" applyFont="1" applyFill="1" applyBorder="1" applyAlignment="1">
      <alignment horizontal="right"/>
    </xf>
    <xf numFmtId="169" fontId="13" fillId="2" borderId="21" xfId="1" applyNumberFormat="1" applyFont="1" applyFill="1" applyBorder="1" applyAlignment="1">
      <alignment horizontal="right"/>
    </xf>
    <xf numFmtId="164" fontId="2" fillId="0" borderId="0" xfId="1" applyNumberFormat="1" applyFont="1" applyAlignment="1">
      <alignment horizontal="right"/>
    </xf>
    <xf numFmtId="164" fontId="28" fillId="2" borderId="41" xfId="1" applyNumberFormat="1" applyFont="1" applyFill="1" applyBorder="1" applyAlignment="1">
      <alignment horizontal="centerContinuous"/>
    </xf>
    <xf numFmtId="0" fontId="14" fillId="2" borderId="40" xfId="0" applyFont="1" applyFill="1" applyBorder="1" applyAlignment="1">
      <alignment horizontal="right"/>
    </xf>
    <xf numFmtId="0" fontId="0" fillId="6" borderId="0" xfId="0" applyFill="1"/>
    <xf numFmtId="0" fontId="2" fillId="0" borderId="0" xfId="0" quotePrefix="1" applyFont="1"/>
    <xf numFmtId="0" fontId="0" fillId="5" borderId="0" xfId="0" applyFill="1"/>
    <xf numFmtId="0" fontId="0" fillId="7" borderId="0" xfId="0" applyFill="1"/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0" fontId="13" fillId="2" borderId="0" xfId="0" applyFont="1" applyFill="1" applyAlignment="1">
      <alignment horizontal="left" wrapText="1"/>
    </xf>
    <xf numFmtId="167" fontId="14" fillId="2" borderId="22" xfId="1" quotePrefix="1" applyNumberFormat="1" applyFont="1" applyFill="1" applyBorder="1" applyAlignment="1">
      <alignment horizontal="center"/>
    </xf>
    <xf numFmtId="1" fontId="26" fillId="2" borderId="0" xfId="0" applyNumberFormat="1" applyFont="1" applyFill="1" applyAlignment="1">
      <alignment horizontal="center" wrapText="1"/>
    </xf>
    <xf numFmtId="169" fontId="13" fillId="2" borderId="54" xfId="0" applyNumberFormat="1" applyFont="1" applyFill="1" applyBorder="1" applyAlignment="1">
      <alignment horizontal="center" wrapText="1"/>
    </xf>
    <xf numFmtId="164" fontId="2" fillId="0" borderId="20" xfId="1" applyNumberFormat="1" applyFont="1" applyBorder="1" applyAlignment="1">
      <alignment horizontal="center"/>
    </xf>
    <xf numFmtId="164" fontId="2" fillId="2" borderId="0" xfId="1" applyNumberFormat="1" applyFont="1" applyFill="1" applyAlignment="1">
      <alignment horizontal="center"/>
    </xf>
    <xf numFmtId="164" fontId="2" fillId="2" borderId="21" xfId="1" applyNumberFormat="1" applyFont="1" applyFill="1" applyBorder="1" applyAlignment="1">
      <alignment horizontal="center"/>
    </xf>
    <xf numFmtId="6" fontId="14" fillId="2" borderId="59" xfId="2" applyNumberFormat="1" applyFont="1" applyFill="1" applyBorder="1" applyAlignment="1">
      <alignment horizontal="center"/>
    </xf>
    <xf numFmtId="167" fontId="14" fillId="2" borderId="56" xfId="1" quotePrefix="1" applyNumberFormat="1" applyFont="1" applyFill="1" applyBorder="1" applyAlignment="1">
      <alignment horizontal="center"/>
    </xf>
    <xf numFmtId="167" fontId="14" fillId="2" borderId="58" xfId="1" quotePrefix="1" applyNumberFormat="1" applyFont="1" applyFill="1" applyBorder="1" applyAlignment="1">
      <alignment horizontal="center"/>
    </xf>
    <xf numFmtId="167" fontId="14" fillId="2" borderId="60" xfId="1" quotePrefix="1" applyNumberFormat="1" applyFont="1" applyFill="1" applyBorder="1" applyAlignment="1">
      <alignment horizontal="center"/>
    </xf>
    <xf numFmtId="165" fontId="12" fillId="2" borderId="0" xfId="2" applyNumberFormat="1" applyFont="1" applyFill="1" applyAlignment="1">
      <alignment horizontal="center"/>
    </xf>
    <xf numFmtId="0" fontId="2" fillId="2" borderId="61" xfId="0" applyFont="1" applyFill="1" applyBorder="1" applyAlignment="1">
      <alignment horizontal="center" wrapText="1"/>
    </xf>
    <xf numFmtId="164" fontId="30" fillId="2" borderId="62" xfId="1" applyNumberFormat="1" applyFont="1" applyFill="1" applyBorder="1" applyAlignment="1">
      <alignment horizontal="center" wrapText="1"/>
    </xf>
    <xf numFmtId="0" fontId="0" fillId="2" borderId="63" xfId="0" applyFill="1" applyBorder="1" applyAlignment="1">
      <alignment horizontal="center"/>
    </xf>
    <xf numFmtId="0" fontId="12" fillId="2" borderId="64" xfId="0" applyFont="1" applyFill="1" applyBorder="1" applyAlignment="1">
      <alignment horizontal="center" wrapText="1"/>
    </xf>
    <xf numFmtId="165" fontId="14" fillId="2" borderId="64" xfId="2" applyNumberFormat="1" applyFont="1" applyFill="1" applyBorder="1" applyAlignment="1">
      <alignment horizontal="right"/>
    </xf>
    <xf numFmtId="0" fontId="14" fillId="2" borderId="56" xfId="0" applyFont="1" applyFill="1" applyBorder="1" applyAlignment="1">
      <alignment horizontal="center"/>
    </xf>
    <xf numFmtId="0" fontId="29" fillId="2" borderId="56" xfId="0" applyFont="1" applyFill="1" applyBorder="1" applyAlignment="1">
      <alignment horizontal="center"/>
    </xf>
    <xf numFmtId="165" fontId="14" fillId="2" borderId="56" xfId="2" applyNumberFormat="1" applyFont="1" applyFill="1" applyBorder="1" applyAlignment="1">
      <alignment horizontal="right"/>
    </xf>
    <xf numFmtId="6" fontId="0" fillId="2" borderId="63" xfId="2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0" fillId="2" borderId="66" xfId="1" applyNumberFormat="1" applyFont="1" applyFill="1" applyBorder="1" applyAlignment="1">
      <alignment horizontal="center"/>
    </xf>
    <xf numFmtId="164" fontId="2" fillId="2" borderId="63" xfId="1" applyNumberFormat="1" applyFont="1" applyFill="1" applyBorder="1" applyAlignment="1">
      <alignment horizontal="center"/>
    </xf>
    <xf numFmtId="164" fontId="0" fillId="2" borderId="63" xfId="1" applyNumberFormat="1" applyFont="1" applyFill="1" applyBorder="1" applyAlignment="1">
      <alignment horizontal="center"/>
    </xf>
    <xf numFmtId="164" fontId="2" fillId="2" borderId="65" xfId="1" applyNumberFormat="1" applyFont="1" applyFill="1" applyBorder="1" applyAlignment="1">
      <alignment horizontal="center"/>
    </xf>
    <xf numFmtId="169" fontId="2" fillId="2" borderId="67" xfId="1" applyNumberFormat="1" applyFont="1" applyFill="1" applyBorder="1" applyAlignment="1">
      <alignment horizontal="center"/>
    </xf>
    <xf numFmtId="169" fontId="13" fillId="2" borderId="65" xfId="1" applyNumberFormat="1" applyFont="1" applyFill="1" applyBorder="1" applyAlignment="1">
      <alignment horizontal="right"/>
    </xf>
    <xf numFmtId="0" fontId="0" fillId="2" borderId="68" xfId="0" applyFill="1" applyBorder="1" applyAlignment="1">
      <alignment horizontal="center"/>
    </xf>
    <xf numFmtId="6" fontId="0" fillId="2" borderId="53" xfId="2" applyNumberFormat="1" applyFont="1" applyFill="1" applyBorder="1" applyAlignment="1">
      <alignment horizontal="center"/>
    </xf>
    <xf numFmtId="164" fontId="0" fillId="2" borderId="69" xfId="1" applyNumberFormat="1" applyFont="1" applyFill="1" applyBorder="1" applyAlignment="1">
      <alignment horizontal="center"/>
    </xf>
    <xf numFmtId="0" fontId="13" fillId="2" borderId="71" xfId="0" applyFont="1" applyFill="1" applyBorder="1" applyAlignment="1">
      <alignment horizontal="center"/>
    </xf>
    <xf numFmtId="0" fontId="13" fillId="2" borderId="72" xfId="0" applyFont="1" applyFill="1" applyBorder="1" applyAlignment="1">
      <alignment horizontal="center"/>
    </xf>
    <xf numFmtId="0" fontId="13" fillId="2" borderId="74" xfId="0" applyFont="1" applyFill="1" applyBorder="1" applyAlignment="1">
      <alignment horizontal="center"/>
    </xf>
    <xf numFmtId="6" fontId="14" fillId="2" borderId="48" xfId="1" applyNumberFormat="1" applyFont="1" applyFill="1" applyBorder="1" applyAlignment="1">
      <alignment horizontal="center" wrapText="1"/>
    </xf>
    <xf numFmtId="164" fontId="31" fillId="2" borderId="49" xfId="1" applyNumberFormat="1" applyFont="1" applyFill="1" applyBorder="1" applyAlignment="1">
      <alignment horizontal="center" wrapText="1"/>
    </xf>
    <xf numFmtId="164" fontId="30" fillId="2" borderId="49" xfId="1" applyNumberFormat="1" applyFont="1" applyFill="1" applyBorder="1" applyAlignment="1">
      <alignment horizontal="center" wrapText="1"/>
    </xf>
    <xf numFmtId="164" fontId="31" fillId="2" borderId="57" xfId="1" applyNumberFormat="1" applyFont="1" applyFill="1" applyBorder="1" applyAlignment="1">
      <alignment horizontal="center" wrapText="1"/>
    </xf>
    <xf numFmtId="164" fontId="30" fillId="2" borderId="57" xfId="1" applyNumberFormat="1" applyFont="1" applyFill="1" applyBorder="1" applyAlignment="1">
      <alignment horizontal="center" wrapText="1"/>
    </xf>
    <xf numFmtId="164" fontId="30" fillId="2" borderId="50" xfId="1" applyNumberFormat="1" applyFont="1" applyFill="1" applyBorder="1" applyAlignment="1">
      <alignment horizontal="center" wrapText="1"/>
    </xf>
    <xf numFmtId="6" fontId="14" fillId="2" borderId="75" xfId="2" applyNumberFormat="1" applyFont="1" applyFill="1" applyBorder="1" applyAlignment="1">
      <alignment horizontal="center"/>
    </xf>
    <xf numFmtId="167" fontId="14" fillId="2" borderId="70" xfId="1" quotePrefix="1" applyNumberFormat="1" applyFont="1" applyFill="1" applyBorder="1" applyAlignment="1">
      <alignment horizontal="center"/>
    </xf>
    <xf numFmtId="167" fontId="14" fillId="2" borderId="76" xfId="1" quotePrefix="1" applyNumberFormat="1" applyFont="1" applyFill="1" applyBorder="1" applyAlignment="1">
      <alignment horizontal="center"/>
    </xf>
    <xf numFmtId="167" fontId="14" fillId="2" borderId="77" xfId="1" quotePrefix="1" applyNumberFormat="1" applyFont="1" applyFill="1" applyBorder="1" applyAlignment="1">
      <alignment horizontal="center"/>
    </xf>
    <xf numFmtId="0" fontId="14" fillId="2" borderId="78" xfId="0" applyFont="1" applyFill="1" applyBorder="1" applyAlignment="1">
      <alignment horizontal="right"/>
    </xf>
    <xf numFmtId="164" fontId="0" fillId="2" borderId="79" xfId="1" applyNumberFormat="1" applyFont="1" applyFill="1" applyBorder="1" applyAlignment="1">
      <alignment horizontal="center"/>
    </xf>
    <xf numFmtId="164" fontId="2" fillId="2" borderId="80" xfId="1" applyNumberFormat="1" applyFont="1" applyFill="1" applyBorder="1" applyAlignment="1">
      <alignment horizontal="center"/>
    </xf>
    <xf numFmtId="164" fontId="0" fillId="2" borderId="80" xfId="1" applyNumberFormat="1" applyFont="1" applyFill="1" applyBorder="1" applyAlignment="1">
      <alignment horizontal="center"/>
    </xf>
    <xf numFmtId="164" fontId="2" fillId="2" borderId="81" xfId="1" applyNumberFormat="1" applyFont="1" applyFill="1" applyBorder="1" applyAlignment="1">
      <alignment horizontal="center"/>
    </xf>
    <xf numFmtId="169" fontId="13" fillId="2" borderId="82" xfId="1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9" fontId="1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0" fontId="24" fillId="2" borderId="83" xfId="0" applyFont="1" applyFill="1" applyBorder="1" applyAlignment="1">
      <alignment horizontal="centerContinuous"/>
    </xf>
    <xf numFmtId="169" fontId="13" fillId="2" borderId="83" xfId="0" applyNumberFormat="1" applyFont="1" applyFill="1" applyBorder="1" applyAlignment="1">
      <alignment horizontal="centerContinuous"/>
    </xf>
    <xf numFmtId="167" fontId="13" fillId="2" borderId="83" xfId="0" applyNumberFormat="1" applyFont="1" applyFill="1" applyBorder="1" applyAlignment="1">
      <alignment horizontal="centerContinuous"/>
    </xf>
    <xf numFmtId="0" fontId="13" fillId="2" borderId="83" xfId="0" applyFont="1" applyFill="1" applyBorder="1" applyAlignment="1">
      <alignment horizontal="centerContinuous"/>
    </xf>
    <xf numFmtId="168" fontId="14" fillId="2" borderId="3" xfId="2" applyNumberFormat="1" applyFont="1" applyFill="1" applyBorder="1" applyAlignment="1">
      <alignment horizontal="left" wrapText="1"/>
    </xf>
    <xf numFmtId="169" fontId="13" fillId="2" borderId="3" xfId="0" applyNumberFormat="1" applyFont="1" applyFill="1" applyBorder="1" applyAlignment="1">
      <alignment horizontal="left" wrapText="1"/>
    </xf>
    <xf numFmtId="167" fontId="26" fillId="2" borderId="3" xfId="0" applyNumberFormat="1" applyFont="1" applyFill="1" applyBorder="1" applyAlignment="1">
      <alignment horizontal="left" wrapText="1"/>
    </xf>
    <xf numFmtId="0" fontId="13" fillId="2" borderId="3" xfId="0" applyFont="1" applyFill="1" applyBorder="1" applyAlignment="1">
      <alignment horizontal="left" wrapText="1"/>
    </xf>
    <xf numFmtId="167" fontId="14" fillId="2" borderId="85" xfId="1" quotePrefix="1" applyNumberFormat="1" applyFont="1" applyFill="1" applyBorder="1" applyAlignment="1">
      <alignment horizontal="center"/>
    </xf>
    <xf numFmtId="167" fontId="14" fillId="2" borderId="0" xfId="1" quotePrefix="1" applyNumberFormat="1" applyFont="1" applyFill="1" applyAlignment="1">
      <alignment horizontal="center"/>
    </xf>
    <xf numFmtId="164" fontId="13" fillId="2" borderId="0" xfId="1" applyNumberFormat="1" applyFont="1" applyFill="1" applyAlignment="1">
      <alignment horizontal="centerContinuous"/>
    </xf>
    <xf numFmtId="164" fontId="2" fillId="2" borderId="84" xfId="1" applyNumberFormat="1" applyFont="1" applyFill="1" applyBorder="1" applyAlignment="1">
      <alignment horizontal="center"/>
    </xf>
    <xf numFmtId="164" fontId="2" fillId="0" borderId="45" xfId="1" applyNumberFormat="1" applyFont="1" applyBorder="1" applyAlignment="1">
      <alignment horizontal="center"/>
    </xf>
    <xf numFmtId="167" fontId="2" fillId="0" borderId="47" xfId="1" applyNumberFormat="1" applyFont="1" applyBorder="1" applyAlignment="1">
      <alignment horizontal="center"/>
    </xf>
    <xf numFmtId="167" fontId="27" fillId="3" borderId="47" xfId="1" applyNumberFormat="1" applyFont="1" applyFill="1" applyBorder="1" applyAlignment="1">
      <alignment horizontal="center"/>
    </xf>
    <xf numFmtId="164" fontId="2" fillId="2" borderId="47" xfId="1" applyNumberFormat="1" applyFont="1" applyFill="1" applyBorder="1" applyAlignment="1">
      <alignment horizontal="center"/>
    </xf>
    <xf numFmtId="164" fontId="14" fillId="2" borderId="86" xfId="1" applyNumberFormat="1" applyFont="1" applyFill="1" applyBorder="1" applyAlignment="1">
      <alignment horizontal="center" wrapText="1"/>
    </xf>
    <xf numFmtId="0" fontId="0" fillId="0" borderId="55" xfId="0" applyBorder="1" applyAlignment="1">
      <alignment horizontal="center"/>
    </xf>
    <xf numFmtId="0" fontId="13" fillId="2" borderId="88" xfId="0" applyFont="1" applyFill="1" applyBorder="1" applyAlignment="1">
      <alignment horizontal="center"/>
    </xf>
    <xf numFmtId="0" fontId="13" fillId="2" borderId="87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32" fillId="3" borderId="1" xfId="0" applyFont="1" applyFill="1" applyBorder="1" applyAlignment="1">
      <alignment horizontal="center"/>
    </xf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2" fillId="0" borderId="0" xfId="0" applyFont="1" applyAlignment="1">
      <alignment horizontal="left"/>
    </xf>
    <xf numFmtId="0" fontId="0" fillId="10" borderId="0" xfId="0" applyFill="1"/>
    <xf numFmtId="0" fontId="0" fillId="0" borderId="17" xfId="0" applyBorder="1" applyAlignment="1">
      <alignment horizontal="center"/>
    </xf>
    <xf numFmtId="0" fontId="26" fillId="0" borderId="0" xfId="0" applyFont="1"/>
    <xf numFmtId="0" fontId="0" fillId="0" borderId="58" xfId="0" applyBorder="1"/>
    <xf numFmtId="165" fontId="32" fillId="3" borderId="1" xfId="2" applyNumberFormat="1" applyFont="1" applyFill="1" applyBorder="1" applyAlignment="1">
      <alignment horizontal="center"/>
    </xf>
    <xf numFmtId="6" fontId="32" fillId="3" borderId="1" xfId="2" applyNumberFormat="1" applyFont="1" applyFill="1" applyBorder="1" applyAlignment="1">
      <alignment horizontal="center"/>
    </xf>
    <xf numFmtId="167" fontId="32" fillId="3" borderId="21" xfId="1" applyNumberFormat="1" applyFont="1" applyFill="1" applyBorder="1" applyAlignment="1">
      <alignment horizontal="center"/>
    </xf>
    <xf numFmtId="0" fontId="13" fillId="2" borderId="97" xfId="0" applyFont="1" applyFill="1" applyBorder="1"/>
    <xf numFmtId="0" fontId="12" fillId="2" borderId="98" xfId="0" applyFont="1" applyFill="1" applyBorder="1"/>
    <xf numFmtId="0" fontId="12" fillId="2" borderId="99" xfId="0" applyFont="1" applyFill="1" applyBorder="1"/>
    <xf numFmtId="0" fontId="2" fillId="11" borderId="0" xfId="0" applyFont="1" applyFill="1" applyAlignment="1">
      <alignment vertical="center" wrapText="1"/>
    </xf>
    <xf numFmtId="0" fontId="2" fillId="11" borderId="13" xfId="0" applyFont="1" applyFill="1" applyBorder="1" applyAlignment="1">
      <alignment vertical="center" wrapText="1"/>
    </xf>
    <xf numFmtId="0" fontId="2" fillId="11" borderId="101" xfId="0" applyFont="1" applyFill="1" applyBorder="1" applyAlignment="1">
      <alignment vertical="center" wrapText="1"/>
    </xf>
    <xf numFmtId="0" fontId="2" fillId="11" borderId="102" xfId="0" applyFont="1" applyFill="1" applyBorder="1" applyAlignment="1">
      <alignment vertical="center" wrapText="1"/>
    </xf>
    <xf numFmtId="0" fontId="2" fillId="11" borderId="12" xfId="0" applyFont="1" applyFill="1" applyBorder="1" applyAlignment="1">
      <alignment vertical="center"/>
    </xf>
    <xf numFmtId="0" fontId="2" fillId="11" borderId="100" xfId="0" applyFont="1" applyFill="1" applyBorder="1" applyAlignment="1">
      <alignment vertical="center"/>
    </xf>
    <xf numFmtId="0" fontId="33" fillId="0" borderId="0" xfId="0" applyFont="1" applyAlignment="1">
      <alignment horizontal="center"/>
    </xf>
    <xf numFmtId="0" fontId="0" fillId="5" borderId="1" xfId="0" applyFill="1" applyBorder="1"/>
    <xf numFmtId="0" fontId="2" fillId="0" borderId="17" xfId="0" applyFont="1" applyBorder="1" applyAlignment="1">
      <alignment horizontal="center"/>
    </xf>
    <xf numFmtId="0" fontId="2" fillId="0" borderId="1" xfId="0" applyFont="1" applyBorder="1"/>
    <xf numFmtId="0" fontId="2" fillId="0" borderId="18" xfId="0" applyFont="1" applyBorder="1"/>
    <xf numFmtId="0" fontId="0" fillId="9" borderId="1" xfId="0" applyFill="1" applyBorder="1"/>
    <xf numFmtId="0" fontId="24" fillId="2" borderId="0" xfId="0" applyFont="1" applyFill="1"/>
    <xf numFmtId="0" fontId="29" fillId="2" borderId="0" xfId="0" applyFont="1" applyFill="1"/>
    <xf numFmtId="0" fontId="35" fillId="0" borderId="91" xfId="0" applyFont="1" applyBorder="1"/>
    <xf numFmtId="0" fontId="35" fillId="0" borderId="1" xfId="0" applyFont="1" applyBorder="1" applyAlignment="1">
      <alignment horizontal="center"/>
    </xf>
    <xf numFmtId="6" fontId="35" fillId="0" borderId="1" xfId="0" applyNumberFormat="1" applyFont="1" applyBorder="1" applyAlignment="1">
      <alignment horizontal="center"/>
    </xf>
    <xf numFmtId="0" fontId="35" fillId="0" borderId="93" xfId="0" applyFont="1" applyBorder="1"/>
    <xf numFmtId="167" fontId="0" fillId="2" borderId="0" xfId="0" applyNumberFormat="1" applyFill="1" applyAlignment="1">
      <alignment horizontal="centerContinuous"/>
    </xf>
    <xf numFmtId="0" fontId="36" fillId="0" borderId="0" xfId="0" applyFont="1"/>
    <xf numFmtId="165" fontId="14" fillId="2" borderId="19" xfId="2" applyNumberFormat="1" applyFont="1" applyFill="1" applyBorder="1" applyAlignment="1">
      <alignment horizontal="center" wrapText="1"/>
    </xf>
    <xf numFmtId="165" fontId="0" fillId="0" borderId="20" xfId="2" applyNumberFormat="1" applyFont="1" applyBorder="1" applyAlignment="1">
      <alignment horizontal="center"/>
    </xf>
    <xf numFmtId="6" fontId="0" fillId="2" borderId="21" xfId="2" applyNumberFormat="1" applyFont="1" applyFill="1" applyBorder="1" applyAlignment="1">
      <alignment horizontal="center"/>
    </xf>
    <xf numFmtId="6" fontId="0" fillId="2" borderId="65" xfId="2" applyNumberFormat="1" applyFont="1" applyFill="1" applyBorder="1" applyAlignment="1">
      <alignment horizontal="center"/>
    </xf>
    <xf numFmtId="6" fontId="14" fillId="2" borderId="0" xfId="1" applyNumberFormat="1" applyFont="1" applyFill="1" applyAlignment="1">
      <alignment horizontal="center" wrapText="1"/>
    </xf>
    <xf numFmtId="164" fontId="14" fillId="2" borderId="103" xfId="1" applyNumberFormat="1" applyFont="1" applyFill="1" applyBorder="1" applyAlignment="1">
      <alignment horizontal="center" wrapText="1"/>
    </xf>
    <xf numFmtId="167" fontId="34" fillId="2" borderId="73" xfId="0" applyNumberFormat="1" applyFont="1" applyFill="1" applyBorder="1" applyAlignment="1">
      <alignment horizontal="center" wrapText="1"/>
    </xf>
    <xf numFmtId="164" fontId="2" fillId="0" borderId="0" xfId="1" applyNumberFormat="1" applyFont="1" applyAlignment="1">
      <alignment horizontal="left"/>
    </xf>
    <xf numFmtId="164" fontId="2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167" fontId="24" fillId="2" borderId="0" xfId="0" applyNumberFormat="1" applyFont="1" applyFill="1" applyAlignment="1">
      <alignment horizontal="centerContinuous"/>
    </xf>
    <xf numFmtId="167" fontId="0" fillId="0" borderId="1" xfId="0" applyNumberFormat="1" applyBorder="1" applyAlignment="1">
      <alignment horizontal="center"/>
    </xf>
    <xf numFmtId="0" fontId="0" fillId="8" borderId="17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6" fontId="35" fillId="0" borderId="18" xfId="0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11" fillId="11" borderId="97" xfId="0" applyFont="1" applyFill="1" applyBorder="1" applyAlignment="1">
      <alignment horizontal="left"/>
    </xf>
    <xf numFmtId="0" fontId="11" fillId="11" borderId="98" xfId="0" applyFont="1" applyFill="1" applyBorder="1" applyAlignment="1">
      <alignment horizontal="center"/>
    </xf>
    <xf numFmtId="6" fontId="11" fillId="11" borderId="98" xfId="2" applyNumberFormat="1" applyFont="1" applyFill="1" applyBorder="1" applyAlignment="1">
      <alignment horizontal="center"/>
    </xf>
    <xf numFmtId="164" fontId="2" fillId="11" borderId="98" xfId="1" applyNumberFormat="1" applyFont="1" applyFill="1" applyBorder="1" applyAlignment="1">
      <alignment horizontal="right"/>
    </xf>
    <xf numFmtId="0" fontId="11" fillId="11" borderId="12" xfId="0" applyFont="1" applyFill="1" applyBorder="1" applyAlignment="1">
      <alignment horizontal="left"/>
    </xf>
    <xf numFmtId="0" fontId="11" fillId="11" borderId="0" xfId="0" applyFont="1" applyFill="1" applyAlignment="1">
      <alignment horizontal="right"/>
    </xf>
    <xf numFmtId="6" fontId="21" fillId="11" borderId="0" xfId="2" applyNumberFormat="1" applyFont="1" applyFill="1" applyBorder="1" applyAlignment="1">
      <alignment horizontal="center"/>
    </xf>
    <xf numFmtId="164" fontId="2" fillId="11" borderId="0" xfId="1" applyNumberFormat="1" applyFont="1" applyFill="1" applyBorder="1" applyAlignment="1">
      <alignment horizontal="right"/>
    </xf>
    <xf numFmtId="0" fontId="0" fillId="11" borderId="12" xfId="0" applyFill="1" applyBorder="1" applyAlignment="1">
      <alignment horizontal="center"/>
    </xf>
    <xf numFmtId="0" fontId="0" fillId="11" borderId="0" xfId="0" applyFill="1" applyAlignment="1">
      <alignment horizontal="center"/>
    </xf>
    <xf numFmtId="165" fontId="21" fillId="11" borderId="0" xfId="2" applyNumberFormat="1" applyFont="1" applyFill="1" applyBorder="1" applyAlignment="1">
      <alignment horizontal="center" vertical="center"/>
    </xf>
    <xf numFmtId="0" fontId="26" fillId="11" borderId="0" xfId="0" applyFont="1" applyFill="1" applyAlignment="1">
      <alignment horizontal="right"/>
    </xf>
    <xf numFmtId="165" fontId="0" fillId="11" borderId="0" xfId="2" applyNumberFormat="1" applyFont="1" applyFill="1" applyBorder="1" applyAlignment="1">
      <alignment horizontal="center"/>
    </xf>
    <xf numFmtId="165" fontId="22" fillId="11" borderId="0" xfId="2" applyNumberFormat="1" applyFont="1" applyFill="1" applyBorder="1" applyAlignment="1">
      <alignment horizontal="right"/>
    </xf>
    <xf numFmtId="0" fontId="0" fillId="11" borderId="100" xfId="0" applyFill="1" applyBorder="1" applyAlignment="1">
      <alignment horizontal="center"/>
    </xf>
    <xf numFmtId="0" fontId="0" fillId="11" borderId="101" xfId="0" applyFill="1" applyBorder="1" applyAlignment="1">
      <alignment horizontal="center"/>
    </xf>
    <xf numFmtId="165" fontId="0" fillId="11" borderId="101" xfId="2" applyNumberFormat="1" applyFont="1" applyFill="1" applyBorder="1" applyAlignment="1">
      <alignment horizontal="center"/>
    </xf>
    <xf numFmtId="164" fontId="0" fillId="11" borderId="101" xfId="1" applyNumberFormat="1" applyFont="1" applyFill="1" applyBorder="1" applyAlignment="1">
      <alignment horizontal="center"/>
    </xf>
    <xf numFmtId="164" fontId="2" fillId="11" borderId="101" xfId="1" applyNumberFormat="1" applyFont="1" applyFill="1" applyBorder="1" applyAlignment="1">
      <alignment horizontal="center"/>
    </xf>
    <xf numFmtId="164" fontId="0" fillId="11" borderId="102" xfId="1" applyNumberFormat="1" applyFont="1" applyFill="1" applyBorder="1" applyAlignment="1">
      <alignment horizontal="center"/>
    </xf>
    <xf numFmtId="165" fontId="22" fillId="11" borderId="58" xfId="2" applyNumberFormat="1" applyFont="1" applyFill="1" applyBorder="1" applyAlignment="1">
      <alignment horizontal="right"/>
    </xf>
    <xf numFmtId="164" fontId="26" fillId="2" borderId="0" xfId="1" applyNumberFormat="1" applyFont="1" applyFill="1" applyAlignment="1">
      <alignment horizontal="right"/>
    </xf>
    <xf numFmtId="164" fontId="37" fillId="6" borderId="0" xfId="1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centerContinuous"/>
    </xf>
    <xf numFmtId="0" fontId="34" fillId="2" borderId="0" xfId="0" applyFont="1" applyFill="1" applyAlignment="1">
      <alignment wrapText="1"/>
    </xf>
    <xf numFmtId="170" fontId="2" fillId="0" borderId="21" xfId="1" applyNumberFormat="1" applyFont="1" applyBorder="1" applyAlignment="1">
      <alignment horizontal="center"/>
    </xf>
    <xf numFmtId="170" fontId="27" fillId="3" borderId="21" xfId="1" applyNumberFormat="1" applyFont="1" applyFill="1" applyBorder="1" applyAlignment="1">
      <alignment horizontal="center"/>
    </xf>
    <xf numFmtId="169" fontId="35" fillId="0" borderId="1" xfId="0" applyNumberFormat="1" applyFont="1" applyBorder="1" applyAlignment="1">
      <alignment horizontal="center"/>
    </xf>
    <xf numFmtId="169" fontId="35" fillId="0" borderId="18" xfId="0" applyNumberFormat="1" applyFont="1" applyBorder="1" applyAlignment="1">
      <alignment horizontal="center"/>
    </xf>
    <xf numFmtId="0" fontId="0" fillId="8" borderId="3" xfId="0" applyFill="1" applyBorder="1"/>
    <xf numFmtId="0" fontId="26" fillId="0" borderId="0" xfId="0" applyFont="1" applyAlignment="1">
      <alignment horizontal="center"/>
    </xf>
    <xf numFmtId="0" fontId="0" fillId="0" borderId="91" xfId="0" applyBorder="1" applyAlignment="1">
      <alignment horizontal="center"/>
    </xf>
    <xf numFmtId="0" fontId="0" fillId="0" borderId="18" xfId="0" applyBorder="1"/>
    <xf numFmtId="170" fontId="0" fillId="0" borderId="21" xfId="1" applyNumberFormat="1" applyFont="1" applyBorder="1" applyAlignment="1">
      <alignment horizontal="center"/>
    </xf>
    <xf numFmtId="170" fontId="32" fillId="3" borderId="21" xfId="1" applyNumberFormat="1" applyFont="1" applyFill="1" applyBorder="1" applyAlignment="1">
      <alignment horizontal="center"/>
    </xf>
    <xf numFmtId="170" fontId="0" fillId="2" borderId="21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/>
    <xf numFmtId="0" fontId="2" fillId="11" borderId="12" xfId="0" applyFont="1" applyFill="1" applyBorder="1" applyAlignment="1">
      <alignment vertical="center" wrapText="1"/>
    </xf>
    <xf numFmtId="0" fontId="2" fillId="11" borderId="100" xfId="0" applyFont="1" applyFill="1" applyBorder="1" applyAlignment="1">
      <alignment vertical="center" wrapText="1"/>
    </xf>
    <xf numFmtId="0" fontId="2" fillId="11" borderId="109" xfId="0" applyFont="1" applyFill="1" applyBorder="1" applyAlignment="1">
      <alignment vertical="center"/>
    </xf>
    <xf numFmtId="167" fontId="2" fillId="0" borderId="21" xfId="1" applyNumberFormat="1" applyFont="1" applyFill="1" applyBorder="1" applyAlignment="1">
      <alignment horizontal="center"/>
    </xf>
    <xf numFmtId="0" fontId="13" fillId="2" borderId="110" xfId="0" applyFont="1" applyFill="1" applyBorder="1" applyAlignment="1">
      <alignment horizontal="center"/>
    </xf>
    <xf numFmtId="0" fontId="13" fillId="2" borderId="73" xfId="0" applyFont="1" applyFill="1" applyBorder="1" applyAlignment="1">
      <alignment horizontal="center"/>
    </xf>
    <xf numFmtId="0" fontId="13" fillId="2" borderId="111" xfId="0" applyFont="1" applyFill="1" applyBorder="1" applyAlignment="1">
      <alignment horizontal="center"/>
    </xf>
    <xf numFmtId="0" fontId="13" fillId="2" borderId="112" xfId="0" applyFont="1" applyFill="1" applyBorder="1" applyAlignment="1">
      <alignment horizontal="center"/>
    </xf>
    <xf numFmtId="0" fontId="13" fillId="2" borderId="113" xfId="0" applyFont="1" applyFill="1" applyBorder="1" applyAlignment="1">
      <alignment horizontal="center"/>
    </xf>
    <xf numFmtId="0" fontId="13" fillId="2" borderId="114" xfId="0" applyFont="1" applyFill="1" applyBorder="1" applyAlignment="1">
      <alignment horizontal="center"/>
    </xf>
    <xf numFmtId="164" fontId="1" fillId="0" borderId="0" xfId="1" applyNumberFormat="1" applyFont="1" applyFill="1" applyAlignment="1">
      <alignment horizontal="center"/>
    </xf>
    <xf numFmtId="0" fontId="0" fillId="0" borderId="91" xfId="0" applyBorder="1"/>
    <xf numFmtId="0" fontId="26" fillId="0" borderId="1" xfId="0" applyFont="1" applyBorder="1" applyAlignment="1">
      <alignment horizontal="center"/>
    </xf>
    <xf numFmtId="171" fontId="0" fillId="0" borderId="1" xfId="0" applyNumberFormat="1" applyBorder="1" applyAlignment="1">
      <alignment horizontal="center"/>
    </xf>
    <xf numFmtId="0" fontId="0" fillId="8" borderId="91" xfId="0" applyFill="1" applyBorder="1" applyAlignment="1">
      <alignment horizontal="center"/>
    </xf>
    <xf numFmtId="0" fontId="0" fillId="12" borderId="1" xfId="0" applyFill="1" applyBorder="1"/>
    <xf numFmtId="164" fontId="2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2" fillId="0" borderId="0" xfId="1" applyNumberFormat="1" applyFont="1" applyFill="1" applyAlignment="1">
      <alignment horizontal="right"/>
    </xf>
    <xf numFmtId="164" fontId="1" fillId="0" borderId="0" xfId="1" applyNumberFormat="1" applyFont="1" applyFill="1" applyAlignment="1">
      <alignment horizontal="right"/>
    </xf>
    <xf numFmtId="164" fontId="1" fillId="0" borderId="0" xfId="1" applyNumberFormat="1" applyFill="1" applyAlignment="1">
      <alignment horizontal="center"/>
    </xf>
    <xf numFmtId="164" fontId="1" fillId="0" borderId="0" xfId="1" applyNumberFormat="1" applyFill="1" applyAlignment="1">
      <alignment horizontal="left"/>
    </xf>
    <xf numFmtId="164" fontId="2" fillId="0" borderId="0" xfId="0" applyNumberFormat="1" applyFont="1"/>
    <xf numFmtId="0" fontId="0" fillId="14" borderId="3" xfId="0" applyFill="1" applyBorder="1" applyAlignment="1">
      <alignment horizontal="center"/>
    </xf>
    <xf numFmtId="167" fontId="0" fillId="0" borderId="21" xfId="1" applyNumberFormat="1" applyFont="1" applyFill="1" applyBorder="1" applyAlignment="1">
      <alignment horizontal="center"/>
    </xf>
    <xf numFmtId="0" fontId="2" fillId="0" borderId="117" xfId="0" applyFont="1" applyBorder="1" applyAlignment="1">
      <alignment horizontal="center"/>
    </xf>
    <xf numFmtId="0" fontId="2" fillId="0" borderId="119" xfId="0" applyFont="1" applyBorder="1" applyAlignment="1">
      <alignment horizontal="center"/>
    </xf>
    <xf numFmtId="0" fontId="0" fillId="0" borderId="108" xfId="0" applyBorder="1"/>
    <xf numFmtId="0" fontId="0" fillId="0" borderId="120" xfId="0" applyBorder="1"/>
    <xf numFmtId="0" fontId="2" fillId="0" borderId="121" xfId="0" applyFont="1" applyBorder="1" applyAlignment="1">
      <alignment horizontal="center"/>
    </xf>
    <xf numFmtId="0" fontId="2" fillId="0" borderId="122" xfId="0" applyFont="1" applyBorder="1" applyAlignment="1">
      <alignment horizontal="center"/>
    </xf>
    <xf numFmtId="164" fontId="0" fillId="0" borderId="44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7" fontId="0" fillId="8" borderId="1" xfId="0" applyNumberFormat="1" applyFill="1" applyBorder="1" applyAlignment="1">
      <alignment horizontal="center"/>
    </xf>
    <xf numFmtId="6" fontId="0" fillId="0" borderId="46" xfId="2" applyNumberFormat="1" applyFont="1" applyFill="1" applyBorder="1" applyAlignment="1">
      <alignment horizontal="center"/>
    </xf>
    <xf numFmtId="0" fontId="34" fillId="0" borderId="0" xfId="0" applyFont="1" applyAlignment="1">
      <alignment horizontal="centerContinuous"/>
    </xf>
    <xf numFmtId="0" fontId="38" fillId="0" borderId="0" xfId="0" applyFont="1"/>
    <xf numFmtId="0" fontId="34" fillId="0" borderId="0" xfId="0" applyFont="1"/>
    <xf numFmtId="0" fontId="36" fillId="0" borderId="58" xfId="0" applyFont="1" applyBorder="1"/>
    <xf numFmtId="0" fontId="34" fillId="0" borderId="58" xfId="0" applyFont="1" applyBorder="1" applyAlignment="1">
      <alignment horizontal="centerContinuous"/>
    </xf>
    <xf numFmtId="0" fontId="13" fillId="2" borderId="126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40" fillId="0" borderId="1" xfId="0" applyFont="1" applyBorder="1"/>
    <xf numFmtId="0" fontId="40" fillId="8" borderId="1" xfId="0" applyFont="1" applyFill="1" applyBorder="1"/>
    <xf numFmtId="165" fontId="0" fillId="0" borderId="1" xfId="2" applyNumberFormat="1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Continuous"/>
    </xf>
    <xf numFmtId="0" fontId="13" fillId="2" borderId="128" xfId="0" applyFont="1" applyFill="1" applyBorder="1" applyAlignment="1">
      <alignment horizontal="center"/>
    </xf>
    <xf numFmtId="0" fontId="2" fillId="0" borderId="129" xfId="0" applyFont="1" applyBorder="1" applyAlignment="1">
      <alignment horizontal="center"/>
    </xf>
    <xf numFmtId="0" fontId="13" fillId="2" borderId="127" xfId="0" applyFont="1" applyFill="1" applyBorder="1" applyAlignment="1">
      <alignment horizontal="center"/>
    </xf>
    <xf numFmtId="0" fontId="0" fillId="0" borderId="127" xfId="0" applyBorder="1" applyAlignment="1">
      <alignment horizontal="center"/>
    </xf>
    <xf numFmtId="0" fontId="0" fillId="0" borderId="127" xfId="0" applyBorder="1"/>
    <xf numFmtId="0" fontId="13" fillId="2" borderId="130" xfId="0" applyFont="1" applyFill="1" applyBorder="1" applyAlignment="1">
      <alignment horizontal="center"/>
    </xf>
    <xf numFmtId="0" fontId="13" fillId="2" borderId="131" xfId="0" applyFont="1" applyFill="1" applyBorder="1" applyAlignment="1">
      <alignment horizontal="center"/>
    </xf>
    <xf numFmtId="0" fontId="13" fillId="2" borderId="132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32" xfId="0" applyBorder="1" applyAlignment="1">
      <alignment horizontal="center"/>
    </xf>
    <xf numFmtId="0" fontId="0" fillId="0" borderId="6" xfId="0" applyBorder="1"/>
    <xf numFmtId="0" fontId="0" fillId="0" borderId="132" xfId="0" applyBorder="1"/>
    <xf numFmtId="0" fontId="2" fillId="0" borderId="133" xfId="0" applyFont="1" applyBorder="1" applyAlignment="1">
      <alignment horizontal="center"/>
    </xf>
    <xf numFmtId="0" fontId="2" fillId="0" borderId="134" xfId="0" applyFont="1" applyBorder="1" applyAlignment="1">
      <alignment horizontal="center"/>
    </xf>
    <xf numFmtId="0" fontId="13" fillId="2" borderId="0" xfId="0" applyFont="1" applyFill="1"/>
    <xf numFmtId="0" fontId="0" fillId="0" borderId="21" xfId="0" applyBorder="1"/>
    <xf numFmtId="0" fontId="0" fillId="0" borderId="118" xfId="0" applyBorder="1"/>
    <xf numFmtId="172" fontId="0" fillId="0" borderId="1" xfId="0" applyNumberFormat="1" applyBorder="1"/>
    <xf numFmtId="172" fontId="0" fillId="0" borderId="18" xfId="0" applyNumberFormat="1" applyBorder="1"/>
    <xf numFmtId="0" fontId="2" fillId="0" borderId="135" xfId="0" applyFont="1" applyBorder="1" applyAlignment="1">
      <alignment horizontal="center"/>
    </xf>
    <xf numFmtId="0" fontId="2" fillId="0" borderId="116" xfId="0" applyFont="1" applyBorder="1" applyAlignment="1">
      <alignment horizontal="center"/>
    </xf>
    <xf numFmtId="0" fontId="0" fillId="0" borderId="138" xfId="0" applyBorder="1" applyAlignment="1">
      <alignment horizontal="center"/>
    </xf>
    <xf numFmtId="0" fontId="13" fillId="2" borderId="96" xfId="0" applyFont="1" applyFill="1" applyBorder="1" applyAlignment="1">
      <alignment horizontal="center"/>
    </xf>
    <xf numFmtId="0" fontId="2" fillId="0" borderId="106" xfId="0" applyFont="1" applyBorder="1" applyAlignment="1">
      <alignment horizontal="center"/>
    </xf>
    <xf numFmtId="0" fontId="0" fillId="0" borderId="139" xfId="0" applyBorder="1" applyAlignment="1">
      <alignment horizontal="center"/>
    </xf>
    <xf numFmtId="0" fontId="0" fillId="0" borderId="140" xfId="0" applyBorder="1" applyAlignment="1">
      <alignment horizontal="center"/>
    </xf>
    <xf numFmtId="0" fontId="0" fillId="0" borderId="141" xfId="0" applyBorder="1"/>
    <xf numFmtId="0" fontId="15" fillId="2" borderId="19" xfId="0" applyFont="1" applyFill="1" applyBorder="1" applyAlignment="1">
      <alignment horizontal="center" vertical="center" wrapText="1"/>
    </xf>
    <xf numFmtId="0" fontId="0" fillId="0" borderId="20" xfId="0" applyBorder="1"/>
    <xf numFmtId="0" fontId="0" fillId="0" borderId="21" xfId="0" applyBorder="1" applyAlignment="1">
      <alignment horizontal="center"/>
    </xf>
    <xf numFmtId="0" fontId="13" fillId="2" borderId="142" xfId="0" applyFont="1" applyFill="1" applyBorder="1" applyAlignment="1">
      <alignment horizontal="center"/>
    </xf>
    <xf numFmtId="0" fontId="13" fillId="2" borderId="143" xfId="0" applyFont="1" applyFill="1" applyBorder="1" applyAlignment="1">
      <alignment horizontal="center"/>
    </xf>
    <xf numFmtId="0" fontId="13" fillId="2" borderId="144" xfId="0" applyFont="1" applyFill="1" applyBorder="1" applyAlignment="1">
      <alignment horizontal="center"/>
    </xf>
    <xf numFmtId="0" fontId="13" fillId="2" borderId="145" xfId="0" applyFont="1" applyFill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0" fillId="0" borderId="146" xfId="0" applyBorder="1" applyAlignment="1">
      <alignment wrapText="1"/>
    </xf>
    <xf numFmtId="0" fontId="2" fillId="8" borderId="0" xfId="0" applyFont="1" applyFill="1"/>
    <xf numFmtId="0" fontId="0" fillId="8" borderId="91" xfId="0" applyFill="1" applyBorder="1"/>
    <xf numFmtId="0" fontId="30" fillId="2" borderId="0" xfId="0" applyFont="1" applyFill="1" applyAlignment="1">
      <alignment horizontal="centerContinuous"/>
    </xf>
    <xf numFmtId="0" fontId="31" fillId="2" borderId="0" xfId="0" applyFont="1" applyFill="1" applyAlignment="1">
      <alignment horizontal="centerContinuous"/>
    </xf>
    <xf numFmtId="167" fontId="30" fillId="2" borderId="0" xfId="0" applyNumberFormat="1" applyFont="1" applyFill="1" applyAlignment="1">
      <alignment horizontal="centerContinuous"/>
    </xf>
    <xf numFmtId="170" fontId="30" fillId="2" borderId="0" xfId="0" applyNumberFormat="1" applyFont="1" applyFill="1" applyAlignment="1">
      <alignment horizontal="centerContinuous"/>
    </xf>
    <xf numFmtId="0" fontId="37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6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67" fontId="3" fillId="0" borderId="1" xfId="0" applyNumberFormat="1" applyFont="1" applyBorder="1" applyAlignment="1">
      <alignment horizontal="center"/>
    </xf>
    <xf numFmtId="0" fontId="37" fillId="0" borderId="96" xfId="0" applyFont="1" applyBorder="1"/>
    <xf numFmtId="0" fontId="3" fillId="0" borderId="105" xfId="0" applyFont="1" applyBorder="1"/>
    <xf numFmtId="0" fontId="3" fillId="8" borderId="58" xfId="0" applyFont="1" applyFill="1" applyBorder="1"/>
    <xf numFmtId="0" fontId="27" fillId="0" borderId="104" xfId="0" applyFont="1" applyBorder="1"/>
    <xf numFmtId="0" fontId="3" fillId="9" borderId="58" xfId="0" applyFont="1" applyFill="1" applyBorder="1"/>
    <xf numFmtId="0" fontId="3" fillId="13" borderId="58" xfId="0" applyFont="1" applyFill="1" applyBorder="1"/>
    <xf numFmtId="0" fontId="3" fillId="5" borderId="106" xfId="0" applyFont="1" applyFill="1" applyBorder="1"/>
    <xf numFmtId="0" fontId="27" fillId="0" borderId="107" xfId="0" applyFont="1" applyBorder="1"/>
    <xf numFmtId="0" fontId="3" fillId="0" borderId="18" xfId="0" applyFont="1" applyBorder="1" applyAlignment="1">
      <alignment horizontal="center"/>
    </xf>
    <xf numFmtId="167" fontId="3" fillId="0" borderId="0" xfId="0" applyNumberFormat="1" applyFont="1" applyAlignment="1">
      <alignment horizontal="center"/>
    </xf>
    <xf numFmtId="170" fontId="3" fillId="0" borderId="0" xfId="0" applyNumberFormat="1" applyFont="1" applyAlignment="1">
      <alignment horizontal="center"/>
    </xf>
    <xf numFmtId="169" fontId="0" fillId="0" borderId="0" xfId="0" applyNumberFormat="1"/>
    <xf numFmtId="169" fontId="0" fillId="0" borderId="0" xfId="0" applyNumberFormat="1" applyAlignment="1">
      <alignment horizontal="center"/>
    </xf>
    <xf numFmtId="0" fontId="42" fillId="2" borderId="0" xfId="0" applyFont="1" applyFill="1" applyAlignment="1">
      <alignment horizontal="centerContinuous"/>
    </xf>
    <xf numFmtId="0" fontId="14" fillId="2" borderId="115" xfId="0" applyFont="1" applyFill="1" applyBorder="1" applyAlignment="1">
      <alignment wrapText="1"/>
    </xf>
    <xf numFmtId="0" fontId="14" fillId="2" borderId="3" xfId="0" applyFont="1" applyFill="1" applyBorder="1" applyAlignment="1">
      <alignment horizontal="left" wrapText="1"/>
    </xf>
    <xf numFmtId="0" fontId="14" fillId="2" borderId="0" xfId="0" applyFont="1" applyFill="1" applyAlignment="1">
      <alignment horizontal="left" wrapText="1"/>
    </xf>
    <xf numFmtId="167" fontId="14" fillId="2" borderId="0" xfId="0" applyNumberFormat="1" applyFont="1" applyFill="1" applyAlignment="1">
      <alignment horizontal="left" wrapText="1"/>
    </xf>
    <xf numFmtId="170" fontId="14" fillId="2" borderId="0" xfId="0" applyNumberFormat="1" applyFont="1" applyFill="1" applyAlignment="1">
      <alignment horizontal="left" wrapText="1"/>
    </xf>
    <xf numFmtId="167" fontId="14" fillId="2" borderId="89" xfId="0" applyNumberFormat="1" applyFont="1" applyFill="1" applyBorder="1" applyAlignment="1">
      <alignment horizontal="left" wrapText="1"/>
    </xf>
    <xf numFmtId="1" fontId="14" fillId="2" borderId="90" xfId="0" applyNumberFormat="1" applyFont="1" applyFill="1" applyBorder="1" applyAlignment="1">
      <alignment horizontal="left" wrapText="1"/>
    </xf>
    <xf numFmtId="0" fontId="18" fillId="0" borderId="0" xfId="0" applyFont="1"/>
    <xf numFmtId="1" fontId="14" fillId="2" borderId="0" xfId="0" applyNumberFormat="1" applyFont="1" applyFill="1" applyAlignment="1">
      <alignment horizontal="left" wrapText="1"/>
    </xf>
    <xf numFmtId="167" fontId="21" fillId="2" borderId="0" xfId="0" applyNumberFormat="1" applyFont="1" applyFill="1" applyAlignment="1">
      <alignment horizontal="left" wrapText="1"/>
    </xf>
    <xf numFmtId="169" fontId="14" fillId="2" borderId="0" xfId="0" applyNumberFormat="1" applyFont="1" applyFill="1" applyAlignment="1">
      <alignment horizontal="left" wrapText="1"/>
    </xf>
    <xf numFmtId="169" fontId="21" fillId="2" borderId="0" xfId="0" applyNumberFormat="1" applyFont="1" applyFill="1" applyAlignment="1">
      <alignment horizontal="left" wrapText="1"/>
    </xf>
    <xf numFmtId="169" fontId="14" fillId="2" borderId="3" xfId="0" applyNumberFormat="1" applyFont="1" applyFill="1" applyBorder="1" applyAlignment="1">
      <alignment horizontal="left" wrapText="1"/>
    </xf>
    <xf numFmtId="167" fontId="21" fillId="2" borderId="3" xfId="0" applyNumberFormat="1" applyFont="1" applyFill="1" applyBorder="1" applyAlignment="1">
      <alignment horizontal="left" wrapText="1"/>
    </xf>
    <xf numFmtId="0" fontId="14" fillId="2" borderId="3" xfId="0" applyFont="1" applyFill="1" applyBorder="1" applyAlignment="1">
      <alignment horizontal="center" wrapText="1"/>
    </xf>
    <xf numFmtId="167" fontId="21" fillId="2" borderId="56" xfId="0" applyNumberFormat="1" applyFont="1" applyFill="1" applyBorder="1" applyAlignment="1">
      <alignment horizontal="left" wrapText="1"/>
    </xf>
    <xf numFmtId="0" fontId="14" fillId="2" borderId="56" xfId="0" applyFont="1" applyFill="1" applyBorder="1" applyAlignment="1">
      <alignment wrapText="1"/>
    </xf>
    <xf numFmtId="0" fontId="14" fillId="2" borderId="0" xfId="0" applyFont="1" applyFill="1" applyAlignment="1">
      <alignment wrapText="1"/>
    </xf>
    <xf numFmtId="167" fontId="3" fillId="0" borderId="108" xfId="0" applyNumberFormat="1" applyFont="1" applyBorder="1" applyAlignment="1">
      <alignment horizontal="center"/>
    </xf>
    <xf numFmtId="170" fontId="3" fillId="0" borderId="1" xfId="0" applyNumberFormat="1" applyFont="1" applyBorder="1" applyAlignment="1">
      <alignment horizontal="center"/>
    </xf>
    <xf numFmtId="0" fontId="3" fillId="0" borderId="92" xfId="0" applyFon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6" fontId="3" fillId="0" borderId="1" xfId="0" applyNumberFormat="1" applyFont="1" applyBorder="1"/>
    <xf numFmtId="3" fontId="3" fillId="0" borderId="1" xfId="0" applyNumberFormat="1" applyFont="1" applyBorder="1" applyAlignment="1">
      <alignment horizontal="center"/>
    </xf>
    <xf numFmtId="167" fontId="41" fillId="0" borderId="92" xfId="0" applyNumberFormat="1" applyFont="1" applyBorder="1" applyAlignment="1">
      <alignment horizontal="center" wrapText="1"/>
    </xf>
    <xf numFmtId="167" fontId="41" fillId="0" borderId="21" xfId="0" applyNumberFormat="1" applyFont="1" applyBorder="1" applyAlignment="1">
      <alignment horizontal="center" wrapText="1"/>
    </xf>
    <xf numFmtId="0" fontId="0" fillId="0" borderId="108" xfId="0" applyBorder="1" applyAlignment="1">
      <alignment horizontal="center"/>
    </xf>
    <xf numFmtId="0" fontId="3" fillId="0" borderId="94" xfId="0" applyFont="1" applyBorder="1" applyAlignment="1">
      <alignment horizontal="center"/>
    </xf>
    <xf numFmtId="167" fontId="3" fillId="0" borderId="94" xfId="0" applyNumberFormat="1" applyFont="1" applyBorder="1" applyAlignment="1">
      <alignment horizontal="center"/>
    </xf>
    <xf numFmtId="167" fontId="3" fillId="0" borderId="95" xfId="0" applyNumberFormat="1" applyFont="1" applyBorder="1" applyAlignment="1">
      <alignment horizontal="center"/>
    </xf>
    <xf numFmtId="6" fontId="3" fillId="0" borderId="94" xfId="0" applyNumberFormat="1" applyFont="1" applyBorder="1"/>
    <xf numFmtId="6" fontId="3" fillId="0" borderId="18" xfId="0" applyNumberFormat="1" applyFont="1" applyBorder="1"/>
    <xf numFmtId="6" fontId="3" fillId="0" borderId="0" xfId="0" applyNumberFormat="1" applyFont="1" applyAlignment="1">
      <alignment horizontal="center"/>
    </xf>
    <xf numFmtId="165" fontId="0" fillId="0" borderId="0" xfId="2" applyNumberFormat="1" applyFont="1" applyBorder="1"/>
    <xf numFmtId="164" fontId="0" fillId="0" borderId="0" xfId="1" applyNumberFormat="1" applyFont="1" applyBorder="1"/>
    <xf numFmtId="171" fontId="0" fillId="0" borderId="0" xfId="2" applyNumberFormat="1" applyFont="1" applyBorder="1" applyAlignment="1">
      <alignment horizontal="center"/>
    </xf>
    <xf numFmtId="171" fontId="0" fillId="0" borderId="0" xfId="2" applyNumberFormat="1" applyFont="1" applyAlignment="1">
      <alignment horizontal="center"/>
    </xf>
    <xf numFmtId="171" fontId="0" fillId="0" borderId="1" xfId="2" applyNumberFormat="1" applyFont="1" applyBorder="1" applyAlignment="1">
      <alignment horizontal="center"/>
    </xf>
    <xf numFmtId="6" fontId="0" fillId="0" borderId="17" xfId="0" applyNumberFormat="1" applyBorder="1"/>
    <xf numFmtId="0" fontId="13" fillId="15" borderId="1" xfId="0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13" fillId="16" borderId="1" xfId="0" applyFont="1" applyFill="1" applyBorder="1"/>
    <xf numFmtId="0" fontId="13" fillId="15" borderId="0" xfId="0" applyFont="1" applyFill="1" applyAlignment="1">
      <alignment horizontal="center"/>
    </xf>
    <xf numFmtId="0" fontId="3" fillId="16" borderId="58" xfId="0" applyFont="1" applyFill="1" applyBorder="1"/>
    <xf numFmtId="0" fontId="3" fillId="15" borderId="58" xfId="0" applyFont="1" applyFill="1" applyBorder="1"/>
    <xf numFmtId="0" fontId="26" fillId="8" borderId="1" xfId="0" applyFont="1" applyFill="1" applyBorder="1" applyAlignment="1">
      <alignment horizontal="center"/>
    </xf>
    <xf numFmtId="172" fontId="0" fillId="8" borderId="1" xfId="0" applyNumberFormat="1" applyFill="1" applyBorder="1" applyAlignment="1">
      <alignment horizontal="center"/>
    </xf>
    <xf numFmtId="167" fontId="3" fillId="8" borderId="108" xfId="0" applyNumberFormat="1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170" fontId="3" fillId="8" borderId="1" xfId="0" applyNumberFormat="1" applyFont="1" applyFill="1" applyBorder="1" applyAlignment="1">
      <alignment horizontal="center"/>
    </xf>
    <xf numFmtId="0" fontId="3" fillId="8" borderId="92" xfId="0" applyFont="1" applyFill="1" applyBorder="1" applyAlignment="1">
      <alignment horizontal="center"/>
    </xf>
    <xf numFmtId="0" fontId="0" fillId="8" borderId="17" xfId="0" applyFill="1" applyBorder="1"/>
    <xf numFmtId="0" fontId="0" fillId="8" borderId="108" xfId="0" applyFill="1" applyBorder="1"/>
    <xf numFmtId="6" fontId="3" fillId="8" borderId="1" xfId="0" applyNumberFormat="1" applyFont="1" applyFill="1" applyBorder="1" applyAlignment="1">
      <alignment horizontal="center"/>
    </xf>
    <xf numFmtId="6" fontId="3" fillId="8" borderId="1" xfId="0" applyNumberFormat="1" applyFont="1" applyFill="1" applyBorder="1"/>
    <xf numFmtId="0" fontId="0" fillId="8" borderId="3" xfId="0" applyFill="1" applyBorder="1" applyAlignment="1">
      <alignment horizontal="center"/>
    </xf>
    <xf numFmtId="6" fontId="0" fillId="8" borderId="3" xfId="0" applyNumberFormat="1" applyFill="1" applyBorder="1"/>
    <xf numFmtId="171" fontId="11" fillId="11" borderId="99" xfId="1" applyNumberFormat="1" applyFont="1" applyFill="1" applyBorder="1" applyAlignment="1">
      <alignment horizontal="center"/>
    </xf>
    <xf numFmtId="171" fontId="11" fillId="11" borderId="13" xfId="1" applyNumberFormat="1" applyFont="1" applyFill="1" applyBorder="1" applyAlignment="1">
      <alignment horizontal="center"/>
    </xf>
    <xf numFmtId="171" fontId="18" fillId="11" borderId="13" xfId="1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3" fillId="2" borderId="104" xfId="0" applyFont="1" applyFill="1" applyBorder="1" applyAlignment="1">
      <alignment horizontal="center"/>
    </xf>
    <xf numFmtId="0" fontId="0" fillId="0" borderId="136" xfId="0" applyFill="1" applyBorder="1"/>
    <xf numFmtId="0" fontId="0" fillId="0" borderId="1" xfId="0" applyFill="1" applyBorder="1"/>
    <xf numFmtId="0" fontId="0" fillId="0" borderId="123" xfId="0" applyFill="1" applyBorder="1"/>
    <xf numFmtId="0" fontId="0" fillId="0" borderId="137" xfId="0" applyFill="1" applyBorder="1"/>
    <xf numFmtId="0" fontId="0" fillId="0" borderId="124" xfId="0" applyFill="1" applyBorder="1"/>
    <xf numFmtId="0" fontId="0" fillId="0" borderId="125" xfId="0" applyFill="1" applyBorder="1"/>
    <xf numFmtId="0" fontId="0" fillId="0" borderId="0" xfId="0" applyBorder="1" applyAlignment="1">
      <alignment horizontal="center"/>
    </xf>
    <xf numFmtId="0" fontId="0" fillId="0" borderId="0" xfId="0" applyBorder="1"/>
    <xf numFmtId="167" fontId="2" fillId="0" borderId="1" xfId="0" applyNumberFormat="1" applyFont="1" applyBorder="1" applyAlignment="1">
      <alignment horizontal="center"/>
    </xf>
    <xf numFmtId="6" fontId="0" fillId="0" borderId="91" xfId="0" applyNumberFormat="1" applyBorder="1"/>
    <xf numFmtId="169" fontId="0" fillId="0" borderId="0" xfId="0" applyNumberFormat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92">
    <dxf>
      <fill>
        <patternFill patternType="solid">
          <fgColor rgb="FFFF5050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ill>
        <patternFill>
          <bgColor rgb="FFFFCC00"/>
        </patternFill>
      </fill>
    </dxf>
    <dxf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 patternType="solid">
          <fgColor rgb="FFFF5050"/>
          <bgColor rgb="FF000000"/>
        </patternFill>
      </fill>
    </dxf>
    <dxf>
      <fill>
        <patternFill patternType="solid">
          <fgColor rgb="FFFF5050"/>
          <bgColor rgb="FF000000"/>
        </patternFill>
      </fill>
    </dxf>
    <dxf>
      <fill>
        <patternFill patternType="solid">
          <fgColor rgb="FF0000CC"/>
          <bgColor rgb="FF000000"/>
        </patternFill>
      </fill>
    </dxf>
    <dxf>
      <fill>
        <patternFill patternType="solid">
          <fgColor rgb="FF0000CC"/>
          <bgColor rgb="FF000000"/>
        </patternFill>
      </fill>
    </dxf>
    <dxf>
      <fill>
        <patternFill patternType="solid">
          <fgColor rgb="FF0000CC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FFCC00"/>
      <color rgb="FFFFFF66"/>
      <color rgb="FFFF5050"/>
      <color rgb="FF0000CC"/>
      <color rgb="FFFF7C80"/>
      <color rgb="FFFFFF0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143427</xdr:colOff>
      <xdr:row>15</xdr:row>
      <xdr:rowOff>33786</xdr:rowOff>
    </xdr:from>
    <xdr:to>
      <xdr:col>26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0</xdr:colOff>
      <xdr:row>4</xdr:row>
      <xdr:rowOff>1</xdr:rowOff>
    </xdr:from>
    <xdr:to>
      <xdr:col>28</xdr:col>
      <xdr:colOff>672973</xdr:colOff>
      <xdr:row>16</xdr:row>
      <xdr:rowOff>95251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B774BA-AF96-4E3D-A51A-36CFC6D16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467417" y="1492251"/>
          <a:ext cx="3720973" cy="2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459206</xdr:colOff>
      <xdr:row>2</xdr:row>
      <xdr:rowOff>180472</xdr:rowOff>
    </xdr:from>
    <xdr:to>
      <xdr:col>22</xdr:col>
      <xdr:colOff>320842</xdr:colOff>
      <xdr:row>20</xdr:row>
      <xdr:rowOff>73559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FCF44C-43E4-C25B-1597-C5324192B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00311" y="551446"/>
          <a:ext cx="5366084" cy="3662981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C1584"/>
  <sheetViews>
    <sheetView tabSelected="1" zoomScale="90" zoomScaleNormal="90" workbookViewId="0">
      <pane ySplit="2" topLeftCell="A3" activePane="bottomLeft" state="frozen"/>
      <selection pane="bottomLeft" activeCell="F8" sqref="F8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44140625" style="18" bestFit="1" customWidth="1"/>
    <col min="11" max="11" width="9.554687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1" width="10.33203125" customWidth="1"/>
    <col min="22" max="22" width="10.44140625" customWidth="1"/>
    <col min="23" max="23" width="1.88671875" customWidth="1"/>
    <col min="24" max="24" width="10" customWidth="1"/>
    <col min="25" max="28" width="11.44140625" customWidth="1"/>
    <col min="29" max="29" width="10.88671875" customWidth="1"/>
    <col min="31" max="31" width="10.6640625" customWidth="1"/>
    <col min="32" max="32" width="9.109375" customWidth="1"/>
    <col min="33" max="33" width="21.5546875" hidden="1" customWidth="1"/>
    <col min="34" max="34" width="9.33203125" hidden="1" customWidth="1"/>
    <col min="35" max="35" width="8.33203125" hidden="1" customWidth="1"/>
    <col min="36" max="36" width="0" hidden="1" customWidth="1"/>
    <col min="37" max="37" width="28.88671875" style="39" bestFit="1" customWidth="1"/>
    <col min="38" max="38" width="8.88671875" style="2"/>
    <col min="39" max="39" width="8.88671875" style="377" customWidth="1"/>
    <col min="40" max="40" width="13.5546875" style="380" bestFit="1" customWidth="1"/>
    <col min="41" max="41" width="9.44140625" style="380" customWidth="1"/>
    <col min="42" max="42" width="5.88671875" style="380" customWidth="1"/>
    <col min="43" max="43" width="9.44140625" style="380" customWidth="1"/>
    <col min="44" max="44" width="1.109375" customWidth="1"/>
    <col min="45" max="45" width="9.44140625" bestFit="1" customWidth="1"/>
    <col min="46" max="47" width="7.88671875" style="174" bestFit="1" customWidth="1"/>
    <col min="48" max="48" width="5.5546875" style="175" customWidth="1"/>
    <col min="49" max="49" width="7.109375" style="173" bestFit="1" customWidth="1"/>
    <col min="50" max="50" width="8" style="173" customWidth="1"/>
    <col min="51" max="52" width="9.109375" customWidth="1"/>
    <col min="54" max="55" width="11.88671875" customWidth="1"/>
  </cols>
  <sheetData>
    <row r="1" spans="1:55" ht="33" thickTop="1" thickBot="1" x14ac:dyDescent="0.7">
      <c r="A1" s="15" t="s">
        <v>1846</v>
      </c>
      <c r="B1" s="10"/>
      <c r="C1" s="10"/>
      <c r="D1" s="10"/>
      <c r="E1" s="11"/>
      <c r="F1" s="11"/>
      <c r="G1" s="11"/>
      <c r="H1" s="12"/>
      <c r="I1" s="186"/>
      <c r="J1" s="115" t="s">
        <v>1993</v>
      </c>
      <c r="K1" s="100"/>
      <c r="L1" s="88"/>
      <c r="M1" s="100"/>
      <c r="N1" s="88"/>
      <c r="O1" s="89"/>
      <c r="P1" s="8"/>
      <c r="Q1" s="66" t="s">
        <v>783</v>
      </c>
      <c r="R1" s="67"/>
      <c r="S1" s="68"/>
      <c r="T1" s="69"/>
      <c r="U1" s="69"/>
      <c r="V1" s="70"/>
      <c r="W1" s="7"/>
      <c r="X1" s="7"/>
      <c r="Y1" s="7"/>
      <c r="Z1" s="7"/>
      <c r="AA1" s="7"/>
      <c r="AB1" s="7"/>
      <c r="AC1" s="7"/>
      <c r="AG1" s="46" t="s">
        <v>663</v>
      </c>
      <c r="AJ1" s="47"/>
      <c r="AL1" s="10"/>
      <c r="AM1" s="374"/>
      <c r="AN1" s="373"/>
      <c r="AO1" s="373"/>
      <c r="AP1" s="373"/>
      <c r="AQ1" s="373"/>
      <c r="AS1" s="176" t="s">
        <v>1762</v>
      </c>
      <c r="AT1" s="177"/>
      <c r="AU1" s="177"/>
      <c r="AV1" s="178"/>
      <c r="AW1" s="179"/>
      <c r="AX1" s="179"/>
    </row>
    <row r="2" spans="1:55" s="4" customFormat="1" ht="52.2" customHeight="1" thickTop="1" thickBot="1" x14ac:dyDescent="0.4">
      <c r="A2" s="9" t="s">
        <v>654</v>
      </c>
      <c r="B2" s="26" t="s">
        <v>0</v>
      </c>
      <c r="C2" s="26" t="s">
        <v>1847</v>
      </c>
      <c r="D2" s="26" t="s">
        <v>1</v>
      </c>
      <c r="E2" s="232" t="s">
        <v>1848</v>
      </c>
      <c r="F2" s="238" t="s">
        <v>1849</v>
      </c>
      <c r="G2" s="238" t="s">
        <v>1850</v>
      </c>
      <c r="H2" s="237" t="s">
        <v>1851</v>
      </c>
      <c r="I2" s="192" t="s">
        <v>887</v>
      </c>
      <c r="J2" s="95" t="s">
        <v>676</v>
      </c>
      <c r="K2" s="96" t="s">
        <v>873</v>
      </c>
      <c r="L2" s="96" t="s">
        <v>871</v>
      </c>
      <c r="M2" s="125" t="s">
        <v>869</v>
      </c>
      <c r="N2" s="123" t="s">
        <v>883</v>
      </c>
      <c r="O2" s="126" t="s">
        <v>884</v>
      </c>
      <c r="P2" s="94"/>
      <c r="Q2" s="71">
        <v>10</v>
      </c>
      <c r="R2" s="58">
        <v>11</v>
      </c>
      <c r="S2" s="58">
        <v>12</v>
      </c>
      <c r="T2" s="58">
        <v>13</v>
      </c>
      <c r="U2" s="362">
        <v>14</v>
      </c>
      <c r="V2" s="72">
        <v>15</v>
      </c>
      <c r="W2" s="13"/>
      <c r="X2" s="13"/>
      <c r="Y2" s="13"/>
      <c r="Z2" s="13"/>
      <c r="AA2" s="13"/>
      <c r="AB2" s="13"/>
      <c r="AC2" s="14"/>
      <c r="AD2" s="13"/>
      <c r="AE2" s="14"/>
      <c r="AG2" s="46" t="s">
        <v>8</v>
      </c>
      <c r="AH2" s="6" t="s">
        <v>676</v>
      </c>
      <c r="AI2" s="6" t="s">
        <v>868</v>
      </c>
      <c r="AJ2" s="48" t="s">
        <v>869</v>
      </c>
      <c r="AK2" s="273" t="s">
        <v>0</v>
      </c>
      <c r="AL2" s="397" t="s">
        <v>1981</v>
      </c>
      <c r="AM2" s="397" t="s">
        <v>1476</v>
      </c>
      <c r="AN2" s="397" t="s">
        <v>1985</v>
      </c>
      <c r="AO2" s="398" t="s">
        <v>1982</v>
      </c>
      <c r="AP2" s="398" t="s">
        <v>1983</v>
      </c>
      <c r="AQ2" s="398" t="s">
        <v>1984</v>
      </c>
      <c r="AS2" s="180" t="s">
        <v>676</v>
      </c>
      <c r="AT2" s="181" t="s">
        <v>1606</v>
      </c>
      <c r="AU2" s="181" t="s">
        <v>871</v>
      </c>
      <c r="AV2" s="182" t="s">
        <v>869</v>
      </c>
      <c r="AW2" s="183" t="s">
        <v>883</v>
      </c>
      <c r="AX2" s="183" t="s">
        <v>884</v>
      </c>
      <c r="AZ2" s="4" t="s">
        <v>888</v>
      </c>
      <c r="BB2" s="4" t="s">
        <v>1029</v>
      </c>
      <c r="BC2" s="4" t="s">
        <v>1030</v>
      </c>
    </row>
    <row r="3" spans="1:55" ht="11.25" customHeight="1" x14ac:dyDescent="0.35">
      <c r="A3" s="16"/>
      <c r="B3" s="23"/>
      <c r="C3" s="311"/>
      <c r="D3" s="23"/>
      <c r="E3" s="29"/>
      <c r="F3" s="233"/>
      <c r="G3" s="233"/>
      <c r="H3" s="81"/>
      <c r="I3" s="188"/>
      <c r="J3" s="319"/>
      <c r="K3" s="101"/>
      <c r="L3" s="24"/>
      <c r="M3" s="127"/>
      <c r="N3" s="81"/>
      <c r="O3" s="90"/>
      <c r="P3" s="85"/>
      <c r="Q3" s="73"/>
      <c r="R3" s="25"/>
      <c r="S3" s="25"/>
      <c r="T3" s="25"/>
      <c r="U3" s="363"/>
      <c r="V3" s="74"/>
      <c r="W3" s="13"/>
      <c r="X3" s="13"/>
      <c r="Y3" s="13"/>
      <c r="Z3" s="13"/>
      <c r="AA3" s="13"/>
      <c r="AB3" s="13"/>
      <c r="AC3" s="14"/>
      <c r="AD3" s="13"/>
      <c r="AE3" s="14"/>
      <c r="AG3" s="49" t="s">
        <v>39</v>
      </c>
      <c r="AH3" s="40">
        <v>596400</v>
      </c>
      <c r="AI3" s="41">
        <v>117.5</v>
      </c>
      <c r="AJ3" s="50">
        <v>146</v>
      </c>
      <c r="AK3" s="331" t="s">
        <v>890</v>
      </c>
      <c r="AL3" s="437" t="s">
        <v>26</v>
      </c>
      <c r="AM3" s="299" t="s">
        <v>10</v>
      </c>
      <c r="AN3" s="241">
        <v>456100</v>
      </c>
      <c r="AO3" s="20">
        <v>1488</v>
      </c>
      <c r="AP3" s="20">
        <v>18</v>
      </c>
      <c r="AQ3" s="417">
        <v>82.666666666666671</v>
      </c>
      <c r="AS3" s="241">
        <v>492900</v>
      </c>
      <c r="AT3" s="20">
        <v>92.714285714285708</v>
      </c>
      <c r="AU3" s="20">
        <v>108</v>
      </c>
      <c r="AV3" s="20">
        <v>59</v>
      </c>
      <c r="AW3" s="20">
        <v>7</v>
      </c>
      <c r="AX3" s="20">
        <v>649</v>
      </c>
    </row>
    <row r="4" spans="1:55" ht="16.95" customHeight="1" x14ac:dyDescent="0.4">
      <c r="A4" s="16" t="s">
        <v>9</v>
      </c>
      <c r="B4" s="20" t="s">
        <v>1644</v>
      </c>
      <c r="C4" s="20" t="str">
        <f t="shared" ref="C4:C9" si="0">VLOOKUP(B4,$AK$3:$AX$856,2,FALSE)</f>
        <v>Pies</v>
      </c>
      <c r="D4" s="22" t="str">
        <f t="shared" ref="D4:D9" si="1">VLOOKUP(B4,$AK$3:$AX$856,3,FALSE)</f>
        <v>D</v>
      </c>
      <c r="E4" s="92">
        <f t="shared" ref="E4:E9" si="2">VLOOKUP(B4,$AK$3:$AX$856,4,FALSE)</f>
        <v>502500</v>
      </c>
      <c r="F4" s="82">
        <f t="shared" ref="F4:F11" si="3">IFERROR(VLOOKUP(B4,$AK$3:$AX$856,5,FALSE),0)</f>
        <v>2008</v>
      </c>
      <c r="G4" s="312">
        <f t="shared" ref="G4:G11" si="4">IFERROR(VLOOKUP(B4,$AK$3:$AX$856,6,FALSE),0)</f>
        <v>22</v>
      </c>
      <c r="H4" s="282">
        <f t="shared" ref="H4:H11" si="5">IFERROR(VLOOKUP(B4,$AK$3:$AX$856,7,FALSE),0)</f>
        <v>91.272727272727266</v>
      </c>
      <c r="I4" s="189" t="s">
        <v>4</v>
      </c>
      <c r="J4" s="323">
        <f t="shared" ref="J4:J11" si="6">VLOOKUP(B4,$AK$3:$AX$856,9,FALSE)</f>
        <v>606500</v>
      </c>
      <c r="K4" s="274">
        <f t="shared" ref="K4:K11" si="7">IFERROR(VLOOKUP(B4,$AK$3:$AX$856,10,FALSE),0)</f>
        <v>120.5</v>
      </c>
      <c r="L4" s="82">
        <f t="shared" ref="L4:L11" si="8">IFERROR(VLOOKUP(B4,$AK$3:$AX$856,11,FALSE),0)</f>
        <v>99.333333333333329</v>
      </c>
      <c r="M4" s="102">
        <f t="shared" ref="M4:M11" si="9">IFERROR(VLOOKUP(B4,$AK$3:$AX$856,12,FALSE),0)</f>
        <v>190</v>
      </c>
      <c r="N4" s="82">
        <f t="shared" ref="N4:N11" si="10">IFERROR(VLOOKUP(B4,$AK$3:$AX$856,13,FALSE),0)</f>
        <v>8</v>
      </c>
      <c r="O4" s="189">
        <f t="shared" ref="O4:O11" si="11">IFERROR(VLOOKUP(B4,$AK$3:$AX$856,14,FALSE),0)</f>
        <v>964</v>
      </c>
      <c r="P4" s="86"/>
      <c r="Q4" s="193" t="str">
        <f>IF($I4="No","OMITTED",IFERROR(VLOOKUP($C4,'BYES-DRAW'!$D$4:$J$21,2,FALSE),"NIL"))</f>
        <v>Blues</v>
      </c>
      <c r="R4" s="20" t="str">
        <f>IF($I4="No","OMITTED",IFERROR(VLOOKUP($C4,'BYES-DRAW'!$D$4:$J$21,3,FALSE),"NIL"))</f>
        <v>Roos</v>
      </c>
      <c r="S4" s="20" t="str">
        <f>IF($I4="No","OMITTED",IFERROR(VLOOKUP($C4,'BYES-DRAW'!$D$4:$J$21,4,FALSE),"NIL"))</f>
        <v>Eagles</v>
      </c>
      <c r="T4" s="20" t="str">
        <f>IF($I4="No","OMITTED",IFERROR(VLOOKUP($C4,'BYES-DRAW'!$D$4:$J$21,5,FALSE),"NIL"))</f>
        <v>Demons</v>
      </c>
      <c r="U4" s="364" t="str">
        <f>IF($I4="No","OMITTED",IFERROR(VLOOKUP($C4,'BYES-DRAW'!$D$4:$J$21,6,FALSE),"NIL"))</f>
        <v>Bye</v>
      </c>
      <c r="V4" s="75" t="str">
        <f>IF($I4="No","OMITTED",IFERROR(VLOOKUP($C4,'BYES-DRAW'!$D$4:$J$21,7,FALSE),"NIL"))</f>
        <v>Crows</v>
      </c>
      <c r="Y4" s="286" t="s">
        <v>1484</v>
      </c>
      <c r="Z4" s="2"/>
      <c r="AA4" s="2"/>
      <c r="AB4" s="2"/>
      <c r="AC4" s="2"/>
      <c r="AG4" s="49" t="s">
        <v>40</v>
      </c>
      <c r="AH4" s="42">
        <v>302100</v>
      </c>
      <c r="AI4" s="43">
        <v>84.33</v>
      </c>
      <c r="AJ4" s="51">
        <v>7</v>
      </c>
      <c r="AK4" s="332" t="s">
        <v>1852</v>
      </c>
      <c r="AL4" s="21" t="s">
        <v>21</v>
      </c>
      <c r="AM4" s="299" t="s">
        <v>9</v>
      </c>
      <c r="AN4" s="241">
        <v>117300</v>
      </c>
      <c r="AO4" s="20" t="s">
        <v>1020</v>
      </c>
      <c r="AP4" s="20"/>
      <c r="AQ4" s="417" t="s">
        <v>1020</v>
      </c>
      <c r="AR4" s="200"/>
      <c r="AS4" s="241">
        <v>117300</v>
      </c>
      <c r="AT4" s="20">
        <v>0</v>
      </c>
      <c r="AU4" s="20">
        <v>0</v>
      </c>
      <c r="AV4" s="20">
        <v>22</v>
      </c>
      <c r="AW4" s="20">
        <v>0</v>
      </c>
      <c r="AX4" s="20">
        <v>0</v>
      </c>
      <c r="AZ4" t="s">
        <v>4</v>
      </c>
      <c r="BB4" s="2">
        <v>80</v>
      </c>
      <c r="BC4" s="198">
        <v>400000</v>
      </c>
    </row>
    <row r="5" spans="1:55" x14ac:dyDescent="0.3">
      <c r="A5" s="16" t="s">
        <v>9</v>
      </c>
      <c r="B5" s="196" t="s">
        <v>1136</v>
      </c>
      <c r="C5" s="20" t="str">
        <f t="shared" si="0"/>
        <v>Hawks</v>
      </c>
      <c r="D5" s="333" t="str">
        <f t="shared" si="1"/>
        <v>D/M</v>
      </c>
      <c r="E5" s="92">
        <f t="shared" si="2"/>
        <v>362100</v>
      </c>
      <c r="F5" s="82">
        <f t="shared" si="3"/>
        <v>1118</v>
      </c>
      <c r="G5" s="82">
        <f t="shared" si="4"/>
        <v>17</v>
      </c>
      <c r="H5" s="282">
        <f t="shared" si="5"/>
        <v>65.764705882352942</v>
      </c>
      <c r="I5" s="189" t="s">
        <v>4</v>
      </c>
      <c r="J5" s="97">
        <f t="shared" si="6"/>
        <v>496500</v>
      </c>
      <c r="K5" s="274">
        <f t="shared" si="7"/>
        <v>97.5</v>
      </c>
      <c r="L5" s="82">
        <f t="shared" si="8"/>
        <v>96</v>
      </c>
      <c r="M5" s="102">
        <f t="shared" si="9"/>
        <v>100</v>
      </c>
      <c r="N5" s="82">
        <f t="shared" si="10"/>
        <v>6</v>
      </c>
      <c r="O5" s="189">
        <f t="shared" si="11"/>
        <v>585</v>
      </c>
      <c r="P5" s="86"/>
      <c r="Q5" s="193" t="str">
        <f>IF($I5="No","OMITTED",IFERROR(VLOOKUP($C5,'BYES-DRAW'!$D$4:$J$21,2,FALSE),"NIL"))</f>
        <v>Eagles</v>
      </c>
      <c r="R5" s="20" t="str">
        <f>IF($I5="No","OMITTED",IFERROR(VLOOKUP($C5,'BYES-DRAW'!$D$4:$J$21,3,FALSE),"NIL"))</f>
        <v>Saints</v>
      </c>
      <c r="S5" s="20" t="str">
        <f>IF($I5="No","OMITTED",IFERROR(VLOOKUP($C5,'BYES-DRAW'!$D$4:$J$21,4,FALSE),"NIL"))</f>
        <v>Power</v>
      </c>
      <c r="T5" s="20" t="str">
        <f>IF($I5="No","OMITTED",IFERROR(VLOOKUP($C5,'BYES-DRAW'!$D$4:$J$21,5,FALSE),"NIL"))</f>
        <v>Lions</v>
      </c>
      <c r="U5" s="364" t="str">
        <f>IF($I5="No","OMITTED",IFERROR(VLOOKUP($C5,'BYES-DRAW'!$D$4:$J$21,6,FALSE),"NIL"))</f>
        <v>Bye</v>
      </c>
      <c r="V5" s="75" t="str">
        <f>IF($I5="No","OMITTED",IFERROR(VLOOKUP($C5,'BYES-DRAW'!$D$4:$J$21,7,FALSE),"NIL"))</f>
        <v>Suns</v>
      </c>
      <c r="W5" s="2"/>
      <c r="X5" s="2"/>
      <c r="Y5" s="2"/>
      <c r="Z5" s="2"/>
      <c r="AA5" s="2"/>
      <c r="AB5" s="2"/>
      <c r="AC5" s="2"/>
      <c r="AG5" s="49" t="s">
        <v>677</v>
      </c>
      <c r="AH5" s="42">
        <v>342400</v>
      </c>
      <c r="AI5" s="43">
        <v>88.17</v>
      </c>
      <c r="AJ5" s="51">
        <v>58</v>
      </c>
      <c r="AK5" s="331" t="s">
        <v>1034</v>
      </c>
      <c r="AL5" s="21" t="s">
        <v>13</v>
      </c>
      <c r="AM5" s="299" t="s">
        <v>9</v>
      </c>
      <c r="AN5" s="241">
        <v>384200</v>
      </c>
      <c r="AO5" s="20">
        <v>1256</v>
      </c>
      <c r="AP5" s="20">
        <v>18</v>
      </c>
      <c r="AQ5" s="417">
        <v>69.777777777777771</v>
      </c>
      <c r="AS5" s="241">
        <v>384200</v>
      </c>
      <c r="AT5" s="20">
        <v>0</v>
      </c>
      <c r="AU5" s="20">
        <v>0</v>
      </c>
      <c r="AV5" s="20">
        <v>72</v>
      </c>
      <c r="AW5" s="20">
        <v>0</v>
      </c>
      <c r="AX5" s="20">
        <v>0</v>
      </c>
      <c r="AZ5" t="s">
        <v>5</v>
      </c>
      <c r="BB5" s="2">
        <v>81</v>
      </c>
      <c r="BC5" s="198">
        <v>405000</v>
      </c>
    </row>
    <row r="6" spans="1:55" ht="18" x14ac:dyDescent="0.35">
      <c r="A6" s="16" t="s">
        <v>9</v>
      </c>
      <c r="B6" s="20" t="s">
        <v>1427</v>
      </c>
      <c r="C6" s="20" t="str">
        <f t="shared" si="0"/>
        <v>Cats</v>
      </c>
      <c r="D6" s="22" t="str">
        <f t="shared" si="1"/>
        <v>D</v>
      </c>
      <c r="E6" s="92">
        <f t="shared" si="2"/>
        <v>604000</v>
      </c>
      <c r="F6" s="82">
        <f t="shared" si="3"/>
        <v>1865</v>
      </c>
      <c r="G6" s="82">
        <f t="shared" si="4"/>
        <v>17</v>
      </c>
      <c r="H6" s="282">
        <f t="shared" si="5"/>
        <v>109.70588235294117</v>
      </c>
      <c r="I6" s="189" t="s">
        <v>4</v>
      </c>
      <c r="J6" s="97">
        <f t="shared" si="6"/>
        <v>604900</v>
      </c>
      <c r="K6" s="274">
        <f t="shared" si="7"/>
        <v>106.42857142857143</v>
      </c>
      <c r="L6" s="82">
        <f t="shared" si="8"/>
        <v>111</v>
      </c>
      <c r="M6" s="102">
        <f t="shared" si="9"/>
        <v>120</v>
      </c>
      <c r="N6" s="82">
        <f t="shared" si="10"/>
        <v>7</v>
      </c>
      <c r="O6" s="189">
        <f t="shared" si="11"/>
        <v>745</v>
      </c>
      <c r="P6" s="86"/>
      <c r="Q6" s="193" t="str">
        <f>IF($I6="No","OMITTED",IFERROR(VLOOKUP($C6,'BYES-DRAW'!$D$4:$J$21,2,FALSE),"NIL"))</f>
        <v>Dockers</v>
      </c>
      <c r="R6" s="20" t="str">
        <f>IF($I6="No","OMITTED",IFERROR(VLOOKUP($C6,'BYES-DRAW'!$D$4:$J$21,3,FALSE),"NIL"))</f>
        <v>Giants</v>
      </c>
      <c r="S6" s="20" t="str">
        <f>IF($I6="No","OMITTED",IFERROR(VLOOKUP($C6,'BYES-DRAW'!$D$4:$J$21,4,FALSE),"NIL"))</f>
        <v>Bulldogs</v>
      </c>
      <c r="T6" s="20" t="str">
        <f>IF($I6="No","OMITTED",IFERROR(VLOOKUP($C6,'BYES-DRAW'!$D$4:$J$21,5,FALSE),"NIL"))</f>
        <v>Bye</v>
      </c>
      <c r="U6" s="364" t="str">
        <f>IF($I6="No","OMITTED",IFERROR(VLOOKUP($C6,'BYES-DRAW'!$D$4:$J$21,6,FALSE),"NIL"))</f>
        <v>Power</v>
      </c>
      <c r="V6" s="75" t="str">
        <f>IF($I6="No","OMITTED",IFERROR(VLOOKUP($C6,'BYES-DRAW'!$D$4:$J$21,7,FALSE),"NIL"))</f>
        <v>Demons</v>
      </c>
      <c r="W6" s="2"/>
      <c r="X6" s="285"/>
      <c r="Z6" s="2"/>
      <c r="AA6" s="2"/>
      <c r="AB6" s="2"/>
      <c r="AC6" s="2"/>
      <c r="AG6" s="49" t="s">
        <v>42</v>
      </c>
      <c r="AH6" s="42">
        <v>519300</v>
      </c>
      <c r="AI6" s="43">
        <v>100.2</v>
      </c>
      <c r="AJ6" s="51">
        <v>97</v>
      </c>
      <c r="AK6" s="332" t="s">
        <v>1621</v>
      </c>
      <c r="AL6" s="21" t="s">
        <v>41</v>
      </c>
      <c r="AM6" s="435" t="s">
        <v>9</v>
      </c>
      <c r="AN6" s="241">
        <v>123900</v>
      </c>
      <c r="AO6" s="20">
        <v>0</v>
      </c>
      <c r="AP6" s="20">
        <v>0</v>
      </c>
      <c r="AQ6" s="417" t="s">
        <v>1020</v>
      </c>
      <c r="AR6" s="200"/>
      <c r="AS6" s="241">
        <v>123900</v>
      </c>
      <c r="AT6" s="20">
        <v>0</v>
      </c>
      <c r="AU6" s="20">
        <v>0</v>
      </c>
      <c r="AV6" s="20">
        <v>23</v>
      </c>
      <c r="AW6" s="20">
        <v>0</v>
      </c>
      <c r="AX6" s="20">
        <v>0</v>
      </c>
      <c r="BB6" s="2">
        <v>82</v>
      </c>
      <c r="BC6" s="198">
        <v>410000</v>
      </c>
    </row>
    <row r="7" spans="1:55" x14ac:dyDescent="0.3">
      <c r="A7" s="16" t="s">
        <v>9</v>
      </c>
      <c r="B7" s="20" t="s">
        <v>1954</v>
      </c>
      <c r="C7" s="20" t="str">
        <f t="shared" si="0"/>
        <v>Roos</v>
      </c>
      <c r="D7" s="22" t="str">
        <f t="shared" si="1"/>
        <v>D/F</v>
      </c>
      <c r="E7" s="92">
        <f t="shared" si="2"/>
        <v>198300</v>
      </c>
      <c r="F7" s="82" t="str">
        <f t="shared" si="3"/>
        <v/>
      </c>
      <c r="G7" s="82" t="str">
        <f t="shared" si="4"/>
        <v/>
      </c>
      <c r="H7" s="282" t="str">
        <f t="shared" si="5"/>
        <v/>
      </c>
      <c r="I7" s="189" t="s">
        <v>4</v>
      </c>
      <c r="J7" s="97">
        <f t="shared" si="6"/>
        <v>452000</v>
      </c>
      <c r="K7" s="274">
        <f t="shared" si="7"/>
        <v>103.625</v>
      </c>
      <c r="L7" s="82">
        <f t="shared" si="8"/>
        <v>90</v>
      </c>
      <c r="M7" s="102">
        <f t="shared" si="9"/>
        <v>39</v>
      </c>
      <c r="N7" s="82">
        <f t="shared" si="10"/>
        <v>8</v>
      </c>
      <c r="O7" s="189">
        <f t="shared" si="11"/>
        <v>829</v>
      </c>
      <c r="P7" s="86"/>
      <c r="Q7" s="193" t="str">
        <f>IF($I7="No","OMITTED",IFERROR(VLOOKUP($C7,'BYES-DRAW'!$D$4:$J$21,2,FALSE),"NIL"))</f>
        <v>Swans</v>
      </c>
      <c r="R7" s="20" t="str">
        <f>IF($I7="No","OMITTED",IFERROR(VLOOKUP($C7,'BYES-DRAW'!$D$4:$J$21,3,FALSE),"NIL"))</f>
        <v>Pies</v>
      </c>
      <c r="S7" s="20" t="str">
        <f>IF($I7="No","OMITTED",IFERROR(VLOOKUP($C7,'BYES-DRAW'!$D$4:$J$21,4,FALSE),"NIL"))</f>
        <v>Bombers</v>
      </c>
      <c r="T7" s="20" t="str">
        <f>IF($I7="No","OMITTED",IFERROR(VLOOKUP($C7,'BYES-DRAW'!$D$4:$J$21,5,FALSE),"NIL"))</f>
        <v>Giants</v>
      </c>
      <c r="U7" s="364" t="str">
        <f>IF($I7="No","OMITTED",IFERROR(VLOOKUP($C7,'BYES-DRAW'!$D$4:$J$21,6,FALSE),"NIL"))</f>
        <v>Bulldogs</v>
      </c>
      <c r="V7" s="75" t="str">
        <f>IF($I7="No","OMITTED",IFERROR(VLOOKUP($C7,'BYES-DRAW'!$D$4:$J$21,7,FALSE),"NIL"))</f>
        <v>Bye</v>
      </c>
      <c r="W7" s="2"/>
      <c r="X7" s="2"/>
      <c r="Y7" s="2"/>
      <c r="Z7" s="2"/>
      <c r="AA7" s="2"/>
      <c r="AB7" s="2"/>
      <c r="AC7" s="2"/>
      <c r="AG7" s="49" t="s">
        <v>43</v>
      </c>
      <c r="AH7" s="42">
        <v>117300</v>
      </c>
      <c r="AI7" s="43">
        <v>0</v>
      </c>
      <c r="AJ7" s="51">
        <v>0</v>
      </c>
      <c r="AK7" s="331" t="s">
        <v>1035</v>
      </c>
      <c r="AL7" s="21" t="s">
        <v>14</v>
      </c>
      <c r="AM7" s="299" t="s">
        <v>1972</v>
      </c>
      <c r="AN7" s="241">
        <v>442100</v>
      </c>
      <c r="AO7" s="20">
        <v>1365</v>
      </c>
      <c r="AP7" s="20">
        <v>17</v>
      </c>
      <c r="AQ7" s="417">
        <v>80.294117647058826</v>
      </c>
      <c r="AS7" s="241">
        <v>393400</v>
      </c>
      <c r="AT7" s="20">
        <v>74.571428571428569</v>
      </c>
      <c r="AU7" s="20">
        <v>77.333333333333329</v>
      </c>
      <c r="AV7" s="20">
        <v>59</v>
      </c>
      <c r="AW7" s="20">
        <v>7</v>
      </c>
      <c r="AX7" s="20">
        <v>522</v>
      </c>
      <c r="BB7" s="2">
        <v>83</v>
      </c>
      <c r="BC7" s="198">
        <v>415000</v>
      </c>
    </row>
    <row r="8" spans="1:55" x14ac:dyDescent="0.3">
      <c r="A8" s="16" t="s">
        <v>9</v>
      </c>
      <c r="B8" s="196" t="s">
        <v>1297</v>
      </c>
      <c r="C8" s="20" t="str">
        <f t="shared" si="0"/>
        <v>Lions</v>
      </c>
      <c r="D8" s="22" t="str">
        <f t="shared" si="1"/>
        <v>D</v>
      </c>
      <c r="E8" s="92">
        <f t="shared" si="2"/>
        <v>167500</v>
      </c>
      <c r="F8" s="82" t="str">
        <f t="shared" si="3"/>
        <v/>
      </c>
      <c r="G8" s="82" t="str">
        <f t="shared" si="4"/>
        <v/>
      </c>
      <c r="H8" s="282" t="str">
        <f t="shared" si="5"/>
        <v/>
      </c>
      <c r="I8" s="189" t="s">
        <v>4</v>
      </c>
      <c r="J8" s="97">
        <f t="shared" si="6"/>
        <v>306700</v>
      </c>
      <c r="K8" s="274">
        <f t="shared" si="7"/>
        <v>67.75</v>
      </c>
      <c r="L8" s="82">
        <f t="shared" si="8"/>
        <v>57.666666666666664</v>
      </c>
      <c r="M8" s="102">
        <f t="shared" si="9"/>
        <v>57</v>
      </c>
      <c r="N8" s="82">
        <f t="shared" si="10"/>
        <v>8</v>
      </c>
      <c r="O8" s="189">
        <f t="shared" si="11"/>
        <v>542</v>
      </c>
      <c r="P8" s="86"/>
      <c r="Q8" s="193" t="str">
        <f>IF($I8="No","OMITTED",IFERROR(VLOOKUP($C8,'BYES-DRAW'!$D$4:$J$21,2,FALSE),"NIL"))</f>
        <v>Suns</v>
      </c>
      <c r="R8" s="20" t="str">
        <f>IF($I8="No","OMITTED",IFERROR(VLOOKUP($C8,'BYES-DRAW'!$D$4:$J$21,3,FALSE),"NIL"))</f>
        <v>Crows</v>
      </c>
      <c r="S8" s="20" t="str">
        <f>IF($I8="No","OMITTED",IFERROR(VLOOKUP($C8,'BYES-DRAW'!$D$4:$J$21,4,FALSE),"NIL"))</f>
        <v>Bye</v>
      </c>
      <c r="T8" s="20" t="str">
        <f>IF($I8="No","OMITTED",IFERROR(VLOOKUP($C8,'BYES-DRAW'!$D$4:$J$21,5,FALSE),"NIL"))</f>
        <v>Hawks</v>
      </c>
      <c r="U8" s="364" t="str">
        <f>IF($I8="No","OMITTED",IFERROR(VLOOKUP($C8,'BYES-DRAW'!$D$4:$J$21,6,FALSE),"NIL"))</f>
        <v>Swans</v>
      </c>
      <c r="V8" s="75" t="str">
        <f>IF($I8="No","OMITTED",IFERROR(VLOOKUP($C8,'BYES-DRAW'!$D$4:$J$21,7,FALSE),"NIL"))</f>
        <v>Saints</v>
      </c>
      <c r="W8" s="2"/>
      <c r="AG8" s="49" t="s">
        <v>44</v>
      </c>
      <c r="AH8" s="42">
        <v>315800</v>
      </c>
      <c r="AI8" s="43">
        <v>48</v>
      </c>
      <c r="AJ8" s="51">
        <v>92</v>
      </c>
      <c r="AK8" s="331" t="s">
        <v>954</v>
      </c>
      <c r="AL8" s="21" t="s">
        <v>13</v>
      </c>
      <c r="AM8" s="435" t="s">
        <v>10</v>
      </c>
      <c r="AN8" s="241">
        <v>293300</v>
      </c>
      <c r="AO8" s="20">
        <v>959</v>
      </c>
      <c r="AP8" s="20">
        <v>18</v>
      </c>
      <c r="AQ8" s="417">
        <v>53.277777777777779</v>
      </c>
      <c r="AS8" s="241">
        <v>293300</v>
      </c>
      <c r="AT8" s="20">
        <v>0</v>
      </c>
      <c r="AU8" s="20">
        <v>0</v>
      </c>
      <c r="AV8" s="20">
        <v>55</v>
      </c>
      <c r="AW8" s="20">
        <v>0</v>
      </c>
      <c r="AX8" s="20">
        <v>0</v>
      </c>
      <c r="BB8" s="2">
        <v>84</v>
      </c>
      <c r="BC8" s="198">
        <v>420000</v>
      </c>
    </row>
    <row r="9" spans="1:55" x14ac:dyDescent="0.3">
      <c r="A9" s="16" t="s">
        <v>9</v>
      </c>
      <c r="B9" s="20" t="s">
        <v>1900</v>
      </c>
      <c r="C9" s="20" t="str">
        <f t="shared" si="0"/>
        <v>Eagles</v>
      </c>
      <c r="D9" s="22" t="str">
        <f t="shared" si="1"/>
        <v>D/M</v>
      </c>
      <c r="E9" s="92">
        <f t="shared" si="2"/>
        <v>171300</v>
      </c>
      <c r="F9" s="82" t="str">
        <f t="shared" si="3"/>
        <v/>
      </c>
      <c r="G9" s="82" t="str">
        <f t="shared" si="4"/>
        <v/>
      </c>
      <c r="H9" s="282" t="str">
        <f t="shared" si="5"/>
        <v/>
      </c>
      <c r="I9" s="189" t="s">
        <v>4</v>
      </c>
      <c r="J9" s="97">
        <f t="shared" si="6"/>
        <v>284000</v>
      </c>
      <c r="K9" s="274">
        <f t="shared" si="7"/>
        <v>64.75</v>
      </c>
      <c r="L9" s="82">
        <f t="shared" si="8"/>
        <v>54</v>
      </c>
      <c r="M9" s="102">
        <f t="shared" si="9"/>
        <v>61</v>
      </c>
      <c r="N9" s="82">
        <f t="shared" si="10"/>
        <v>8</v>
      </c>
      <c r="O9" s="189">
        <f t="shared" si="11"/>
        <v>518</v>
      </c>
      <c r="P9" s="86"/>
      <c r="Q9" s="193" t="str">
        <f>IF($I9="No","OMITTED",IFERROR(VLOOKUP($C9,'BYES-DRAW'!$D$4:$J$21,2,FALSE),"NIL"))</f>
        <v>Hawks</v>
      </c>
      <c r="R9" s="20" t="str">
        <f>IF($I9="No","OMITTED",IFERROR(VLOOKUP($C9,'BYES-DRAW'!$D$4:$J$21,3,FALSE),"NIL"))</f>
        <v>Bombers</v>
      </c>
      <c r="S9" s="20" t="str">
        <f>IF($I9="No","OMITTED",IFERROR(VLOOKUP($C9,'BYES-DRAW'!$D$4:$J$21,4,FALSE),"NIL"))</f>
        <v>Pies</v>
      </c>
      <c r="T9" s="20" t="str">
        <f>IF($I9="No","OMITTED",IFERROR(VLOOKUP($C9,'BYES-DRAW'!$D$4:$J$21,5,FALSE),"NIL"))</f>
        <v>Crows</v>
      </c>
      <c r="U9" s="364" t="str">
        <f>IF($I9="No","OMITTED",IFERROR(VLOOKUP($C9,'BYES-DRAW'!$D$4:$J$21,6,FALSE),"NIL"))</f>
        <v>Bye</v>
      </c>
      <c r="V9" s="75" t="str">
        <f>IF($I9="No","OMITTED",IFERROR(VLOOKUP($C9,'BYES-DRAW'!$D$4:$J$21,7,FALSE),"NIL"))</f>
        <v>Swans</v>
      </c>
      <c r="W9" s="2"/>
      <c r="AG9" s="49" t="s">
        <v>45</v>
      </c>
      <c r="AH9" s="42">
        <v>364400</v>
      </c>
      <c r="AI9" s="43">
        <v>73.2</v>
      </c>
      <c r="AJ9" s="51">
        <v>64</v>
      </c>
      <c r="AK9" s="331" t="s">
        <v>1036</v>
      </c>
      <c r="AL9" s="21" t="s">
        <v>17</v>
      </c>
      <c r="AM9" s="299" t="s">
        <v>38</v>
      </c>
      <c r="AN9" s="241">
        <v>415400</v>
      </c>
      <c r="AO9" s="20">
        <v>1659</v>
      </c>
      <c r="AP9" s="20">
        <v>22</v>
      </c>
      <c r="AQ9" s="417">
        <v>75.409090909090907</v>
      </c>
      <c r="AS9" s="241">
        <v>397600</v>
      </c>
      <c r="AT9" s="20">
        <v>75.142857142857139</v>
      </c>
      <c r="AU9" s="20">
        <v>71.666666666666671</v>
      </c>
      <c r="AV9" s="20">
        <v>70</v>
      </c>
      <c r="AW9" s="20">
        <v>7</v>
      </c>
      <c r="AX9" s="20">
        <v>526</v>
      </c>
      <c r="BB9" s="2">
        <v>85</v>
      </c>
      <c r="BC9" s="198">
        <v>425000</v>
      </c>
    </row>
    <row r="10" spans="1:55" ht="18" x14ac:dyDescent="0.35">
      <c r="A10" s="17" t="s">
        <v>9</v>
      </c>
      <c r="B10" s="197" t="s">
        <v>1542</v>
      </c>
      <c r="C10" s="197" t="str">
        <f t="shared" ref="C10:C11" si="12">VLOOKUP(B10,$AK$3:$AX$856,2,FALSE)</f>
        <v>Hawks</v>
      </c>
      <c r="D10" s="206" t="str">
        <f t="shared" ref="D10:D11" si="13">VLOOKUP(B10,$AK$3:$AX$856,3,FALSE)</f>
        <v>D/F</v>
      </c>
      <c r="E10" s="207">
        <f t="shared" ref="E10:E11" si="14">VLOOKUP(B10,$AK$3:$AX$856,4,FALSE)</f>
        <v>123900</v>
      </c>
      <c r="F10" s="208">
        <f t="shared" si="3"/>
        <v>0</v>
      </c>
      <c r="G10" s="208">
        <f t="shared" si="4"/>
        <v>0</v>
      </c>
      <c r="H10" s="283" t="str">
        <f t="shared" si="5"/>
        <v/>
      </c>
      <c r="I10" s="190" t="s">
        <v>4</v>
      </c>
      <c r="J10" s="98">
        <f t="shared" si="6"/>
        <v>210300</v>
      </c>
      <c r="K10" s="275">
        <f t="shared" si="7"/>
        <v>60.25</v>
      </c>
      <c r="L10" s="83">
        <f t="shared" si="8"/>
        <v>58</v>
      </c>
      <c r="M10" s="103">
        <f t="shared" si="9"/>
        <v>24</v>
      </c>
      <c r="N10" s="83">
        <f t="shared" si="10"/>
        <v>4</v>
      </c>
      <c r="O10" s="190">
        <f t="shared" si="11"/>
        <v>241</v>
      </c>
      <c r="P10" s="86"/>
      <c r="Q10" s="193" t="str">
        <f>IF($I10="No","OMITTED",IFERROR(VLOOKUP($C10,'BYES-DRAW'!$D$4:$J$21,2,FALSE),"NIL"))</f>
        <v>Eagles</v>
      </c>
      <c r="R10" s="20" t="str">
        <f>IF($I10="No","OMITTED",IFERROR(VLOOKUP($C10,'BYES-DRAW'!$D$4:$J$21,3,FALSE),"NIL"))</f>
        <v>Saints</v>
      </c>
      <c r="S10" s="20" t="str">
        <f>IF($I10="No","OMITTED",IFERROR(VLOOKUP($C10,'BYES-DRAW'!$D$4:$J$21,4,FALSE),"NIL"))</f>
        <v>Power</v>
      </c>
      <c r="T10" s="20" t="str">
        <f>IF($I10="No","OMITTED",IFERROR(VLOOKUP($C10,'BYES-DRAW'!$D$4:$J$21,5,FALSE),"NIL"))</f>
        <v>Lions</v>
      </c>
      <c r="U10" s="364" t="str">
        <f>IF($I10="No","OMITTED",IFERROR(VLOOKUP($C10,'BYES-DRAW'!$D$4:$J$21,6,FALSE),"NIL"))</f>
        <v>Bye</v>
      </c>
      <c r="V10" s="75" t="str">
        <f>IF($I10="No","OMITTED",IFERROR(VLOOKUP($C10,'BYES-DRAW'!$D$4:$J$21,7,FALSE),"NIL"))</f>
        <v>Suns</v>
      </c>
      <c r="W10" s="2"/>
      <c r="X10" s="285"/>
      <c r="AG10" s="49" t="s">
        <v>784</v>
      </c>
      <c r="AH10" s="42">
        <v>230900</v>
      </c>
      <c r="AI10" s="43">
        <v>54.5</v>
      </c>
      <c r="AJ10" s="51">
        <v>51</v>
      </c>
      <c r="AK10" s="331" t="s">
        <v>1037</v>
      </c>
      <c r="AL10" s="21" t="s">
        <v>16</v>
      </c>
      <c r="AM10" s="435" t="s">
        <v>10</v>
      </c>
      <c r="AN10" s="241">
        <v>431800</v>
      </c>
      <c r="AO10" s="20">
        <v>1650</v>
      </c>
      <c r="AP10" s="20">
        <v>21</v>
      </c>
      <c r="AQ10" s="417">
        <v>78.571428571428569</v>
      </c>
      <c r="AS10" s="241">
        <v>367600</v>
      </c>
      <c r="AT10" s="20">
        <v>72.75</v>
      </c>
      <c r="AU10" s="20">
        <v>64</v>
      </c>
      <c r="AV10" s="20">
        <v>69</v>
      </c>
      <c r="AW10" s="20">
        <v>8</v>
      </c>
      <c r="AX10" s="20">
        <v>582</v>
      </c>
      <c r="BB10" s="2">
        <v>86</v>
      </c>
      <c r="BC10" s="198">
        <v>430000</v>
      </c>
    </row>
    <row r="11" spans="1:55" x14ac:dyDescent="0.3">
      <c r="A11" s="17" t="s">
        <v>9</v>
      </c>
      <c r="B11" s="197" t="s">
        <v>1877</v>
      </c>
      <c r="C11" s="197" t="str">
        <f t="shared" si="12"/>
        <v>Blues</v>
      </c>
      <c r="D11" s="206" t="str">
        <f t="shared" si="13"/>
        <v>D</v>
      </c>
      <c r="E11" s="207">
        <f t="shared" si="14"/>
        <v>117300</v>
      </c>
      <c r="F11" s="208" t="str">
        <f t="shared" si="3"/>
        <v/>
      </c>
      <c r="G11" s="208" t="str">
        <f t="shared" si="4"/>
        <v/>
      </c>
      <c r="H11" s="283" t="str">
        <f t="shared" si="5"/>
        <v/>
      </c>
      <c r="I11" s="190" t="s">
        <v>4</v>
      </c>
      <c r="J11" s="98">
        <f t="shared" si="6"/>
        <v>204800</v>
      </c>
      <c r="K11" s="275">
        <f t="shared" si="7"/>
        <v>44.666666666666664</v>
      </c>
      <c r="L11" s="83">
        <f t="shared" si="8"/>
        <v>42.666666666666664</v>
      </c>
      <c r="M11" s="103">
        <f t="shared" si="9"/>
        <v>39</v>
      </c>
      <c r="N11" s="83">
        <f t="shared" si="10"/>
        <v>6</v>
      </c>
      <c r="O11" s="190">
        <f t="shared" si="11"/>
        <v>268</v>
      </c>
      <c r="P11" s="86"/>
      <c r="Q11" s="193" t="str">
        <f>IF($I11="No","OMITTED",IFERROR(VLOOKUP($C11,'BYES-DRAW'!$D$4:$J$21,2,FALSE),"NIL"))</f>
        <v>Pies</v>
      </c>
      <c r="R11" s="20" t="str">
        <f>IF($I11="No","OMITTED",IFERROR(VLOOKUP($C11,'BYES-DRAW'!$D$4:$J$21,3,FALSE),"NIL"))</f>
        <v>Swans</v>
      </c>
      <c r="S11" s="20" t="str">
        <f>IF($I11="No","OMITTED",IFERROR(VLOOKUP($C11,'BYES-DRAW'!$D$4:$J$21,4,FALSE),"NIL"))</f>
        <v>Demons</v>
      </c>
      <c r="T11" s="20" t="str">
        <f>IF($I11="No","OMITTED",IFERROR(VLOOKUP($C11,'BYES-DRAW'!$D$4:$J$21,5,FALSE),"NIL"))</f>
        <v>Bombers</v>
      </c>
      <c r="U11" s="364" t="str">
        <f>IF($I11="No","OMITTED",IFERROR(VLOOKUP($C11,'BYES-DRAW'!$D$4:$J$21,6,FALSE),"NIL"))</f>
        <v>Suns</v>
      </c>
      <c r="V11" s="75" t="str">
        <f>IF($I11="No","OMITTED",IFERROR(VLOOKUP($C11,'BYES-DRAW'!$D$4:$J$21,7,FALSE),"NIL"))</f>
        <v>Bye</v>
      </c>
      <c r="W11" s="2"/>
      <c r="AG11" s="49" t="s">
        <v>46</v>
      </c>
      <c r="AH11" s="42">
        <v>123900</v>
      </c>
      <c r="AI11" s="43">
        <v>0</v>
      </c>
      <c r="AJ11" s="51">
        <v>0</v>
      </c>
      <c r="AK11" s="332" t="s">
        <v>1622</v>
      </c>
      <c r="AL11" s="21" t="s">
        <v>26</v>
      </c>
      <c r="AM11" s="299" t="s">
        <v>1974</v>
      </c>
      <c r="AN11" s="241">
        <v>123900</v>
      </c>
      <c r="AO11" s="20" t="s">
        <v>1020</v>
      </c>
      <c r="AP11" s="20" t="s">
        <v>1020</v>
      </c>
      <c r="AQ11" s="417" t="s">
        <v>1020</v>
      </c>
      <c r="AR11" s="200"/>
      <c r="AS11" s="241">
        <v>123900</v>
      </c>
      <c r="AT11" s="20">
        <v>0</v>
      </c>
      <c r="AU11" s="20">
        <v>0</v>
      </c>
      <c r="AV11" s="20">
        <v>23</v>
      </c>
      <c r="AW11" s="20">
        <v>0</v>
      </c>
      <c r="AX11" s="20">
        <v>0</v>
      </c>
      <c r="BB11" s="2">
        <v>87</v>
      </c>
      <c r="BC11" s="198">
        <v>435000</v>
      </c>
    </row>
    <row r="12" spans="1:55" x14ac:dyDescent="0.3">
      <c r="A12" s="16"/>
      <c r="B12" s="36"/>
      <c r="C12" s="36"/>
      <c r="D12" s="37"/>
      <c r="E12" s="93"/>
      <c r="F12" s="234"/>
      <c r="G12" s="234"/>
      <c r="H12" s="284"/>
      <c r="I12" s="191"/>
      <c r="J12" s="106"/>
      <c r="K12" s="104"/>
      <c r="L12" s="38"/>
      <c r="M12" s="128"/>
      <c r="N12" s="105"/>
      <c r="O12" s="105"/>
      <c r="P12" s="112" t="s">
        <v>874</v>
      </c>
      <c r="Q12" s="156">
        <f>COUNTA(Q4:Q11)-COUNTIF(Q4:Q11,"Bye")-COUNTIF(Q4:Q11,"OMITTED")</f>
        <v>8</v>
      </c>
      <c r="R12" s="194">
        <f t="shared" ref="R12:V12" si="15">COUNTA(R4:R11)-COUNTIF(R4:R11,"Bye")-COUNTIF(R4:R11,"OMITTED")</f>
        <v>8</v>
      </c>
      <c r="S12" s="194">
        <f t="shared" si="15"/>
        <v>7</v>
      </c>
      <c r="T12" s="194">
        <f t="shared" si="15"/>
        <v>7</v>
      </c>
      <c r="U12" s="365">
        <f t="shared" ref="U12" si="16">COUNTA(U4:U11)-COUNTIF(U4:U11,"Bye")-COUNTIF(U4:U11,"OMITTED")</f>
        <v>4</v>
      </c>
      <c r="V12" s="195">
        <f t="shared" si="15"/>
        <v>6</v>
      </c>
      <c r="W12" s="2"/>
      <c r="AG12" s="49" t="s">
        <v>47</v>
      </c>
      <c r="AH12" s="42">
        <v>272100</v>
      </c>
      <c r="AI12" s="43">
        <v>50.75</v>
      </c>
      <c r="AJ12" s="51">
        <v>55</v>
      </c>
      <c r="AK12" s="331" t="s">
        <v>1761</v>
      </c>
      <c r="AL12" s="21" t="s">
        <v>19</v>
      </c>
      <c r="AM12" s="299" t="s">
        <v>9</v>
      </c>
      <c r="AN12" s="241">
        <v>226800</v>
      </c>
      <c r="AO12" s="20">
        <v>206</v>
      </c>
      <c r="AP12" s="20">
        <v>4</v>
      </c>
      <c r="AQ12" s="417">
        <v>51.5</v>
      </c>
      <c r="AS12" s="241">
        <v>226800</v>
      </c>
      <c r="AT12" s="20">
        <v>0</v>
      </c>
      <c r="AU12" s="20">
        <v>0</v>
      </c>
      <c r="AV12" s="20">
        <v>43</v>
      </c>
      <c r="AW12" s="20">
        <v>0</v>
      </c>
      <c r="AX12" s="20">
        <v>0</v>
      </c>
      <c r="BB12" s="2">
        <v>88</v>
      </c>
      <c r="BC12" s="198">
        <v>440000</v>
      </c>
    </row>
    <row r="13" spans="1:55" x14ac:dyDescent="0.3">
      <c r="A13" s="16"/>
      <c r="B13" s="36"/>
      <c r="C13" s="36"/>
      <c r="D13" s="37"/>
      <c r="E13" s="93"/>
      <c r="F13" s="234"/>
      <c r="G13" s="234"/>
      <c r="H13" s="284"/>
      <c r="I13" s="191"/>
      <c r="J13" s="106"/>
      <c r="K13" s="129"/>
      <c r="L13" s="84"/>
      <c r="M13" s="128"/>
      <c r="N13" s="270" t="s">
        <v>1725</v>
      </c>
      <c r="O13" s="271">
        <v>90</v>
      </c>
      <c r="P13" s="112"/>
      <c r="Q13" s="291">
        <f t="array" ref="Q13">COUNTIFS($K4:$K11, "&gt;=" &amp; $O$13, Q4:Q11, "&lt;&gt;OMITTED", Q4:Q11, "&lt;&gt;Bye")</f>
        <v>4</v>
      </c>
      <c r="R13" s="292">
        <f t="array" ref="R13">COUNTIFS($K4:$K11, "&gt;=" &amp; $O$13, R4:R11, "&lt;&gt;OMITTED", R4:R11, "&lt;&gt;Bye")</f>
        <v>4</v>
      </c>
      <c r="S13" s="292">
        <f t="array" ref="S13">COUNTIFS($K4:$K11, "&gt;=" &amp; $O$13, S4:S11, "&lt;&gt;OMITTED", S4:S11, "&lt;&gt;Bye")</f>
        <v>4</v>
      </c>
      <c r="T13" s="292">
        <f t="array" ref="T13">COUNTIFS($K4:$K11, "&gt;=" &amp; $O$13, T4:T11, "&lt;&gt;OMITTED", T4:T11, "&lt;&gt;Bye")</f>
        <v>3</v>
      </c>
      <c r="U13" s="366">
        <f t="array" ref="U13">COUNTIFS($K4:$K11, "&gt;=" &amp; $O$13, U4:U11, "&lt;&gt;OMITTED", U4:U11, "&lt;&gt;Bye")</f>
        <v>2</v>
      </c>
      <c r="V13" s="293">
        <f t="array" ref="V13">COUNTIFS($K4:$K11, "&gt;=" &amp; $O$13, V4:V11, "&lt;&gt;OMITTED", V4:V11, "&lt;&gt;Bye")</f>
        <v>3</v>
      </c>
      <c r="AG13" s="49" t="s">
        <v>48</v>
      </c>
      <c r="AH13" s="42">
        <v>123900</v>
      </c>
      <c r="AI13" s="43">
        <v>36</v>
      </c>
      <c r="AJ13" s="51">
        <v>0</v>
      </c>
      <c r="AK13" s="331" t="s">
        <v>1038</v>
      </c>
      <c r="AL13" s="21" t="s">
        <v>23</v>
      </c>
      <c r="AM13" s="299" t="s">
        <v>9</v>
      </c>
      <c r="AN13" s="241">
        <v>406800</v>
      </c>
      <c r="AO13" s="20">
        <v>1449</v>
      </c>
      <c r="AP13" s="20">
        <v>20</v>
      </c>
      <c r="AQ13" s="417">
        <v>72.45</v>
      </c>
      <c r="AS13" s="241">
        <v>390200</v>
      </c>
      <c r="AT13" s="20">
        <v>76.625</v>
      </c>
      <c r="AU13" s="20">
        <v>49</v>
      </c>
      <c r="AV13" s="20">
        <v>136</v>
      </c>
      <c r="AW13" s="20">
        <v>8</v>
      </c>
      <c r="AX13" s="20">
        <v>613</v>
      </c>
      <c r="BB13" s="2">
        <v>89</v>
      </c>
      <c r="BC13" s="198">
        <v>445000</v>
      </c>
    </row>
    <row r="14" spans="1:55" x14ac:dyDescent="0.3">
      <c r="A14" s="16" t="s">
        <v>10</v>
      </c>
      <c r="B14" s="20" t="s">
        <v>1338</v>
      </c>
      <c r="C14" s="20" t="str">
        <f t="shared" ref="C14:C21" si="17">VLOOKUP(B14,$AK$3:$AX$856,2,FALSE)</f>
        <v>Demons</v>
      </c>
      <c r="D14" s="22" t="str">
        <f t="shared" ref="D14:D21" si="18">VLOOKUP(B14,$AK$3:$AX$856,3,FALSE)</f>
        <v>M</v>
      </c>
      <c r="E14" s="92">
        <f t="shared" ref="E14:E21" si="19">VLOOKUP(B14,$AK$3:$AX$856,4,FALSE)</f>
        <v>699800</v>
      </c>
      <c r="F14" s="82">
        <f t="shared" ref="F14:F24" si="20">IFERROR(VLOOKUP(B14,$AK$3:$AX$856,5,FALSE),0)</f>
        <v>2669</v>
      </c>
      <c r="G14" s="82">
        <f t="shared" ref="G14:G24" si="21">IFERROR(VLOOKUP(B14,$AK$3:$AX$856,6,FALSE),0)</f>
        <v>21</v>
      </c>
      <c r="H14" s="282">
        <f t="shared" ref="H14:H24" si="22">IFERROR(VLOOKUP(B14,$AK$3:$AX$856,7,FALSE),0)</f>
        <v>127.0952380952381</v>
      </c>
      <c r="I14" s="189" t="s">
        <v>4</v>
      </c>
      <c r="J14" s="97">
        <f t="shared" ref="J14:J24" si="23">VLOOKUP(B14,$AK$3:$AX$856,9,FALSE)</f>
        <v>652000</v>
      </c>
      <c r="K14" s="274">
        <f t="shared" ref="K14:K24" si="24">IFERROR(VLOOKUP(B14,$AK$3:$AX$856,10,FALSE),0)</f>
        <v>126</v>
      </c>
      <c r="L14" s="82">
        <f t="shared" ref="L14:L24" si="25">IFERROR(VLOOKUP(B14,$AK$3:$AX$856,11,FALSE),0)</f>
        <v>122.66666666666667</v>
      </c>
      <c r="M14" s="102">
        <f t="shared" ref="M14:M24" si="26">IFERROR(VLOOKUP(B14,$AK$3:$AX$856,12,FALSE),0)</f>
        <v>99</v>
      </c>
      <c r="N14" s="82">
        <f t="shared" ref="N14:N24" si="27">IFERROR(VLOOKUP(B14,$AK$3:$AX$856,13,FALSE),0)</f>
        <v>8</v>
      </c>
      <c r="O14" s="189">
        <f t="shared" ref="O14:O24" si="28">IFERROR(VLOOKUP(B14,$AK$3:$AX$856,14,FALSE),0)</f>
        <v>1008</v>
      </c>
      <c r="P14" s="86"/>
      <c r="Q14" s="193" t="str">
        <f>IF($I14="No","OMITTED",IFERROR(VLOOKUP($C14,'BYES-DRAW'!$D$4:$J$21,2,FALSE),"NIL"))</f>
        <v>Power</v>
      </c>
      <c r="R14" s="20" t="str">
        <f>IF($I14="No","OMITTED",IFERROR(VLOOKUP($C14,'BYES-DRAW'!$D$4:$J$21,3,FALSE),"NIL"))</f>
        <v>Dockers</v>
      </c>
      <c r="S14" s="20" t="str">
        <f>IF($I14="No","OMITTED",IFERROR(VLOOKUP($C14,'BYES-DRAW'!$D$4:$J$21,4,FALSE),"NIL"))</f>
        <v>Blues</v>
      </c>
      <c r="T14" s="20" t="str">
        <f>IF($I14="No","OMITTED",IFERROR(VLOOKUP($C14,'BYES-DRAW'!$D$4:$J$21,5,FALSE),"NIL"))</f>
        <v>Pies</v>
      </c>
      <c r="U14" s="364" t="str">
        <f>IF($I14="No","OMITTED",IFERROR(VLOOKUP($C14,'BYES-DRAW'!$D$4:$J$21,6,FALSE),"NIL"))</f>
        <v>Bye</v>
      </c>
      <c r="V14" s="75" t="str">
        <f>IF($I14="No","OMITTED",IFERROR(VLOOKUP($C14,'BYES-DRAW'!$D$4:$J$21,7,FALSE),"NIL"))</f>
        <v>Cats</v>
      </c>
      <c r="W14" s="2"/>
      <c r="AG14" s="49" t="s">
        <v>678</v>
      </c>
      <c r="AH14" s="42">
        <v>117300</v>
      </c>
      <c r="AI14" s="43">
        <v>0</v>
      </c>
      <c r="AJ14" s="51">
        <v>0</v>
      </c>
      <c r="AK14" s="332" t="s">
        <v>1853</v>
      </c>
      <c r="AL14" s="21" t="s">
        <v>14</v>
      </c>
      <c r="AM14" s="299" t="s">
        <v>10</v>
      </c>
      <c r="AN14" s="241">
        <v>126300</v>
      </c>
      <c r="AO14" s="20" t="s">
        <v>1020</v>
      </c>
      <c r="AP14" s="20" t="s">
        <v>1020</v>
      </c>
      <c r="AQ14" s="417" t="s">
        <v>1020</v>
      </c>
      <c r="AR14" s="200"/>
      <c r="AS14" s="241">
        <v>126300</v>
      </c>
      <c r="AT14" s="20">
        <v>0</v>
      </c>
      <c r="AU14" s="20">
        <v>0</v>
      </c>
      <c r="AV14" s="20">
        <v>24</v>
      </c>
      <c r="AW14" s="20">
        <v>0</v>
      </c>
      <c r="AX14" s="20">
        <v>0</v>
      </c>
      <c r="BB14" s="2">
        <v>90</v>
      </c>
      <c r="BC14" s="198">
        <v>450000</v>
      </c>
    </row>
    <row r="15" spans="1:55" x14ac:dyDescent="0.3">
      <c r="A15" s="16" t="s">
        <v>10</v>
      </c>
      <c r="B15" s="20" t="s">
        <v>1248</v>
      </c>
      <c r="C15" s="20" t="str">
        <f t="shared" si="17"/>
        <v>Crows</v>
      </c>
      <c r="D15" s="22" t="str">
        <f t="shared" si="18"/>
        <v>M</v>
      </c>
      <c r="E15" s="92">
        <f t="shared" si="19"/>
        <v>703900</v>
      </c>
      <c r="F15" s="82">
        <f t="shared" si="20"/>
        <v>2557</v>
      </c>
      <c r="G15" s="82">
        <f t="shared" si="21"/>
        <v>20</v>
      </c>
      <c r="H15" s="282">
        <f t="shared" si="22"/>
        <v>127.85</v>
      </c>
      <c r="I15" s="189" t="s">
        <v>4</v>
      </c>
      <c r="J15" s="97">
        <f t="shared" si="23"/>
        <v>620000</v>
      </c>
      <c r="K15" s="274">
        <f t="shared" si="24"/>
        <v>108.875</v>
      </c>
      <c r="L15" s="82">
        <f t="shared" si="25"/>
        <v>109.33333333333333</v>
      </c>
      <c r="M15" s="102">
        <f t="shared" si="26"/>
        <v>149</v>
      </c>
      <c r="N15" s="82">
        <f t="shared" si="27"/>
        <v>8</v>
      </c>
      <c r="O15" s="189">
        <f t="shared" si="28"/>
        <v>871</v>
      </c>
      <c r="P15" s="86"/>
      <c r="Q15" s="193" t="str">
        <f>IF($I15="No","OMITTED",IFERROR(VLOOKUP($C15,'BYES-DRAW'!$D$4:$J$21,2,FALSE),"NIL"))</f>
        <v>Bulldogs</v>
      </c>
      <c r="R15" s="20" t="str">
        <f>IF($I15="No","OMITTED",IFERROR(VLOOKUP($C15,'BYES-DRAW'!$D$4:$J$21,3,FALSE),"NIL"))</f>
        <v>Lions</v>
      </c>
      <c r="S15" s="20" t="str">
        <f>IF($I15="No","OMITTED",IFERROR(VLOOKUP($C15,'BYES-DRAW'!$D$4:$J$21,4,FALSE),"NIL"))</f>
        <v>Suns</v>
      </c>
      <c r="T15" s="20" t="str">
        <f>IF($I15="No","OMITTED",IFERROR(VLOOKUP($C15,'BYES-DRAW'!$D$4:$J$21,5,FALSE),"NIL"))</f>
        <v>Eagles</v>
      </c>
      <c r="U15" s="364" t="str">
        <f>IF($I15="No","OMITTED",IFERROR(VLOOKUP($C15,'BYES-DRAW'!$D$4:$J$21,6,FALSE),"NIL"))</f>
        <v>Bye</v>
      </c>
      <c r="V15" s="75" t="str">
        <f>IF($I15="No","OMITTED",IFERROR(VLOOKUP($C15,'BYES-DRAW'!$D$4:$J$21,7,FALSE),"NIL"))</f>
        <v>Pies</v>
      </c>
      <c r="W15" s="2"/>
      <c r="AG15" s="49" t="s">
        <v>49</v>
      </c>
      <c r="AH15" s="42">
        <v>331100</v>
      </c>
      <c r="AI15" s="43">
        <v>63.5</v>
      </c>
      <c r="AJ15" s="51">
        <v>67</v>
      </c>
      <c r="AK15" s="331" t="s">
        <v>891</v>
      </c>
      <c r="AL15" s="21" t="s">
        <v>25</v>
      </c>
      <c r="AM15" s="299" t="s">
        <v>38</v>
      </c>
      <c r="AN15" s="241">
        <v>210200</v>
      </c>
      <c r="AO15" s="20">
        <v>0</v>
      </c>
      <c r="AP15" s="20">
        <v>0</v>
      </c>
      <c r="AQ15" s="417" t="s">
        <v>1020</v>
      </c>
      <c r="AS15" s="241">
        <v>381100</v>
      </c>
      <c r="AT15" s="20">
        <v>78</v>
      </c>
      <c r="AU15" s="20">
        <v>70.333333333333329</v>
      </c>
      <c r="AV15" s="20">
        <v>77</v>
      </c>
      <c r="AW15" s="20">
        <v>8</v>
      </c>
      <c r="AX15" s="20">
        <v>624</v>
      </c>
      <c r="BB15" s="2">
        <v>91</v>
      </c>
      <c r="BC15" s="198">
        <v>455000</v>
      </c>
    </row>
    <row r="16" spans="1:55" ht="18" x14ac:dyDescent="0.35">
      <c r="A16" s="16" t="s">
        <v>10</v>
      </c>
      <c r="B16" s="20" t="s">
        <v>1183</v>
      </c>
      <c r="C16" s="20" t="str">
        <f t="shared" si="17"/>
        <v>Giants</v>
      </c>
      <c r="D16" s="22" t="str">
        <f t="shared" si="18"/>
        <v>M</v>
      </c>
      <c r="E16" s="92">
        <f t="shared" si="19"/>
        <v>534600</v>
      </c>
      <c r="F16" s="82">
        <f t="shared" si="20"/>
        <v>2039</v>
      </c>
      <c r="G16" s="82">
        <f t="shared" si="21"/>
        <v>21</v>
      </c>
      <c r="H16" s="282">
        <f t="shared" si="22"/>
        <v>97.095238095238102</v>
      </c>
      <c r="I16" s="189" t="s">
        <v>4</v>
      </c>
      <c r="J16" s="97">
        <f t="shared" si="23"/>
        <v>560400</v>
      </c>
      <c r="K16" s="274">
        <f t="shared" si="24"/>
        <v>112.71428571428571</v>
      </c>
      <c r="L16" s="82">
        <f t="shared" si="25"/>
        <v>116.66666666666667</v>
      </c>
      <c r="M16" s="290">
        <f t="shared" si="26"/>
        <v>64</v>
      </c>
      <c r="N16" s="82">
        <f t="shared" si="27"/>
        <v>7</v>
      </c>
      <c r="O16" s="189">
        <f t="shared" si="28"/>
        <v>789</v>
      </c>
      <c r="P16" s="86"/>
      <c r="Q16" s="193" t="str">
        <f>IF($I16="No","OMITTED",IFERROR(VLOOKUP($C16,'BYES-DRAW'!$D$4:$J$21,2,FALSE),"NIL"))</f>
        <v>Saints</v>
      </c>
      <c r="R16" s="20" t="str">
        <f>IF($I16="No","OMITTED",IFERROR(VLOOKUP($C16,'BYES-DRAW'!$D$4:$J$21,3,FALSE),"NIL"))</f>
        <v>Cats</v>
      </c>
      <c r="S16" s="20" t="str">
        <f>IF($I16="No","OMITTED",IFERROR(VLOOKUP($C16,'BYES-DRAW'!$D$4:$J$21,4,FALSE),"NIL"))</f>
        <v>Tigers</v>
      </c>
      <c r="T16" s="20" t="str">
        <f>IF($I16="No","OMITTED",IFERROR(VLOOKUP($C16,'BYES-DRAW'!$D$4:$J$21,5,FALSE),"NIL"))</f>
        <v>Roos</v>
      </c>
      <c r="U16" s="364" t="str">
        <f>IF($I16="No","OMITTED",IFERROR(VLOOKUP($C16,'BYES-DRAW'!$D$4:$J$21,6,FALSE),"NIL"))</f>
        <v>Dockers</v>
      </c>
      <c r="V16" s="75" t="str">
        <f>IF($I16="No","OMITTED",IFERROR(VLOOKUP($C16,'BYES-DRAW'!$D$4:$J$21,7,FALSE),"NIL"))</f>
        <v>Bye</v>
      </c>
      <c r="W16" s="2"/>
      <c r="X16" s="285"/>
      <c r="AG16" s="49" t="s">
        <v>50</v>
      </c>
      <c r="AH16" s="42">
        <v>273300</v>
      </c>
      <c r="AI16" s="43">
        <v>48</v>
      </c>
      <c r="AJ16" s="51">
        <v>92</v>
      </c>
      <c r="AK16" s="332" t="s">
        <v>1854</v>
      </c>
      <c r="AL16" s="21" t="s">
        <v>41</v>
      </c>
      <c r="AM16" s="299" t="s">
        <v>1974</v>
      </c>
      <c r="AN16" s="241">
        <v>123900</v>
      </c>
      <c r="AO16" s="20" t="s">
        <v>1020</v>
      </c>
      <c r="AP16" s="20" t="s">
        <v>1020</v>
      </c>
      <c r="AQ16" s="417" t="s">
        <v>1020</v>
      </c>
      <c r="AR16" s="200"/>
      <c r="AS16" s="241">
        <v>123900</v>
      </c>
      <c r="AT16" s="20">
        <v>0</v>
      </c>
      <c r="AU16" s="20">
        <v>0</v>
      </c>
      <c r="AV16" s="20">
        <v>23</v>
      </c>
      <c r="AW16" s="20">
        <v>0</v>
      </c>
      <c r="AX16" s="20">
        <v>0</v>
      </c>
      <c r="BB16" s="2">
        <v>92</v>
      </c>
      <c r="BC16" s="198">
        <v>460000</v>
      </c>
    </row>
    <row r="17" spans="1:55" x14ac:dyDescent="0.3">
      <c r="A17" s="16" t="s">
        <v>10</v>
      </c>
      <c r="B17" s="20" t="s">
        <v>1101</v>
      </c>
      <c r="C17" s="20" t="str">
        <f t="shared" si="17"/>
        <v>Giants</v>
      </c>
      <c r="D17" s="22" t="str">
        <f t="shared" si="18"/>
        <v>M/F</v>
      </c>
      <c r="E17" s="92">
        <f t="shared" si="19"/>
        <v>557700</v>
      </c>
      <c r="F17" s="82">
        <f t="shared" si="20"/>
        <v>2127</v>
      </c>
      <c r="G17" s="82">
        <f t="shared" si="21"/>
        <v>21</v>
      </c>
      <c r="H17" s="282">
        <f t="shared" si="22"/>
        <v>101.28571428571429</v>
      </c>
      <c r="I17" s="189" t="s">
        <v>4</v>
      </c>
      <c r="J17" s="97">
        <f t="shared" si="23"/>
        <v>538300</v>
      </c>
      <c r="K17" s="274">
        <f t="shared" si="24"/>
        <v>100.5</v>
      </c>
      <c r="L17" s="82">
        <f t="shared" si="25"/>
        <v>107.66666666666667</v>
      </c>
      <c r="M17" s="102">
        <f t="shared" si="26"/>
        <v>118</v>
      </c>
      <c r="N17" s="82">
        <f t="shared" si="27"/>
        <v>8</v>
      </c>
      <c r="O17" s="189">
        <f t="shared" si="28"/>
        <v>804</v>
      </c>
      <c r="P17" s="86"/>
      <c r="Q17" s="193" t="str">
        <f>IF($I17="No","OMITTED",IFERROR(VLOOKUP($C17,'BYES-DRAW'!$D$4:$J$21,2,FALSE),"NIL"))</f>
        <v>Saints</v>
      </c>
      <c r="R17" s="20" t="str">
        <f>IF($I17="No","OMITTED",IFERROR(VLOOKUP($C17,'BYES-DRAW'!$D$4:$J$21,3,FALSE),"NIL"))</f>
        <v>Cats</v>
      </c>
      <c r="S17" s="20" t="str">
        <f>IF($I17="No","OMITTED",IFERROR(VLOOKUP($C17,'BYES-DRAW'!$D$4:$J$21,4,FALSE),"NIL"))</f>
        <v>Tigers</v>
      </c>
      <c r="T17" s="20" t="str">
        <f>IF($I17="No","OMITTED",IFERROR(VLOOKUP($C17,'BYES-DRAW'!$D$4:$J$21,5,FALSE),"NIL"))</f>
        <v>Roos</v>
      </c>
      <c r="U17" s="364" t="str">
        <f>IF($I17="No","OMITTED",IFERROR(VLOOKUP($C17,'BYES-DRAW'!$D$4:$J$21,6,FALSE),"NIL"))</f>
        <v>Dockers</v>
      </c>
      <c r="V17" s="75" t="str">
        <f>IF($I17="No","OMITTED",IFERROR(VLOOKUP($C17,'BYES-DRAW'!$D$4:$J$21,7,FALSE),"NIL"))</f>
        <v>Bye</v>
      </c>
      <c r="W17" s="2"/>
      <c r="AG17" s="49" t="s">
        <v>51</v>
      </c>
      <c r="AH17" s="42">
        <v>223900</v>
      </c>
      <c r="AI17" s="43">
        <v>15</v>
      </c>
      <c r="AJ17" s="51">
        <v>105</v>
      </c>
      <c r="AK17" s="331" t="s">
        <v>892</v>
      </c>
      <c r="AL17" s="21" t="s">
        <v>24</v>
      </c>
      <c r="AM17" s="299" t="s">
        <v>38</v>
      </c>
      <c r="AN17" s="241">
        <v>223000</v>
      </c>
      <c r="AO17" s="20">
        <v>270</v>
      </c>
      <c r="AP17" s="20">
        <v>6</v>
      </c>
      <c r="AQ17" s="417">
        <v>45</v>
      </c>
      <c r="AS17" s="241">
        <v>255600</v>
      </c>
      <c r="AT17" s="20">
        <v>63.5</v>
      </c>
      <c r="AU17" s="20">
        <v>44</v>
      </c>
      <c r="AV17" s="20">
        <v>91</v>
      </c>
      <c r="AW17" s="20">
        <v>4</v>
      </c>
      <c r="AX17" s="20">
        <v>254</v>
      </c>
      <c r="BB17" s="2">
        <v>93</v>
      </c>
      <c r="BC17" s="198">
        <v>465000</v>
      </c>
    </row>
    <row r="18" spans="1:55" x14ac:dyDescent="0.3">
      <c r="A18" s="16" t="s">
        <v>10</v>
      </c>
      <c r="B18" s="20" t="s">
        <v>1394</v>
      </c>
      <c r="C18" s="20" t="str">
        <f t="shared" si="17"/>
        <v>Bombers</v>
      </c>
      <c r="D18" s="22" t="str">
        <f t="shared" si="18"/>
        <v>M</v>
      </c>
      <c r="E18" s="92">
        <f t="shared" si="19"/>
        <v>337500</v>
      </c>
      <c r="F18" s="82">
        <f t="shared" si="20"/>
        <v>759</v>
      </c>
      <c r="G18" s="82">
        <f t="shared" si="21"/>
        <v>12</v>
      </c>
      <c r="H18" s="282">
        <f t="shared" si="22"/>
        <v>63.25</v>
      </c>
      <c r="I18" s="189" t="s">
        <v>4</v>
      </c>
      <c r="J18" s="97">
        <f t="shared" si="23"/>
        <v>408300</v>
      </c>
      <c r="K18" s="274">
        <f t="shared" si="24"/>
        <v>88</v>
      </c>
      <c r="L18" s="82">
        <f t="shared" si="25"/>
        <v>66</v>
      </c>
      <c r="M18" s="102">
        <f t="shared" si="26"/>
        <v>109</v>
      </c>
      <c r="N18" s="82">
        <f t="shared" si="27"/>
        <v>8</v>
      </c>
      <c r="O18" s="189">
        <f t="shared" si="28"/>
        <v>704</v>
      </c>
      <c r="P18" s="86"/>
      <c r="Q18" s="193" t="str">
        <f>IF($I18="No","OMITTED",IFERROR(VLOOKUP($C18,'BYES-DRAW'!$D$4:$J$21,2,FALSE),"NIL"))</f>
        <v>Tigers</v>
      </c>
      <c r="R18" s="20" t="str">
        <f>IF($I18="No","OMITTED",IFERROR(VLOOKUP($C18,'BYES-DRAW'!$D$4:$J$21,3,FALSE),"NIL"))</f>
        <v>Eagles</v>
      </c>
      <c r="S18" s="20" t="str">
        <f>IF($I18="No","OMITTED",IFERROR(VLOOKUP($C18,'BYES-DRAW'!$D$4:$J$21,4,FALSE),"NIL"))</f>
        <v>Roos</v>
      </c>
      <c r="T18" s="20" t="str">
        <f>IF($I18="No","OMITTED",IFERROR(VLOOKUP($C18,'BYES-DRAW'!$D$4:$J$21,5,FALSE),"NIL"))</f>
        <v>Blues</v>
      </c>
      <c r="U18" s="364" t="str">
        <f>IF($I18="No","OMITTED",IFERROR(VLOOKUP($C18,'BYES-DRAW'!$D$4:$J$21,6,FALSE),"NIL"))</f>
        <v>Bye</v>
      </c>
      <c r="V18" s="75" t="str">
        <f>IF($I18="No","OMITTED",IFERROR(VLOOKUP($C18,'BYES-DRAW'!$D$4:$J$21,7,FALSE),"NIL"))</f>
        <v>Dockers</v>
      </c>
      <c r="W18" s="2"/>
      <c r="AG18" s="49" t="s">
        <v>52</v>
      </c>
      <c r="AH18" s="42">
        <v>339500</v>
      </c>
      <c r="AI18" s="43">
        <v>62</v>
      </c>
      <c r="AJ18" s="51">
        <v>44</v>
      </c>
      <c r="AK18" s="331" t="s">
        <v>1624</v>
      </c>
      <c r="AL18" s="21" t="s">
        <v>16</v>
      </c>
      <c r="AM18" s="299" t="s">
        <v>38</v>
      </c>
      <c r="AN18" s="241">
        <v>247800</v>
      </c>
      <c r="AO18" s="20">
        <v>75</v>
      </c>
      <c r="AP18" s="20">
        <v>1</v>
      </c>
      <c r="AQ18" s="417">
        <v>75</v>
      </c>
      <c r="AS18" s="241">
        <v>252600</v>
      </c>
      <c r="AT18" s="20">
        <v>47.857142857142854</v>
      </c>
      <c r="AU18" s="20">
        <v>43</v>
      </c>
      <c r="AV18" s="20">
        <v>32</v>
      </c>
      <c r="AW18" s="20">
        <v>7</v>
      </c>
      <c r="AX18" s="20">
        <v>335</v>
      </c>
      <c r="BB18" s="2">
        <v>94</v>
      </c>
      <c r="BC18" s="198">
        <v>470000</v>
      </c>
    </row>
    <row r="19" spans="1:55" ht="18" x14ac:dyDescent="0.35">
      <c r="A19" s="16" t="s">
        <v>10</v>
      </c>
      <c r="B19" s="20" t="s">
        <v>909</v>
      </c>
      <c r="C19" s="20" t="str">
        <f t="shared" si="17"/>
        <v>Tigers</v>
      </c>
      <c r="D19" s="22" t="str">
        <f t="shared" si="18"/>
        <v>M</v>
      </c>
      <c r="E19" s="92">
        <f t="shared" si="19"/>
        <v>332000</v>
      </c>
      <c r="F19" s="82">
        <f t="shared" si="20"/>
        <v>469</v>
      </c>
      <c r="G19" s="82">
        <f t="shared" si="21"/>
        <v>7</v>
      </c>
      <c r="H19" s="282">
        <f t="shared" si="22"/>
        <v>67</v>
      </c>
      <c r="I19" s="189" t="s">
        <v>4</v>
      </c>
      <c r="J19" s="97">
        <f t="shared" si="23"/>
        <v>457000</v>
      </c>
      <c r="K19" s="274">
        <f t="shared" si="24"/>
        <v>93.142857142857139</v>
      </c>
      <c r="L19" s="82">
        <f t="shared" si="25"/>
        <v>92</v>
      </c>
      <c r="M19" s="102">
        <f t="shared" si="26"/>
        <v>77</v>
      </c>
      <c r="N19" s="82">
        <f t="shared" si="27"/>
        <v>7</v>
      </c>
      <c r="O19" s="189">
        <f t="shared" si="28"/>
        <v>652</v>
      </c>
      <c r="P19" s="86"/>
      <c r="Q19" s="193" t="str">
        <f>IF($I19="No","OMITTED",IFERROR(VLOOKUP($C19,'BYES-DRAW'!$D$4:$J$21,2,FALSE),"NIL"))</f>
        <v>Bombers</v>
      </c>
      <c r="R19" s="20" t="str">
        <f>IF($I19="No","OMITTED",IFERROR(VLOOKUP($C19,'BYES-DRAW'!$D$4:$J$21,3,FALSE),"NIL"))</f>
        <v>Power</v>
      </c>
      <c r="S19" s="20" t="str">
        <f>IF($I19="No","OMITTED",IFERROR(VLOOKUP($C19,'BYES-DRAW'!$D$4:$J$21,4,FALSE),"NIL"))</f>
        <v>Giants</v>
      </c>
      <c r="T19" s="20" t="str">
        <f>IF($I19="No","OMITTED",IFERROR(VLOOKUP($C19,'BYES-DRAW'!$D$4:$J$21,5,FALSE),"NIL"))</f>
        <v>Dockers</v>
      </c>
      <c r="U19" s="364" t="str">
        <f>IF($I19="No","OMITTED",IFERROR(VLOOKUP($C19,'BYES-DRAW'!$D$4:$J$21,6,FALSE),"NIL"))</f>
        <v>Saints</v>
      </c>
      <c r="V19" s="75" t="str">
        <f>IF($I19="No","OMITTED",IFERROR(VLOOKUP($C19,'BYES-DRAW'!$D$4:$J$21,7,FALSE),"NIL"))</f>
        <v>Bye</v>
      </c>
      <c r="W19" s="2"/>
      <c r="X19" s="285"/>
      <c r="AG19" s="49" t="s">
        <v>53</v>
      </c>
      <c r="AH19" s="42">
        <v>123900</v>
      </c>
      <c r="AI19" s="43">
        <v>0</v>
      </c>
      <c r="AJ19" s="51">
        <v>0</v>
      </c>
      <c r="AK19" s="331" t="s">
        <v>1039</v>
      </c>
      <c r="AL19" s="437" t="s">
        <v>20</v>
      </c>
      <c r="AM19" s="299" t="s">
        <v>10</v>
      </c>
      <c r="AN19" s="241">
        <v>508300</v>
      </c>
      <c r="AO19" s="20">
        <v>2031</v>
      </c>
      <c r="AP19" s="20">
        <v>22</v>
      </c>
      <c r="AQ19" s="417">
        <v>92.318181818181813</v>
      </c>
      <c r="AS19" s="241">
        <v>448300</v>
      </c>
      <c r="AT19" s="20">
        <v>82</v>
      </c>
      <c r="AU19" s="20">
        <v>77</v>
      </c>
      <c r="AV19" s="20">
        <v>132</v>
      </c>
      <c r="AW19" s="20">
        <v>8</v>
      </c>
      <c r="AX19" s="20">
        <v>656</v>
      </c>
      <c r="BB19" s="2">
        <v>95</v>
      </c>
      <c r="BC19" s="198">
        <v>475000</v>
      </c>
    </row>
    <row r="20" spans="1:55" x14ac:dyDescent="0.3">
      <c r="A20" s="16" t="s">
        <v>10</v>
      </c>
      <c r="B20" s="20" t="s">
        <v>1855</v>
      </c>
      <c r="C20" s="20" t="str">
        <f t="shared" si="17"/>
        <v>Lions</v>
      </c>
      <c r="D20" s="22" t="str">
        <f t="shared" si="18"/>
        <v>M</v>
      </c>
      <c r="E20" s="92">
        <f t="shared" si="19"/>
        <v>202800</v>
      </c>
      <c r="F20" s="82" t="str">
        <f t="shared" si="20"/>
        <v/>
      </c>
      <c r="G20" s="82" t="str">
        <f t="shared" si="21"/>
        <v/>
      </c>
      <c r="H20" s="282" t="str">
        <f t="shared" si="22"/>
        <v/>
      </c>
      <c r="I20" s="189" t="s">
        <v>4</v>
      </c>
      <c r="J20" s="97">
        <f t="shared" si="23"/>
        <v>373200</v>
      </c>
      <c r="K20" s="274">
        <f t="shared" si="24"/>
        <v>75.375</v>
      </c>
      <c r="L20" s="82">
        <f t="shared" si="25"/>
        <v>72</v>
      </c>
      <c r="M20" s="102">
        <f t="shared" si="26"/>
        <v>71</v>
      </c>
      <c r="N20" s="82">
        <f t="shared" si="27"/>
        <v>8</v>
      </c>
      <c r="O20" s="189">
        <f t="shared" si="28"/>
        <v>603</v>
      </c>
      <c r="P20" s="86"/>
      <c r="Q20" s="193" t="str">
        <f>IF($I20="No","OMITTED",IFERROR(VLOOKUP($C20,'BYES-DRAW'!$D$4:$J$21,2,FALSE),"NIL"))</f>
        <v>Suns</v>
      </c>
      <c r="R20" s="20" t="str">
        <f>IF($I20="No","OMITTED",IFERROR(VLOOKUP($C20,'BYES-DRAW'!$D$4:$J$21,3,FALSE),"NIL"))</f>
        <v>Crows</v>
      </c>
      <c r="S20" s="20" t="str">
        <f>IF($I20="No","OMITTED",IFERROR(VLOOKUP($C20,'BYES-DRAW'!$D$4:$J$21,4,FALSE),"NIL"))</f>
        <v>Bye</v>
      </c>
      <c r="T20" s="20" t="str">
        <f>IF($I20="No","OMITTED",IFERROR(VLOOKUP($C20,'BYES-DRAW'!$D$4:$J$21,5,FALSE),"NIL"))</f>
        <v>Hawks</v>
      </c>
      <c r="U20" s="364" t="str">
        <f>IF($I20="No","OMITTED",IFERROR(VLOOKUP($C20,'BYES-DRAW'!$D$4:$J$21,6,FALSE),"NIL"))</f>
        <v>Swans</v>
      </c>
      <c r="V20" s="75" t="str">
        <f>IF($I20="No","OMITTED",IFERROR(VLOOKUP($C20,'BYES-DRAW'!$D$4:$J$21,7,FALSE),"NIL"))</f>
        <v>Saints</v>
      </c>
      <c r="W20" s="2"/>
      <c r="AG20" s="49" t="s">
        <v>54</v>
      </c>
      <c r="AH20" s="42">
        <v>324200</v>
      </c>
      <c r="AI20" s="43">
        <v>54</v>
      </c>
      <c r="AJ20" s="51">
        <v>81</v>
      </c>
      <c r="AK20" s="331" t="s">
        <v>893</v>
      </c>
      <c r="AL20" s="437" t="s">
        <v>17</v>
      </c>
      <c r="AM20" s="299" t="s">
        <v>1972</v>
      </c>
      <c r="AN20" s="241">
        <v>440900</v>
      </c>
      <c r="AO20" s="20">
        <v>1121</v>
      </c>
      <c r="AP20" s="20">
        <v>14</v>
      </c>
      <c r="AQ20" s="417">
        <v>80.071428571428569</v>
      </c>
      <c r="AS20" s="241">
        <v>440900</v>
      </c>
      <c r="AT20" s="20">
        <v>0</v>
      </c>
      <c r="AU20" s="20">
        <v>0</v>
      </c>
      <c r="AV20" s="20">
        <v>83</v>
      </c>
      <c r="AW20" s="20">
        <v>0</v>
      </c>
      <c r="AX20" s="20">
        <v>0</v>
      </c>
      <c r="BB20" s="2">
        <v>96</v>
      </c>
      <c r="BC20" s="198">
        <v>480000</v>
      </c>
    </row>
    <row r="21" spans="1:55" x14ac:dyDescent="0.3">
      <c r="A21" s="16" t="s">
        <v>10</v>
      </c>
      <c r="B21" s="20" t="s">
        <v>1900</v>
      </c>
      <c r="C21" s="20" t="str">
        <f t="shared" si="17"/>
        <v>Eagles</v>
      </c>
      <c r="D21" s="22" t="str">
        <f t="shared" si="18"/>
        <v>D/M</v>
      </c>
      <c r="E21" s="92">
        <f t="shared" si="19"/>
        <v>171300</v>
      </c>
      <c r="F21" s="82" t="str">
        <f t="shared" si="20"/>
        <v/>
      </c>
      <c r="G21" s="82" t="str">
        <f t="shared" si="21"/>
        <v/>
      </c>
      <c r="H21" s="282" t="str">
        <f t="shared" si="22"/>
        <v/>
      </c>
      <c r="I21" s="189" t="s">
        <v>4</v>
      </c>
      <c r="J21" s="97">
        <f t="shared" si="23"/>
        <v>284000</v>
      </c>
      <c r="K21" s="274">
        <f t="shared" si="24"/>
        <v>64.75</v>
      </c>
      <c r="L21" s="82">
        <f t="shared" si="25"/>
        <v>54</v>
      </c>
      <c r="M21" s="102">
        <f t="shared" si="26"/>
        <v>61</v>
      </c>
      <c r="N21" s="82">
        <f t="shared" si="27"/>
        <v>8</v>
      </c>
      <c r="O21" s="189">
        <f t="shared" si="28"/>
        <v>518</v>
      </c>
      <c r="P21" s="86"/>
      <c r="Q21" s="193" t="str">
        <f>IF($I21="No","OMITTED",IFERROR(VLOOKUP($C21,'BYES-DRAW'!$D$4:$J$21,2,FALSE),"NIL"))</f>
        <v>Hawks</v>
      </c>
      <c r="R21" s="20" t="str">
        <f>IF($I21="No","OMITTED",IFERROR(VLOOKUP($C21,'BYES-DRAW'!$D$4:$J$21,3,FALSE),"NIL"))</f>
        <v>Bombers</v>
      </c>
      <c r="S21" s="20" t="str">
        <f>IF($I21="No","OMITTED",IFERROR(VLOOKUP($C21,'BYES-DRAW'!$D$4:$J$21,4,FALSE),"NIL"))</f>
        <v>Pies</v>
      </c>
      <c r="T21" s="20" t="str">
        <f>IF($I21="No","OMITTED",IFERROR(VLOOKUP($C21,'BYES-DRAW'!$D$4:$J$21,5,FALSE),"NIL"))</f>
        <v>Crows</v>
      </c>
      <c r="U21" s="364" t="str">
        <f>IF($I21="No","OMITTED",IFERROR(VLOOKUP($C21,'BYES-DRAW'!$D$4:$J$21,6,FALSE),"NIL"))</f>
        <v>Bye</v>
      </c>
      <c r="V21" s="75" t="str">
        <f>IF($I21="No","OMITTED",IFERROR(VLOOKUP($C21,'BYES-DRAW'!$D$4:$J$21,7,FALSE),"NIL"))</f>
        <v>Swans</v>
      </c>
      <c r="W21" s="2"/>
      <c r="AG21" s="49" t="s">
        <v>55</v>
      </c>
      <c r="AH21" s="42">
        <v>516700</v>
      </c>
      <c r="AI21" s="43">
        <v>93.33</v>
      </c>
      <c r="AJ21" s="51">
        <v>123</v>
      </c>
      <c r="AK21" s="331" t="s">
        <v>1040</v>
      </c>
      <c r="AL21" s="21" t="s">
        <v>17</v>
      </c>
      <c r="AM21" s="299" t="s">
        <v>10</v>
      </c>
      <c r="AN21" s="241">
        <v>552900</v>
      </c>
      <c r="AO21" s="20">
        <v>2111</v>
      </c>
      <c r="AP21" s="20">
        <v>21</v>
      </c>
      <c r="AQ21" s="417">
        <v>100.52380952380952</v>
      </c>
      <c r="AS21" s="241">
        <v>605000</v>
      </c>
      <c r="AT21" s="20">
        <v>115</v>
      </c>
      <c r="AU21" s="20">
        <v>140.66666666666666</v>
      </c>
      <c r="AV21" s="20">
        <v>9</v>
      </c>
      <c r="AW21" s="20">
        <v>8</v>
      </c>
      <c r="AX21" s="20">
        <v>920</v>
      </c>
      <c r="BB21" s="2">
        <v>97</v>
      </c>
      <c r="BC21" s="198">
        <v>485000</v>
      </c>
    </row>
    <row r="22" spans="1:55" x14ac:dyDescent="0.3">
      <c r="A22" s="17" t="s">
        <v>10</v>
      </c>
      <c r="B22" s="197" t="s">
        <v>1103</v>
      </c>
      <c r="C22" s="197" t="str">
        <f t="shared" ref="C22:C24" si="29">VLOOKUP(B22,$AK$3:$AX$856,2,FALSE)</f>
        <v>Suns</v>
      </c>
      <c r="D22" s="206" t="str">
        <f t="shared" ref="D22:D24" si="30">VLOOKUP(B22,$AK$3:$AX$856,3,FALSE)</f>
        <v>D/M</v>
      </c>
      <c r="E22" s="207">
        <f t="shared" ref="E22:E24" si="31">VLOOKUP(B22,$AK$3:$AX$856,4,FALSE)</f>
        <v>123900</v>
      </c>
      <c r="F22" s="208">
        <f t="shared" si="20"/>
        <v>0</v>
      </c>
      <c r="G22" s="208">
        <f t="shared" si="21"/>
        <v>0</v>
      </c>
      <c r="H22" s="283" t="str">
        <f t="shared" si="22"/>
        <v/>
      </c>
      <c r="I22" s="190" t="s">
        <v>5</v>
      </c>
      <c r="J22" s="98">
        <f t="shared" si="23"/>
        <v>123900</v>
      </c>
      <c r="K22" s="275">
        <f t="shared" si="24"/>
        <v>61.5</v>
      </c>
      <c r="L22" s="83">
        <f t="shared" si="25"/>
        <v>61.5</v>
      </c>
      <c r="M22" s="103">
        <f t="shared" si="26"/>
        <v>-53</v>
      </c>
      <c r="N22" s="83">
        <f t="shared" si="27"/>
        <v>2</v>
      </c>
      <c r="O22" s="190">
        <f t="shared" si="28"/>
        <v>123</v>
      </c>
      <c r="P22" s="86"/>
      <c r="Q22" s="193" t="str">
        <f>IF($I22="No","OMITTED",IFERROR(VLOOKUP($C22,'BYES-DRAW'!$D$4:$J$21,2,FALSE),"NIL"))</f>
        <v>OMITTED</v>
      </c>
      <c r="R22" s="20" t="str">
        <f>IF($I22="No","OMITTED",IFERROR(VLOOKUP($C22,'BYES-DRAW'!$D$4:$J$21,3,FALSE),"NIL"))</f>
        <v>OMITTED</v>
      </c>
      <c r="S22" s="20" t="str">
        <f>IF($I22="No","OMITTED",IFERROR(VLOOKUP($C22,'BYES-DRAW'!$D$4:$J$21,4,FALSE),"NIL"))</f>
        <v>OMITTED</v>
      </c>
      <c r="T22" s="20" t="str">
        <f>IF($I22="No","OMITTED",IFERROR(VLOOKUP($C22,'BYES-DRAW'!$D$4:$J$21,5,FALSE),"NIL"))</f>
        <v>OMITTED</v>
      </c>
      <c r="U22" s="364" t="str">
        <f>IF($I22="No","OMITTED",IFERROR(VLOOKUP($C22,'BYES-DRAW'!$D$4:$J$21,6,FALSE),"NIL"))</f>
        <v>OMITTED</v>
      </c>
      <c r="V22" s="75" t="str">
        <f>IF($I22="No","OMITTED",IFERROR(VLOOKUP($C22,'BYES-DRAW'!$D$4:$J$21,7,FALSE),"NIL"))</f>
        <v>OMITTED</v>
      </c>
      <c r="W22" s="2"/>
      <c r="X22" s="2"/>
      <c r="Y22" s="2"/>
      <c r="Z22" s="2"/>
      <c r="AA22" s="2"/>
      <c r="AB22" s="2"/>
      <c r="AC22" s="2"/>
      <c r="AG22" s="49" t="s">
        <v>56</v>
      </c>
      <c r="AH22" s="42">
        <v>165100</v>
      </c>
      <c r="AI22" s="43">
        <v>0</v>
      </c>
      <c r="AJ22" s="51">
        <v>0</v>
      </c>
      <c r="AK22" s="331" t="s">
        <v>1625</v>
      </c>
      <c r="AL22" s="21" t="s">
        <v>17</v>
      </c>
      <c r="AM22" s="435" t="s">
        <v>9</v>
      </c>
      <c r="AN22" s="241">
        <v>189300</v>
      </c>
      <c r="AO22" s="20">
        <v>189</v>
      </c>
      <c r="AP22" s="20">
        <v>4</v>
      </c>
      <c r="AQ22" s="417">
        <v>47.25</v>
      </c>
      <c r="AS22" s="241">
        <v>224600</v>
      </c>
      <c r="AT22" s="20">
        <v>52</v>
      </c>
      <c r="AU22" s="20">
        <v>52</v>
      </c>
      <c r="AV22" s="20">
        <v>21</v>
      </c>
      <c r="AW22" s="20">
        <v>3</v>
      </c>
      <c r="AX22" s="20">
        <v>156</v>
      </c>
      <c r="BB22" s="2">
        <v>98</v>
      </c>
      <c r="BC22" s="198">
        <v>490000</v>
      </c>
    </row>
    <row r="23" spans="1:55" x14ac:dyDescent="0.3">
      <c r="A23" s="17" t="s">
        <v>10</v>
      </c>
      <c r="B23" s="197" t="s">
        <v>1714</v>
      </c>
      <c r="C23" s="197" t="str">
        <f t="shared" si="29"/>
        <v>Lions</v>
      </c>
      <c r="D23" s="206" t="str">
        <f t="shared" si="30"/>
        <v>D/M</v>
      </c>
      <c r="E23" s="207">
        <f t="shared" si="31"/>
        <v>123900</v>
      </c>
      <c r="F23" s="208">
        <f t="shared" si="20"/>
        <v>0</v>
      </c>
      <c r="G23" s="208">
        <f t="shared" si="21"/>
        <v>0</v>
      </c>
      <c r="H23" s="283" t="str">
        <f t="shared" si="22"/>
        <v/>
      </c>
      <c r="I23" s="190" t="s">
        <v>4</v>
      </c>
      <c r="J23" s="98">
        <f t="shared" si="23"/>
        <v>264900</v>
      </c>
      <c r="K23" s="275">
        <f t="shared" si="24"/>
        <v>57.25</v>
      </c>
      <c r="L23" s="83">
        <f t="shared" si="25"/>
        <v>50.666666666666664</v>
      </c>
      <c r="M23" s="103">
        <f t="shared" si="26"/>
        <v>37</v>
      </c>
      <c r="N23" s="83">
        <f t="shared" si="27"/>
        <v>8</v>
      </c>
      <c r="O23" s="190">
        <f t="shared" si="28"/>
        <v>458</v>
      </c>
      <c r="P23" s="86"/>
      <c r="Q23" s="193" t="str">
        <f>IF($I23="No","OMITTED",IFERROR(VLOOKUP($C23,'BYES-DRAW'!$D$4:$J$21,2,FALSE),"NIL"))</f>
        <v>Suns</v>
      </c>
      <c r="R23" s="20" t="str">
        <f>IF($I23="No","OMITTED",IFERROR(VLOOKUP($C23,'BYES-DRAW'!$D$4:$J$21,3,FALSE),"NIL"))</f>
        <v>Crows</v>
      </c>
      <c r="S23" s="20" t="str">
        <f>IF($I23="No","OMITTED",IFERROR(VLOOKUP($C23,'BYES-DRAW'!$D$4:$J$21,4,FALSE),"NIL"))</f>
        <v>Bye</v>
      </c>
      <c r="T23" s="20" t="str">
        <f>IF($I23="No","OMITTED",IFERROR(VLOOKUP($C23,'BYES-DRAW'!$D$4:$J$21,5,FALSE),"NIL"))</f>
        <v>Hawks</v>
      </c>
      <c r="U23" s="364" t="str">
        <f>IF($I23="No","OMITTED",IFERROR(VLOOKUP($C23,'BYES-DRAW'!$D$4:$J$21,6,FALSE),"NIL"))</f>
        <v>Swans</v>
      </c>
      <c r="V23" s="75" t="str">
        <f>IF($I23="No","OMITTED",IFERROR(VLOOKUP($C23,'BYES-DRAW'!$D$4:$J$21,7,FALSE),"NIL"))</f>
        <v>Saints</v>
      </c>
      <c r="W23" s="2"/>
      <c r="X23" s="2"/>
      <c r="Y23" s="39"/>
      <c r="Z23" s="2"/>
      <c r="AA23" s="2"/>
      <c r="AB23" s="2"/>
      <c r="AC23" s="2"/>
      <c r="AG23" s="49" t="s">
        <v>57</v>
      </c>
      <c r="AH23" s="42">
        <v>303200</v>
      </c>
      <c r="AI23" s="43">
        <v>61.17</v>
      </c>
      <c r="AJ23" s="51">
        <v>38</v>
      </c>
      <c r="AK23" s="331" t="s">
        <v>1041</v>
      </c>
      <c r="AL23" s="21" t="s">
        <v>13</v>
      </c>
      <c r="AM23" s="299" t="s">
        <v>9</v>
      </c>
      <c r="AN23" s="241">
        <v>438400</v>
      </c>
      <c r="AO23" s="20">
        <v>1672</v>
      </c>
      <c r="AP23" s="20">
        <v>21</v>
      </c>
      <c r="AQ23" s="417">
        <v>79.61904761904762</v>
      </c>
      <c r="AS23" s="241">
        <v>439400</v>
      </c>
      <c r="AT23" s="20">
        <v>88.5</v>
      </c>
      <c r="AU23" s="20">
        <v>74</v>
      </c>
      <c r="AV23" s="20">
        <v>81</v>
      </c>
      <c r="AW23" s="20">
        <v>8</v>
      </c>
      <c r="AX23" s="20">
        <v>708</v>
      </c>
      <c r="BB23" s="2">
        <v>99</v>
      </c>
      <c r="BC23" s="198">
        <v>495000</v>
      </c>
    </row>
    <row r="24" spans="1:55" x14ac:dyDescent="0.3">
      <c r="A24" s="17" t="s">
        <v>10</v>
      </c>
      <c r="B24" s="197" t="s">
        <v>1907</v>
      </c>
      <c r="C24" s="197" t="str">
        <f t="shared" si="29"/>
        <v>Blues</v>
      </c>
      <c r="D24" s="206" t="str">
        <f t="shared" si="30"/>
        <v>M</v>
      </c>
      <c r="E24" s="207">
        <f t="shared" si="31"/>
        <v>162300</v>
      </c>
      <c r="F24" s="208" t="str">
        <f t="shared" si="20"/>
        <v/>
      </c>
      <c r="G24" s="208" t="str">
        <f t="shared" si="21"/>
        <v/>
      </c>
      <c r="H24" s="283" t="str">
        <f t="shared" si="22"/>
        <v/>
      </c>
      <c r="I24" s="190" t="s">
        <v>4</v>
      </c>
      <c r="J24" s="98">
        <f t="shared" si="23"/>
        <v>289900</v>
      </c>
      <c r="K24" s="275">
        <f t="shared" si="24"/>
        <v>60.125</v>
      </c>
      <c r="L24" s="83">
        <f t="shared" si="25"/>
        <v>57</v>
      </c>
      <c r="M24" s="103">
        <f t="shared" si="26"/>
        <v>53</v>
      </c>
      <c r="N24" s="83">
        <f t="shared" si="27"/>
        <v>8</v>
      </c>
      <c r="O24" s="190">
        <f t="shared" si="28"/>
        <v>481</v>
      </c>
      <c r="P24" s="86"/>
      <c r="Q24" s="193" t="str">
        <f>IF($I24="No","OMITTED",IFERROR(VLOOKUP($C24,'BYES-DRAW'!$D$4:$J$21,2,FALSE),"NIL"))</f>
        <v>Pies</v>
      </c>
      <c r="R24" s="20" t="str">
        <f>IF($I24="No","OMITTED",IFERROR(VLOOKUP($C24,'BYES-DRAW'!$D$4:$J$21,3,FALSE),"NIL"))</f>
        <v>Swans</v>
      </c>
      <c r="S24" s="20" t="str">
        <f>IF($I24="No","OMITTED",IFERROR(VLOOKUP($C24,'BYES-DRAW'!$D$4:$J$21,4,FALSE),"NIL"))</f>
        <v>Demons</v>
      </c>
      <c r="T24" s="20" t="str">
        <f>IF($I24="No","OMITTED",IFERROR(VLOOKUP($C24,'BYES-DRAW'!$D$4:$J$21,5,FALSE),"NIL"))</f>
        <v>Bombers</v>
      </c>
      <c r="U24" s="364" t="str">
        <f>IF($I24="No","OMITTED",IFERROR(VLOOKUP($C24,'BYES-DRAW'!$D$4:$J$21,6,FALSE),"NIL"))</f>
        <v>Suns</v>
      </c>
      <c r="V24" s="75" t="str">
        <f>IF($I24="No","OMITTED",IFERROR(VLOOKUP($C24,'BYES-DRAW'!$D$4:$J$21,7,FALSE),"NIL"))</f>
        <v>Bye</v>
      </c>
      <c r="W24" s="2"/>
      <c r="X24" s="2"/>
      <c r="Y24" s="39"/>
      <c r="Z24" s="2"/>
      <c r="AA24" s="2"/>
      <c r="AB24" s="2"/>
      <c r="AC24" s="2"/>
      <c r="AG24" s="49" t="s">
        <v>58</v>
      </c>
      <c r="AH24" s="42">
        <v>361300</v>
      </c>
      <c r="AI24" s="43">
        <v>71.83</v>
      </c>
      <c r="AJ24" s="51">
        <v>28</v>
      </c>
      <c r="AK24" s="332" t="s">
        <v>1485</v>
      </c>
      <c r="AL24" s="21" t="s">
        <v>19</v>
      </c>
      <c r="AM24" s="435" t="s">
        <v>1972</v>
      </c>
      <c r="AN24" s="241">
        <v>123900</v>
      </c>
      <c r="AO24" s="20">
        <v>13</v>
      </c>
      <c r="AP24" s="20">
        <v>1</v>
      </c>
      <c r="AQ24" s="417">
        <v>13</v>
      </c>
      <c r="AR24" s="200"/>
      <c r="AS24" s="241">
        <v>154300</v>
      </c>
      <c r="AT24" s="20">
        <v>45.666666666666664</v>
      </c>
      <c r="AU24" s="20">
        <v>45.666666666666664</v>
      </c>
      <c r="AV24" s="20">
        <v>12</v>
      </c>
      <c r="AW24" s="20">
        <v>3</v>
      </c>
      <c r="AX24" s="20">
        <v>137</v>
      </c>
      <c r="BB24" s="2">
        <v>100</v>
      </c>
      <c r="BC24" s="198">
        <v>500000</v>
      </c>
    </row>
    <row r="25" spans="1:55" x14ac:dyDescent="0.3">
      <c r="A25" s="16"/>
      <c r="B25" s="36"/>
      <c r="C25" s="36"/>
      <c r="D25" s="36"/>
      <c r="E25" s="93"/>
      <c r="F25" s="234"/>
      <c r="G25" s="234"/>
      <c r="H25" s="284"/>
      <c r="I25" s="191"/>
      <c r="J25" s="91"/>
      <c r="K25" s="104"/>
      <c r="L25" s="38"/>
      <c r="M25" s="129"/>
      <c r="N25" s="84"/>
      <c r="O25" s="99"/>
      <c r="P25" s="113" t="s">
        <v>876</v>
      </c>
      <c r="Q25" s="156">
        <f>COUNTA(Q14:Q24)-COUNTIF(Q14:Q24,"Bye")-COUNTIF(Q14:Q24,"OMITTED")</f>
        <v>10</v>
      </c>
      <c r="R25" s="154">
        <f t="shared" ref="R25:V25" si="32">COUNTA(R14:R24)-COUNTIF(R14:R24,"Bye")-COUNTIF(R14:R24,"OMITTED")</f>
        <v>10</v>
      </c>
      <c r="S25" s="154">
        <f t="shared" si="32"/>
        <v>8</v>
      </c>
      <c r="T25" s="154">
        <f t="shared" si="32"/>
        <v>10</v>
      </c>
      <c r="U25" s="367">
        <f t="shared" ref="U25" si="33">COUNTA(U14:U24)-COUNTIF(U14:U24,"Bye")-COUNTIF(U14:U24,"OMITTED")</f>
        <v>6</v>
      </c>
      <c r="V25" s="155">
        <f t="shared" si="32"/>
        <v>6</v>
      </c>
      <c r="W25" s="2"/>
      <c r="X25" s="2"/>
      <c r="Y25" s="39"/>
      <c r="Z25" s="2"/>
      <c r="AA25" s="2"/>
      <c r="AB25" s="2"/>
      <c r="AC25" s="2"/>
      <c r="AG25" s="49" t="s">
        <v>59</v>
      </c>
      <c r="AH25" s="42">
        <v>327400</v>
      </c>
      <c r="AI25" s="43">
        <v>61.17</v>
      </c>
      <c r="AJ25" s="51">
        <v>42</v>
      </c>
      <c r="AK25" s="331" t="s">
        <v>955</v>
      </c>
      <c r="AL25" s="21" t="s">
        <v>13</v>
      </c>
      <c r="AM25" s="299" t="s">
        <v>9</v>
      </c>
      <c r="AN25" s="241">
        <v>335600</v>
      </c>
      <c r="AO25" s="20">
        <v>1280</v>
      </c>
      <c r="AP25" s="20">
        <v>21</v>
      </c>
      <c r="AQ25" s="417">
        <v>60.952380952380949</v>
      </c>
      <c r="AS25" s="241">
        <v>307500</v>
      </c>
      <c r="AT25" s="20">
        <v>42.666666666666664</v>
      </c>
      <c r="AU25" s="20">
        <v>42.666666666666664</v>
      </c>
      <c r="AV25" s="20">
        <v>76</v>
      </c>
      <c r="AW25" s="20">
        <v>3</v>
      </c>
      <c r="AX25" s="20">
        <v>128</v>
      </c>
      <c r="BB25" s="2">
        <v>101</v>
      </c>
      <c r="BC25" s="198">
        <v>505000</v>
      </c>
    </row>
    <row r="26" spans="1:55" x14ac:dyDescent="0.3">
      <c r="A26" s="16"/>
      <c r="B26" s="36"/>
      <c r="C26" s="36"/>
      <c r="D26" s="36"/>
      <c r="E26" s="93"/>
      <c r="F26" s="234"/>
      <c r="G26" s="234"/>
      <c r="H26" s="284"/>
      <c r="I26" s="191"/>
      <c r="J26" s="91"/>
      <c r="K26" s="129"/>
      <c r="L26" s="84"/>
      <c r="M26" s="129"/>
      <c r="N26" s="270" t="s">
        <v>1725</v>
      </c>
      <c r="O26" s="271">
        <v>100</v>
      </c>
      <c r="P26" s="113"/>
      <c r="Q26" s="291">
        <f t="array" ref="Q26">COUNTIFS($K14:$K24, "&gt;=" &amp; $O$26, Q14:Q24, "&lt;&gt;OMITTED", Q14:Q24, "&lt;&gt;Bye")</f>
        <v>4</v>
      </c>
      <c r="R26" s="292">
        <f t="array" ref="R26">COUNTIFS($K14:$K24, "&gt;=" &amp; $O$26, R14:R24, "&lt;&gt;OMITTED", R14:R24, "&lt;&gt;Bye")</f>
        <v>4</v>
      </c>
      <c r="S26" s="292">
        <f t="array" ref="S26">COUNTIFS($K14:$K24, "&gt;=" &amp; $O$26, S14:S24, "&lt;&gt;OMITTED", S14:S24, "&lt;&gt;Bye")</f>
        <v>4</v>
      </c>
      <c r="T26" s="292">
        <f t="array" ref="T26">COUNTIFS($K14:$K24, "&gt;=" &amp; $O$26, T14:T24, "&lt;&gt;OMITTED", T14:T24, "&lt;&gt;Bye")</f>
        <v>4</v>
      </c>
      <c r="U26" s="366">
        <f t="array" ref="U26">COUNTIFS($K14:$K24, "&gt;=" &amp; $O$26, U14:U24, "&lt;&gt;OMITTED", U14:U24, "&lt;&gt;Bye")</f>
        <v>2</v>
      </c>
      <c r="V26" s="293">
        <f t="array" ref="V26">COUNTIFS($K14:$K24, "&gt;=" &amp; $O$26, V14:V24, "&lt;&gt;OMITTED", V14:V24, "&lt;&gt;Bye")</f>
        <v>2</v>
      </c>
      <c r="W26" s="2"/>
      <c r="X26" s="2"/>
      <c r="Y26" s="39"/>
      <c r="Z26" s="2"/>
      <c r="AA26" s="2"/>
      <c r="AB26" s="2"/>
      <c r="AC26" s="2"/>
      <c r="AG26" s="49" t="s">
        <v>60</v>
      </c>
      <c r="AH26" s="42">
        <v>123900</v>
      </c>
      <c r="AI26" s="43">
        <v>0</v>
      </c>
      <c r="AJ26" s="51">
        <v>0</v>
      </c>
      <c r="AK26" s="331" t="s">
        <v>1626</v>
      </c>
      <c r="AL26" s="21" t="s">
        <v>22</v>
      </c>
      <c r="AM26" s="299" t="s">
        <v>9</v>
      </c>
      <c r="AN26" s="241">
        <v>214400</v>
      </c>
      <c r="AO26" s="20">
        <v>146</v>
      </c>
      <c r="AP26" s="20">
        <v>3</v>
      </c>
      <c r="AQ26" s="417">
        <v>48.666666666666664</v>
      </c>
      <c r="AS26" s="241">
        <v>214400</v>
      </c>
      <c r="AT26" s="20">
        <v>0</v>
      </c>
      <c r="AU26" s="20">
        <v>0</v>
      </c>
      <c r="AV26" s="20">
        <v>40</v>
      </c>
      <c r="AW26" s="20">
        <v>0</v>
      </c>
      <c r="AX26" s="20">
        <v>0</v>
      </c>
      <c r="BB26" s="2">
        <v>102</v>
      </c>
      <c r="BC26" s="198">
        <v>510000</v>
      </c>
    </row>
    <row r="27" spans="1:55" x14ac:dyDescent="0.3">
      <c r="A27" s="16" t="s">
        <v>11</v>
      </c>
      <c r="B27" s="20" t="s">
        <v>1155</v>
      </c>
      <c r="C27" s="20" t="str">
        <f>VLOOKUP(B27,$AK$3:$AX$856,2,FALSE)</f>
        <v>Bulldogs</v>
      </c>
      <c r="D27" s="22" t="str">
        <f>VLOOKUP(B27,$AK$3:$AX$856,3,FALSE)</f>
        <v>R</v>
      </c>
      <c r="E27" s="92">
        <f>VLOOKUP(B27,$AK$3:$AX$856,4,FALSE)</f>
        <v>581000</v>
      </c>
      <c r="F27" s="82">
        <f>IFERROR(VLOOKUP(B27,$AK$3:$AX$856,5,FALSE),0)</f>
        <v>1583</v>
      </c>
      <c r="G27" s="82">
        <f>IFERROR(VLOOKUP(B27,$AK$3:$AX$856,6,FALSE),0)</f>
        <v>15</v>
      </c>
      <c r="H27" s="282">
        <f>IFERROR(VLOOKUP(B27,$AK$3:$AX$856,7,FALSE),0)</f>
        <v>105.53333333333333</v>
      </c>
      <c r="I27" s="189" t="s">
        <v>4</v>
      </c>
      <c r="J27" s="97">
        <f>VLOOKUP(B27,$AK$3:$AX$856,9,FALSE)</f>
        <v>654700</v>
      </c>
      <c r="K27" s="274">
        <f>IFERROR(VLOOKUP(B27,$AK$3:$AX$856,10,FALSE),0)</f>
        <v>130.125</v>
      </c>
      <c r="L27" s="82">
        <f>IFERROR(VLOOKUP(B27,$AK$3:$AX$856,11,FALSE),0)</f>
        <v>115</v>
      </c>
      <c r="M27" s="102">
        <f>IFERROR(VLOOKUP(B27,$AK$3:$AX$856,12,FALSE),0)</f>
        <v>156</v>
      </c>
      <c r="N27" s="82">
        <f>IFERROR(VLOOKUP(B27,$AK$3:$AX$856,13,FALSE),0)</f>
        <v>8</v>
      </c>
      <c r="O27" s="189">
        <f>IFERROR(VLOOKUP(B27,$AK$3:$AX$856,14,FALSE),0)</f>
        <v>1041</v>
      </c>
      <c r="P27" s="86"/>
      <c r="Q27" s="193" t="str">
        <f>IF($I27="No","OMITTED",IFERROR(VLOOKUP($C27,'BYES-DRAW'!$D$4:$J$21,2,FALSE),"NIL"))</f>
        <v>Crows</v>
      </c>
      <c r="R27" s="20" t="str">
        <f>IF($I27="No","OMITTED",IFERROR(VLOOKUP($C27,'BYES-DRAW'!$D$4:$J$21,3,FALSE),"NIL"))</f>
        <v>Suns</v>
      </c>
      <c r="S27" s="20" t="str">
        <f>IF($I27="No","OMITTED",IFERROR(VLOOKUP($C27,'BYES-DRAW'!$D$4:$J$21,4,FALSE),"NIL"))</f>
        <v>Cats</v>
      </c>
      <c r="T27" s="20" t="str">
        <f>IF($I27="No","OMITTED",IFERROR(VLOOKUP($C27,'BYES-DRAW'!$D$4:$J$21,5,FALSE),"NIL"))</f>
        <v>Power</v>
      </c>
      <c r="U27" s="364" t="str">
        <f>IF($I27="No","OMITTED",IFERROR(VLOOKUP($C27,'BYES-DRAW'!$D$4:$J$21,6,FALSE),"NIL"))</f>
        <v>Roos</v>
      </c>
      <c r="V27" s="75" t="str">
        <f>IF($I27="No","OMITTED",IFERROR(VLOOKUP($C27,'BYES-DRAW'!$D$4:$J$21,7,FALSE),"NIL"))</f>
        <v>Bye</v>
      </c>
      <c r="W27" s="2"/>
      <c r="X27" s="7"/>
      <c r="Y27" s="201"/>
      <c r="Z27" s="2"/>
      <c r="AA27" s="2"/>
      <c r="AB27" s="2"/>
      <c r="AC27" s="2"/>
      <c r="AG27" s="49" t="s">
        <v>61</v>
      </c>
      <c r="AH27" s="42">
        <v>411400</v>
      </c>
      <c r="AI27" s="43">
        <v>78.400000000000006</v>
      </c>
      <c r="AJ27" s="51">
        <v>88</v>
      </c>
      <c r="AK27" s="331" t="s">
        <v>1759</v>
      </c>
      <c r="AL27" s="21" t="s">
        <v>19</v>
      </c>
      <c r="AM27" s="435" t="s">
        <v>1971</v>
      </c>
      <c r="AN27" s="241">
        <v>335300</v>
      </c>
      <c r="AO27" s="20">
        <v>1279</v>
      </c>
      <c r="AP27" s="20">
        <v>21</v>
      </c>
      <c r="AQ27" s="417">
        <v>60.904761904761905</v>
      </c>
      <c r="AS27" s="241">
        <v>391200</v>
      </c>
      <c r="AT27" s="20">
        <v>78</v>
      </c>
      <c r="AU27" s="20">
        <v>75</v>
      </c>
      <c r="AV27" s="20">
        <v>54</v>
      </c>
      <c r="AW27" s="20">
        <v>8</v>
      </c>
      <c r="AX27" s="20">
        <v>624</v>
      </c>
      <c r="BB27" s="2">
        <v>103</v>
      </c>
      <c r="BC27" s="198">
        <v>515000</v>
      </c>
    </row>
    <row r="28" spans="1:55" x14ac:dyDescent="0.3">
      <c r="A28" s="16" t="s">
        <v>11</v>
      </c>
      <c r="B28" s="20" t="s">
        <v>916</v>
      </c>
      <c r="C28" s="20" t="str">
        <f>VLOOKUP(B28,$AK$3:$AX$856,2,FALSE)</f>
        <v>Saints</v>
      </c>
      <c r="D28" s="22" t="str">
        <f>VLOOKUP(B28,$AK$3:$AX$856,3,FALSE)</f>
        <v>R</v>
      </c>
      <c r="E28" s="92">
        <f>VLOOKUP(B28,$AK$3:$AX$856,4,FALSE)</f>
        <v>506500</v>
      </c>
      <c r="F28" s="82">
        <f>IFERROR(VLOOKUP(B28,$AK$3:$AX$856,5,FALSE),0)</f>
        <v>1932</v>
      </c>
      <c r="G28" s="82">
        <f>IFERROR(VLOOKUP(B28,$AK$3:$AX$856,6,FALSE),0)</f>
        <v>21</v>
      </c>
      <c r="H28" s="282">
        <f>IFERROR(VLOOKUP(B28,$AK$3:$AX$856,7,FALSE),0)</f>
        <v>92</v>
      </c>
      <c r="I28" s="189" t="s">
        <v>4</v>
      </c>
      <c r="J28" s="97">
        <f>VLOOKUP(B28,$AK$3:$AX$856,9,FALSE)</f>
        <v>570600</v>
      </c>
      <c r="K28" s="274">
        <f>IFERROR(VLOOKUP(B28,$AK$3:$AX$856,10,FALSE),0)</f>
        <v>107.5</v>
      </c>
      <c r="L28" s="82">
        <f>IFERROR(VLOOKUP(B28,$AK$3:$AX$856,11,FALSE),0)</f>
        <v>118</v>
      </c>
      <c r="M28" s="102">
        <f>IFERROR(VLOOKUP(B28,$AK$3:$AX$856,12,FALSE),0)</f>
        <v>57</v>
      </c>
      <c r="N28" s="82">
        <f>IFERROR(VLOOKUP(B28,$AK$3:$AX$856,13,FALSE),0)</f>
        <v>8</v>
      </c>
      <c r="O28" s="189">
        <f>IFERROR(VLOOKUP(B28,$AK$3:$AX$856,14,FALSE),0)</f>
        <v>860</v>
      </c>
      <c r="P28" s="86"/>
      <c r="Q28" s="193" t="str">
        <f>IF($I28="No","OMITTED",IFERROR(VLOOKUP($C28,'BYES-DRAW'!$D$4:$J$21,2,FALSE),"NIL"))</f>
        <v>Giants</v>
      </c>
      <c r="R28" s="20" t="str">
        <f>IF($I28="No","OMITTED",IFERROR(VLOOKUP($C28,'BYES-DRAW'!$D$4:$J$21,3,FALSE),"NIL"))</f>
        <v>Hawks</v>
      </c>
      <c r="S28" s="20" t="str">
        <f>IF($I28="No","OMITTED",IFERROR(VLOOKUP($C28,'BYES-DRAW'!$D$4:$J$21,4,FALSE),"NIL"))</f>
        <v>Bye</v>
      </c>
      <c r="T28" s="20" t="str">
        <f>IF($I28="No","OMITTED",IFERROR(VLOOKUP($C28,'BYES-DRAW'!$D$4:$J$21,5,FALSE),"NIL"))</f>
        <v>Swans</v>
      </c>
      <c r="U28" s="364" t="str">
        <f>IF($I28="No","OMITTED",IFERROR(VLOOKUP($C28,'BYES-DRAW'!$D$4:$J$21,6,FALSE),"NIL"))</f>
        <v>Tigers</v>
      </c>
      <c r="V28" s="75" t="str">
        <f>IF($I28="No","OMITTED",IFERROR(VLOOKUP($C28,'BYES-DRAW'!$D$4:$J$21,7,FALSE),"NIL"))</f>
        <v>Lions</v>
      </c>
      <c r="W28" s="2"/>
      <c r="X28" s="2"/>
      <c r="Y28" s="39"/>
      <c r="Z28" s="2"/>
      <c r="AA28" s="2"/>
      <c r="AB28" s="2"/>
      <c r="AC28" s="2"/>
      <c r="AG28" s="49" t="s">
        <v>679</v>
      </c>
      <c r="AH28" s="42">
        <v>117300</v>
      </c>
      <c r="AI28" s="43">
        <v>0</v>
      </c>
      <c r="AJ28" s="51">
        <v>0</v>
      </c>
      <c r="AK28" s="332" t="s">
        <v>1855</v>
      </c>
      <c r="AL28" s="21" t="s">
        <v>13</v>
      </c>
      <c r="AM28" s="299" t="s">
        <v>10</v>
      </c>
      <c r="AN28" s="241">
        <v>202800</v>
      </c>
      <c r="AO28" s="20" t="s">
        <v>1020</v>
      </c>
      <c r="AP28" s="20" t="s">
        <v>1020</v>
      </c>
      <c r="AQ28" s="417" t="s">
        <v>1020</v>
      </c>
      <c r="AR28" s="200"/>
      <c r="AS28" s="241">
        <v>373200</v>
      </c>
      <c r="AT28" s="20">
        <v>75.375</v>
      </c>
      <c r="AU28" s="20">
        <v>72</v>
      </c>
      <c r="AV28" s="20">
        <v>71</v>
      </c>
      <c r="AW28" s="20">
        <v>8</v>
      </c>
      <c r="AX28" s="20">
        <v>603</v>
      </c>
      <c r="BB28" s="2">
        <v>104</v>
      </c>
      <c r="BC28" s="198">
        <v>520000</v>
      </c>
    </row>
    <row r="29" spans="1:55" x14ac:dyDescent="0.3">
      <c r="A29" s="17" t="s">
        <v>11</v>
      </c>
      <c r="B29" s="197" t="s">
        <v>1925</v>
      </c>
      <c r="C29" s="197" t="str">
        <f>VLOOKUP(B29,$AK$3:$AX$856,2,FALSE)</f>
        <v>Giants</v>
      </c>
      <c r="D29" s="206" t="str">
        <f>VLOOKUP(B29,$AK$3:$AX$856,3,FALSE)</f>
        <v>R/F</v>
      </c>
      <c r="E29" s="207">
        <f>VLOOKUP(B29,$AK$3:$AX$856,4,FALSE)</f>
        <v>102400</v>
      </c>
      <c r="F29" s="208" t="str">
        <f>IFERROR(VLOOKUP(B29,$AK$3:$AX$856,5,FALSE),0)</f>
        <v/>
      </c>
      <c r="G29" s="208" t="str">
        <f>IFERROR(VLOOKUP(B29,$AK$3:$AX$856,6,FALSE),0)</f>
        <v/>
      </c>
      <c r="H29" s="283" t="str">
        <f>IFERROR(VLOOKUP(B29,$AK$3:$AX$856,7,FALSE),0)</f>
        <v/>
      </c>
      <c r="I29" s="190" t="s">
        <v>5</v>
      </c>
      <c r="J29" s="98">
        <f>VLOOKUP(B29,$AK$3:$AX$856,9,FALSE)</f>
        <v>102400</v>
      </c>
      <c r="K29" s="275">
        <f>IFERROR(VLOOKUP(B29,$AK$3:$AX$856,10,FALSE),0)</f>
        <v>0</v>
      </c>
      <c r="L29" s="83">
        <f>IFERROR(VLOOKUP(B29,$AK$3:$AX$856,11,FALSE),0)</f>
        <v>0</v>
      </c>
      <c r="M29" s="103">
        <f>IFERROR(VLOOKUP(B29,$AK$3:$AX$856,12,FALSE),0)</f>
        <v>19</v>
      </c>
      <c r="N29" s="83">
        <f>IFERROR(VLOOKUP(B29,$AK$3:$AX$856,13,FALSE),0)</f>
        <v>0</v>
      </c>
      <c r="O29" s="190">
        <f>IFERROR(VLOOKUP(B29,$AK$3:$AX$856,14,FALSE),0)</f>
        <v>0</v>
      </c>
      <c r="P29" s="86"/>
      <c r="Q29" s="193" t="str">
        <f>IF($I29="No","OMITTED",IFERROR(VLOOKUP($C29,'BYES-DRAW'!$D$4:$J$21,2,FALSE),"NIL"))</f>
        <v>OMITTED</v>
      </c>
      <c r="R29" s="20" t="str">
        <f>IF($I29="No","OMITTED",IFERROR(VLOOKUP($C29,'BYES-DRAW'!$D$4:$J$21,3,FALSE),"NIL"))</f>
        <v>OMITTED</v>
      </c>
      <c r="S29" s="20" t="str">
        <f>IF($I29="No","OMITTED",IFERROR(VLOOKUP($C29,'BYES-DRAW'!$D$4:$J$21,4,FALSE),"NIL"))</f>
        <v>OMITTED</v>
      </c>
      <c r="T29" s="20" t="str">
        <f>IF($I29="No","OMITTED",IFERROR(VLOOKUP($C29,'BYES-DRAW'!$D$4:$J$21,5,FALSE),"NIL"))</f>
        <v>OMITTED</v>
      </c>
      <c r="U29" s="364" t="str">
        <f>IF($I29="No","OMITTED",IFERROR(VLOOKUP($C29,'BYES-DRAW'!$D$4:$J$21,6,FALSE),"NIL"))</f>
        <v>OMITTED</v>
      </c>
      <c r="V29" s="75" t="str">
        <f>IF($I29="No","OMITTED",IFERROR(VLOOKUP($C29,'BYES-DRAW'!$D$4:$J$21,7,FALSE),"NIL"))</f>
        <v>OMITTED</v>
      </c>
      <c r="W29" s="2"/>
      <c r="X29" s="2"/>
      <c r="Y29" s="39"/>
      <c r="Z29" s="2"/>
      <c r="AA29" s="2"/>
      <c r="AB29" s="2"/>
      <c r="AC29" s="2"/>
      <c r="AG29" s="49" t="s">
        <v>62</v>
      </c>
      <c r="AH29" s="42">
        <v>279900</v>
      </c>
      <c r="AI29" s="43">
        <v>52.17</v>
      </c>
      <c r="AJ29" s="51">
        <v>109</v>
      </c>
      <c r="AK29" s="331" t="s">
        <v>1042</v>
      </c>
      <c r="AL29" s="21" t="s">
        <v>17</v>
      </c>
      <c r="AM29" s="435" t="s">
        <v>1971</v>
      </c>
      <c r="AN29" s="241">
        <v>203900</v>
      </c>
      <c r="AO29" s="20">
        <v>288</v>
      </c>
      <c r="AP29" s="20">
        <v>7</v>
      </c>
      <c r="AQ29" s="417">
        <v>41.142857142857146</v>
      </c>
      <c r="AS29" s="241">
        <v>203900</v>
      </c>
      <c r="AT29" s="20">
        <v>78.5</v>
      </c>
      <c r="AU29" s="20">
        <v>78.5</v>
      </c>
      <c r="AV29" s="20">
        <v>-42</v>
      </c>
      <c r="AW29" s="20">
        <v>2</v>
      </c>
      <c r="AX29" s="20">
        <v>157</v>
      </c>
      <c r="BB29" s="2">
        <v>105</v>
      </c>
      <c r="BC29" s="198">
        <v>525000</v>
      </c>
    </row>
    <row r="30" spans="1:55" x14ac:dyDescent="0.3">
      <c r="A30" s="16"/>
      <c r="B30" s="36"/>
      <c r="C30" s="36"/>
      <c r="D30" s="36"/>
      <c r="E30" s="93"/>
      <c r="F30" s="234"/>
      <c r="G30" s="234"/>
      <c r="H30" s="284"/>
      <c r="I30" s="191"/>
      <c r="J30" s="91"/>
      <c r="K30" s="104"/>
      <c r="L30" s="38"/>
      <c r="M30" s="129"/>
      <c r="N30" s="84"/>
      <c r="O30" s="99"/>
      <c r="P30" s="113" t="s">
        <v>877</v>
      </c>
      <c r="Q30" s="156">
        <f>COUNTA(Q27:Q29)-COUNTIF(Q27:Q29,"Bye")-COUNTIF(Q27:Q29,"OMITTED")</f>
        <v>2</v>
      </c>
      <c r="R30" s="154">
        <f t="shared" ref="R30:V30" si="34">COUNTA(R27:R29)-COUNTIF(R27:R29,"Bye")-COUNTIF(R27:R29,"OMITTED")</f>
        <v>2</v>
      </c>
      <c r="S30" s="154">
        <f t="shared" si="34"/>
        <v>1</v>
      </c>
      <c r="T30" s="154">
        <f t="shared" si="34"/>
        <v>2</v>
      </c>
      <c r="U30" s="367">
        <f t="shared" ref="U30" si="35">COUNTA(U27:U29)-COUNTIF(U27:U29,"Bye")-COUNTIF(U27:U29,"OMITTED")</f>
        <v>2</v>
      </c>
      <c r="V30" s="155">
        <f t="shared" si="34"/>
        <v>1</v>
      </c>
      <c r="W30" s="2"/>
      <c r="X30" s="2"/>
      <c r="Y30" s="39"/>
      <c r="Z30" s="2"/>
      <c r="AA30" s="2"/>
      <c r="AB30" s="2"/>
      <c r="AC30" s="2"/>
      <c r="AG30" s="49" t="s">
        <v>63</v>
      </c>
      <c r="AH30" s="42">
        <v>502200</v>
      </c>
      <c r="AI30" s="43">
        <v>93.83</v>
      </c>
      <c r="AJ30" s="51">
        <v>32</v>
      </c>
      <c r="AK30" s="331" t="s">
        <v>956</v>
      </c>
      <c r="AL30" s="21" t="s">
        <v>18</v>
      </c>
      <c r="AM30" s="299" t="s">
        <v>1971</v>
      </c>
      <c r="AN30" s="241">
        <v>461200</v>
      </c>
      <c r="AO30" s="20">
        <v>1843</v>
      </c>
      <c r="AP30" s="20">
        <v>22</v>
      </c>
      <c r="AQ30" s="417">
        <v>83.772727272727266</v>
      </c>
      <c r="AS30" s="241">
        <v>417200</v>
      </c>
      <c r="AT30" s="20">
        <v>81.5</v>
      </c>
      <c r="AU30" s="20">
        <v>81</v>
      </c>
      <c r="AV30" s="20">
        <v>80</v>
      </c>
      <c r="AW30" s="20">
        <v>8</v>
      </c>
      <c r="AX30" s="20">
        <v>652</v>
      </c>
      <c r="BB30" s="2">
        <v>106</v>
      </c>
      <c r="BC30" s="198">
        <v>530000</v>
      </c>
    </row>
    <row r="31" spans="1:55" x14ac:dyDescent="0.3">
      <c r="A31" s="16"/>
      <c r="B31" s="36"/>
      <c r="C31" s="36"/>
      <c r="D31" s="36"/>
      <c r="E31" s="93"/>
      <c r="F31" s="234"/>
      <c r="G31" s="234"/>
      <c r="H31" s="284"/>
      <c r="I31" s="191"/>
      <c r="J31" s="91"/>
      <c r="K31" s="129"/>
      <c r="L31" s="84"/>
      <c r="M31" s="129"/>
      <c r="N31" s="270" t="s">
        <v>1725</v>
      </c>
      <c r="O31" s="271">
        <v>100</v>
      </c>
      <c r="P31" s="113"/>
      <c r="Q31" s="291">
        <f t="array" ref="Q31">COUNTIFS($K27:$K29, "&gt;=" &amp; $O$31, Q27:Q29, "&lt;&gt;OMITTED", Q27:Q29, "&lt;&gt;Bye")</f>
        <v>2</v>
      </c>
      <c r="R31" s="292">
        <f t="array" ref="R31">COUNTIFS($K27:$K29, "&gt;=" &amp; $O$31, R27:R29, "&lt;&gt;OMITTED", R27:R29, "&lt;&gt;Bye")</f>
        <v>2</v>
      </c>
      <c r="S31" s="292">
        <f t="array" ref="S31">COUNTIFS($K27:$K29, "&gt;=" &amp; $O$31, S27:S29, "&lt;&gt;OMITTED", S27:S29, "&lt;&gt;Bye")</f>
        <v>1</v>
      </c>
      <c r="T31" s="292">
        <f t="array" ref="T31">COUNTIFS($K27:$K29, "&gt;=" &amp; $O$31, T27:T29, "&lt;&gt;OMITTED", T27:T29, "&lt;&gt;Bye")</f>
        <v>2</v>
      </c>
      <c r="U31" s="366">
        <f t="array" ref="U31">COUNTIFS($K27:$K29, "&gt;=" &amp; $O$31, U27:U29, "&lt;&gt;OMITTED", U27:U29, "&lt;&gt;Bye")</f>
        <v>2</v>
      </c>
      <c r="V31" s="293">
        <f t="array" ref="V31">COUNTIFS($K27:$K29, "&gt;=" &amp; $O$31, V27:V29, "&lt;&gt;OMITTED", V27:V29, "&lt;&gt;Bye")</f>
        <v>1</v>
      </c>
      <c r="W31" s="2"/>
      <c r="X31" s="2"/>
      <c r="Y31" s="201"/>
      <c r="Z31" s="2"/>
      <c r="AA31" s="2"/>
      <c r="AB31" s="2"/>
      <c r="AC31" s="2"/>
      <c r="AG31" s="49" t="s">
        <v>64</v>
      </c>
      <c r="AH31" s="42">
        <v>238000</v>
      </c>
      <c r="AI31" s="43">
        <v>0</v>
      </c>
      <c r="AJ31" s="51">
        <v>0</v>
      </c>
      <c r="AK31" s="331" t="s">
        <v>1043</v>
      </c>
      <c r="AL31" s="21" t="s">
        <v>13</v>
      </c>
      <c r="AM31" s="299" t="s">
        <v>1972</v>
      </c>
      <c r="AN31" s="241">
        <v>421100</v>
      </c>
      <c r="AO31" s="20">
        <v>1606</v>
      </c>
      <c r="AP31" s="20">
        <v>21</v>
      </c>
      <c r="AQ31" s="417">
        <v>76.476190476190482</v>
      </c>
      <c r="AS31" s="241">
        <v>423600</v>
      </c>
      <c r="AT31" s="20">
        <v>80</v>
      </c>
      <c r="AU31" s="20">
        <v>91.333333333333329</v>
      </c>
      <c r="AV31" s="20">
        <v>36</v>
      </c>
      <c r="AW31" s="20">
        <v>8</v>
      </c>
      <c r="AX31" s="20">
        <v>640</v>
      </c>
      <c r="BB31" s="2">
        <v>107</v>
      </c>
      <c r="BC31" s="198">
        <v>535000</v>
      </c>
    </row>
    <row r="32" spans="1:55" x14ac:dyDescent="0.3">
      <c r="A32" s="16" t="s">
        <v>38</v>
      </c>
      <c r="B32" s="20" t="s">
        <v>903</v>
      </c>
      <c r="C32" s="20" t="str">
        <f t="shared" ref="C32:C39" si="36">VLOOKUP(B32,$AK$3:$AX$856,2,FALSE)</f>
        <v>Lions</v>
      </c>
      <c r="D32" s="22" t="str">
        <f t="shared" ref="D32:D39" si="37">VLOOKUP(B32,$AK$3:$AX$856,3,FALSE)</f>
        <v>M/F</v>
      </c>
      <c r="E32" s="92">
        <f t="shared" ref="E32:E39" si="38">VLOOKUP(B32,$AK$3:$AX$856,4,FALSE)</f>
        <v>596400</v>
      </c>
      <c r="F32" s="82">
        <f t="shared" ref="F32:F39" si="39">IFERROR(VLOOKUP(B32,$AK$3:$AX$856,5,FALSE),0)</f>
        <v>2383</v>
      </c>
      <c r="G32" s="82">
        <f t="shared" ref="G32:G39" si="40">IFERROR(VLOOKUP(B32,$AK$3:$AX$856,6,FALSE),0)</f>
        <v>22</v>
      </c>
      <c r="H32" s="282">
        <f t="shared" ref="H32:H39" si="41">IFERROR(VLOOKUP(B32,$AK$3:$AX$856,7,FALSE),0)</f>
        <v>108.31818181818181</v>
      </c>
      <c r="I32" s="189" t="s">
        <v>4</v>
      </c>
      <c r="J32" s="97">
        <f t="shared" ref="J32:J39" si="42">VLOOKUP(B32,$AK$3:$AX$856,9,FALSE)</f>
        <v>595100</v>
      </c>
      <c r="K32" s="274">
        <f t="shared" ref="K32:K39" si="43">IFERROR(VLOOKUP(B32,$AK$3:$AX$856,10,FALSE),0)</f>
        <v>114</v>
      </c>
      <c r="L32" s="82">
        <f t="shared" ref="L32:L39" si="44">IFERROR(VLOOKUP(B32,$AK$3:$AX$856,11,FALSE),0)</f>
        <v>120.66666666666667</v>
      </c>
      <c r="M32" s="102">
        <f t="shared" ref="M32:M39" si="45">IFERROR(VLOOKUP(B32,$AK$3:$AX$856,12,FALSE),0)</f>
        <v>79</v>
      </c>
      <c r="N32" s="82">
        <f t="shared" ref="N32:N39" si="46">IFERROR(VLOOKUP(B32,$AK$3:$AX$856,13,FALSE),0)</f>
        <v>8</v>
      </c>
      <c r="O32" s="189">
        <f t="shared" ref="O32:O39" si="47">IFERROR(VLOOKUP(B32,$AK$3:$AX$856,14,FALSE),0)</f>
        <v>912</v>
      </c>
      <c r="P32" s="86"/>
      <c r="Q32" s="193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Crows</v>
      </c>
      <c r="S32" s="20" t="str">
        <f>IF($I32="No","OMITTED",IFERROR(VLOOKUP($C32,'BYES-DRAW'!$D$4:$J$21,4,FALSE),"NIL"))</f>
        <v>Bye</v>
      </c>
      <c r="T32" s="20" t="str">
        <f>IF($I32="No","OMITTED",IFERROR(VLOOKUP($C32,'BYES-DRAW'!$D$4:$J$21,5,FALSE),"NIL"))</f>
        <v>Hawks</v>
      </c>
      <c r="U32" s="364" t="str">
        <f>IF($I32="No","OMITTED",IFERROR(VLOOKUP($C32,'BYES-DRAW'!$D$4:$J$21,6,FALSE),"NIL"))</f>
        <v>Swans</v>
      </c>
      <c r="V32" s="75" t="str">
        <f>IF($I32="No","OMITTED",IFERROR(VLOOKUP($C32,'BYES-DRAW'!$D$4:$J$21,7,FALSE),"NIL"))</f>
        <v>Saints</v>
      </c>
      <c r="W32" s="2"/>
      <c r="X32" s="2"/>
      <c r="Y32" s="2"/>
      <c r="Z32" s="2"/>
      <c r="AA32" s="2"/>
      <c r="AB32" s="2"/>
      <c r="AC32" s="2"/>
      <c r="AG32" s="49" t="s">
        <v>65</v>
      </c>
      <c r="AH32" s="42">
        <v>128200</v>
      </c>
      <c r="AI32" s="43">
        <v>0</v>
      </c>
      <c r="AJ32" s="51">
        <v>0</v>
      </c>
      <c r="AK32" s="332" t="s">
        <v>1856</v>
      </c>
      <c r="AL32" s="21" t="s">
        <v>25</v>
      </c>
      <c r="AM32" s="299" t="s">
        <v>10</v>
      </c>
      <c r="AN32" s="241">
        <v>102400</v>
      </c>
      <c r="AO32" s="20" t="s">
        <v>1020</v>
      </c>
      <c r="AP32" s="20" t="s">
        <v>1020</v>
      </c>
      <c r="AQ32" s="417" t="s">
        <v>1020</v>
      </c>
      <c r="AR32" s="200"/>
      <c r="AS32" s="241">
        <v>102400</v>
      </c>
      <c r="AT32" s="20">
        <v>0</v>
      </c>
      <c r="AU32" s="20">
        <v>0</v>
      </c>
      <c r="AV32" s="20">
        <v>19</v>
      </c>
      <c r="AW32" s="20">
        <v>0</v>
      </c>
      <c r="AX32" s="20">
        <v>0</v>
      </c>
      <c r="BB32" s="2">
        <v>108</v>
      </c>
      <c r="BC32" s="198">
        <v>540000</v>
      </c>
    </row>
    <row r="33" spans="1:55" x14ac:dyDescent="0.3">
      <c r="A33" s="16" t="s">
        <v>38</v>
      </c>
      <c r="B33" s="20" t="s">
        <v>1003</v>
      </c>
      <c r="C33" s="20" t="str">
        <f t="shared" si="36"/>
        <v>Power</v>
      </c>
      <c r="D33" s="22" t="str">
        <f t="shared" si="37"/>
        <v>M/F</v>
      </c>
      <c r="E33" s="92">
        <f t="shared" si="38"/>
        <v>513799.99999999994</v>
      </c>
      <c r="F33" s="82">
        <f t="shared" si="39"/>
        <v>2053</v>
      </c>
      <c r="G33" s="82">
        <f t="shared" si="40"/>
        <v>22</v>
      </c>
      <c r="H33" s="282">
        <f t="shared" si="41"/>
        <v>93.318181818181813</v>
      </c>
      <c r="I33" s="189" t="s">
        <v>4</v>
      </c>
      <c r="J33" s="97">
        <f t="shared" si="42"/>
        <v>543400</v>
      </c>
      <c r="K33" s="274">
        <f t="shared" si="43"/>
        <v>102.25</v>
      </c>
      <c r="L33" s="82">
        <f t="shared" si="44"/>
        <v>108.66666666666667</v>
      </c>
      <c r="M33" s="102">
        <f t="shared" si="45"/>
        <v>107</v>
      </c>
      <c r="N33" s="82">
        <f t="shared" si="46"/>
        <v>8</v>
      </c>
      <c r="O33" s="189">
        <f t="shared" si="47"/>
        <v>818</v>
      </c>
      <c r="P33" s="86"/>
      <c r="Q33" s="193" t="str">
        <f>IF($I33="No","OMITTED",IFERROR(VLOOKUP($C33,'BYES-DRAW'!$D$4:$J$21,2,FALSE),"NIL"))</f>
        <v>Demons</v>
      </c>
      <c r="R33" s="20" t="str">
        <f>IF($I33="No","OMITTED",IFERROR(VLOOKUP($C33,'BYES-DRAW'!$D$4:$J$21,3,FALSE),"NIL"))</f>
        <v>Tigers</v>
      </c>
      <c r="S33" s="20" t="str">
        <f>IF($I33="No","OMITTED",IFERROR(VLOOKUP($C33,'BYES-DRAW'!$D$4:$J$21,4,FALSE),"NIL"))</f>
        <v>Hawks</v>
      </c>
      <c r="T33" s="20" t="str">
        <f>IF($I33="No","OMITTED",IFERROR(VLOOKUP($C33,'BYES-DRAW'!$D$4:$J$21,5,FALSE),"NIL"))</f>
        <v>Bulldogs</v>
      </c>
      <c r="U33" s="364" t="str">
        <f>IF($I33="No","OMITTED",IFERROR(VLOOKUP($C33,'BYES-DRAW'!$D$4:$J$21,6,FALSE),"NIL"))</f>
        <v>Cats</v>
      </c>
      <c r="V33" s="75" t="str">
        <f>IF($I33="No","OMITTED",IFERROR(VLOOKUP($C33,'BYES-DRAW'!$D$4:$J$21,7,FALSE),"NIL"))</f>
        <v>Bye</v>
      </c>
      <c r="W33" s="2"/>
      <c r="X33" s="2"/>
      <c r="Y33" s="7"/>
      <c r="Z33" s="2"/>
      <c r="AA33" s="2"/>
      <c r="AB33" s="2"/>
      <c r="AC33" s="2"/>
      <c r="AG33" s="49" t="s">
        <v>66</v>
      </c>
      <c r="AH33" s="42">
        <v>457400</v>
      </c>
      <c r="AI33" s="43">
        <v>89.17</v>
      </c>
      <c r="AJ33" s="51">
        <v>73</v>
      </c>
      <c r="AK33" s="331" t="s">
        <v>1044</v>
      </c>
      <c r="AL33" s="21" t="s">
        <v>2</v>
      </c>
      <c r="AM33" s="299" t="s">
        <v>1974</v>
      </c>
      <c r="AN33" s="241">
        <v>429400</v>
      </c>
      <c r="AO33" s="20">
        <v>1716</v>
      </c>
      <c r="AP33" s="20">
        <v>22</v>
      </c>
      <c r="AQ33" s="417">
        <v>78</v>
      </c>
      <c r="AS33" s="241">
        <v>463200</v>
      </c>
      <c r="AT33" s="20">
        <v>93.875</v>
      </c>
      <c r="AU33" s="20">
        <v>77</v>
      </c>
      <c r="AV33" s="20">
        <v>91</v>
      </c>
      <c r="AW33" s="20">
        <v>8</v>
      </c>
      <c r="AX33" s="20">
        <v>751</v>
      </c>
      <c r="BB33" s="2">
        <v>109</v>
      </c>
      <c r="BC33" s="198">
        <v>545000</v>
      </c>
    </row>
    <row r="34" spans="1:55" x14ac:dyDescent="0.3">
      <c r="A34" s="16" t="s">
        <v>38</v>
      </c>
      <c r="B34" s="20" t="s">
        <v>1520</v>
      </c>
      <c r="C34" s="20" t="str">
        <f t="shared" si="36"/>
        <v>Swans</v>
      </c>
      <c r="D34" s="22" t="str">
        <f t="shared" si="37"/>
        <v>M/F</v>
      </c>
      <c r="E34" s="92">
        <f t="shared" si="38"/>
        <v>472000</v>
      </c>
      <c r="F34" s="82">
        <f t="shared" si="39"/>
        <v>1886</v>
      </c>
      <c r="G34" s="82">
        <f t="shared" si="40"/>
        <v>22</v>
      </c>
      <c r="H34" s="282">
        <f t="shared" si="41"/>
        <v>85.727272727272734</v>
      </c>
      <c r="I34" s="189" t="s">
        <v>4</v>
      </c>
      <c r="J34" s="97">
        <f t="shared" si="42"/>
        <v>490600</v>
      </c>
      <c r="K34" s="274">
        <f t="shared" si="43"/>
        <v>102.375</v>
      </c>
      <c r="L34" s="82">
        <f t="shared" si="44"/>
        <v>107.33333333333333</v>
      </c>
      <c r="M34" s="102">
        <f t="shared" si="45"/>
        <v>3</v>
      </c>
      <c r="N34" s="82">
        <f t="shared" si="46"/>
        <v>8</v>
      </c>
      <c r="O34" s="189">
        <f t="shared" si="47"/>
        <v>819</v>
      </c>
      <c r="P34" s="86"/>
      <c r="Q34" s="193" t="str">
        <f>IF($I34="No","OMITTED",IFERROR(VLOOKUP($C34,'BYES-DRAW'!$D$4:$J$21,2,FALSE),"NIL"))</f>
        <v>Roos</v>
      </c>
      <c r="R34" s="20" t="str">
        <f>IF($I34="No","OMITTED",IFERROR(VLOOKUP($C34,'BYES-DRAW'!$D$4:$J$21,3,FALSE),"NIL"))</f>
        <v>Blues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Saints</v>
      </c>
      <c r="U34" s="364" t="str">
        <f>IF($I34="No","OMITTED",IFERROR(VLOOKUP($C34,'BYES-DRAW'!$D$4:$J$21,6,FALSE),"NIL"))</f>
        <v>Lions</v>
      </c>
      <c r="V34" s="75" t="str">
        <f>IF($I34="No","OMITTED",IFERROR(VLOOKUP($C34,'BYES-DRAW'!$D$4:$J$21,7,FALSE),"NIL"))</f>
        <v>Eagles</v>
      </c>
      <c r="W34" s="2"/>
      <c r="X34" s="2"/>
      <c r="Y34" s="2"/>
      <c r="Z34" s="2"/>
      <c r="AA34" s="2"/>
      <c r="AB34" s="2"/>
      <c r="AC34" s="2"/>
      <c r="AG34" s="49" t="s">
        <v>67</v>
      </c>
      <c r="AH34" s="42">
        <v>452400</v>
      </c>
      <c r="AI34" s="43">
        <v>88</v>
      </c>
      <c r="AJ34" s="51">
        <v>87</v>
      </c>
      <c r="AK34" s="332" t="s">
        <v>894</v>
      </c>
      <c r="AL34" s="437" t="s">
        <v>3</v>
      </c>
      <c r="AM34" s="435" t="s">
        <v>10</v>
      </c>
      <c r="AN34" s="241">
        <v>123900</v>
      </c>
      <c r="AO34" s="20">
        <v>0</v>
      </c>
      <c r="AP34" s="20">
        <v>0</v>
      </c>
      <c r="AQ34" s="417" t="s">
        <v>1020</v>
      </c>
      <c r="AR34" s="200"/>
      <c r="AS34" s="241">
        <v>284200</v>
      </c>
      <c r="AT34" s="20">
        <v>58.875</v>
      </c>
      <c r="AU34" s="20">
        <v>59.333333333333336</v>
      </c>
      <c r="AV34" s="20">
        <v>42</v>
      </c>
      <c r="AW34" s="20">
        <v>8</v>
      </c>
      <c r="AX34" s="20">
        <v>471</v>
      </c>
      <c r="BB34" s="2">
        <v>110</v>
      </c>
      <c r="BC34" s="198">
        <v>550000</v>
      </c>
    </row>
    <row r="35" spans="1:55" x14ac:dyDescent="0.3">
      <c r="A35" s="16" t="s">
        <v>38</v>
      </c>
      <c r="B35" s="20" t="s">
        <v>1473</v>
      </c>
      <c r="C35" s="20" t="str">
        <f t="shared" si="36"/>
        <v>Roos</v>
      </c>
      <c r="D35" s="22" t="str">
        <f t="shared" si="37"/>
        <v>D/F</v>
      </c>
      <c r="E35" s="92">
        <f t="shared" si="38"/>
        <v>356400</v>
      </c>
      <c r="F35" s="82">
        <f t="shared" si="39"/>
        <v>1230</v>
      </c>
      <c r="G35" s="82">
        <f t="shared" si="40"/>
        <v>19</v>
      </c>
      <c r="H35" s="282">
        <f t="shared" si="41"/>
        <v>64.736842105263165</v>
      </c>
      <c r="I35" s="189" t="s">
        <v>4</v>
      </c>
      <c r="J35" s="97">
        <f t="shared" si="42"/>
        <v>541200</v>
      </c>
      <c r="K35" s="274">
        <f t="shared" si="43"/>
        <v>111.375</v>
      </c>
      <c r="L35" s="82">
        <f t="shared" si="44"/>
        <v>130</v>
      </c>
      <c r="M35" s="102">
        <f t="shared" si="45"/>
        <v>27</v>
      </c>
      <c r="N35" s="82">
        <f t="shared" si="46"/>
        <v>8</v>
      </c>
      <c r="O35" s="189">
        <f t="shared" si="47"/>
        <v>891</v>
      </c>
      <c r="P35" s="86"/>
      <c r="Q35" s="193" t="str">
        <f>IF($I35="No","OMITTED",IFERROR(VLOOKUP($C35,'BYES-DRAW'!$D$4:$J$21,2,FALSE),"NIL"))</f>
        <v>Swans</v>
      </c>
      <c r="R35" s="20" t="str">
        <f>IF($I35="No","OMITTED",IFERROR(VLOOKUP($C35,'BYES-DRAW'!$D$4:$J$21,3,FALSE),"NIL"))</f>
        <v>Pies</v>
      </c>
      <c r="S35" s="20" t="str">
        <f>IF($I35="No","OMITTED",IFERROR(VLOOKUP($C35,'BYES-DRAW'!$D$4:$J$21,4,FALSE),"NIL"))</f>
        <v>Bombers</v>
      </c>
      <c r="T35" s="20" t="str">
        <f>IF($I35="No","OMITTED",IFERROR(VLOOKUP($C35,'BYES-DRAW'!$D$4:$J$21,5,FALSE),"NIL"))</f>
        <v>Giants</v>
      </c>
      <c r="U35" s="364" t="str">
        <f>IF($I35="No","OMITTED",IFERROR(VLOOKUP($C35,'BYES-DRAW'!$D$4:$J$21,6,FALSE),"NIL"))</f>
        <v>Bulldogs</v>
      </c>
      <c r="V35" s="75" t="str">
        <f>IF($I35="No","OMITTED",IFERROR(VLOOKUP($C35,'BYES-DRAW'!$D$4:$J$21,7,FALSE),"NIL"))</f>
        <v>Bye</v>
      </c>
      <c r="W35" s="2"/>
      <c r="X35" s="2"/>
      <c r="Y35" s="2"/>
      <c r="Z35" s="2"/>
      <c r="AA35" s="2"/>
      <c r="AB35" s="2"/>
      <c r="AC35" s="2"/>
      <c r="AG35" s="49" t="s">
        <v>68</v>
      </c>
      <c r="AH35" s="42">
        <v>297300</v>
      </c>
      <c r="AI35" s="43">
        <v>35.5</v>
      </c>
      <c r="AJ35" s="51">
        <v>103</v>
      </c>
      <c r="AK35" s="331" t="s">
        <v>1486</v>
      </c>
      <c r="AL35" s="21" t="s">
        <v>15</v>
      </c>
      <c r="AM35" s="299" t="s">
        <v>38</v>
      </c>
      <c r="AN35" s="241">
        <v>172900</v>
      </c>
      <c r="AO35" s="20">
        <v>157</v>
      </c>
      <c r="AP35" s="20">
        <v>4</v>
      </c>
      <c r="AQ35" s="417">
        <v>39.25</v>
      </c>
      <c r="AS35" s="241">
        <v>172900</v>
      </c>
      <c r="AT35" s="20">
        <v>0</v>
      </c>
      <c r="AU35" s="20">
        <v>0</v>
      </c>
      <c r="AV35" s="20">
        <v>33</v>
      </c>
      <c r="AW35" s="20">
        <v>0</v>
      </c>
      <c r="AX35" s="20">
        <v>0</v>
      </c>
      <c r="BB35" s="2">
        <v>111</v>
      </c>
      <c r="BC35" s="198">
        <v>555000</v>
      </c>
    </row>
    <row r="36" spans="1:55" x14ac:dyDescent="0.3">
      <c r="A36" s="16" t="s">
        <v>38</v>
      </c>
      <c r="B36" s="20" t="s">
        <v>1942</v>
      </c>
      <c r="C36" s="20" t="str">
        <f t="shared" si="36"/>
        <v>Saints</v>
      </c>
      <c r="D36" s="22" t="str">
        <f t="shared" si="37"/>
        <v>M/F</v>
      </c>
      <c r="E36" s="92">
        <f t="shared" si="38"/>
        <v>166800</v>
      </c>
      <c r="F36" s="82" t="str">
        <f t="shared" si="39"/>
        <v/>
      </c>
      <c r="G36" s="82" t="str">
        <f t="shared" si="40"/>
        <v/>
      </c>
      <c r="H36" s="282" t="str">
        <f t="shared" si="41"/>
        <v/>
      </c>
      <c r="I36" s="189" t="s">
        <v>4</v>
      </c>
      <c r="J36" s="97">
        <f t="shared" si="42"/>
        <v>238900</v>
      </c>
      <c r="K36" s="274">
        <f t="shared" si="43"/>
        <v>53.625</v>
      </c>
      <c r="L36" s="82">
        <f t="shared" si="44"/>
        <v>38.333333333333336</v>
      </c>
      <c r="M36" s="102">
        <f t="shared" si="45"/>
        <v>59</v>
      </c>
      <c r="N36" s="82">
        <f t="shared" si="46"/>
        <v>8</v>
      </c>
      <c r="O36" s="189">
        <f t="shared" si="47"/>
        <v>429</v>
      </c>
      <c r="P36" s="86"/>
      <c r="Q36" s="193" t="str">
        <f>IF($I36="No","OMITTED",IFERROR(VLOOKUP($C36,'BYES-DRAW'!$D$4:$J$21,2,FALSE),"NIL"))</f>
        <v>Giants</v>
      </c>
      <c r="R36" s="20" t="str">
        <f>IF($I36="No","OMITTED",IFERROR(VLOOKUP($C36,'BYES-DRAW'!$D$4:$J$21,3,FALSE),"NIL"))</f>
        <v>Hawks</v>
      </c>
      <c r="S36" s="20" t="str">
        <f>IF($I36="No","OMITTED",IFERROR(VLOOKUP($C36,'BYES-DRAW'!$D$4:$J$21,4,FALSE),"NIL"))</f>
        <v>Bye</v>
      </c>
      <c r="T36" s="20" t="str">
        <f>IF($I36="No","OMITTED",IFERROR(VLOOKUP($C36,'BYES-DRAW'!$D$4:$J$21,5,FALSE),"NIL"))</f>
        <v>Swans</v>
      </c>
      <c r="U36" s="364" t="str">
        <f>IF($I36="No","OMITTED",IFERROR(VLOOKUP($C36,'BYES-DRAW'!$D$4:$J$21,6,FALSE),"NIL"))</f>
        <v>Tigers</v>
      </c>
      <c r="V36" s="75" t="str">
        <f>IF($I36="No","OMITTED",IFERROR(VLOOKUP($C36,'BYES-DRAW'!$D$4:$J$21,7,FALSE),"NIL"))</f>
        <v>Lions</v>
      </c>
      <c r="W36" s="2"/>
      <c r="X36" s="2"/>
      <c r="Y36" s="2"/>
      <c r="Z36" s="2"/>
      <c r="AA36" s="2"/>
      <c r="AB36" s="2"/>
      <c r="AC36" s="2"/>
      <c r="AG36" s="49" t="s">
        <v>69</v>
      </c>
      <c r="AH36" s="42">
        <v>117300</v>
      </c>
      <c r="AI36" s="43">
        <v>0</v>
      </c>
      <c r="AJ36" s="51">
        <v>0</v>
      </c>
      <c r="AK36" s="331" t="s">
        <v>1045</v>
      </c>
      <c r="AL36" s="21" t="s">
        <v>17</v>
      </c>
      <c r="AM36" s="299" t="s">
        <v>9</v>
      </c>
      <c r="AN36" s="241">
        <v>357000</v>
      </c>
      <c r="AO36" s="20">
        <v>1167</v>
      </c>
      <c r="AP36" s="20">
        <v>18</v>
      </c>
      <c r="AQ36" s="417">
        <v>64.833333333333329</v>
      </c>
      <c r="AS36" s="241">
        <v>435900</v>
      </c>
      <c r="AT36" s="20">
        <v>76.5</v>
      </c>
      <c r="AU36" s="20">
        <v>102.66666666666667</v>
      </c>
      <c r="AV36" s="20">
        <v>32</v>
      </c>
      <c r="AW36" s="20">
        <v>8</v>
      </c>
      <c r="AX36" s="20">
        <v>612</v>
      </c>
      <c r="BB36" s="2">
        <v>112</v>
      </c>
      <c r="BC36" s="198">
        <v>560000</v>
      </c>
    </row>
    <row r="37" spans="1:55" x14ac:dyDescent="0.3">
      <c r="A37" s="16" t="s">
        <v>38</v>
      </c>
      <c r="B37" s="20" t="s">
        <v>927</v>
      </c>
      <c r="C37" s="20" t="str">
        <f t="shared" si="36"/>
        <v>Cats</v>
      </c>
      <c r="D37" s="22" t="str">
        <f t="shared" si="37"/>
        <v>R/F</v>
      </c>
      <c r="E37" s="92">
        <f t="shared" si="38"/>
        <v>174000</v>
      </c>
      <c r="F37" s="82">
        <f t="shared" si="39"/>
        <v>158</v>
      </c>
      <c r="G37" s="82">
        <f t="shared" si="40"/>
        <v>4</v>
      </c>
      <c r="H37" s="282">
        <f t="shared" si="41"/>
        <v>39.5</v>
      </c>
      <c r="I37" s="189" t="s">
        <v>4</v>
      </c>
      <c r="J37" s="97">
        <f t="shared" si="42"/>
        <v>331300</v>
      </c>
      <c r="K37" s="274">
        <f t="shared" si="43"/>
        <v>64.375</v>
      </c>
      <c r="L37" s="82">
        <f t="shared" si="44"/>
        <v>68.666666666666671</v>
      </c>
      <c r="M37" s="102">
        <f t="shared" si="45"/>
        <v>56</v>
      </c>
      <c r="N37" s="82">
        <f t="shared" si="46"/>
        <v>8</v>
      </c>
      <c r="O37" s="189">
        <f t="shared" si="47"/>
        <v>515</v>
      </c>
      <c r="P37" s="86"/>
      <c r="Q37" s="193" t="str">
        <f>IF($I37="No","OMITTED",IFERROR(VLOOKUP($C37,'BYES-DRAW'!$D$4:$J$21,2,FALSE),"NIL"))</f>
        <v>Dockers</v>
      </c>
      <c r="R37" s="20" t="str">
        <f>IF($I37="No","OMITTED",IFERROR(VLOOKUP($C37,'BYES-DRAW'!$D$4:$J$21,3,FALSE),"NIL"))</f>
        <v>Giants</v>
      </c>
      <c r="S37" s="20" t="str">
        <f>IF($I37="No","OMITTED",IFERROR(VLOOKUP($C37,'BYES-DRAW'!$D$4:$J$21,4,FALSE),"NIL"))</f>
        <v>Bulldogs</v>
      </c>
      <c r="T37" s="20" t="str">
        <f>IF($I37="No","OMITTED",IFERROR(VLOOKUP($C37,'BYES-DRAW'!$D$4:$J$21,5,FALSE),"NIL"))</f>
        <v>Bye</v>
      </c>
      <c r="U37" s="364" t="str">
        <f>IF($I37="No","OMITTED",IFERROR(VLOOKUP($C37,'BYES-DRAW'!$D$4:$J$21,6,FALSE),"NIL"))</f>
        <v>Power</v>
      </c>
      <c r="V37" s="75" t="str">
        <f>IF($I37="No","OMITTED",IFERROR(VLOOKUP($C37,'BYES-DRAW'!$D$4:$J$21,7,FALSE),"NIL"))</f>
        <v>Demons</v>
      </c>
      <c r="W37" s="2"/>
      <c r="X37" s="2"/>
      <c r="Y37" s="2"/>
      <c r="Z37" s="2"/>
      <c r="AA37" s="2"/>
      <c r="AB37" s="2"/>
      <c r="AC37" s="2"/>
      <c r="AG37" s="49" t="s">
        <v>70</v>
      </c>
      <c r="AH37" s="42">
        <v>285500</v>
      </c>
      <c r="AI37" s="43">
        <v>49.33</v>
      </c>
      <c r="AJ37" s="51">
        <v>82</v>
      </c>
      <c r="AK37" s="331" t="s">
        <v>1046</v>
      </c>
      <c r="AL37" s="21" t="s">
        <v>2</v>
      </c>
      <c r="AM37" s="299" t="s">
        <v>1974</v>
      </c>
      <c r="AN37" s="241">
        <v>330000</v>
      </c>
      <c r="AO37" s="20">
        <v>1019</v>
      </c>
      <c r="AP37" s="20">
        <v>17</v>
      </c>
      <c r="AQ37" s="417">
        <v>59.941176470588232</v>
      </c>
      <c r="AS37" s="241">
        <v>339400</v>
      </c>
      <c r="AT37" s="20">
        <v>62.25</v>
      </c>
      <c r="AU37" s="20">
        <v>64.333333333333329</v>
      </c>
      <c r="AV37" s="20">
        <v>74</v>
      </c>
      <c r="AW37" s="20">
        <v>8</v>
      </c>
      <c r="AX37" s="20">
        <v>498</v>
      </c>
      <c r="BB37" s="2">
        <v>113</v>
      </c>
      <c r="BC37" s="198">
        <v>565000</v>
      </c>
    </row>
    <row r="38" spans="1:55" x14ac:dyDescent="0.3">
      <c r="A38" s="17" t="s">
        <v>38</v>
      </c>
      <c r="B38" s="197" t="s">
        <v>1184</v>
      </c>
      <c r="C38" s="197" t="str">
        <f t="shared" si="36"/>
        <v>Hawks</v>
      </c>
      <c r="D38" s="206" t="str">
        <f t="shared" si="37"/>
        <v>F</v>
      </c>
      <c r="E38" s="207">
        <f t="shared" si="38"/>
        <v>123900</v>
      </c>
      <c r="F38" s="208" t="str">
        <f t="shared" si="39"/>
        <v/>
      </c>
      <c r="G38" s="208" t="str">
        <f t="shared" si="40"/>
        <v/>
      </c>
      <c r="H38" s="283" t="str">
        <f t="shared" si="41"/>
        <v/>
      </c>
      <c r="I38" s="190" t="s">
        <v>4</v>
      </c>
      <c r="J38" s="98">
        <f t="shared" si="42"/>
        <v>267100</v>
      </c>
      <c r="K38" s="275">
        <f t="shared" si="43"/>
        <v>50.5</v>
      </c>
      <c r="L38" s="83">
        <f t="shared" si="44"/>
        <v>40.666666666666664</v>
      </c>
      <c r="M38" s="103">
        <f t="shared" si="45"/>
        <v>106</v>
      </c>
      <c r="N38" s="83">
        <f t="shared" si="46"/>
        <v>8</v>
      </c>
      <c r="O38" s="190">
        <f t="shared" si="47"/>
        <v>404</v>
      </c>
      <c r="P38" s="86"/>
      <c r="Q38" s="193" t="str">
        <f>IF($I38="No","OMITTED",IFERROR(VLOOKUP($C38,'BYES-DRAW'!$D$4:$J$21,2,FALSE),"NIL"))</f>
        <v>Eagles</v>
      </c>
      <c r="R38" s="20" t="str">
        <f>IF($I38="No","OMITTED",IFERROR(VLOOKUP($C38,'BYES-DRAW'!$D$4:$J$21,3,FALSE),"NIL"))</f>
        <v>Saints</v>
      </c>
      <c r="S38" s="20" t="str">
        <f>IF($I38="No","OMITTED",IFERROR(VLOOKUP($C38,'BYES-DRAW'!$D$4:$J$21,4,FALSE),"NIL"))</f>
        <v>Power</v>
      </c>
      <c r="T38" s="20" t="str">
        <f>IF($I38="No","OMITTED",IFERROR(VLOOKUP($C38,'BYES-DRAW'!$D$4:$J$21,5,FALSE),"NIL"))</f>
        <v>Lions</v>
      </c>
      <c r="U38" s="364" t="str">
        <f>IF($I38="No","OMITTED",IFERROR(VLOOKUP($C38,'BYES-DRAW'!$D$4:$J$21,6,FALSE),"NIL"))</f>
        <v>Bye</v>
      </c>
      <c r="V38" s="75" t="str">
        <f>IF($I38="No","OMITTED",IFERROR(VLOOKUP($C38,'BYES-DRAW'!$D$4:$J$21,7,FALSE),"NIL"))</f>
        <v>Suns</v>
      </c>
      <c r="W38" s="2"/>
      <c r="X38" s="2"/>
      <c r="Y38" s="2"/>
      <c r="Z38" s="2"/>
      <c r="AA38" s="2"/>
      <c r="AB38" s="2"/>
      <c r="AC38" s="2"/>
      <c r="AG38" s="49" t="s">
        <v>71</v>
      </c>
      <c r="AH38" s="42">
        <v>612100</v>
      </c>
      <c r="AI38" s="43">
        <v>0</v>
      </c>
      <c r="AJ38" s="51">
        <v>0</v>
      </c>
      <c r="AK38" s="331" t="s">
        <v>1047</v>
      </c>
      <c r="AL38" s="21" t="s">
        <v>16</v>
      </c>
      <c r="AM38" s="299" t="s">
        <v>38</v>
      </c>
      <c r="AN38" s="241">
        <v>233700</v>
      </c>
      <c r="AO38" s="20">
        <v>763</v>
      </c>
      <c r="AP38" s="20">
        <v>17</v>
      </c>
      <c r="AQ38" s="417">
        <v>44.882352941176471</v>
      </c>
      <c r="AS38" s="241">
        <v>303300</v>
      </c>
      <c r="AT38" s="20">
        <v>60.571428571428569</v>
      </c>
      <c r="AU38" s="20">
        <v>60</v>
      </c>
      <c r="AV38" s="20">
        <v>43</v>
      </c>
      <c r="AW38" s="20">
        <v>7</v>
      </c>
      <c r="AX38" s="20">
        <v>424</v>
      </c>
      <c r="BB38" s="2">
        <v>114</v>
      </c>
      <c r="BC38" s="198">
        <v>570000</v>
      </c>
    </row>
    <row r="39" spans="1:55" x14ac:dyDescent="0.3">
      <c r="A39" s="17" t="s">
        <v>38</v>
      </c>
      <c r="B39" s="197" t="s">
        <v>1881</v>
      </c>
      <c r="C39" s="197" t="str">
        <f t="shared" si="36"/>
        <v>Bombers</v>
      </c>
      <c r="D39" s="206" t="str">
        <f t="shared" si="37"/>
        <v>M/F</v>
      </c>
      <c r="E39" s="207">
        <f t="shared" si="38"/>
        <v>117300</v>
      </c>
      <c r="F39" s="208" t="str">
        <f t="shared" si="39"/>
        <v/>
      </c>
      <c r="G39" s="208" t="str">
        <f t="shared" si="40"/>
        <v/>
      </c>
      <c r="H39" s="283" t="str">
        <f t="shared" si="41"/>
        <v/>
      </c>
      <c r="I39" s="190" t="s">
        <v>4</v>
      </c>
      <c r="J39" s="98">
        <f t="shared" si="42"/>
        <v>212000</v>
      </c>
      <c r="K39" s="275">
        <f t="shared" si="43"/>
        <v>48.166666666666664</v>
      </c>
      <c r="L39" s="83">
        <f t="shared" si="44"/>
        <v>40</v>
      </c>
      <c r="M39" s="103">
        <f t="shared" si="45"/>
        <v>45</v>
      </c>
      <c r="N39" s="83">
        <f t="shared" si="46"/>
        <v>6</v>
      </c>
      <c r="O39" s="190">
        <f t="shared" si="47"/>
        <v>289</v>
      </c>
      <c r="P39" s="86"/>
      <c r="Q39" s="193" t="str">
        <f>IF($I39="No","OMITTED",IFERROR(VLOOKUP($C39,'BYES-DRAW'!$D$4:$J$21,2,FALSE),"NIL"))</f>
        <v>Tigers</v>
      </c>
      <c r="R39" s="20" t="str">
        <f>IF($I39="No","OMITTED",IFERROR(VLOOKUP($C39,'BYES-DRAW'!$D$4:$J$21,3,FALSE),"NIL"))</f>
        <v>Eagles</v>
      </c>
      <c r="S39" s="20" t="str">
        <f>IF($I39="No","OMITTED",IFERROR(VLOOKUP($C39,'BYES-DRAW'!$D$4:$J$21,4,FALSE),"NIL"))</f>
        <v>Roos</v>
      </c>
      <c r="T39" s="20" t="str">
        <f>IF($I39="No","OMITTED",IFERROR(VLOOKUP($C39,'BYES-DRAW'!$D$4:$J$21,5,FALSE),"NIL"))</f>
        <v>Blues</v>
      </c>
      <c r="U39" s="364" t="str">
        <f>IF($I39="No","OMITTED",IFERROR(VLOOKUP($C39,'BYES-DRAW'!$D$4:$J$21,6,FALSE),"NIL"))</f>
        <v>Bye</v>
      </c>
      <c r="V39" s="75" t="str">
        <f>IF($I39="No","OMITTED",IFERROR(VLOOKUP($C39,'BYES-DRAW'!$D$4:$J$21,7,FALSE),"NIL"))</f>
        <v>Dockers</v>
      </c>
      <c r="W39" s="2"/>
      <c r="X39" s="2"/>
      <c r="Y39" s="2"/>
      <c r="Z39" s="2"/>
      <c r="AA39" s="2"/>
      <c r="AB39" s="2"/>
      <c r="AC39" s="2"/>
      <c r="AG39" s="49" t="s">
        <v>72</v>
      </c>
      <c r="AH39" s="42">
        <v>249100</v>
      </c>
      <c r="AI39" s="43">
        <v>0</v>
      </c>
      <c r="AJ39" s="51">
        <v>0</v>
      </c>
      <c r="AK39" s="332" t="s">
        <v>1758</v>
      </c>
      <c r="AL39" s="21" t="s">
        <v>2</v>
      </c>
      <c r="AM39" s="435" t="s">
        <v>1971</v>
      </c>
      <c r="AN39" s="241">
        <v>123900</v>
      </c>
      <c r="AO39" s="20">
        <v>0</v>
      </c>
      <c r="AP39" s="20">
        <v>0</v>
      </c>
      <c r="AQ39" s="417" t="s">
        <v>1020</v>
      </c>
      <c r="AR39" s="200"/>
      <c r="AS39" s="241">
        <v>123900</v>
      </c>
      <c r="AT39" s="20">
        <v>0</v>
      </c>
      <c r="AU39" s="20">
        <v>0</v>
      </c>
      <c r="AV39" s="20">
        <v>23</v>
      </c>
      <c r="AW39" s="20">
        <v>0</v>
      </c>
      <c r="AX39" s="20">
        <v>0</v>
      </c>
      <c r="BB39" s="2">
        <v>115</v>
      </c>
      <c r="BC39" s="198">
        <v>575000</v>
      </c>
    </row>
    <row r="40" spans="1:55" x14ac:dyDescent="0.3">
      <c r="A40" s="16"/>
      <c r="B40" s="137"/>
      <c r="C40" s="137"/>
      <c r="D40" s="137"/>
      <c r="E40" s="143"/>
      <c r="F40" s="235"/>
      <c r="G40" s="235"/>
      <c r="H40" s="144"/>
      <c r="I40" s="187"/>
      <c r="J40" s="145"/>
      <c r="K40" s="146"/>
      <c r="L40" s="147"/>
      <c r="M40" s="148"/>
      <c r="N40" s="144"/>
      <c r="O40" s="149"/>
      <c r="P40" s="150" t="s">
        <v>878</v>
      </c>
      <c r="Q40" s="156">
        <f>COUNTA(Q32:Q39)-COUNTIF(Q32:Q39,"Bye")-COUNTIF(Q32:Q39,"OMITTED")</f>
        <v>8</v>
      </c>
      <c r="R40" s="154">
        <f t="shared" ref="R40:V40" si="48">COUNTA(R32:R39)-COUNTIF(R32:R39,"Bye")-COUNTIF(R32:R39,"OMITTED")</f>
        <v>8</v>
      </c>
      <c r="S40" s="154">
        <f t="shared" si="48"/>
        <v>5</v>
      </c>
      <c r="T40" s="154">
        <f t="shared" si="48"/>
        <v>7</v>
      </c>
      <c r="U40" s="367">
        <f t="shared" ref="U40" si="49">COUNTA(U32:U39)-COUNTIF(U32:U39,"Bye")-COUNTIF(U32:U39,"OMITTED")</f>
        <v>6</v>
      </c>
      <c r="V40" s="155">
        <f t="shared" si="48"/>
        <v>6</v>
      </c>
      <c r="W40" s="2"/>
      <c r="X40" s="7"/>
      <c r="Y40" s="7"/>
      <c r="Z40" s="7"/>
      <c r="AA40" s="2"/>
      <c r="AB40" s="2"/>
      <c r="AC40" s="2"/>
      <c r="AG40" s="49" t="s">
        <v>680</v>
      </c>
      <c r="AH40" s="42">
        <v>102400</v>
      </c>
      <c r="AI40" s="43">
        <v>0</v>
      </c>
      <c r="AJ40" s="51">
        <v>0</v>
      </c>
      <c r="AK40" s="332" t="s">
        <v>1857</v>
      </c>
      <c r="AL40" s="21" t="s">
        <v>23</v>
      </c>
      <c r="AM40" s="299" t="s">
        <v>10</v>
      </c>
      <c r="AN40" s="241">
        <v>102400</v>
      </c>
      <c r="AO40" s="20" t="s">
        <v>1020</v>
      </c>
      <c r="AP40" s="20" t="s">
        <v>1020</v>
      </c>
      <c r="AQ40" s="417" t="s">
        <v>1020</v>
      </c>
      <c r="AR40" s="200"/>
      <c r="AS40" s="241">
        <v>102400</v>
      </c>
      <c r="AT40" s="20">
        <v>0</v>
      </c>
      <c r="AU40" s="20">
        <v>0</v>
      </c>
      <c r="AV40" s="20">
        <v>19</v>
      </c>
      <c r="AW40" s="20">
        <v>0</v>
      </c>
      <c r="AX40" s="20">
        <v>0</v>
      </c>
    </row>
    <row r="41" spans="1:55" ht="15.75" customHeight="1" thickBot="1" x14ac:dyDescent="0.35">
      <c r="A41" s="16"/>
      <c r="B41" s="151"/>
      <c r="C41" s="151"/>
      <c r="D41" s="151"/>
      <c r="E41" s="152"/>
      <c r="F41" s="152"/>
      <c r="G41" s="152"/>
      <c r="H41" s="153"/>
      <c r="I41" s="128"/>
      <c r="J41" s="168"/>
      <c r="K41" s="169"/>
      <c r="L41" s="170"/>
      <c r="M41" s="171"/>
      <c r="N41" s="270" t="s">
        <v>1725</v>
      </c>
      <c r="O41" s="271">
        <v>90</v>
      </c>
      <c r="P41" s="172"/>
      <c r="Q41" s="294">
        <f t="array" ref="Q41">COUNTIFS($K32:$K39, "&gt;=" &amp; $O$41, Q32:Q39, "&lt;&gt;OMITTED", Q32:Q39, "&lt;&gt;Bye")</f>
        <v>4</v>
      </c>
      <c r="R41" s="295">
        <f t="array" ref="R41">COUNTIFS($K32:$K39, "&gt;=" &amp; $O$41, R32:R39, "&lt;&gt;OMITTED", R32:R39, "&lt;&gt;Bye")</f>
        <v>4</v>
      </c>
      <c r="S41" s="295">
        <f t="array" ref="S41">COUNTIFS($K32:$K39, "&gt;=" &amp; $O$41, S32:S39, "&lt;&gt;OMITTED", S32:S39, "&lt;&gt;Bye")</f>
        <v>2</v>
      </c>
      <c r="T41" s="295">
        <f t="array" ref="T41">COUNTIFS($K32:$K39, "&gt;=" &amp; $O$41, T32:T39, "&lt;&gt;OMITTED", T32:T39, "&lt;&gt;Bye")</f>
        <v>4</v>
      </c>
      <c r="U41" s="368">
        <f t="array" ref="U41">COUNTIFS($K32:$K39, "&gt;=" &amp; $O$41, U32:U39, "&lt;&gt;OMITTED", U32:U39, "&lt;&gt;Bye")</f>
        <v>4</v>
      </c>
      <c r="V41" s="296">
        <f t="array" ref="V41">COUNTIFS($K32:$K39, "&gt;=" &amp; $O$41, V32:V39, "&lt;&gt;OMITTED", V32:V39, "&lt;&gt;Bye")</f>
        <v>2</v>
      </c>
      <c r="X41" s="2"/>
      <c r="Y41" s="2"/>
      <c r="Z41" s="2"/>
      <c r="AG41" s="49" t="s">
        <v>73</v>
      </c>
      <c r="AH41" s="42">
        <v>403600</v>
      </c>
      <c r="AI41" s="43">
        <v>73.83</v>
      </c>
      <c r="AJ41" s="51">
        <v>125</v>
      </c>
      <c r="AK41" s="332" t="s">
        <v>1858</v>
      </c>
      <c r="AL41" s="21" t="s">
        <v>25</v>
      </c>
      <c r="AM41" s="299" t="s">
        <v>11</v>
      </c>
      <c r="AN41" s="241">
        <v>117300</v>
      </c>
      <c r="AO41" s="20" t="s">
        <v>1020</v>
      </c>
      <c r="AP41" s="20" t="s">
        <v>1020</v>
      </c>
      <c r="AQ41" s="417" t="s">
        <v>1020</v>
      </c>
      <c r="AR41" s="200"/>
      <c r="AS41" s="241">
        <v>117300</v>
      </c>
      <c r="AT41" s="20">
        <v>0</v>
      </c>
      <c r="AU41" s="20">
        <v>0</v>
      </c>
      <c r="AV41" s="20">
        <v>22</v>
      </c>
      <c r="AW41" s="20">
        <v>0</v>
      </c>
      <c r="AX41" s="20">
        <v>0</v>
      </c>
    </row>
    <row r="42" spans="1:55" ht="16.8" thickTop="1" thickBot="1" x14ac:dyDescent="0.35">
      <c r="A42" s="16"/>
      <c r="B42" s="140">
        <f>COUNTA(B4:B39)</f>
        <v>30</v>
      </c>
      <c r="C42" s="141"/>
      <c r="D42" s="142"/>
      <c r="E42" s="134"/>
      <c r="F42" s="134"/>
      <c r="G42" s="134"/>
      <c r="H42" s="124"/>
      <c r="I42" s="184"/>
      <c r="J42" s="163"/>
      <c r="K42" s="164"/>
      <c r="L42" s="164"/>
      <c r="M42" s="165"/>
      <c r="N42" s="165"/>
      <c r="O42" s="166"/>
      <c r="P42" s="167" t="s">
        <v>879</v>
      </c>
      <c r="Q42" s="76">
        <f t="shared" ref="Q42:V43" si="50">Q12+Q25+Q30+Q40</f>
        <v>28</v>
      </c>
      <c r="R42" s="27">
        <f t="shared" si="50"/>
        <v>28</v>
      </c>
      <c r="S42" s="27">
        <f t="shared" si="50"/>
        <v>21</v>
      </c>
      <c r="T42" s="27">
        <f t="shared" si="50"/>
        <v>26</v>
      </c>
      <c r="U42" s="369">
        <f t="shared" ref="U42" si="51">U12+U25+U30+U40</f>
        <v>18</v>
      </c>
      <c r="V42" s="77">
        <f t="shared" si="50"/>
        <v>19</v>
      </c>
      <c r="W42" s="6"/>
      <c r="X42" s="2"/>
      <c r="Y42" s="2"/>
      <c r="Z42" s="2"/>
      <c r="AA42" s="6"/>
      <c r="AB42" s="6"/>
      <c r="AC42" s="6"/>
      <c r="AG42" s="49"/>
      <c r="AH42" s="42"/>
      <c r="AI42" s="43"/>
      <c r="AJ42" s="51"/>
      <c r="AK42" s="331" t="s">
        <v>1048</v>
      </c>
      <c r="AL42" s="21" t="s">
        <v>25</v>
      </c>
      <c r="AM42" s="299" t="s">
        <v>9</v>
      </c>
      <c r="AN42" s="241">
        <v>510900</v>
      </c>
      <c r="AO42" s="20">
        <v>1763</v>
      </c>
      <c r="AP42" s="20">
        <v>19</v>
      </c>
      <c r="AQ42" s="417">
        <v>92.78947368421052</v>
      </c>
      <c r="AS42" s="241">
        <v>436600</v>
      </c>
      <c r="AT42" s="20">
        <v>79.625</v>
      </c>
      <c r="AU42" s="20">
        <v>74</v>
      </c>
      <c r="AV42" s="20">
        <v>146</v>
      </c>
      <c r="AW42" s="20">
        <v>8</v>
      </c>
      <c r="AX42" s="20">
        <v>637</v>
      </c>
    </row>
    <row r="43" spans="1:55" s="5" customFormat="1" ht="21.75" customHeight="1" thickTop="1" thickBot="1" x14ac:dyDescent="0.35">
      <c r="A43" s="16"/>
      <c r="B43" s="140"/>
      <c r="C43" s="141"/>
      <c r="D43" s="142"/>
      <c r="E43" s="134"/>
      <c r="F43" s="134"/>
      <c r="G43" s="134"/>
      <c r="H43" s="132"/>
      <c r="I43" s="185"/>
      <c r="J43" s="130"/>
      <c r="K43" s="131"/>
      <c r="L43" s="131"/>
      <c r="M43" s="132"/>
      <c r="N43" s="132"/>
      <c r="O43" s="133"/>
      <c r="P43" s="116" t="s">
        <v>886</v>
      </c>
      <c r="Q43" s="76">
        <f t="shared" si="50"/>
        <v>14</v>
      </c>
      <c r="R43" s="27">
        <f t="shared" si="50"/>
        <v>14</v>
      </c>
      <c r="S43" s="27">
        <f t="shared" si="50"/>
        <v>11</v>
      </c>
      <c r="T43" s="27">
        <f t="shared" si="50"/>
        <v>13</v>
      </c>
      <c r="U43" s="369">
        <f t="shared" ref="U43" si="52">U13+U26+U31+U41</f>
        <v>10</v>
      </c>
      <c r="V43" s="77">
        <f t="shared" si="50"/>
        <v>8</v>
      </c>
      <c r="Y43" s="2"/>
      <c r="AG43" s="49" t="s">
        <v>74</v>
      </c>
      <c r="AH43" s="42">
        <v>548600</v>
      </c>
      <c r="AI43" s="43">
        <v>0</v>
      </c>
      <c r="AJ43" s="51">
        <v>0</v>
      </c>
      <c r="AK43" s="331" t="s">
        <v>1049</v>
      </c>
      <c r="AL43" s="21" t="s">
        <v>41</v>
      </c>
      <c r="AM43" s="435" t="s">
        <v>9</v>
      </c>
      <c r="AN43" s="241">
        <v>394800</v>
      </c>
      <c r="AO43" s="20">
        <v>1506</v>
      </c>
      <c r="AP43" s="20">
        <v>21</v>
      </c>
      <c r="AQ43" s="417">
        <v>71.714285714285708</v>
      </c>
      <c r="AS43" s="241">
        <v>360200</v>
      </c>
      <c r="AT43" s="20">
        <v>70.625</v>
      </c>
      <c r="AU43" s="20">
        <v>55</v>
      </c>
      <c r="AV43" s="20">
        <v>84</v>
      </c>
      <c r="AW43" s="20">
        <v>8</v>
      </c>
      <c r="AX43" s="20">
        <v>565</v>
      </c>
    </row>
    <row r="44" spans="1:55" ht="16.8" thickTop="1" thickBot="1" x14ac:dyDescent="0.35">
      <c r="A44" s="135"/>
      <c r="B44" s="138"/>
      <c r="C44" s="138"/>
      <c r="D44" s="139" t="s">
        <v>936</v>
      </c>
      <c r="E44" s="157">
        <f>SUM(E4:E39)</f>
        <v>9907100</v>
      </c>
      <c r="F44" s="236"/>
      <c r="G44" s="236"/>
      <c r="H44" s="136"/>
      <c r="I44" s="139" t="s">
        <v>936</v>
      </c>
      <c r="J44" s="157">
        <f>SUM(J4:J39)</f>
        <v>12284900</v>
      </c>
      <c r="K44" s="158"/>
      <c r="L44" s="159"/>
      <c r="M44" s="160"/>
      <c r="N44" s="161"/>
      <c r="O44" s="162"/>
      <c r="P44" s="87"/>
      <c r="Q44" s="78"/>
      <c r="R44" s="79"/>
      <c r="S44" s="79"/>
      <c r="T44" s="79"/>
      <c r="U44" s="370"/>
      <c r="V44" s="80"/>
      <c r="Y44" s="2"/>
      <c r="AG44" s="52" t="s">
        <v>75</v>
      </c>
      <c r="AH44" s="42">
        <v>228400</v>
      </c>
      <c r="AI44" s="43">
        <v>56</v>
      </c>
      <c r="AJ44" s="51">
        <v>-40</v>
      </c>
      <c r="AK44" s="332" t="s">
        <v>1859</v>
      </c>
      <c r="AL44" s="21" t="s">
        <v>2</v>
      </c>
      <c r="AM44" s="299" t="s">
        <v>38</v>
      </c>
      <c r="AN44" s="241">
        <v>123900</v>
      </c>
      <c r="AO44" s="20">
        <v>0</v>
      </c>
      <c r="AP44" s="20">
        <v>0</v>
      </c>
      <c r="AQ44" s="417" t="s">
        <v>1020</v>
      </c>
      <c r="AR44" s="200"/>
      <c r="AS44" s="241">
        <v>123900</v>
      </c>
      <c r="AT44" s="20">
        <v>0</v>
      </c>
      <c r="AU44" s="20">
        <v>0</v>
      </c>
      <c r="AV44" s="20">
        <v>23</v>
      </c>
      <c r="AW44" s="20">
        <v>0</v>
      </c>
      <c r="AX44" s="20">
        <v>0</v>
      </c>
    </row>
    <row r="45" spans="1:55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V45"/>
      <c r="AG45" s="49" t="s">
        <v>76</v>
      </c>
      <c r="AH45" s="42">
        <v>505100</v>
      </c>
      <c r="AI45" s="43">
        <v>100.33</v>
      </c>
      <c r="AJ45" s="51">
        <v>148</v>
      </c>
      <c r="AK45" s="331" t="s">
        <v>1627</v>
      </c>
      <c r="AL45" s="21" t="s">
        <v>25</v>
      </c>
      <c r="AM45" s="435" t="s">
        <v>9</v>
      </c>
      <c r="AN45" s="241">
        <v>261500</v>
      </c>
      <c r="AO45" s="20">
        <v>380</v>
      </c>
      <c r="AP45" s="20">
        <v>8</v>
      </c>
      <c r="AQ45" s="417">
        <v>47.5</v>
      </c>
      <c r="AS45" s="241">
        <v>261500</v>
      </c>
      <c r="AT45" s="20">
        <v>12.5</v>
      </c>
      <c r="AU45" s="20">
        <v>12.5</v>
      </c>
      <c r="AV45" s="20">
        <v>123</v>
      </c>
      <c r="AW45" s="20">
        <v>2</v>
      </c>
      <c r="AX45" s="20">
        <v>25</v>
      </c>
    </row>
    <row r="46" spans="1:55" s="6" customFormat="1" ht="15.6" x14ac:dyDescent="0.3">
      <c r="A46" s="7"/>
      <c r="B46" s="7"/>
      <c r="C46" s="249"/>
      <c r="D46" s="250"/>
      <c r="E46" s="251"/>
      <c r="F46" s="251"/>
      <c r="G46" s="251"/>
      <c r="H46" s="252" t="s">
        <v>1992</v>
      </c>
      <c r="I46" s="252"/>
      <c r="J46" s="453">
        <v>12284900</v>
      </c>
      <c r="K46" s="19"/>
      <c r="L46" s="19"/>
      <c r="M46" s="19"/>
      <c r="N46" s="19"/>
      <c r="O46" s="19"/>
      <c r="Q46" s="117"/>
      <c r="R46" s="118" t="s">
        <v>880</v>
      </c>
      <c r="S46" s="4"/>
      <c r="T46" s="4"/>
      <c r="U46" s="4"/>
      <c r="V46" s="4"/>
      <c r="X46"/>
      <c r="Y46" s="2"/>
      <c r="Z46"/>
      <c r="AG46" s="53" t="s">
        <v>77</v>
      </c>
      <c r="AH46" s="42">
        <v>339900</v>
      </c>
      <c r="AI46" s="43">
        <v>66.83</v>
      </c>
      <c r="AJ46" s="51">
        <v>74</v>
      </c>
      <c r="AK46" s="332" t="s">
        <v>1487</v>
      </c>
      <c r="AL46" s="21" t="s">
        <v>3</v>
      </c>
      <c r="AM46" s="435" t="s">
        <v>10</v>
      </c>
      <c r="AN46" s="241">
        <v>123900</v>
      </c>
      <c r="AO46" s="20">
        <v>61</v>
      </c>
      <c r="AP46" s="20">
        <v>2</v>
      </c>
      <c r="AQ46" s="417">
        <v>30.5</v>
      </c>
      <c r="AR46" s="371"/>
      <c r="AS46" s="241">
        <v>123900</v>
      </c>
      <c r="AT46" s="20">
        <v>0</v>
      </c>
      <c r="AU46" s="20">
        <v>0</v>
      </c>
      <c r="AV46" s="20">
        <v>23</v>
      </c>
      <c r="AW46" s="20">
        <v>0</v>
      </c>
      <c r="AX46" s="20">
        <v>0</v>
      </c>
    </row>
    <row r="47" spans="1:55" ht="15.6" x14ac:dyDescent="0.3">
      <c r="B47" s="7"/>
      <c r="C47" s="253"/>
      <c r="D47" s="254"/>
      <c r="E47" s="255"/>
      <c r="F47" s="255"/>
      <c r="G47" s="255"/>
      <c r="H47" s="256" t="s">
        <v>1991</v>
      </c>
      <c r="I47" s="256"/>
      <c r="J47" s="454">
        <v>113800</v>
      </c>
      <c r="L47" s="19"/>
      <c r="N47" s="19"/>
      <c r="O47" s="19"/>
      <c r="P47" s="6"/>
      <c r="Q47" s="119"/>
      <c r="R47" s="118" t="s">
        <v>881</v>
      </c>
      <c r="S47" s="6"/>
      <c r="T47" s="6"/>
      <c r="U47" s="6"/>
      <c r="V47" s="6"/>
      <c r="Y47" s="2"/>
      <c r="AG47" s="53" t="s">
        <v>78</v>
      </c>
      <c r="AH47" s="42">
        <v>245900</v>
      </c>
      <c r="AI47" s="43">
        <v>66</v>
      </c>
      <c r="AJ47" s="51">
        <v>12</v>
      </c>
      <c r="AK47" s="331" t="s">
        <v>957</v>
      </c>
      <c r="AL47" s="437" t="s">
        <v>19</v>
      </c>
      <c r="AM47" s="299" t="s">
        <v>38</v>
      </c>
      <c r="AN47" s="241">
        <v>273900</v>
      </c>
      <c r="AO47" s="20">
        <v>398</v>
      </c>
      <c r="AP47" s="20">
        <v>8</v>
      </c>
      <c r="AQ47" s="417">
        <v>49.75</v>
      </c>
      <c r="AS47" s="241">
        <v>273900</v>
      </c>
      <c r="AT47" s="20">
        <v>44</v>
      </c>
      <c r="AU47" s="20">
        <v>44</v>
      </c>
      <c r="AV47" s="20">
        <v>67</v>
      </c>
      <c r="AW47" s="20">
        <v>2</v>
      </c>
      <c r="AX47" s="20">
        <v>88</v>
      </c>
    </row>
    <row r="48" spans="1:55" ht="15.6" x14ac:dyDescent="0.3">
      <c r="C48" s="257"/>
      <c r="D48" s="258"/>
      <c r="E48" s="259"/>
      <c r="F48" s="259"/>
      <c r="G48" s="259"/>
      <c r="H48" s="260" t="s">
        <v>940</v>
      </c>
      <c r="I48" s="260"/>
      <c r="J48" s="455"/>
      <c r="K48" s="5"/>
      <c r="Q48" s="120"/>
      <c r="R48" s="118" t="s">
        <v>882</v>
      </c>
      <c r="X48" s="6"/>
      <c r="Z48" s="6"/>
      <c r="AG48" s="49" t="s">
        <v>79</v>
      </c>
      <c r="AH48" s="42">
        <v>440800</v>
      </c>
      <c r="AI48" s="43">
        <v>89.83</v>
      </c>
      <c r="AJ48" s="51">
        <v>112</v>
      </c>
      <c r="AK48" s="331" t="s">
        <v>1628</v>
      </c>
      <c r="AL48" s="21" t="s">
        <v>14</v>
      </c>
      <c r="AM48" s="435" t="s">
        <v>1973</v>
      </c>
      <c r="AN48" s="241">
        <v>187900</v>
      </c>
      <c r="AO48" s="20">
        <v>128</v>
      </c>
      <c r="AP48" s="20">
        <v>3</v>
      </c>
      <c r="AQ48" s="417">
        <v>42.666666666666664</v>
      </c>
      <c r="AS48" s="241">
        <v>187900</v>
      </c>
      <c r="AT48" s="20">
        <v>0</v>
      </c>
      <c r="AU48" s="20">
        <v>0</v>
      </c>
      <c r="AV48" s="20">
        <v>35</v>
      </c>
      <c r="AW48" s="20">
        <v>0</v>
      </c>
      <c r="AX48" s="20">
        <v>0</v>
      </c>
    </row>
    <row r="49" spans="3:50" ht="16.2" thickBot="1" x14ac:dyDescent="0.35">
      <c r="C49" s="257"/>
      <c r="D49" s="258"/>
      <c r="E49" s="261"/>
      <c r="F49" s="261"/>
      <c r="G49" s="261"/>
      <c r="H49" s="269" t="str">
        <f>IF(J49&gt;=0,"Trades are great, you're good to go!","Oh no, you're broke, TRY AGAIN!!")</f>
        <v>Trades are great, you're good to go!</v>
      </c>
      <c r="I49" s="262"/>
      <c r="J49" s="454">
        <f>J46+J47-J44</f>
        <v>113800</v>
      </c>
      <c r="Y49" s="2"/>
      <c r="AG49" s="49" t="s">
        <v>80</v>
      </c>
      <c r="AH49" s="42">
        <v>432600</v>
      </c>
      <c r="AI49" s="43">
        <v>80</v>
      </c>
      <c r="AJ49" s="51">
        <v>115</v>
      </c>
      <c r="AK49" s="332" t="s">
        <v>1860</v>
      </c>
      <c r="AL49" s="21" t="s">
        <v>20</v>
      </c>
      <c r="AM49" s="299" t="s">
        <v>1972</v>
      </c>
      <c r="AN49" s="241">
        <v>102400</v>
      </c>
      <c r="AO49" s="20" t="s">
        <v>1020</v>
      </c>
      <c r="AP49" s="20" t="s">
        <v>1020</v>
      </c>
      <c r="AQ49" s="417" t="s">
        <v>1020</v>
      </c>
      <c r="AR49" s="200"/>
      <c r="AS49" s="241">
        <v>102400</v>
      </c>
      <c r="AT49" s="20">
        <v>0</v>
      </c>
      <c r="AU49" s="20">
        <v>0</v>
      </c>
      <c r="AV49" s="20">
        <v>19</v>
      </c>
      <c r="AW49" s="20">
        <v>0</v>
      </c>
      <c r="AX49" s="20">
        <v>0</v>
      </c>
    </row>
    <row r="50" spans="3:50" ht="15" thickBot="1" x14ac:dyDescent="0.35">
      <c r="C50" s="263"/>
      <c r="D50" s="264"/>
      <c r="E50" s="265"/>
      <c r="F50" s="265"/>
      <c r="G50" s="265"/>
      <c r="H50" s="266"/>
      <c r="I50" s="267"/>
      <c r="J50" s="268"/>
      <c r="R50" s="209" t="s">
        <v>941</v>
      </c>
      <c r="S50" s="210"/>
      <c r="T50" s="210"/>
      <c r="U50" s="210"/>
      <c r="V50" s="211"/>
      <c r="Y50" s="2"/>
      <c r="AG50" s="49" t="s">
        <v>81</v>
      </c>
      <c r="AH50" s="42">
        <v>434100</v>
      </c>
      <c r="AI50" s="43">
        <v>83.33</v>
      </c>
      <c r="AJ50" s="51">
        <v>110</v>
      </c>
      <c r="AK50" s="332" t="s">
        <v>1629</v>
      </c>
      <c r="AL50" s="21" t="s">
        <v>16</v>
      </c>
      <c r="AM50" s="435" t="s">
        <v>11</v>
      </c>
      <c r="AN50" s="241">
        <v>123900</v>
      </c>
      <c r="AO50" s="20">
        <v>0</v>
      </c>
      <c r="AP50" s="20">
        <v>0</v>
      </c>
      <c r="AQ50" s="417" t="s">
        <v>1020</v>
      </c>
      <c r="AR50" s="200"/>
      <c r="AS50" s="241">
        <v>123900</v>
      </c>
      <c r="AT50" s="20">
        <v>0</v>
      </c>
      <c r="AU50" s="20">
        <v>0</v>
      </c>
      <c r="AV50" s="20">
        <v>23</v>
      </c>
      <c r="AW50" s="20">
        <v>0</v>
      </c>
      <c r="AX50" s="20">
        <v>0</v>
      </c>
    </row>
    <row r="51" spans="3:50" ht="30" customHeight="1" x14ac:dyDescent="0.3">
      <c r="Q51" s="289" t="s">
        <v>942</v>
      </c>
      <c r="R51" s="287"/>
      <c r="S51" s="212" t="str">
        <f>IF(S12&gt;6,"too many on field","great!")</f>
        <v>too many on field</v>
      </c>
      <c r="T51" s="212" t="str">
        <f>IF(T12&gt;6,"too many on field","great!")</f>
        <v>too many on field</v>
      </c>
      <c r="U51" s="212" t="str">
        <f>IF(U12&gt;6,"too many on field","great!")</f>
        <v>great!</v>
      </c>
      <c r="V51" s="213" t="str">
        <f>IF(V12&gt;6,"too many on field","great!")</f>
        <v>great!</v>
      </c>
      <c r="X51" s="6"/>
      <c r="Z51" s="6"/>
      <c r="AG51" s="49" t="s">
        <v>82</v>
      </c>
      <c r="AH51" s="42">
        <v>352500</v>
      </c>
      <c r="AI51" s="43">
        <v>71.33</v>
      </c>
      <c r="AJ51" s="51">
        <v>43</v>
      </c>
      <c r="AK51" s="331" t="s">
        <v>1051</v>
      </c>
      <c r="AL51" s="21" t="s">
        <v>23</v>
      </c>
      <c r="AM51" s="299" t="s">
        <v>1971</v>
      </c>
      <c r="AN51" s="241">
        <v>374900</v>
      </c>
      <c r="AO51" s="20">
        <v>681</v>
      </c>
      <c r="AP51" s="20">
        <v>10</v>
      </c>
      <c r="AQ51" s="417">
        <v>68.099999999999994</v>
      </c>
      <c r="AS51" s="241">
        <v>352700</v>
      </c>
      <c r="AT51" s="20">
        <v>69.375</v>
      </c>
      <c r="AU51" s="20">
        <v>71</v>
      </c>
      <c r="AV51" s="20">
        <v>46</v>
      </c>
      <c r="AW51" s="20">
        <v>8</v>
      </c>
      <c r="AX51" s="20">
        <v>555</v>
      </c>
    </row>
    <row r="52" spans="3:50" ht="31.95" customHeight="1" x14ac:dyDescent="0.3">
      <c r="I52" s="114"/>
      <c r="Q52" s="216" t="s">
        <v>943</v>
      </c>
      <c r="R52" s="287"/>
      <c r="S52" s="212" t="str">
        <f>IF(S25&gt;8,"too many on field","great!")</f>
        <v>great!</v>
      </c>
      <c r="T52" s="212" t="str">
        <f>IF(T25&gt;8,"too many on field","great!")</f>
        <v>too many on field</v>
      </c>
      <c r="U52" s="212" t="str">
        <f>IF(U25&gt;8,"too many on field","great!")</f>
        <v>great!</v>
      </c>
      <c r="V52" s="213" t="str">
        <f>IF(V25&gt;8,"too many on field","great!")</f>
        <v>great!</v>
      </c>
      <c r="AB52" s="6"/>
      <c r="AG52" s="49" t="s">
        <v>83</v>
      </c>
      <c r="AH52" s="42">
        <v>226600</v>
      </c>
      <c r="AI52" s="43">
        <v>0</v>
      </c>
      <c r="AJ52" s="51">
        <v>0</v>
      </c>
      <c r="AK52" s="332" t="s">
        <v>1630</v>
      </c>
      <c r="AL52" s="21" t="s">
        <v>22</v>
      </c>
      <c r="AM52" s="435" t="s">
        <v>9</v>
      </c>
      <c r="AN52" s="241">
        <v>117300</v>
      </c>
      <c r="AO52" s="20">
        <v>-1</v>
      </c>
      <c r="AP52" s="20">
        <v>1</v>
      </c>
      <c r="AQ52" s="417">
        <v>-1</v>
      </c>
      <c r="AR52" s="200"/>
      <c r="AS52" s="241">
        <v>196300</v>
      </c>
      <c r="AT52" s="20">
        <v>53.5</v>
      </c>
      <c r="AU52" s="20">
        <v>54</v>
      </c>
      <c r="AV52" s="20">
        <v>4</v>
      </c>
      <c r="AW52" s="20">
        <v>4</v>
      </c>
      <c r="AX52" s="20">
        <v>214</v>
      </c>
    </row>
    <row r="53" spans="3:50" ht="30" customHeight="1" x14ac:dyDescent="0.3">
      <c r="I53" s="239"/>
      <c r="Q53" s="216" t="s">
        <v>944</v>
      </c>
      <c r="R53" s="287"/>
      <c r="S53" s="212" t="str">
        <f>IF(S30&gt;2,"too many on field","great!")</f>
        <v>great!</v>
      </c>
      <c r="T53" s="212" t="str">
        <f>IF(T30&gt;2,"too many on field","great!")</f>
        <v>great!</v>
      </c>
      <c r="U53" s="212" t="str">
        <f>IF(U30&gt;2,"too many on field","great!")</f>
        <v>great!</v>
      </c>
      <c r="V53" s="213" t="str">
        <f>IF(V30&gt;2,"too many on field","great!")</f>
        <v>great!</v>
      </c>
      <c r="AG53" s="49" t="s">
        <v>84</v>
      </c>
      <c r="AH53" s="42">
        <v>347300</v>
      </c>
      <c r="AI53" s="43">
        <v>66.33</v>
      </c>
      <c r="AJ53" s="51">
        <v>34</v>
      </c>
      <c r="AK53" s="331" t="s">
        <v>895</v>
      </c>
      <c r="AL53" s="21" t="s">
        <v>13</v>
      </c>
      <c r="AM53" s="299" t="s">
        <v>10</v>
      </c>
      <c r="AN53" s="241">
        <v>417300</v>
      </c>
      <c r="AO53" s="20">
        <v>1516</v>
      </c>
      <c r="AP53" s="20">
        <v>20</v>
      </c>
      <c r="AQ53" s="417">
        <v>75.8</v>
      </c>
      <c r="AS53" s="241">
        <v>380200</v>
      </c>
      <c r="AT53" s="20">
        <v>73.625</v>
      </c>
      <c r="AU53" s="20">
        <v>72.666666666666671</v>
      </c>
      <c r="AV53" s="20">
        <v>37</v>
      </c>
      <c r="AW53" s="20">
        <v>8</v>
      </c>
      <c r="AX53" s="20">
        <v>589</v>
      </c>
    </row>
    <row r="54" spans="3:50" ht="30" customHeight="1" thickBot="1" x14ac:dyDescent="0.35">
      <c r="I54" s="114"/>
      <c r="Q54" s="217" t="s">
        <v>945</v>
      </c>
      <c r="R54" s="288"/>
      <c r="S54" s="214" t="str">
        <f>IF(S40&gt;6,"too many on field","great!")</f>
        <v>great!</v>
      </c>
      <c r="T54" s="214" t="str">
        <f>IF(T40&gt;6,"too many on field","great!")</f>
        <v>too many on field</v>
      </c>
      <c r="U54" s="214" t="str">
        <f>IF(U40&gt;6,"too many on field","great!")</f>
        <v>great!</v>
      </c>
      <c r="V54" s="215" t="str">
        <f>IF(V40&gt;6,"too many on field","great!")</f>
        <v>great!</v>
      </c>
      <c r="Z54" s="6"/>
      <c r="AG54" s="49" t="s">
        <v>85</v>
      </c>
      <c r="AH54" s="42">
        <v>159700</v>
      </c>
      <c r="AI54" s="43">
        <v>44</v>
      </c>
      <c r="AJ54" s="51">
        <v>5</v>
      </c>
      <c r="AK54" s="331" t="s">
        <v>1488</v>
      </c>
      <c r="AL54" s="21" t="s">
        <v>12</v>
      </c>
      <c r="AM54" s="435" t="s">
        <v>10</v>
      </c>
      <c r="AN54" s="241">
        <v>478000</v>
      </c>
      <c r="AO54" s="20">
        <v>1565</v>
      </c>
      <c r="AP54" s="20">
        <v>18</v>
      </c>
      <c r="AQ54" s="417">
        <v>86.944444444444443</v>
      </c>
      <c r="AS54" s="241">
        <v>423700</v>
      </c>
      <c r="AT54" s="20">
        <v>51</v>
      </c>
      <c r="AU54" s="20">
        <v>51</v>
      </c>
      <c r="AV54" s="20">
        <v>137</v>
      </c>
      <c r="AW54" s="20">
        <v>3</v>
      </c>
      <c r="AX54" s="20">
        <v>153</v>
      </c>
    </row>
    <row r="55" spans="3:50" x14ac:dyDescent="0.3">
      <c r="I55" s="114"/>
      <c r="AG55" s="49" t="s">
        <v>86</v>
      </c>
      <c r="AH55" s="42">
        <v>511300</v>
      </c>
      <c r="AI55" s="43">
        <v>103.33</v>
      </c>
      <c r="AJ55" s="51">
        <v>86</v>
      </c>
      <c r="AK55" s="331" t="s">
        <v>958</v>
      </c>
      <c r="AL55" s="437" t="s">
        <v>17</v>
      </c>
      <c r="AM55" s="299" t="s">
        <v>38</v>
      </c>
      <c r="AN55" s="241">
        <v>123900</v>
      </c>
      <c r="AO55" s="20">
        <v>54</v>
      </c>
      <c r="AP55" s="20">
        <v>2</v>
      </c>
      <c r="AQ55" s="417">
        <v>27</v>
      </c>
      <c r="AS55" s="241">
        <v>123900</v>
      </c>
      <c r="AT55" s="20">
        <v>57</v>
      </c>
      <c r="AU55" s="20">
        <v>57</v>
      </c>
      <c r="AV55" s="20">
        <v>-10</v>
      </c>
      <c r="AW55" s="20">
        <v>1</v>
      </c>
      <c r="AX55" s="20">
        <v>57</v>
      </c>
    </row>
    <row r="56" spans="3:50" x14ac:dyDescent="0.3">
      <c r="C56" s="303"/>
      <c r="D56" s="303"/>
      <c r="E56" s="2"/>
      <c r="F56" s="304"/>
      <c r="G56" s="304"/>
      <c r="H56" s="305"/>
      <c r="I56" s="303"/>
      <c r="J56" s="305"/>
      <c r="K56" s="303"/>
      <c r="L56" s="305"/>
      <c r="M56" s="303"/>
      <c r="N56" s="305"/>
      <c r="O56" s="305"/>
      <c r="AG56" s="49" t="s">
        <v>87</v>
      </c>
      <c r="AH56" s="42">
        <v>493000</v>
      </c>
      <c r="AI56" s="43">
        <v>88.17</v>
      </c>
      <c r="AJ56" s="51">
        <v>97</v>
      </c>
      <c r="AK56" s="331" t="s">
        <v>1052</v>
      </c>
      <c r="AL56" s="21" t="s">
        <v>18</v>
      </c>
      <c r="AM56" s="299" t="s">
        <v>9</v>
      </c>
      <c r="AN56" s="241">
        <v>272000</v>
      </c>
      <c r="AO56" s="20">
        <v>988</v>
      </c>
      <c r="AP56" s="20">
        <v>20</v>
      </c>
      <c r="AQ56" s="417">
        <v>49.4</v>
      </c>
      <c r="AS56" s="241">
        <v>204500</v>
      </c>
      <c r="AT56" s="20">
        <v>37.5</v>
      </c>
      <c r="AU56" s="20">
        <v>34</v>
      </c>
      <c r="AV56" s="20">
        <v>21</v>
      </c>
      <c r="AW56" s="20">
        <v>6</v>
      </c>
      <c r="AX56" s="20">
        <v>225</v>
      </c>
    </row>
    <row r="57" spans="3:50" x14ac:dyDescent="0.3">
      <c r="C57" s="305"/>
      <c r="D57" s="6"/>
      <c r="E57" s="303"/>
      <c r="F57" s="304"/>
      <c r="G57" s="304"/>
      <c r="H57" s="303"/>
      <c r="I57" s="303"/>
      <c r="J57" s="303"/>
      <c r="K57" s="303"/>
      <c r="L57" s="305"/>
      <c r="M57" s="306"/>
      <c r="N57" s="305"/>
      <c r="O57" s="305"/>
      <c r="Q57" s="306"/>
      <c r="R57" s="303"/>
      <c r="S57" s="303"/>
      <c r="T57" s="6"/>
      <c r="U57" s="6"/>
      <c r="AG57" s="49" t="s">
        <v>88</v>
      </c>
      <c r="AH57" s="42">
        <v>275300</v>
      </c>
      <c r="AI57" s="43">
        <v>51</v>
      </c>
      <c r="AJ57" s="51">
        <v>75</v>
      </c>
      <c r="AK57" s="331" t="s">
        <v>1053</v>
      </c>
      <c r="AL57" s="21" t="s">
        <v>14</v>
      </c>
      <c r="AM57" s="435" t="s">
        <v>1972</v>
      </c>
      <c r="AN57" s="241">
        <v>222300</v>
      </c>
      <c r="AO57" s="20">
        <v>323</v>
      </c>
      <c r="AP57" s="20">
        <v>8</v>
      </c>
      <c r="AQ57" s="417">
        <v>40.375</v>
      </c>
      <c r="AS57" s="241">
        <v>222300</v>
      </c>
      <c r="AT57" s="20">
        <v>0</v>
      </c>
      <c r="AU57" s="20">
        <v>0</v>
      </c>
      <c r="AV57" s="20">
        <v>42</v>
      </c>
      <c r="AW57" s="20">
        <v>0</v>
      </c>
      <c r="AX57" s="20">
        <v>0</v>
      </c>
    </row>
    <row r="58" spans="3:50" x14ac:dyDescent="0.3">
      <c r="C58" s="307"/>
      <c r="D58" s="297"/>
      <c r="E58" s="2"/>
      <c r="F58" s="304"/>
      <c r="G58" s="304"/>
      <c r="H58" s="305"/>
      <c r="I58" s="303"/>
      <c r="J58" s="297"/>
      <c r="K58" s="303"/>
      <c r="L58" s="305"/>
      <c r="M58" s="303"/>
      <c r="N58" s="305"/>
      <c r="O58" s="305"/>
      <c r="S58" s="305"/>
      <c r="AG58" s="49" t="s">
        <v>681</v>
      </c>
      <c r="AH58" s="42">
        <v>117300</v>
      </c>
      <c r="AI58" s="43">
        <v>0</v>
      </c>
      <c r="AJ58" s="51">
        <v>0</v>
      </c>
      <c r="AK58" s="331" t="s">
        <v>1054</v>
      </c>
      <c r="AL58" s="21" t="s">
        <v>41</v>
      </c>
      <c r="AM58" s="299" t="s">
        <v>10</v>
      </c>
      <c r="AN58" s="241">
        <v>405400</v>
      </c>
      <c r="AO58" s="20">
        <v>589</v>
      </c>
      <c r="AP58" s="20">
        <v>8</v>
      </c>
      <c r="AQ58" s="417">
        <v>73.625</v>
      </c>
      <c r="AS58" s="241">
        <v>405400</v>
      </c>
      <c r="AT58" s="20">
        <v>0</v>
      </c>
      <c r="AU58" s="20">
        <v>0</v>
      </c>
      <c r="AV58" s="20">
        <v>76</v>
      </c>
      <c r="AW58" s="20">
        <v>0</v>
      </c>
      <c r="AX58" s="20">
        <v>0</v>
      </c>
    </row>
    <row r="59" spans="3:50" x14ac:dyDescent="0.3">
      <c r="C59" s="297"/>
      <c r="D59" s="297"/>
      <c r="E59" s="7"/>
      <c r="F59" s="304"/>
      <c r="G59" s="304"/>
      <c r="H59" s="305"/>
      <c r="I59" s="306"/>
      <c r="J59" s="297"/>
      <c r="K59" s="303"/>
      <c r="L59" s="305"/>
      <c r="M59" s="306"/>
      <c r="N59" s="305"/>
      <c r="O59" s="305"/>
      <c r="S59" s="297"/>
      <c r="AG59" s="49" t="s">
        <v>89</v>
      </c>
      <c r="AH59" s="42">
        <v>462200</v>
      </c>
      <c r="AI59" s="43">
        <v>85.83</v>
      </c>
      <c r="AJ59" s="51">
        <v>94</v>
      </c>
      <c r="AK59" s="332" t="s">
        <v>1861</v>
      </c>
      <c r="AL59" s="21" t="s">
        <v>26</v>
      </c>
      <c r="AM59" s="299" t="s">
        <v>1972</v>
      </c>
      <c r="AN59" s="241">
        <v>117300</v>
      </c>
      <c r="AO59" s="20" t="s">
        <v>1020</v>
      </c>
      <c r="AP59" s="20" t="s">
        <v>1020</v>
      </c>
      <c r="AQ59" s="417" t="s">
        <v>1020</v>
      </c>
      <c r="AR59" s="200"/>
      <c r="AS59" s="241">
        <v>117300</v>
      </c>
      <c r="AT59" s="20">
        <v>0</v>
      </c>
      <c r="AU59" s="20">
        <v>0</v>
      </c>
      <c r="AV59" s="20">
        <v>22</v>
      </c>
      <c r="AW59" s="20">
        <v>0</v>
      </c>
      <c r="AX59" s="20">
        <v>0</v>
      </c>
    </row>
    <row r="60" spans="3:50" x14ac:dyDescent="0.3">
      <c r="C60" s="303"/>
      <c r="D60" s="6"/>
      <c r="E60" s="304"/>
      <c r="F60" s="304"/>
      <c r="G60" s="304"/>
      <c r="H60" s="303"/>
      <c r="I60" s="303"/>
      <c r="J60" s="303"/>
      <c r="K60" s="303"/>
      <c r="L60" s="305"/>
      <c r="M60" s="306"/>
      <c r="N60" s="305"/>
      <c r="O60" s="305"/>
      <c r="P60" s="6"/>
      <c r="Q60" s="303"/>
      <c r="R60" s="303"/>
      <c r="S60" s="303"/>
      <c r="T60" s="6"/>
      <c r="U60" s="6"/>
      <c r="AG60" s="49" t="s">
        <v>90</v>
      </c>
      <c r="AH60" s="42">
        <v>511000</v>
      </c>
      <c r="AI60" s="43">
        <v>96.67</v>
      </c>
      <c r="AJ60" s="51">
        <v>54</v>
      </c>
      <c r="AK60" s="332" t="s">
        <v>1055</v>
      </c>
      <c r="AL60" s="437" t="s">
        <v>17</v>
      </c>
      <c r="AM60" s="299" t="s">
        <v>10</v>
      </c>
      <c r="AN60" s="241">
        <v>123900</v>
      </c>
      <c r="AO60" s="20">
        <v>0</v>
      </c>
      <c r="AP60" s="20">
        <v>0</v>
      </c>
      <c r="AQ60" s="417" t="s">
        <v>1020</v>
      </c>
      <c r="AR60" s="200"/>
      <c r="AS60" s="241">
        <v>123900</v>
      </c>
      <c r="AT60" s="20">
        <v>0</v>
      </c>
      <c r="AU60" s="20">
        <v>0</v>
      </c>
      <c r="AV60" s="20">
        <v>23</v>
      </c>
      <c r="AW60" s="20">
        <v>0</v>
      </c>
      <c r="AX60" s="20">
        <v>0</v>
      </c>
    </row>
    <row r="61" spans="3:50" x14ac:dyDescent="0.3">
      <c r="C61" s="297"/>
      <c r="D61" s="297"/>
      <c r="E61" s="304"/>
      <c r="F61" s="304"/>
      <c r="G61" s="304"/>
      <c r="H61" s="297"/>
      <c r="I61" s="303"/>
      <c r="J61" s="297"/>
      <c r="K61" s="303"/>
      <c r="L61" s="305"/>
      <c r="M61" s="303"/>
      <c r="N61" s="305"/>
      <c r="O61" s="305"/>
      <c r="R61" s="297"/>
      <c r="S61" s="297"/>
      <c r="AG61" s="49" t="s">
        <v>91</v>
      </c>
      <c r="AH61" s="42">
        <v>267300</v>
      </c>
      <c r="AI61" s="43">
        <v>47.25</v>
      </c>
      <c r="AJ61" s="51">
        <v>65</v>
      </c>
      <c r="AK61" s="331" t="s">
        <v>959</v>
      </c>
      <c r="AL61" s="21" t="s">
        <v>24</v>
      </c>
      <c r="AM61" s="299" t="s">
        <v>9</v>
      </c>
      <c r="AN61" s="241">
        <v>475300</v>
      </c>
      <c r="AO61" s="20">
        <v>1814</v>
      </c>
      <c r="AP61" s="20">
        <v>21</v>
      </c>
      <c r="AQ61" s="417">
        <v>86.38095238095238</v>
      </c>
      <c r="AS61" s="241">
        <v>486100</v>
      </c>
      <c r="AT61" s="20">
        <v>91.25</v>
      </c>
      <c r="AU61" s="20">
        <v>74</v>
      </c>
      <c r="AV61" s="20">
        <v>133</v>
      </c>
      <c r="AW61" s="20">
        <v>8</v>
      </c>
      <c r="AX61" s="20">
        <v>730</v>
      </c>
    </row>
    <row r="62" spans="3:50" x14ac:dyDescent="0.3">
      <c r="C62" s="303"/>
      <c r="D62" s="303"/>
      <c r="E62" s="7"/>
      <c r="F62" s="304"/>
      <c r="G62" s="304"/>
      <c r="H62" s="308"/>
      <c r="I62" s="306"/>
      <c r="J62" s="308"/>
      <c r="K62" s="309"/>
      <c r="L62" s="305"/>
      <c r="M62" s="306"/>
      <c r="N62" s="305"/>
      <c r="O62" s="305"/>
      <c r="R62" s="297"/>
      <c r="S62" s="297"/>
      <c r="AG62" s="49" t="s">
        <v>92</v>
      </c>
      <c r="AH62" s="42">
        <v>123900</v>
      </c>
      <c r="AI62" s="43">
        <v>0</v>
      </c>
      <c r="AJ62" s="51">
        <v>0</v>
      </c>
      <c r="AK62" s="332" t="s">
        <v>1862</v>
      </c>
      <c r="AL62" s="21" t="s">
        <v>20</v>
      </c>
      <c r="AM62" s="299" t="s">
        <v>9</v>
      </c>
      <c r="AN62" s="241">
        <v>245000</v>
      </c>
      <c r="AO62" s="20">
        <v>356</v>
      </c>
      <c r="AP62" s="20">
        <v>8</v>
      </c>
      <c r="AQ62" s="417">
        <v>44.5</v>
      </c>
      <c r="AR62" s="200"/>
      <c r="AS62" s="241">
        <v>245000</v>
      </c>
      <c r="AT62" s="20">
        <v>42.5</v>
      </c>
      <c r="AU62" s="20">
        <v>42.5</v>
      </c>
      <c r="AV62" s="20">
        <v>54</v>
      </c>
      <c r="AW62" s="20">
        <v>2</v>
      </c>
      <c r="AX62" s="20">
        <v>85</v>
      </c>
    </row>
    <row r="63" spans="3:50" x14ac:dyDescent="0.3">
      <c r="C63" s="303"/>
      <c r="D63" s="6"/>
      <c r="E63" s="6"/>
      <c r="F63" s="304"/>
      <c r="G63" s="304"/>
      <c r="H63" s="303"/>
      <c r="I63" s="303"/>
      <c r="J63" s="303"/>
      <c r="K63" s="303"/>
      <c r="L63" s="305"/>
      <c r="M63" s="303"/>
      <c r="N63" s="305"/>
      <c r="O63" s="305"/>
      <c r="P63" s="6"/>
      <c r="Q63" s="303"/>
      <c r="R63" s="303"/>
      <c r="S63" s="303"/>
      <c r="T63" s="6"/>
      <c r="U63" s="6"/>
      <c r="AG63" s="49" t="s">
        <v>93</v>
      </c>
      <c r="AH63" s="42">
        <v>329400</v>
      </c>
      <c r="AI63" s="43">
        <v>51</v>
      </c>
      <c r="AJ63" s="51">
        <v>75</v>
      </c>
      <c r="AK63" s="331" t="s">
        <v>1056</v>
      </c>
      <c r="AL63" s="21" t="s">
        <v>18</v>
      </c>
      <c r="AM63" s="435" t="s">
        <v>1977</v>
      </c>
      <c r="AN63" s="241">
        <v>537200</v>
      </c>
      <c r="AO63" s="20">
        <v>2049</v>
      </c>
      <c r="AP63" s="20">
        <v>21</v>
      </c>
      <c r="AQ63" s="417">
        <v>97.571428571428569</v>
      </c>
      <c r="AS63" s="241">
        <v>519000</v>
      </c>
      <c r="AT63" s="20">
        <v>93.25</v>
      </c>
      <c r="AU63" s="20">
        <v>104</v>
      </c>
      <c r="AV63" s="20">
        <v>81</v>
      </c>
      <c r="AW63" s="20">
        <v>8</v>
      </c>
      <c r="AX63" s="20">
        <v>746</v>
      </c>
    </row>
    <row r="64" spans="3:50" x14ac:dyDescent="0.3">
      <c r="C64" s="297"/>
      <c r="D64" s="297"/>
      <c r="E64" s="304"/>
      <c r="F64" s="304"/>
      <c r="G64" s="304"/>
      <c r="H64" s="297"/>
      <c r="I64" s="303"/>
      <c r="J64" s="297"/>
      <c r="K64" s="303"/>
      <c r="L64" s="305"/>
      <c r="M64" s="306"/>
      <c r="N64" s="305"/>
      <c r="O64" s="305"/>
      <c r="R64" s="297"/>
      <c r="S64" s="305"/>
      <c r="AG64" s="49" t="s">
        <v>94</v>
      </c>
      <c r="AH64" s="42">
        <v>420100</v>
      </c>
      <c r="AI64" s="43">
        <v>77.67</v>
      </c>
      <c r="AJ64" s="51">
        <v>96</v>
      </c>
      <c r="AK64" s="331" t="s">
        <v>1057</v>
      </c>
      <c r="AL64" s="21" t="s">
        <v>23</v>
      </c>
      <c r="AM64" s="299" t="s">
        <v>10</v>
      </c>
      <c r="AN64" s="241">
        <v>580200</v>
      </c>
      <c r="AO64" s="20">
        <v>2213</v>
      </c>
      <c r="AP64" s="20">
        <v>21</v>
      </c>
      <c r="AQ64" s="417">
        <v>105.38095238095238</v>
      </c>
      <c r="AS64" s="241">
        <v>481400</v>
      </c>
      <c r="AT64" s="20">
        <v>75.285714285714292</v>
      </c>
      <c r="AU64" s="20">
        <v>101.66666666666667</v>
      </c>
      <c r="AV64" s="20">
        <v>54</v>
      </c>
      <c r="AW64" s="20">
        <v>7</v>
      </c>
      <c r="AX64" s="20">
        <v>527</v>
      </c>
    </row>
    <row r="65" spans="3:50" x14ac:dyDescent="0.3">
      <c r="C65" s="303"/>
      <c r="D65" s="303"/>
      <c r="E65" s="7"/>
      <c r="F65" s="304"/>
      <c r="G65" s="304"/>
      <c r="H65" s="297"/>
      <c r="I65" s="303"/>
      <c r="J65" s="297"/>
      <c r="K65" s="303"/>
      <c r="L65" s="305"/>
      <c r="M65" s="306"/>
      <c r="N65" s="305"/>
      <c r="O65" s="305"/>
      <c r="R65" s="297"/>
      <c r="S65" s="305"/>
      <c r="AG65" s="49" t="s">
        <v>682</v>
      </c>
      <c r="AH65" s="42">
        <v>117300</v>
      </c>
      <c r="AI65" s="43">
        <v>0</v>
      </c>
      <c r="AJ65" s="51">
        <v>0</v>
      </c>
      <c r="AK65" s="331" t="s">
        <v>1058</v>
      </c>
      <c r="AL65" s="21" t="s">
        <v>2</v>
      </c>
      <c r="AM65" s="299" t="s">
        <v>1972</v>
      </c>
      <c r="AN65" s="241">
        <v>480800</v>
      </c>
      <c r="AO65" s="20">
        <v>1921</v>
      </c>
      <c r="AP65" s="20">
        <v>22</v>
      </c>
      <c r="AQ65" s="417">
        <v>87.318181818181813</v>
      </c>
      <c r="AS65" s="241">
        <v>465200</v>
      </c>
      <c r="AT65" s="20">
        <v>87.25</v>
      </c>
      <c r="AU65" s="20">
        <v>110.33333333333333</v>
      </c>
      <c r="AV65" s="20">
        <v>14</v>
      </c>
      <c r="AW65" s="20">
        <v>8</v>
      </c>
      <c r="AX65" s="20">
        <v>698</v>
      </c>
    </row>
    <row r="66" spans="3:50" x14ac:dyDescent="0.3">
      <c r="C66" s="310"/>
      <c r="D66" s="6"/>
      <c r="E66" s="6"/>
      <c r="F66" s="304"/>
      <c r="G66" s="304"/>
      <c r="H66" s="303"/>
      <c r="I66" s="303"/>
      <c r="J66" s="303"/>
      <c r="K66" s="303"/>
      <c r="L66" s="305"/>
      <c r="M66" s="306"/>
      <c r="N66" s="305"/>
      <c r="O66" s="305"/>
      <c r="P66" s="6"/>
      <c r="Q66" s="303"/>
      <c r="R66" s="310"/>
      <c r="S66" s="310"/>
      <c r="T66" s="6"/>
      <c r="U66" s="6"/>
      <c r="V66" s="6"/>
      <c r="Y66" s="6"/>
      <c r="AG66" s="49" t="s">
        <v>95</v>
      </c>
      <c r="AH66" s="42">
        <v>443700</v>
      </c>
      <c r="AI66" s="43">
        <v>85.67</v>
      </c>
      <c r="AJ66" s="51">
        <v>77</v>
      </c>
      <c r="AK66" s="331" t="s">
        <v>1059</v>
      </c>
      <c r="AL66" s="21" t="s">
        <v>22</v>
      </c>
      <c r="AM66" s="299" t="s">
        <v>9</v>
      </c>
      <c r="AN66" s="241">
        <v>203700</v>
      </c>
      <c r="AO66" s="20">
        <v>370</v>
      </c>
      <c r="AP66" s="20">
        <v>10</v>
      </c>
      <c r="AQ66" s="417">
        <v>37</v>
      </c>
      <c r="AS66" s="241">
        <v>203700</v>
      </c>
      <c r="AT66" s="20">
        <v>60.5</v>
      </c>
      <c r="AU66" s="20">
        <v>60.5</v>
      </c>
      <c r="AV66" s="20">
        <v>-6</v>
      </c>
      <c r="AW66" s="20">
        <v>2</v>
      </c>
      <c r="AX66" s="20">
        <v>121</v>
      </c>
    </row>
    <row r="67" spans="3:50" x14ac:dyDescent="0.3">
      <c r="D67" s="303"/>
      <c r="E67" s="2"/>
      <c r="F67" s="304"/>
      <c r="G67" s="304"/>
      <c r="H67" s="303"/>
      <c r="I67" s="303"/>
      <c r="J67" s="303"/>
      <c r="K67" s="303"/>
      <c r="L67" s="305"/>
      <c r="M67" s="306"/>
      <c r="N67" s="305"/>
      <c r="O67" s="305"/>
      <c r="R67" s="297"/>
      <c r="AG67" s="49" t="s">
        <v>96</v>
      </c>
      <c r="AH67" s="42">
        <v>220200</v>
      </c>
      <c r="AI67" s="43">
        <v>25</v>
      </c>
      <c r="AJ67" s="51">
        <v>79</v>
      </c>
      <c r="AK67" s="332" t="s">
        <v>1863</v>
      </c>
      <c r="AL67" s="21" t="s">
        <v>12</v>
      </c>
      <c r="AM67" s="299" t="s">
        <v>10</v>
      </c>
      <c r="AN67" s="241">
        <v>117300</v>
      </c>
      <c r="AO67" s="20" t="s">
        <v>1020</v>
      </c>
      <c r="AP67" s="20" t="s">
        <v>1020</v>
      </c>
      <c r="AQ67" s="417" t="s">
        <v>1020</v>
      </c>
      <c r="AR67" s="200"/>
      <c r="AS67" s="241">
        <v>117300</v>
      </c>
      <c r="AT67" s="20">
        <v>0</v>
      </c>
      <c r="AU67" s="20">
        <v>0</v>
      </c>
      <c r="AV67" s="20">
        <v>22</v>
      </c>
      <c r="AW67" s="20">
        <v>0</v>
      </c>
      <c r="AX67" s="20">
        <v>0</v>
      </c>
    </row>
    <row r="68" spans="3:50" x14ac:dyDescent="0.3">
      <c r="C68" s="305"/>
      <c r="D68" s="303"/>
      <c r="E68" s="305"/>
      <c r="F68" s="304"/>
      <c r="G68" s="304"/>
      <c r="H68" s="305"/>
      <c r="I68" s="303"/>
      <c r="J68" s="305"/>
      <c r="K68" s="303"/>
      <c r="L68" s="305"/>
      <c r="M68" s="303"/>
      <c r="N68" s="305"/>
      <c r="O68" s="305"/>
      <c r="R68" s="297"/>
      <c r="AG68" s="49" t="s">
        <v>97</v>
      </c>
      <c r="AH68" s="42">
        <v>329200</v>
      </c>
      <c r="AI68" s="43">
        <v>28</v>
      </c>
      <c r="AJ68" s="51">
        <v>136</v>
      </c>
      <c r="AK68" s="331" t="s">
        <v>1060</v>
      </c>
      <c r="AL68" s="21" t="s">
        <v>23</v>
      </c>
      <c r="AM68" s="435" t="s">
        <v>9</v>
      </c>
      <c r="AN68" s="241">
        <v>419500</v>
      </c>
      <c r="AO68" s="20">
        <v>1219</v>
      </c>
      <c r="AP68" s="20">
        <v>16</v>
      </c>
      <c r="AQ68" s="417">
        <v>76.1875</v>
      </c>
      <c r="AS68" s="241">
        <v>382600</v>
      </c>
      <c r="AT68" s="20">
        <v>52</v>
      </c>
      <c r="AU68" s="20">
        <v>52</v>
      </c>
      <c r="AV68" s="20">
        <v>119</v>
      </c>
      <c r="AW68" s="20">
        <v>3</v>
      </c>
      <c r="AX68" s="20">
        <v>156</v>
      </c>
    </row>
    <row r="69" spans="3:50" x14ac:dyDescent="0.3">
      <c r="C69" s="310"/>
      <c r="D69" s="6"/>
      <c r="E69" s="6"/>
      <c r="F69" s="304"/>
      <c r="G69" s="304"/>
      <c r="H69" s="303"/>
      <c r="I69" s="303"/>
      <c r="J69" s="305"/>
      <c r="K69" s="303"/>
      <c r="L69" s="305"/>
      <c r="M69" s="306"/>
      <c r="N69" s="305"/>
      <c r="O69" s="305"/>
      <c r="P69" s="6"/>
      <c r="R69" s="310"/>
      <c r="T69" s="6"/>
      <c r="U69" s="6"/>
      <c r="V69" s="6"/>
      <c r="X69" s="6"/>
      <c r="Y69" s="6"/>
      <c r="AG69" s="49" t="s">
        <v>98</v>
      </c>
      <c r="AH69" s="42">
        <v>117300</v>
      </c>
      <c r="AI69" s="43">
        <v>0</v>
      </c>
      <c r="AJ69" s="51">
        <v>0</v>
      </c>
      <c r="AK69" s="331" t="s">
        <v>1061</v>
      </c>
      <c r="AL69" s="21" t="s">
        <v>3</v>
      </c>
      <c r="AM69" s="435" t="s">
        <v>10</v>
      </c>
      <c r="AN69" s="241">
        <v>639500</v>
      </c>
      <c r="AO69" s="20">
        <v>2439</v>
      </c>
      <c r="AP69" s="20">
        <v>21</v>
      </c>
      <c r="AQ69" s="417">
        <v>116.14285714285714</v>
      </c>
      <c r="AS69" s="241">
        <v>725200</v>
      </c>
      <c r="AT69" s="20">
        <v>132</v>
      </c>
      <c r="AU69" s="20">
        <v>156</v>
      </c>
      <c r="AV69" s="20">
        <v>124</v>
      </c>
      <c r="AW69" s="20">
        <v>8</v>
      </c>
      <c r="AX69" s="20">
        <v>1056</v>
      </c>
    </row>
    <row r="70" spans="3:50" x14ac:dyDescent="0.3">
      <c r="C70" s="305"/>
      <c r="D70" s="303"/>
      <c r="E70" s="305"/>
      <c r="F70" s="304"/>
      <c r="G70" s="304"/>
      <c r="H70" s="305"/>
      <c r="I70" s="303"/>
      <c r="J70" s="305"/>
      <c r="K70" s="303"/>
      <c r="L70" s="305"/>
      <c r="M70" s="303"/>
      <c r="N70" s="305"/>
      <c r="O70" s="305"/>
      <c r="R70" s="297"/>
      <c r="AG70" s="49" t="s">
        <v>99</v>
      </c>
      <c r="AH70" s="42">
        <v>397800</v>
      </c>
      <c r="AI70" s="43">
        <v>79</v>
      </c>
      <c r="AJ70" s="51">
        <v>73</v>
      </c>
      <c r="AK70" s="332" t="s">
        <v>1489</v>
      </c>
      <c r="AL70" s="21" t="s">
        <v>12</v>
      </c>
      <c r="AM70" s="299" t="s">
        <v>9</v>
      </c>
      <c r="AN70" s="241">
        <v>123900</v>
      </c>
      <c r="AO70" s="20">
        <v>0</v>
      </c>
      <c r="AP70" s="20">
        <v>0</v>
      </c>
      <c r="AQ70" s="417" t="s">
        <v>1020</v>
      </c>
      <c r="AR70" s="200"/>
      <c r="AS70" s="241">
        <v>123900</v>
      </c>
      <c r="AT70" s="20">
        <v>0</v>
      </c>
      <c r="AU70" s="20">
        <v>0</v>
      </c>
      <c r="AV70" s="20">
        <v>23</v>
      </c>
      <c r="AW70" s="20">
        <v>0</v>
      </c>
      <c r="AX70" s="20">
        <v>0</v>
      </c>
    </row>
    <row r="71" spans="3:50" x14ac:dyDescent="0.3">
      <c r="C71" s="305"/>
      <c r="D71" s="303"/>
      <c r="E71" s="305"/>
      <c r="F71" s="304"/>
      <c r="G71" s="304"/>
      <c r="H71" s="305"/>
      <c r="I71" s="303"/>
      <c r="J71" s="305"/>
      <c r="K71" s="303"/>
      <c r="L71" s="305"/>
      <c r="M71" s="303"/>
      <c r="N71" s="305"/>
      <c r="O71" s="305"/>
      <c r="AG71" s="49" t="s">
        <v>100</v>
      </c>
      <c r="AH71" s="42">
        <v>349300</v>
      </c>
      <c r="AI71" s="43">
        <v>74.67</v>
      </c>
      <c r="AJ71" s="51">
        <v>26</v>
      </c>
      <c r="AK71" s="331" t="s">
        <v>1062</v>
      </c>
      <c r="AL71" s="437" t="s">
        <v>18</v>
      </c>
      <c r="AM71" s="299" t="s">
        <v>9</v>
      </c>
      <c r="AN71" s="241">
        <v>277500</v>
      </c>
      <c r="AO71" s="20">
        <v>315</v>
      </c>
      <c r="AP71" s="20">
        <v>5</v>
      </c>
      <c r="AQ71" s="417">
        <v>63</v>
      </c>
      <c r="AS71" s="241">
        <v>335600</v>
      </c>
      <c r="AT71" s="20">
        <v>69.666666666666671</v>
      </c>
      <c r="AU71" s="20">
        <v>59</v>
      </c>
      <c r="AV71" s="20">
        <v>79</v>
      </c>
      <c r="AW71" s="20">
        <v>6</v>
      </c>
      <c r="AX71" s="20">
        <v>418</v>
      </c>
    </row>
    <row r="72" spans="3:50" x14ac:dyDescent="0.3">
      <c r="C72" s="310"/>
      <c r="D72" s="6"/>
      <c r="E72" s="6"/>
      <c r="F72" s="304"/>
      <c r="G72" s="304"/>
      <c r="H72" s="303"/>
      <c r="I72" s="303"/>
      <c r="J72" s="303"/>
      <c r="K72" s="303"/>
      <c r="L72" s="305"/>
      <c r="M72" s="303"/>
      <c r="N72" s="305"/>
      <c r="O72" s="305"/>
      <c r="P72" s="6"/>
      <c r="R72" s="310"/>
      <c r="T72" s="6"/>
      <c r="U72" s="6"/>
      <c r="V72" s="6"/>
      <c r="X72" s="6"/>
      <c r="Y72" s="6"/>
      <c r="AG72" s="49" t="s">
        <v>683</v>
      </c>
      <c r="AH72" s="42">
        <v>237800</v>
      </c>
      <c r="AI72" s="43">
        <v>58</v>
      </c>
      <c r="AJ72" s="51">
        <v>-1</v>
      </c>
      <c r="AK72" s="331" t="s">
        <v>1490</v>
      </c>
      <c r="AL72" s="21" t="s">
        <v>21</v>
      </c>
      <c r="AM72" s="299" t="s">
        <v>9</v>
      </c>
      <c r="AN72" s="241">
        <v>380500</v>
      </c>
      <c r="AO72" s="20">
        <v>1175</v>
      </c>
      <c r="AP72" s="20">
        <v>17</v>
      </c>
      <c r="AQ72" s="417">
        <v>69.117647058823536</v>
      </c>
      <c r="AS72" s="241">
        <v>370800</v>
      </c>
      <c r="AT72" s="20">
        <v>73.375</v>
      </c>
      <c r="AU72" s="20">
        <v>82.666666666666671</v>
      </c>
      <c r="AV72" s="20">
        <v>13</v>
      </c>
      <c r="AW72" s="20">
        <v>8</v>
      </c>
      <c r="AX72" s="20">
        <v>587</v>
      </c>
    </row>
    <row r="73" spans="3:50" x14ac:dyDescent="0.3">
      <c r="C73" s="305"/>
      <c r="D73" s="303"/>
      <c r="E73" s="304"/>
      <c r="F73" s="304"/>
      <c r="G73" s="304"/>
      <c r="H73" s="305"/>
      <c r="I73" s="303"/>
      <c r="J73" s="305"/>
      <c r="K73" s="303"/>
      <c r="L73" s="305"/>
      <c r="M73" s="303"/>
      <c r="N73" s="305"/>
      <c r="O73" s="305"/>
      <c r="AG73" s="49" t="s">
        <v>785</v>
      </c>
      <c r="AH73" s="42">
        <v>133900</v>
      </c>
      <c r="AI73" s="43">
        <v>0</v>
      </c>
      <c r="AJ73" s="51">
        <v>0</v>
      </c>
      <c r="AK73" s="331" t="s">
        <v>1631</v>
      </c>
      <c r="AL73" s="21" t="s">
        <v>26</v>
      </c>
      <c r="AM73" s="299" t="s">
        <v>9</v>
      </c>
      <c r="AN73" s="241">
        <v>247100</v>
      </c>
      <c r="AO73" s="20">
        <v>349</v>
      </c>
      <c r="AP73" s="20">
        <v>7</v>
      </c>
      <c r="AQ73" s="417">
        <v>49.857142857142854</v>
      </c>
      <c r="AS73" s="241">
        <v>247100</v>
      </c>
      <c r="AT73" s="20">
        <v>0</v>
      </c>
      <c r="AU73" s="20">
        <v>0</v>
      </c>
      <c r="AV73" s="20">
        <v>47</v>
      </c>
      <c r="AW73" s="20">
        <v>0</v>
      </c>
      <c r="AX73" s="20">
        <v>0</v>
      </c>
    </row>
    <row r="74" spans="3:50" x14ac:dyDescent="0.3">
      <c r="E74" s="304"/>
      <c r="F74" s="304"/>
      <c r="G74" s="304"/>
      <c r="H74" s="305"/>
      <c r="I74" s="303"/>
      <c r="J74" s="305"/>
      <c r="K74" s="303"/>
      <c r="L74" s="305"/>
      <c r="M74" s="303"/>
      <c r="N74" s="305"/>
      <c r="O74" s="305"/>
      <c r="AG74" s="49" t="s">
        <v>101</v>
      </c>
      <c r="AH74" s="42">
        <v>275800</v>
      </c>
      <c r="AI74" s="43">
        <v>51.33</v>
      </c>
      <c r="AJ74" s="51">
        <v>90</v>
      </c>
      <c r="AK74" s="332" t="s">
        <v>1864</v>
      </c>
      <c r="AL74" s="21" t="s">
        <v>2</v>
      </c>
      <c r="AM74" s="299" t="s">
        <v>38</v>
      </c>
      <c r="AN74" s="241">
        <v>102400</v>
      </c>
      <c r="AO74" s="20" t="s">
        <v>1020</v>
      </c>
      <c r="AP74" s="20" t="s">
        <v>1020</v>
      </c>
      <c r="AQ74" s="417" t="s">
        <v>1020</v>
      </c>
      <c r="AR74" s="200"/>
      <c r="AS74" s="241">
        <v>102400</v>
      </c>
      <c r="AT74" s="20">
        <v>0</v>
      </c>
      <c r="AU74" s="20">
        <v>0</v>
      </c>
      <c r="AV74" s="20">
        <v>19</v>
      </c>
      <c r="AW74" s="20">
        <v>0</v>
      </c>
      <c r="AX74" s="20">
        <v>0</v>
      </c>
    </row>
    <row r="75" spans="3:50" x14ac:dyDescent="0.3">
      <c r="C75" s="303"/>
      <c r="D75" s="303"/>
      <c r="E75" s="303"/>
      <c r="F75" s="304"/>
      <c r="G75" s="304"/>
      <c r="H75" s="303"/>
      <c r="I75" s="303"/>
      <c r="J75" s="303"/>
      <c r="K75" s="303"/>
      <c r="L75" s="305"/>
      <c r="M75" s="303"/>
      <c r="N75" s="305"/>
      <c r="O75" s="305"/>
      <c r="T75" s="6"/>
      <c r="U75" s="6"/>
      <c r="V75" s="6"/>
      <c r="AG75" s="49" t="s">
        <v>102</v>
      </c>
      <c r="AH75" s="42">
        <v>311100</v>
      </c>
      <c r="AI75" s="43">
        <v>55.83</v>
      </c>
      <c r="AJ75" s="51">
        <v>78</v>
      </c>
      <c r="AK75" s="332" t="s">
        <v>1865</v>
      </c>
      <c r="AL75" s="21" t="s">
        <v>13</v>
      </c>
      <c r="AM75" s="299" t="s">
        <v>38</v>
      </c>
      <c r="AN75" s="241">
        <v>102400</v>
      </c>
      <c r="AO75" s="20" t="s">
        <v>1020</v>
      </c>
      <c r="AP75" s="20" t="s">
        <v>1020</v>
      </c>
      <c r="AQ75" s="417" t="s">
        <v>1020</v>
      </c>
      <c r="AR75" s="200"/>
      <c r="AS75" s="241">
        <v>102400</v>
      </c>
      <c r="AT75" s="20">
        <v>0</v>
      </c>
      <c r="AU75" s="20">
        <v>0</v>
      </c>
      <c r="AV75" s="20">
        <v>19</v>
      </c>
      <c r="AW75" s="20">
        <v>0</v>
      </c>
      <c r="AX75" s="20">
        <v>0</v>
      </c>
    </row>
    <row r="76" spans="3:50" x14ac:dyDescent="0.3">
      <c r="C76" s="19"/>
      <c r="AG76" s="49" t="s">
        <v>103</v>
      </c>
      <c r="AH76" s="42">
        <v>244300</v>
      </c>
      <c r="AI76" s="43">
        <v>32.25</v>
      </c>
      <c r="AJ76" s="51">
        <v>64</v>
      </c>
      <c r="AK76" s="331" t="s">
        <v>1491</v>
      </c>
      <c r="AL76" s="21" t="s">
        <v>20</v>
      </c>
      <c r="AM76" s="299" t="s">
        <v>9</v>
      </c>
      <c r="AN76" s="241">
        <v>354200</v>
      </c>
      <c r="AO76" s="20">
        <v>579</v>
      </c>
      <c r="AP76" s="20">
        <v>9</v>
      </c>
      <c r="AQ76" s="417">
        <v>64.333333333333329</v>
      </c>
      <c r="AS76" s="241">
        <v>309500</v>
      </c>
      <c r="AT76" s="20">
        <v>47.5</v>
      </c>
      <c r="AU76" s="20">
        <v>43.666666666666664</v>
      </c>
      <c r="AV76" s="20">
        <v>119</v>
      </c>
      <c r="AW76" s="20">
        <v>4</v>
      </c>
      <c r="AX76" s="20">
        <v>190</v>
      </c>
    </row>
    <row r="77" spans="3:50" x14ac:dyDescent="0.3">
      <c r="C77" s="30"/>
      <c r="D77" s="30"/>
      <c r="AG77" s="49" t="s">
        <v>104</v>
      </c>
      <c r="AH77" s="42">
        <v>379200</v>
      </c>
      <c r="AI77" s="43">
        <v>72.33</v>
      </c>
      <c r="AJ77" s="51">
        <v>68</v>
      </c>
      <c r="AK77" s="331" t="s">
        <v>1064</v>
      </c>
      <c r="AL77" s="21" t="s">
        <v>16</v>
      </c>
      <c r="AM77" s="299" t="s">
        <v>10</v>
      </c>
      <c r="AN77" s="241">
        <v>615600</v>
      </c>
      <c r="AO77" s="20">
        <v>2460</v>
      </c>
      <c r="AP77" s="20">
        <v>22</v>
      </c>
      <c r="AQ77" s="417">
        <v>111.81818181818181</v>
      </c>
      <c r="AS77" s="241">
        <v>531300</v>
      </c>
      <c r="AT77" s="20">
        <v>98.375</v>
      </c>
      <c r="AU77" s="20">
        <v>112</v>
      </c>
      <c r="AV77" s="20">
        <v>54</v>
      </c>
      <c r="AW77" s="20">
        <v>8</v>
      </c>
      <c r="AX77" s="20">
        <v>787</v>
      </c>
    </row>
    <row r="78" spans="3:50" x14ac:dyDescent="0.3">
      <c r="C78" s="30"/>
      <c r="D78" s="30"/>
      <c r="J78" s="240"/>
      <c r="T78" s="6"/>
      <c r="U78" s="6"/>
      <c r="V78" s="6"/>
      <c r="AG78" s="49" t="s">
        <v>105</v>
      </c>
      <c r="AH78" s="42">
        <v>278800</v>
      </c>
      <c r="AI78" s="43">
        <v>47.4</v>
      </c>
      <c r="AJ78" s="51">
        <v>66</v>
      </c>
      <c r="AK78" s="331" t="s">
        <v>1065</v>
      </c>
      <c r="AL78" s="21" t="s">
        <v>21</v>
      </c>
      <c r="AM78" s="435" t="s">
        <v>9</v>
      </c>
      <c r="AN78" s="241">
        <v>550300</v>
      </c>
      <c r="AO78" s="20">
        <v>2199</v>
      </c>
      <c r="AP78" s="20">
        <v>22</v>
      </c>
      <c r="AQ78" s="417">
        <v>99.954545454545453</v>
      </c>
      <c r="AS78" s="241">
        <v>458800</v>
      </c>
      <c r="AT78" s="20">
        <v>83.75</v>
      </c>
      <c r="AU78" s="20">
        <v>100.66666666666667</v>
      </c>
      <c r="AV78" s="20">
        <v>39</v>
      </c>
      <c r="AW78" s="20">
        <v>8</v>
      </c>
      <c r="AX78" s="20">
        <v>670</v>
      </c>
    </row>
    <row r="79" spans="3:50" x14ac:dyDescent="0.3">
      <c r="C79" s="19"/>
      <c r="D79" s="19"/>
      <c r="H79" s="19"/>
      <c r="J79" s="240"/>
      <c r="AG79" s="49" t="s">
        <v>106</v>
      </c>
      <c r="AH79" s="42">
        <v>454600</v>
      </c>
      <c r="AI79" s="43">
        <v>89</v>
      </c>
      <c r="AJ79" s="51">
        <v>97</v>
      </c>
      <c r="AK79" s="331" t="s">
        <v>1066</v>
      </c>
      <c r="AL79" s="21" t="s">
        <v>20</v>
      </c>
      <c r="AM79" s="299" t="s">
        <v>38</v>
      </c>
      <c r="AN79" s="241">
        <v>350300</v>
      </c>
      <c r="AO79" s="20">
        <v>1336</v>
      </c>
      <c r="AP79" s="20">
        <v>21</v>
      </c>
      <c r="AQ79" s="417">
        <v>63.61904761904762</v>
      </c>
      <c r="AS79" s="241">
        <v>283800</v>
      </c>
      <c r="AT79" s="20">
        <v>54.857142857142854</v>
      </c>
      <c r="AU79" s="20">
        <v>46.333333333333336</v>
      </c>
      <c r="AV79" s="20">
        <v>61</v>
      </c>
      <c r="AW79" s="20">
        <v>7</v>
      </c>
      <c r="AX79" s="20">
        <v>384</v>
      </c>
    </row>
    <row r="80" spans="3:50" x14ac:dyDescent="0.3">
      <c r="C80" s="18"/>
      <c r="D80" s="19"/>
      <c r="AG80" s="49" t="s">
        <v>684</v>
      </c>
      <c r="AH80" s="42">
        <v>139800</v>
      </c>
      <c r="AI80" s="43">
        <v>0</v>
      </c>
      <c r="AJ80" s="51">
        <v>0</v>
      </c>
      <c r="AK80" s="331" t="s">
        <v>961</v>
      </c>
      <c r="AL80" s="21" t="s">
        <v>19</v>
      </c>
      <c r="AM80" s="299" t="s">
        <v>11</v>
      </c>
      <c r="AN80" s="241">
        <v>254400</v>
      </c>
      <c r="AO80" s="20">
        <v>231</v>
      </c>
      <c r="AP80" s="20">
        <v>4</v>
      </c>
      <c r="AQ80" s="417">
        <v>57.75</v>
      </c>
      <c r="AS80" s="241">
        <v>254400</v>
      </c>
      <c r="AT80" s="20">
        <v>0</v>
      </c>
      <c r="AU80" s="20">
        <v>0</v>
      </c>
      <c r="AV80" s="20">
        <v>48</v>
      </c>
      <c r="AW80" s="20">
        <v>0</v>
      </c>
      <c r="AX80" s="20">
        <v>0</v>
      </c>
    </row>
    <row r="81" spans="1:50" x14ac:dyDescent="0.3">
      <c r="C81" s="18"/>
      <c r="D81" s="19"/>
      <c r="AG81" s="49" t="s">
        <v>107</v>
      </c>
      <c r="AH81" s="42">
        <v>235300</v>
      </c>
      <c r="AI81" s="43">
        <v>0</v>
      </c>
      <c r="AJ81" s="51">
        <v>0</v>
      </c>
      <c r="AK81" s="331" t="s">
        <v>1067</v>
      </c>
      <c r="AL81" s="21" t="s">
        <v>2</v>
      </c>
      <c r="AM81" s="299" t="s">
        <v>9</v>
      </c>
      <c r="AN81" s="241">
        <v>454700</v>
      </c>
      <c r="AO81" s="20">
        <v>1817</v>
      </c>
      <c r="AP81" s="20">
        <v>22</v>
      </c>
      <c r="AQ81" s="417">
        <v>82.590909090909093</v>
      </c>
      <c r="AS81" s="241">
        <v>431600</v>
      </c>
      <c r="AT81" s="20">
        <v>73.75</v>
      </c>
      <c r="AU81" s="20">
        <v>76.333333333333329</v>
      </c>
      <c r="AV81" s="20">
        <v>100</v>
      </c>
      <c r="AW81" s="20">
        <v>4</v>
      </c>
      <c r="AX81" s="20">
        <v>295</v>
      </c>
    </row>
    <row r="82" spans="1:50" x14ac:dyDescent="0.3">
      <c r="C82" s="19"/>
      <c r="D82" s="19"/>
      <c r="H82" s="19"/>
      <c r="AG82" s="49" t="s">
        <v>786</v>
      </c>
      <c r="AH82" s="42">
        <v>123900</v>
      </c>
      <c r="AI82" s="43">
        <v>0</v>
      </c>
      <c r="AJ82" s="51">
        <v>0</v>
      </c>
      <c r="AK82" s="332" t="s">
        <v>1632</v>
      </c>
      <c r="AL82" s="21" t="s">
        <v>17</v>
      </c>
      <c r="AM82" s="299" t="s">
        <v>9</v>
      </c>
      <c r="AN82" s="241">
        <v>123900</v>
      </c>
      <c r="AO82" s="20">
        <v>0</v>
      </c>
      <c r="AP82" s="20">
        <v>0</v>
      </c>
      <c r="AQ82" s="417" t="s">
        <v>1020</v>
      </c>
      <c r="AR82" s="200"/>
      <c r="AS82" s="241">
        <v>123900</v>
      </c>
      <c r="AT82" s="20">
        <v>0</v>
      </c>
      <c r="AU82" s="20">
        <v>0</v>
      </c>
      <c r="AV82" s="20">
        <v>23</v>
      </c>
      <c r="AW82" s="20">
        <v>0</v>
      </c>
      <c r="AX82" s="20">
        <v>0</v>
      </c>
    </row>
    <row r="83" spans="1:50" x14ac:dyDescent="0.3">
      <c r="C83" s="18"/>
      <c r="D83" s="30"/>
      <c r="T83" s="6"/>
      <c r="U83" s="6"/>
      <c r="V83" s="6"/>
      <c r="AG83" s="49" t="s">
        <v>108</v>
      </c>
      <c r="AH83" s="42">
        <v>355600</v>
      </c>
      <c r="AI83" s="43">
        <v>62.5</v>
      </c>
      <c r="AJ83" s="51">
        <v>84</v>
      </c>
      <c r="AK83" s="332" t="s">
        <v>1492</v>
      </c>
      <c r="AL83" s="21" t="s">
        <v>20</v>
      </c>
      <c r="AM83" s="299" t="s">
        <v>38</v>
      </c>
      <c r="AN83" s="241">
        <v>123900</v>
      </c>
      <c r="AO83" s="20">
        <v>0</v>
      </c>
      <c r="AP83" s="20">
        <v>0</v>
      </c>
      <c r="AQ83" s="417" t="s">
        <v>1020</v>
      </c>
      <c r="AR83" s="200"/>
      <c r="AS83" s="241">
        <v>226800</v>
      </c>
      <c r="AT83" s="20">
        <v>53.166666666666664</v>
      </c>
      <c r="AU83" s="20">
        <v>45</v>
      </c>
      <c r="AV83" s="20">
        <v>44</v>
      </c>
      <c r="AW83" s="20">
        <v>6</v>
      </c>
      <c r="AX83" s="20">
        <v>319</v>
      </c>
    </row>
    <row r="84" spans="1:50" x14ac:dyDescent="0.3">
      <c r="C84" s="18"/>
      <c r="AG84" s="49" t="s">
        <v>685</v>
      </c>
      <c r="AH84" s="42">
        <v>117300</v>
      </c>
      <c r="AI84" s="43">
        <v>0</v>
      </c>
      <c r="AJ84" s="51">
        <v>0</v>
      </c>
      <c r="AK84" s="331" t="s">
        <v>1068</v>
      </c>
      <c r="AL84" s="21" t="s">
        <v>16</v>
      </c>
      <c r="AM84" s="435" t="s">
        <v>10</v>
      </c>
      <c r="AN84" s="241">
        <v>563600</v>
      </c>
      <c r="AO84" s="20">
        <v>2252</v>
      </c>
      <c r="AP84" s="20">
        <v>22</v>
      </c>
      <c r="AQ84" s="417">
        <v>102.36363636363636</v>
      </c>
      <c r="AS84" s="241">
        <v>451000</v>
      </c>
      <c r="AT84" s="20">
        <v>71.2</v>
      </c>
      <c r="AU84" s="20">
        <v>70.333333333333329</v>
      </c>
      <c r="AV84" s="20">
        <v>116</v>
      </c>
      <c r="AW84" s="20">
        <v>5</v>
      </c>
      <c r="AX84" s="20">
        <v>356</v>
      </c>
    </row>
    <row r="85" spans="1:50" x14ac:dyDescent="0.3">
      <c r="C85" s="19"/>
      <c r="D85" s="19"/>
      <c r="H85" s="19"/>
      <c r="AG85" s="49" t="s">
        <v>109</v>
      </c>
      <c r="AH85" s="42">
        <v>233600</v>
      </c>
      <c r="AI85" s="43">
        <v>71.25</v>
      </c>
      <c r="AJ85" s="51">
        <v>-16</v>
      </c>
      <c r="AK85" s="331" t="s">
        <v>1069</v>
      </c>
      <c r="AL85" s="21" t="s">
        <v>21</v>
      </c>
      <c r="AM85" s="299" t="s">
        <v>38</v>
      </c>
      <c r="AN85" s="241">
        <v>339100</v>
      </c>
      <c r="AO85" s="20">
        <v>1047</v>
      </c>
      <c r="AP85" s="20">
        <v>17</v>
      </c>
      <c r="AQ85" s="417">
        <v>61.588235294117645</v>
      </c>
      <c r="AS85" s="241">
        <v>353900</v>
      </c>
      <c r="AT85" s="20">
        <v>75.666666666666671</v>
      </c>
      <c r="AU85" s="20">
        <v>75.666666666666671</v>
      </c>
      <c r="AV85" s="20">
        <v>84</v>
      </c>
      <c r="AW85" s="20">
        <v>3</v>
      </c>
      <c r="AX85" s="20">
        <v>227</v>
      </c>
    </row>
    <row r="86" spans="1:50" x14ac:dyDescent="0.3">
      <c r="AG86" s="49" t="s">
        <v>787</v>
      </c>
      <c r="AH86" s="42">
        <v>273300</v>
      </c>
      <c r="AI86" s="43">
        <v>82.75</v>
      </c>
      <c r="AJ86" s="51">
        <v>-14</v>
      </c>
      <c r="AK86" s="332" t="s">
        <v>1070</v>
      </c>
      <c r="AL86" s="21" t="s">
        <v>19</v>
      </c>
      <c r="AM86" s="299" t="s">
        <v>9</v>
      </c>
      <c r="AN86" s="241">
        <v>270100</v>
      </c>
      <c r="AO86" s="20" t="s">
        <v>1020</v>
      </c>
      <c r="AP86" s="20" t="s">
        <v>1020</v>
      </c>
      <c r="AQ86" s="417" t="s">
        <v>1020</v>
      </c>
      <c r="AR86" s="200"/>
      <c r="AS86" s="241">
        <v>270100</v>
      </c>
      <c r="AT86" s="20">
        <v>49</v>
      </c>
      <c r="AU86" s="20">
        <v>49</v>
      </c>
      <c r="AV86" s="20">
        <v>55</v>
      </c>
      <c r="AW86" s="20">
        <v>2</v>
      </c>
      <c r="AX86" s="20">
        <v>98</v>
      </c>
    </row>
    <row r="87" spans="1:50" x14ac:dyDescent="0.3">
      <c r="AG87" s="49" t="s">
        <v>110</v>
      </c>
      <c r="AH87" s="42">
        <v>486900</v>
      </c>
      <c r="AI87" s="43">
        <v>96.33</v>
      </c>
      <c r="AJ87" s="51">
        <v>78</v>
      </c>
      <c r="AK87" s="332" t="s">
        <v>1633</v>
      </c>
      <c r="AL87" s="21" t="s">
        <v>2</v>
      </c>
      <c r="AM87" s="299" t="s">
        <v>9</v>
      </c>
      <c r="AN87" s="241">
        <v>123900</v>
      </c>
      <c r="AO87" s="20">
        <v>0</v>
      </c>
      <c r="AP87" s="20">
        <v>0</v>
      </c>
      <c r="AQ87" s="417" t="s">
        <v>1020</v>
      </c>
      <c r="AR87" s="200"/>
      <c r="AS87" s="241">
        <v>123900</v>
      </c>
      <c r="AT87" s="20">
        <v>0</v>
      </c>
      <c r="AU87" s="20">
        <v>0</v>
      </c>
      <c r="AV87" s="20">
        <v>23</v>
      </c>
      <c r="AW87" s="20">
        <v>0</v>
      </c>
      <c r="AX87" s="20">
        <v>0</v>
      </c>
    </row>
    <row r="88" spans="1:50" x14ac:dyDescent="0.3">
      <c r="H88" s="19"/>
      <c r="AG88" s="49" t="s">
        <v>111</v>
      </c>
      <c r="AH88" s="42">
        <v>306500</v>
      </c>
      <c r="AI88" s="43">
        <v>55.5</v>
      </c>
      <c r="AJ88" s="51">
        <v>69</v>
      </c>
      <c r="AK88" s="331" t="s">
        <v>896</v>
      </c>
      <c r="AL88" s="437" t="s">
        <v>12</v>
      </c>
      <c r="AM88" s="299" t="s">
        <v>1972</v>
      </c>
      <c r="AN88" s="241">
        <v>229200</v>
      </c>
      <c r="AO88" s="20">
        <v>333</v>
      </c>
      <c r="AP88" s="20">
        <v>8</v>
      </c>
      <c r="AQ88" s="417">
        <v>41.625</v>
      </c>
      <c r="AS88" s="241">
        <v>229200</v>
      </c>
      <c r="AT88" s="20">
        <v>17</v>
      </c>
      <c r="AU88" s="20">
        <v>17</v>
      </c>
      <c r="AV88" s="20">
        <v>71</v>
      </c>
      <c r="AW88" s="20">
        <v>1</v>
      </c>
      <c r="AX88" s="20">
        <v>17</v>
      </c>
    </row>
    <row r="89" spans="1:50" x14ac:dyDescent="0.3">
      <c r="AG89" s="49" t="s">
        <v>112</v>
      </c>
      <c r="AH89" s="42">
        <v>275200</v>
      </c>
      <c r="AI89" s="43">
        <v>62</v>
      </c>
      <c r="AJ89" s="51">
        <v>53</v>
      </c>
      <c r="AK89" s="331" t="s">
        <v>1073</v>
      </c>
      <c r="AL89" s="21" t="s">
        <v>3</v>
      </c>
      <c r="AM89" s="299" t="s">
        <v>1974</v>
      </c>
      <c r="AN89" s="241">
        <v>161200</v>
      </c>
      <c r="AO89" s="20">
        <v>183</v>
      </c>
      <c r="AP89" s="20">
        <v>5</v>
      </c>
      <c r="AQ89" s="417">
        <v>36.6</v>
      </c>
      <c r="AS89" s="241">
        <v>227900</v>
      </c>
      <c r="AT89" s="20">
        <v>53.2</v>
      </c>
      <c r="AU89" s="20">
        <v>47.333333333333336</v>
      </c>
      <c r="AV89" s="20">
        <v>25</v>
      </c>
      <c r="AW89" s="20">
        <v>5</v>
      </c>
      <c r="AX89" s="20">
        <v>266</v>
      </c>
    </row>
    <row r="90" spans="1:50" x14ac:dyDescent="0.3">
      <c r="AG90" s="49" t="s">
        <v>113</v>
      </c>
      <c r="AH90" s="42">
        <v>402300</v>
      </c>
      <c r="AI90" s="43">
        <v>70</v>
      </c>
      <c r="AJ90" s="51">
        <v>94</v>
      </c>
      <c r="AK90" s="331" t="s">
        <v>1493</v>
      </c>
      <c r="AL90" s="437" t="s">
        <v>18</v>
      </c>
      <c r="AM90" s="299" t="s">
        <v>1972</v>
      </c>
      <c r="AN90" s="241">
        <v>311400</v>
      </c>
      <c r="AO90" s="20">
        <v>905</v>
      </c>
      <c r="AP90" s="20">
        <v>16</v>
      </c>
      <c r="AQ90" s="417">
        <v>56.5625</v>
      </c>
      <c r="AS90" s="241">
        <v>288700</v>
      </c>
      <c r="AT90" s="20">
        <v>52.4</v>
      </c>
      <c r="AU90" s="20">
        <v>52.666666666666664</v>
      </c>
      <c r="AV90" s="20">
        <v>59</v>
      </c>
      <c r="AW90" s="20">
        <v>5</v>
      </c>
      <c r="AX90" s="20">
        <v>262</v>
      </c>
    </row>
    <row r="91" spans="1:50" ht="15" thickBot="1" x14ac:dyDescent="0.35">
      <c r="AG91" s="49" t="s">
        <v>114</v>
      </c>
      <c r="AH91" s="42">
        <v>297100</v>
      </c>
      <c r="AI91" s="43">
        <v>91.5</v>
      </c>
      <c r="AJ91" s="51">
        <v>-9</v>
      </c>
      <c r="AK91" s="331" t="s">
        <v>1074</v>
      </c>
      <c r="AL91" s="21" t="s">
        <v>15</v>
      </c>
      <c r="AM91" s="299" t="s">
        <v>1973</v>
      </c>
      <c r="AN91" s="241">
        <v>200000</v>
      </c>
      <c r="AO91" s="20">
        <v>227</v>
      </c>
      <c r="AP91" s="20">
        <v>5</v>
      </c>
      <c r="AQ91" s="417">
        <v>45.4</v>
      </c>
      <c r="AS91" s="241">
        <v>200000</v>
      </c>
      <c r="AT91" s="20">
        <v>0</v>
      </c>
      <c r="AU91" s="20">
        <v>0</v>
      </c>
      <c r="AV91" s="20">
        <v>38</v>
      </c>
      <c r="AW91" s="20">
        <v>0</v>
      </c>
      <c r="AX91" s="20">
        <v>0</v>
      </c>
    </row>
    <row r="92" spans="1:50" ht="15.6" thickTop="1" thickBot="1" x14ac:dyDescent="0.35">
      <c r="A92" s="56" t="s">
        <v>870</v>
      </c>
      <c r="AG92" s="49" t="s">
        <v>115</v>
      </c>
      <c r="AH92" s="42">
        <v>281000</v>
      </c>
      <c r="AI92" s="43">
        <v>38</v>
      </c>
      <c r="AJ92" s="51">
        <v>94</v>
      </c>
      <c r="AK92" s="331" t="s">
        <v>1075</v>
      </c>
      <c r="AL92" s="21" t="s">
        <v>19</v>
      </c>
      <c r="AM92" s="299" t="s">
        <v>9</v>
      </c>
      <c r="AN92" s="241">
        <v>205000</v>
      </c>
      <c r="AO92" s="20">
        <v>0</v>
      </c>
      <c r="AP92" s="20">
        <v>0</v>
      </c>
      <c r="AQ92" s="417" t="s">
        <v>1020</v>
      </c>
      <c r="AS92" s="241">
        <v>419900</v>
      </c>
      <c r="AT92" s="20">
        <v>88.625</v>
      </c>
      <c r="AU92" s="20">
        <v>92.333333333333329</v>
      </c>
      <c r="AV92" s="20">
        <v>48</v>
      </c>
      <c r="AW92" s="20">
        <v>8</v>
      </c>
      <c r="AX92" s="20">
        <v>709</v>
      </c>
    </row>
    <row r="93" spans="1:50" ht="15" thickTop="1" x14ac:dyDescent="0.3">
      <c r="AG93" s="49"/>
      <c r="AH93" s="42"/>
      <c r="AI93" s="43"/>
      <c r="AJ93" s="51"/>
      <c r="AK93" s="331" t="s">
        <v>1076</v>
      </c>
      <c r="AL93" s="21" t="s">
        <v>17</v>
      </c>
      <c r="AM93" s="299" t="s">
        <v>9</v>
      </c>
      <c r="AN93" s="241">
        <v>362800</v>
      </c>
      <c r="AO93" s="20">
        <v>593</v>
      </c>
      <c r="AP93" s="20">
        <v>9</v>
      </c>
      <c r="AQ93" s="417">
        <v>65.888888888888886</v>
      </c>
      <c r="AS93" s="241">
        <v>362800</v>
      </c>
      <c r="AT93" s="20">
        <v>0</v>
      </c>
      <c r="AU93" s="20">
        <v>0</v>
      </c>
      <c r="AV93" s="20">
        <v>68</v>
      </c>
      <c r="AW93" s="20">
        <v>0</v>
      </c>
      <c r="AX93" s="20">
        <v>0</v>
      </c>
    </row>
    <row r="94" spans="1:50" x14ac:dyDescent="0.3">
      <c r="A94" s="107" t="s">
        <v>885</v>
      </c>
      <c r="AG94" s="49" t="s">
        <v>116</v>
      </c>
      <c r="AH94" s="42">
        <v>279900</v>
      </c>
      <c r="AI94" s="43">
        <v>49.83</v>
      </c>
      <c r="AJ94" s="51">
        <v>50</v>
      </c>
      <c r="AK94" s="331" t="s">
        <v>1494</v>
      </c>
      <c r="AL94" s="21" t="s">
        <v>17</v>
      </c>
      <c r="AM94" s="435" t="s">
        <v>1974</v>
      </c>
      <c r="AN94" s="241">
        <v>138700</v>
      </c>
      <c r="AO94" s="20">
        <v>72</v>
      </c>
      <c r="AP94" s="20">
        <v>2</v>
      </c>
      <c r="AQ94" s="417">
        <v>36</v>
      </c>
      <c r="AS94" s="241">
        <v>138700</v>
      </c>
      <c r="AT94" s="20">
        <v>0</v>
      </c>
      <c r="AU94" s="20">
        <v>0</v>
      </c>
      <c r="AV94" s="20">
        <v>26</v>
      </c>
      <c r="AW94" s="20">
        <v>0</v>
      </c>
      <c r="AX94" s="20">
        <v>0</v>
      </c>
    </row>
    <row r="95" spans="1:50" x14ac:dyDescent="0.3">
      <c r="AG95" s="49" t="s">
        <v>117</v>
      </c>
      <c r="AH95" s="42">
        <v>117300</v>
      </c>
      <c r="AI95" s="43">
        <v>37</v>
      </c>
      <c r="AJ95" s="51">
        <v>-5</v>
      </c>
      <c r="AK95" s="332" t="s">
        <v>1866</v>
      </c>
      <c r="AL95" s="21" t="s">
        <v>25</v>
      </c>
      <c r="AM95" s="299" t="s">
        <v>1972</v>
      </c>
      <c r="AN95" s="241">
        <v>117300</v>
      </c>
      <c r="AO95" s="20" t="s">
        <v>1020</v>
      </c>
      <c r="AP95" s="20" t="s">
        <v>1020</v>
      </c>
      <c r="AQ95" s="417" t="s">
        <v>1020</v>
      </c>
      <c r="AR95" s="200"/>
      <c r="AS95" s="241">
        <v>117300</v>
      </c>
      <c r="AT95" s="20">
        <v>0</v>
      </c>
      <c r="AU95" s="20">
        <v>0</v>
      </c>
      <c r="AV95" s="20">
        <v>22</v>
      </c>
      <c r="AW95" s="20">
        <v>0</v>
      </c>
      <c r="AX95" s="20">
        <v>0</v>
      </c>
    </row>
    <row r="96" spans="1:50" x14ac:dyDescent="0.3">
      <c r="A96" s="201" t="s">
        <v>1028</v>
      </c>
      <c r="AG96" s="49" t="s">
        <v>118</v>
      </c>
      <c r="AH96" s="42">
        <v>123900</v>
      </c>
      <c r="AI96" s="43">
        <v>0</v>
      </c>
      <c r="AJ96" s="51">
        <v>0</v>
      </c>
      <c r="AK96" s="331" t="s">
        <v>1753</v>
      </c>
      <c r="AL96" s="21" t="s">
        <v>23</v>
      </c>
      <c r="AM96" s="435" t="s">
        <v>9</v>
      </c>
      <c r="AN96" s="241">
        <v>298000</v>
      </c>
      <c r="AO96" s="20">
        <v>421</v>
      </c>
      <c r="AP96" s="20">
        <v>7</v>
      </c>
      <c r="AQ96" s="417">
        <v>60.142857142857146</v>
      </c>
      <c r="AS96" s="241">
        <v>298000</v>
      </c>
      <c r="AT96" s="20">
        <v>33.5</v>
      </c>
      <c r="AU96" s="20">
        <v>33.5</v>
      </c>
      <c r="AV96" s="20">
        <v>102</v>
      </c>
      <c r="AW96" s="20">
        <v>2</v>
      </c>
      <c r="AX96" s="20">
        <v>67</v>
      </c>
    </row>
    <row r="97" spans="33:50" x14ac:dyDescent="0.3">
      <c r="AG97" s="49" t="s">
        <v>119</v>
      </c>
      <c r="AH97" s="42">
        <v>358900</v>
      </c>
      <c r="AI97" s="43">
        <v>63.6</v>
      </c>
      <c r="AJ97" s="51">
        <v>77</v>
      </c>
      <c r="AK97" s="331" t="s">
        <v>1077</v>
      </c>
      <c r="AL97" s="21" t="s">
        <v>23</v>
      </c>
      <c r="AM97" s="299" t="s">
        <v>9</v>
      </c>
      <c r="AN97" s="241">
        <v>455000</v>
      </c>
      <c r="AO97" s="20">
        <v>1818</v>
      </c>
      <c r="AP97" s="20">
        <v>22</v>
      </c>
      <c r="AQ97" s="417">
        <v>82.63636363636364</v>
      </c>
      <c r="AS97" s="241">
        <v>407600</v>
      </c>
      <c r="AT97" s="20">
        <v>75.666666666666671</v>
      </c>
      <c r="AU97" s="20">
        <v>77.333333333333329</v>
      </c>
      <c r="AV97" s="20">
        <v>66</v>
      </c>
      <c r="AW97" s="20">
        <v>6</v>
      </c>
      <c r="AX97" s="20">
        <v>454</v>
      </c>
    </row>
    <row r="98" spans="33:50" x14ac:dyDescent="0.3">
      <c r="AG98" s="49" t="s">
        <v>120</v>
      </c>
      <c r="AH98" s="42">
        <v>362100</v>
      </c>
      <c r="AI98" s="43">
        <v>64</v>
      </c>
      <c r="AJ98" s="51">
        <v>81</v>
      </c>
      <c r="AK98" s="332" t="s">
        <v>1867</v>
      </c>
      <c r="AL98" s="21" t="s">
        <v>3</v>
      </c>
      <c r="AM98" s="299" t="s">
        <v>9</v>
      </c>
      <c r="AN98" s="241">
        <v>153300</v>
      </c>
      <c r="AO98" s="20" t="s">
        <v>1020</v>
      </c>
      <c r="AP98" s="20" t="s">
        <v>1020</v>
      </c>
      <c r="AQ98" s="417" t="s">
        <v>1020</v>
      </c>
      <c r="AR98" s="200"/>
      <c r="AS98" s="241">
        <v>153300</v>
      </c>
      <c r="AT98" s="20">
        <v>0</v>
      </c>
      <c r="AU98" s="20">
        <v>0</v>
      </c>
      <c r="AV98" s="20">
        <v>29</v>
      </c>
      <c r="AW98" s="20">
        <v>0</v>
      </c>
      <c r="AX98" s="20">
        <v>0</v>
      </c>
    </row>
    <row r="99" spans="33:50" x14ac:dyDescent="0.3">
      <c r="AG99" s="49" t="s">
        <v>121</v>
      </c>
      <c r="AH99" s="42">
        <v>301900</v>
      </c>
      <c r="AI99" s="43">
        <v>54</v>
      </c>
      <c r="AJ99" s="51">
        <v>81</v>
      </c>
      <c r="AK99" s="332" t="s">
        <v>1078</v>
      </c>
      <c r="AL99" s="21" t="s">
        <v>41</v>
      </c>
      <c r="AM99" s="299" t="s">
        <v>38</v>
      </c>
      <c r="AN99" s="241">
        <v>299000</v>
      </c>
      <c r="AO99" s="20" t="s">
        <v>1020</v>
      </c>
      <c r="AP99" s="20" t="s">
        <v>1020</v>
      </c>
      <c r="AQ99" s="417" t="s">
        <v>1020</v>
      </c>
      <c r="AR99" s="200"/>
      <c r="AS99" s="241">
        <v>321700</v>
      </c>
      <c r="AT99" s="20">
        <v>55.25</v>
      </c>
      <c r="AU99" s="20">
        <v>65.333333333333329</v>
      </c>
      <c r="AV99" s="20">
        <v>72</v>
      </c>
      <c r="AW99" s="20">
        <v>8</v>
      </c>
      <c r="AX99" s="20">
        <v>442</v>
      </c>
    </row>
    <row r="100" spans="33:50" x14ac:dyDescent="0.3">
      <c r="AG100" s="49" t="s">
        <v>788</v>
      </c>
      <c r="AH100" s="42">
        <v>102400</v>
      </c>
      <c r="AI100" s="43">
        <v>0</v>
      </c>
      <c r="AJ100" s="51">
        <v>0</v>
      </c>
      <c r="AK100" s="331" t="s">
        <v>1634</v>
      </c>
      <c r="AL100" s="21" t="s">
        <v>20</v>
      </c>
      <c r="AM100" s="435" t="s">
        <v>38</v>
      </c>
      <c r="AN100" s="241">
        <v>197600</v>
      </c>
      <c r="AO100" s="20">
        <v>323</v>
      </c>
      <c r="AP100" s="20">
        <v>9</v>
      </c>
      <c r="AQ100" s="417">
        <v>35.888888888888886</v>
      </c>
      <c r="AS100" s="241">
        <v>197600</v>
      </c>
      <c r="AT100" s="20">
        <v>7</v>
      </c>
      <c r="AU100" s="20">
        <v>7</v>
      </c>
      <c r="AV100" s="20">
        <v>69</v>
      </c>
      <c r="AW100" s="20">
        <v>1</v>
      </c>
      <c r="AX100" s="20">
        <v>7</v>
      </c>
    </row>
    <row r="101" spans="33:50" x14ac:dyDescent="0.3">
      <c r="AG101" s="49" t="s">
        <v>122</v>
      </c>
      <c r="AH101" s="42">
        <v>372100</v>
      </c>
      <c r="AI101" s="43">
        <v>68.67</v>
      </c>
      <c r="AJ101" s="51">
        <v>99</v>
      </c>
      <c r="AK101" s="331" t="s">
        <v>962</v>
      </c>
      <c r="AL101" s="21" t="s">
        <v>23</v>
      </c>
      <c r="AM101" s="299" t="s">
        <v>1972</v>
      </c>
      <c r="AN101" s="241">
        <v>529400</v>
      </c>
      <c r="AO101" s="20">
        <v>1923</v>
      </c>
      <c r="AP101" s="20">
        <v>20</v>
      </c>
      <c r="AQ101" s="417">
        <v>96.15</v>
      </c>
      <c r="AS101" s="241">
        <v>540500</v>
      </c>
      <c r="AT101" s="20">
        <v>99.625</v>
      </c>
      <c r="AU101" s="20">
        <v>105</v>
      </c>
      <c r="AV101" s="20">
        <v>85</v>
      </c>
      <c r="AW101" s="20">
        <v>8</v>
      </c>
      <c r="AX101" s="20">
        <v>797</v>
      </c>
    </row>
    <row r="102" spans="33:50" x14ac:dyDescent="0.3">
      <c r="AG102" s="49" t="s">
        <v>123</v>
      </c>
      <c r="AH102" s="42">
        <v>346000</v>
      </c>
      <c r="AI102" s="43">
        <v>0</v>
      </c>
      <c r="AJ102" s="51">
        <v>0</v>
      </c>
      <c r="AK102" s="331" t="s">
        <v>1080</v>
      </c>
      <c r="AL102" s="21" t="s">
        <v>12</v>
      </c>
      <c r="AM102" s="299" t="s">
        <v>9</v>
      </c>
      <c r="AN102" s="241">
        <v>280500</v>
      </c>
      <c r="AO102" s="20">
        <v>968</v>
      </c>
      <c r="AP102" s="20">
        <v>19</v>
      </c>
      <c r="AQ102" s="417">
        <v>50.94736842105263</v>
      </c>
      <c r="AS102" s="241">
        <v>256800</v>
      </c>
      <c r="AT102" s="20">
        <v>47.428571428571431</v>
      </c>
      <c r="AU102" s="20">
        <v>55.666666666666664</v>
      </c>
      <c r="AV102" s="20">
        <v>13</v>
      </c>
      <c r="AW102" s="20">
        <v>7</v>
      </c>
      <c r="AX102" s="20">
        <v>332</v>
      </c>
    </row>
    <row r="103" spans="33:50" x14ac:dyDescent="0.3">
      <c r="AG103" s="49" t="s">
        <v>124</v>
      </c>
      <c r="AH103" s="42">
        <v>314100</v>
      </c>
      <c r="AI103" s="43">
        <v>0</v>
      </c>
      <c r="AJ103" s="51">
        <v>0</v>
      </c>
      <c r="AK103" s="331" t="s">
        <v>1081</v>
      </c>
      <c r="AL103" s="21" t="s">
        <v>23</v>
      </c>
      <c r="AM103" s="299" t="s">
        <v>9</v>
      </c>
      <c r="AN103" s="241">
        <v>460400</v>
      </c>
      <c r="AO103" s="20">
        <v>1756</v>
      </c>
      <c r="AP103" s="20">
        <v>21</v>
      </c>
      <c r="AQ103" s="417">
        <v>83.61904761904762</v>
      </c>
      <c r="AS103" s="241">
        <v>415300</v>
      </c>
      <c r="AT103" s="20">
        <v>74.375</v>
      </c>
      <c r="AU103" s="20">
        <v>83.333333333333329</v>
      </c>
      <c r="AV103" s="20">
        <v>92</v>
      </c>
      <c r="AW103" s="20">
        <v>8</v>
      </c>
      <c r="AX103" s="20">
        <v>595</v>
      </c>
    </row>
    <row r="104" spans="33:50" x14ac:dyDescent="0.3">
      <c r="AG104" s="49" t="s">
        <v>686</v>
      </c>
      <c r="AH104" s="42">
        <v>117300</v>
      </c>
      <c r="AI104" s="43">
        <v>0</v>
      </c>
      <c r="AJ104" s="51">
        <v>0</v>
      </c>
      <c r="AK104" s="331" t="s">
        <v>1082</v>
      </c>
      <c r="AL104" s="21" t="s">
        <v>41</v>
      </c>
      <c r="AM104" s="299" t="s">
        <v>1972</v>
      </c>
      <c r="AN104" s="241">
        <v>262600</v>
      </c>
      <c r="AO104" s="20">
        <v>0</v>
      </c>
      <c r="AP104" s="20">
        <v>0</v>
      </c>
      <c r="AQ104" s="417" t="s">
        <v>1020</v>
      </c>
      <c r="AS104" s="241">
        <v>353400</v>
      </c>
      <c r="AT104" s="20">
        <v>72.875</v>
      </c>
      <c r="AU104" s="20">
        <v>75.666666666666671</v>
      </c>
      <c r="AV104" s="20">
        <v>36</v>
      </c>
      <c r="AW104" s="20">
        <v>8</v>
      </c>
      <c r="AX104" s="20">
        <v>583</v>
      </c>
    </row>
    <row r="105" spans="33:50" x14ac:dyDescent="0.3">
      <c r="AG105" s="49" t="s">
        <v>125</v>
      </c>
      <c r="AH105" s="42">
        <v>326400</v>
      </c>
      <c r="AI105" s="43">
        <v>47.33</v>
      </c>
      <c r="AJ105" s="51">
        <v>76</v>
      </c>
      <c r="AK105" s="332" t="s">
        <v>963</v>
      </c>
      <c r="AL105" s="21" t="s">
        <v>41</v>
      </c>
      <c r="AM105" s="299" t="s">
        <v>10</v>
      </c>
      <c r="AN105" s="241">
        <v>158600</v>
      </c>
      <c r="AO105" s="20">
        <v>0</v>
      </c>
      <c r="AP105" s="20">
        <v>0</v>
      </c>
      <c r="AQ105" s="417" t="s">
        <v>1020</v>
      </c>
      <c r="AR105" s="200"/>
      <c r="AS105" s="241">
        <v>133500</v>
      </c>
      <c r="AT105" s="20">
        <v>25.75</v>
      </c>
      <c r="AU105" s="20">
        <v>10.666666666666666</v>
      </c>
      <c r="AV105" s="20">
        <v>54</v>
      </c>
      <c r="AW105" s="20">
        <v>4</v>
      </c>
      <c r="AX105" s="20">
        <v>103</v>
      </c>
    </row>
    <row r="106" spans="33:50" x14ac:dyDescent="0.3">
      <c r="AG106" s="49" t="s">
        <v>126</v>
      </c>
      <c r="AH106" s="42">
        <v>123900</v>
      </c>
      <c r="AI106" s="43">
        <v>0</v>
      </c>
      <c r="AJ106" s="51">
        <v>0</v>
      </c>
      <c r="AK106" s="332" t="s">
        <v>1868</v>
      </c>
      <c r="AL106" s="21" t="s">
        <v>19</v>
      </c>
      <c r="AM106" s="299" t="s">
        <v>38</v>
      </c>
      <c r="AN106" s="241">
        <v>207300</v>
      </c>
      <c r="AO106" s="20" t="s">
        <v>1020</v>
      </c>
      <c r="AP106" s="20" t="s">
        <v>1020</v>
      </c>
      <c r="AQ106" s="417" t="s">
        <v>1020</v>
      </c>
      <c r="AR106" s="200"/>
      <c r="AS106" s="241">
        <v>171900</v>
      </c>
      <c r="AT106" s="20">
        <v>24.25</v>
      </c>
      <c r="AU106" s="20">
        <v>22</v>
      </c>
      <c r="AV106" s="20">
        <v>67</v>
      </c>
      <c r="AW106" s="20">
        <v>4</v>
      </c>
      <c r="AX106" s="20">
        <v>97</v>
      </c>
    </row>
    <row r="107" spans="33:50" x14ac:dyDescent="0.3">
      <c r="AG107" s="49" t="s">
        <v>127</v>
      </c>
      <c r="AH107" s="42">
        <v>359200</v>
      </c>
      <c r="AI107" s="43">
        <v>61.25</v>
      </c>
      <c r="AJ107" s="51">
        <v>42</v>
      </c>
      <c r="AK107" s="331" t="s">
        <v>964</v>
      </c>
      <c r="AL107" s="21" t="s">
        <v>15</v>
      </c>
      <c r="AM107" s="299" t="s">
        <v>1972</v>
      </c>
      <c r="AN107" s="241">
        <v>442900</v>
      </c>
      <c r="AO107" s="20">
        <v>1609</v>
      </c>
      <c r="AP107" s="20">
        <v>20</v>
      </c>
      <c r="AQ107" s="417">
        <v>80.45</v>
      </c>
      <c r="AS107" s="241">
        <v>418800</v>
      </c>
      <c r="AT107" s="20">
        <v>76.5</v>
      </c>
      <c r="AU107" s="20">
        <v>87.666666666666671</v>
      </c>
      <c r="AV107" s="20">
        <v>75</v>
      </c>
      <c r="AW107" s="20">
        <v>8</v>
      </c>
      <c r="AX107" s="20">
        <v>612</v>
      </c>
    </row>
    <row r="108" spans="33:50" x14ac:dyDescent="0.3">
      <c r="AG108" s="49" t="s">
        <v>128</v>
      </c>
      <c r="AH108" s="42">
        <v>127600</v>
      </c>
      <c r="AI108" s="43">
        <v>0</v>
      </c>
      <c r="AJ108" s="51">
        <v>0</v>
      </c>
      <c r="AK108" s="331" t="s">
        <v>1635</v>
      </c>
      <c r="AL108" s="21" t="s">
        <v>19</v>
      </c>
      <c r="AM108" s="299" t="s">
        <v>10</v>
      </c>
      <c r="AN108" s="241">
        <v>244000</v>
      </c>
      <c r="AO108" s="20">
        <v>277</v>
      </c>
      <c r="AP108" s="20">
        <v>5</v>
      </c>
      <c r="AQ108" s="417">
        <v>55.4</v>
      </c>
      <c r="AS108" s="241">
        <v>345700</v>
      </c>
      <c r="AT108" s="20">
        <v>68</v>
      </c>
      <c r="AU108" s="20">
        <v>74.666666666666671</v>
      </c>
      <c r="AV108" s="20">
        <v>49</v>
      </c>
      <c r="AW108" s="20">
        <v>8</v>
      </c>
      <c r="AX108" s="20">
        <v>544</v>
      </c>
    </row>
    <row r="109" spans="33:50" x14ac:dyDescent="0.3">
      <c r="AG109" s="49" t="s">
        <v>129</v>
      </c>
      <c r="AH109" s="42">
        <v>268500</v>
      </c>
      <c r="AI109" s="43">
        <v>0</v>
      </c>
      <c r="AJ109" s="51">
        <v>0</v>
      </c>
      <c r="AK109" s="331" t="s">
        <v>1084</v>
      </c>
      <c r="AL109" s="21" t="s">
        <v>13</v>
      </c>
      <c r="AM109" s="299" t="s">
        <v>38</v>
      </c>
      <c r="AN109" s="241">
        <v>427400</v>
      </c>
      <c r="AO109" s="20">
        <v>1708</v>
      </c>
      <c r="AP109" s="20">
        <v>22</v>
      </c>
      <c r="AQ109" s="417">
        <v>77.63636363636364</v>
      </c>
      <c r="AS109" s="241">
        <v>489000</v>
      </c>
      <c r="AT109" s="20">
        <v>85</v>
      </c>
      <c r="AU109" s="20">
        <v>109.33333333333333</v>
      </c>
      <c r="AV109" s="20">
        <v>72</v>
      </c>
      <c r="AW109" s="20">
        <v>8</v>
      </c>
      <c r="AX109" s="20">
        <v>680</v>
      </c>
    </row>
    <row r="110" spans="33:50" x14ac:dyDescent="0.3">
      <c r="AG110" s="49" t="s">
        <v>130</v>
      </c>
      <c r="AH110" s="42">
        <v>266700</v>
      </c>
      <c r="AI110" s="43">
        <v>68</v>
      </c>
      <c r="AJ110" s="51">
        <v>5</v>
      </c>
      <c r="AK110" s="331" t="s">
        <v>897</v>
      </c>
      <c r="AL110" s="21" t="s">
        <v>14</v>
      </c>
      <c r="AM110" s="435" t="s">
        <v>1973</v>
      </c>
      <c r="AN110" s="241">
        <v>465900</v>
      </c>
      <c r="AO110" s="20">
        <v>1777</v>
      </c>
      <c r="AP110" s="20">
        <v>21</v>
      </c>
      <c r="AQ110" s="417">
        <v>84.61904761904762</v>
      </c>
      <c r="AS110" s="241">
        <v>494000</v>
      </c>
      <c r="AT110" s="20">
        <v>109.66666666666667</v>
      </c>
      <c r="AU110" s="20">
        <v>109.66666666666667</v>
      </c>
      <c r="AV110" s="20">
        <v>53</v>
      </c>
      <c r="AW110" s="20">
        <v>3</v>
      </c>
      <c r="AX110" s="20">
        <v>329</v>
      </c>
    </row>
    <row r="111" spans="33:50" x14ac:dyDescent="0.3">
      <c r="AG111" s="49" t="s">
        <v>789</v>
      </c>
      <c r="AH111" s="42">
        <v>117300</v>
      </c>
      <c r="AI111" s="43">
        <v>0</v>
      </c>
      <c r="AJ111" s="51">
        <v>0</v>
      </c>
      <c r="AK111" s="331" t="s">
        <v>1085</v>
      </c>
      <c r="AL111" s="21" t="s">
        <v>18</v>
      </c>
      <c r="AM111" s="299" t="s">
        <v>38</v>
      </c>
      <c r="AN111" s="241">
        <v>501500</v>
      </c>
      <c r="AO111" s="20">
        <v>1913</v>
      </c>
      <c r="AP111" s="20">
        <v>21</v>
      </c>
      <c r="AQ111" s="417">
        <v>91.095238095238102</v>
      </c>
      <c r="AS111" s="241">
        <v>558700</v>
      </c>
      <c r="AT111" s="20">
        <v>107.75</v>
      </c>
      <c r="AU111" s="20">
        <v>93.666666666666671</v>
      </c>
      <c r="AV111" s="20">
        <v>141</v>
      </c>
      <c r="AW111" s="20">
        <v>8</v>
      </c>
      <c r="AX111" s="20">
        <v>862</v>
      </c>
    </row>
    <row r="112" spans="33:50" x14ac:dyDescent="0.3">
      <c r="AG112" s="49" t="s">
        <v>131</v>
      </c>
      <c r="AH112" s="42">
        <v>123900</v>
      </c>
      <c r="AI112" s="43">
        <v>0</v>
      </c>
      <c r="AJ112" s="51">
        <v>0</v>
      </c>
      <c r="AK112" s="332" t="s">
        <v>1869</v>
      </c>
      <c r="AL112" s="21" t="s">
        <v>41</v>
      </c>
      <c r="AM112" s="299" t="s">
        <v>38</v>
      </c>
      <c r="AN112" s="241">
        <v>102400</v>
      </c>
      <c r="AO112" s="20" t="s">
        <v>1020</v>
      </c>
      <c r="AP112" s="20" t="s">
        <v>1020</v>
      </c>
      <c r="AQ112" s="417" t="s">
        <v>1020</v>
      </c>
      <c r="AR112" s="200"/>
      <c r="AS112" s="241">
        <v>229900</v>
      </c>
      <c r="AT112" s="20">
        <v>56</v>
      </c>
      <c r="AU112" s="20">
        <v>57.666666666666664</v>
      </c>
      <c r="AV112" s="20">
        <v>22</v>
      </c>
      <c r="AW112" s="20">
        <v>5</v>
      </c>
      <c r="AX112" s="20">
        <v>280</v>
      </c>
    </row>
    <row r="113" spans="1:50" x14ac:dyDescent="0.3">
      <c r="AG113" s="49" t="s">
        <v>687</v>
      </c>
      <c r="AH113" s="42">
        <v>117300</v>
      </c>
      <c r="AI113" s="43">
        <v>0</v>
      </c>
      <c r="AJ113" s="51">
        <v>0</v>
      </c>
      <c r="AK113" s="331" t="s">
        <v>1496</v>
      </c>
      <c r="AL113" s="21" t="s">
        <v>24</v>
      </c>
      <c r="AM113" s="299" t="s">
        <v>9</v>
      </c>
      <c r="AN113" s="241">
        <v>294100</v>
      </c>
      <c r="AO113" s="20">
        <v>641</v>
      </c>
      <c r="AP113" s="20">
        <v>12</v>
      </c>
      <c r="AQ113" s="417">
        <v>53.416666666666664</v>
      </c>
      <c r="AS113" s="241">
        <v>358800</v>
      </c>
      <c r="AT113" s="20">
        <v>71.25</v>
      </c>
      <c r="AU113" s="20">
        <v>57.333333333333336</v>
      </c>
      <c r="AV113" s="20">
        <v>102</v>
      </c>
      <c r="AW113" s="20">
        <v>8</v>
      </c>
      <c r="AX113" s="20">
        <v>570</v>
      </c>
    </row>
    <row r="114" spans="1:50" x14ac:dyDescent="0.3">
      <c r="AG114" s="49" t="s">
        <v>688</v>
      </c>
      <c r="AH114" s="42">
        <v>117300</v>
      </c>
      <c r="AI114" s="43">
        <v>0</v>
      </c>
      <c r="AJ114" s="51">
        <v>0</v>
      </c>
      <c r="AK114" s="332" t="s">
        <v>1870</v>
      </c>
      <c r="AL114" s="21" t="s">
        <v>2</v>
      </c>
      <c r="AM114" s="299" t="s">
        <v>38</v>
      </c>
      <c r="AN114" s="241">
        <v>102400</v>
      </c>
      <c r="AO114" s="20" t="s">
        <v>1020</v>
      </c>
      <c r="AP114" s="20" t="s">
        <v>1020</v>
      </c>
      <c r="AQ114" s="417" t="s">
        <v>1020</v>
      </c>
      <c r="AR114" s="200"/>
      <c r="AS114" s="241">
        <v>102400</v>
      </c>
      <c r="AT114" s="20">
        <v>0</v>
      </c>
      <c r="AU114" s="20">
        <v>0</v>
      </c>
      <c r="AV114" s="20">
        <v>19</v>
      </c>
      <c r="AW114" s="20">
        <v>0</v>
      </c>
      <c r="AX114" s="20">
        <v>0</v>
      </c>
    </row>
    <row r="115" spans="1:50" x14ac:dyDescent="0.3">
      <c r="AG115" s="49" t="s">
        <v>132</v>
      </c>
      <c r="AH115" s="42">
        <v>285700</v>
      </c>
      <c r="AI115" s="43">
        <v>0</v>
      </c>
      <c r="AJ115" s="51">
        <v>0</v>
      </c>
      <c r="AK115" s="331" t="s">
        <v>1086</v>
      </c>
      <c r="AL115" s="21" t="s">
        <v>41</v>
      </c>
      <c r="AM115" s="299" t="s">
        <v>1973</v>
      </c>
      <c r="AN115" s="241">
        <v>302500</v>
      </c>
      <c r="AO115" s="20">
        <v>0</v>
      </c>
      <c r="AP115" s="20">
        <v>0</v>
      </c>
      <c r="AQ115" s="417" t="s">
        <v>1020</v>
      </c>
      <c r="AS115" s="241">
        <v>302500</v>
      </c>
      <c r="AT115" s="20">
        <v>0</v>
      </c>
      <c r="AU115" s="20">
        <v>0</v>
      </c>
      <c r="AV115" s="20">
        <v>57</v>
      </c>
      <c r="AW115" s="20">
        <v>0</v>
      </c>
      <c r="AX115" s="20">
        <v>0</v>
      </c>
    </row>
    <row r="116" spans="1:50" x14ac:dyDescent="0.3">
      <c r="AG116" s="49"/>
      <c r="AH116" s="42"/>
      <c r="AI116" s="43"/>
      <c r="AJ116" s="51"/>
      <c r="AK116" s="332" t="s">
        <v>1871</v>
      </c>
      <c r="AL116" s="21" t="s">
        <v>14</v>
      </c>
      <c r="AM116" s="299" t="s">
        <v>1972</v>
      </c>
      <c r="AN116" s="241">
        <v>218900</v>
      </c>
      <c r="AO116" s="20">
        <v>265</v>
      </c>
      <c r="AP116" s="20">
        <v>6</v>
      </c>
      <c r="AQ116" s="417">
        <v>44.166666666666664</v>
      </c>
      <c r="AR116" s="200"/>
      <c r="AS116" s="241">
        <v>218900</v>
      </c>
      <c r="AT116" s="20">
        <v>15</v>
      </c>
      <c r="AU116" s="20">
        <v>15</v>
      </c>
      <c r="AV116" s="20">
        <v>69</v>
      </c>
      <c r="AW116" s="20">
        <v>1</v>
      </c>
      <c r="AX116" s="20">
        <v>15</v>
      </c>
    </row>
    <row r="117" spans="1:50" x14ac:dyDescent="0.3">
      <c r="AG117" s="49" t="s">
        <v>133</v>
      </c>
      <c r="AH117" s="42">
        <v>284100</v>
      </c>
      <c r="AI117" s="43">
        <v>0</v>
      </c>
      <c r="AJ117" s="51">
        <v>0</v>
      </c>
      <c r="AK117" s="331" t="s">
        <v>1637</v>
      </c>
      <c r="AL117" s="21" t="s">
        <v>26</v>
      </c>
      <c r="AM117" s="435" t="s">
        <v>38</v>
      </c>
      <c r="AN117" s="241">
        <v>207000</v>
      </c>
      <c r="AO117" s="20">
        <v>235</v>
      </c>
      <c r="AP117" s="20">
        <v>5</v>
      </c>
      <c r="AQ117" s="417">
        <v>47</v>
      </c>
      <c r="AS117" s="241">
        <v>207000</v>
      </c>
      <c r="AT117" s="20">
        <v>9</v>
      </c>
      <c r="AU117" s="20">
        <v>9</v>
      </c>
      <c r="AV117" s="20">
        <v>70</v>
      </c>
      <c r="AW117" s="20">
        <v>1</v>
      </c>
      <c r="AX117" s="20">
        <v>9</v>
      </c>
    </row>
    <row r="118" spans="1:50" x14ac:dyDescent="0.3">
      <c r="AG118" s="49" t="s">
        <v>134</v>
      </c>
      <c r="AH118" s="42">
        <v>551800</v>
      </c>
      <c r="AI118" s="43">
        <v>108.8</v>
      </c>
      <c r="AJ118" s="51">
        <v>80</v>
      </c>
      <c r="AK118" s="331" t="s">
        <v>1087</v>
      </c>
      <c r="AL118" s="21" t="s">
        <v>17</v>
      </c>
      <c r="AM118" s="299" t="s">
        <v>38</v>
      </c>
      <c r="AN118" s="241">
        <v>270600</v>
      </c>
      <c r="AO118" s="20">
        <v>1031</v>
      </c>
      <c r="AP118" s="20">
        <v>21</v>
      </c>
      <c r="AQ118" s="417">
        <v>49.095238095238095</v>
      </c>
      <c r="AS118" s="241">
        <v>285100</v>
      </c>
      <c r="AT118" s="20">
        <v>49.666666666666664</v>
      </c>
      <c r="AU118" s="20">
        <v>56.666666666666664</v>
      </c>
      <c r="AV118" s="20">
        <v>53</v>
      </c>
      <c r="AW118" s="20">
        <v>6</v>
      </c>
      <c r="AX118" s="20">
        <v>298</v>
      </c>
    </row>
    <row r="119" spans="1:50" x14ac:dyDescent="0.3">
      <c r="AG119" s="49" t="s">
        <v>135</v>
      </c>
      <c r="AH119" s="42">
        <v>404800</v>
      </c>
      <c r="AI119" s="43">
        <v>79.17</v>
      </c>
      <c r="AJ119" s="51">
        <v>65</v>
      </c>
      <c r="AK119" s="331" t="s">
        <v>1088</v>
      </c>
      <c r="AL119" s="21" t="s">
        <v>2</v>
      </c>
      <c r="AM119" s="299" t="s">
        <v>38</v>
      </c>
      <c r="AN119" s="241">
        <v>281800</v>
      </c>
      <c r="AO119" s="20">
        <v>819</v>
      </c>
      <c r="AP119" s="20">
        <v>16</v>
      </c>
      <c r="AQ119" s="417">
        <v>51.1875</v>
      </c>
      <c r="AS119" s="241">
        <v>281800</v>
      </c>
      <c r="AT119" s="20">
        <v>0</v>
      </c>
      <c r="AU119" s="20">
        <v>0</v>
      </c>
      <c r="AV119" s="20">
        <v>53</v>
      </c>
      <c r="AW119" s="20">
        <v>0</v>
      </c>
      <c r="AX119" s="20">
        <v>0</v>
      </c>
    </row>
    <row r="120" spans="1:50" x14ac:dyDescent="0.3">
      <c r="W120" s="108"/>
      <c r="X120" s="108"/>
      <c r="Y120" s="108"/>
      <c r="AG120" s="49" t="s">
        <v>136</v>
      </c>
      <c r="AH120" s="42">
        <v>123900</v>
      </c>
      <c r="AI120" s="43">
        <v>0</v>
      </c>
      <c r="AJ120" s="51">
        <v>0</v>
      </c>
      <c r="AK120" s="331" t="s">
        <v>1089</v>
      </c>
      <c r="AL120" s="21" t="s">
        <v>18</v>
      </c>
      <c r="AM120" s="299" t="s">
        <v>11</v>
      </c>
      <c r="AN120" s="241">
        <v>374400</v>
      </c>
      <c r="AO120" s="20">
        <v>170</v>
      </c>
      <c r="AP120" s="20">
        <v>2</v>
      </c>
      <c r="AQ120" s="417">
        <v>85</v>
      </c>
      <c r="AS120" s="241">
        <v>374400</v>
      </c>
      <c r="AT120" s="20">
        <v>80</v>
      </c>
      <c r="AU120" s="20">
        <v>80</v>
      </c>
      <c r="AV120" s="20">
        <v>52</v>
      </c>
      <c r="AW120" s="20">
        <v>2</v>
      </c>
      <c r="AX120" s="20">
        <v>160</v>
      </c>
    </row>
    <row r="121" spans="1:50" x14ac:dyDescent="0.3">
      <c r="AG121" s="49" t="s">
        <v>689</v>
      </c>
      <c r="AH121" s="42">
        <v>117400</v>
      </c>
      <c r="AI121" s="43">
        <v>0</v>
      </c>
      <c r="AJ121" s="51">
        <v>0</v>
      </c>
      <c r="AK121" s="331" t="s">
        <v>1090</v>
      </c>
      <c r="AL121" s="21" t="s">
        <v>26</v>
      </c>
      <c r="AM121" s="299" t="s">
        <v>10</v>
      </c>
      <c r="AN121" s="241">
        <v>504400</v>
      </c>
      <c r="AO121" s="20">
        <v>1649</v>
      </c>
      <c r="AP121" s="20">
        <v>18</v>
      </c>
      <c r="AQ121" s="417">
        <v>91.611111111111114</v>
      </c>
      <c r="AS121" s="241">
        <v>596900</v>
      </c>
      <c r="AT121" s="20">
        <v>108.875</v>
      </c>
      <c r="AU121" s="20">
        <v>136.66666666666666</v>
      </c>
      <c r="AV121" s="20">
        <v>72</v>
      </c>
      <c r="AW121" s="20">
        <v>8</v>
      </c>
      <c r="AX121" s="20">
        <v>871</v>
      </c>
    </row>
    <row r="122" spans="1:50" x14ac:dyDescent="0.3">
      <c r="AG122" s="49" t="s">
        <v>137</v>
      </c>
      <c r="AH122" s="42">
        <v>265900</v>
      </c>
      <c r="AI122" s="43">
        <v>48.33</v>
      </c>
      <c r="AJ122" s="51">
        <v>69</v>
      </c>
      <c r="AK122" s="331" t="s">
        <v>965</v>
      </c>
      <c r="AL122" s="21" t="s">
        <v>21</v>
      </c>
      <c r="AM122" s="299" t="s">
        <v>38</v>
      </c>
      <c r="AN122" s="241">
        <v>123900</v>
      </c>
      <c r="AO122" s="20">
        <v>19</v>
      </c>
      <c r="AP122" s="20">
        <v>3</v>
      </c>
      <c r="AQ122" s="417">
        <v>6.333333333333333</v>
      </c>
      <c r="AS122" s="241">
        <v>358000</v>
      </c>
      <c r="AT122" s="20">
        <v>76.875</v>
      </c>
      <c r="AU122" s="20">
        <v>82</v>
      </c>
      <c r="AV122" s="20">
        <v>42</v>
      </c>
      <c r="AW122" s="20">
        <v>8</v>
      </c>
      <c r="AX122" s="20">
        <v>615</v>
      </c>
    </row>
    <row r="123" spans="1:50" x14ac:dyDescent="0.3">
      <c r="AG123" s="49" t="s">
        <v>138</v>
      </c>
      <c r="AH123" s="42">
        <v>543900</v>
      </c>
      <c r="AI123" s="43">
        <v>101.67</v>
      </c>
      <c r="AJ123" s="51">
        <v>135</v>
      </c>
      <c r="AK123" s="331" t="s">
        <v>1497</v>
      </c>
      <c r="AL123" s="21" t="s">
        <v>16</v>
      </c>
      <c r="AM123" s="299" t="s">
        <v>9</v>
      </c>
      <c r="AN123" s="241">
        <v>417700</v>
      </c>
      <c r="AO123" s="20">
        <v>1134</v>
      </c>
      <c r="AP123" s="20">
        <v>15</v>
      </c>
      <c r="AQ123" s="417">
        <v>75.599999999999994</v>
      </c>
      <c r="AS123" s="241">
        <v>396700</v>
      </c>
      <c r="AT123" s="20">
        <v>64.333333333333329</v>
      </c>
      <c r="AU123" s="20">
        <v>64.333333333333329</v>
      </c>
      <c r="AV123" s="20">
        <v>121</v>
      </c>
      <c r="AW123" s="20">
        <v>3</v>
      </c>
      <c r="AX123" s="20">
        <v>193</v>
      </c>
    </row>
    <row r="124" spans="1:50" x14ac:dyDescent="0.3">
      <c r="A124" s="107" t="s">
        <v>875</v>
      </c>
      <c r="B124" s="108"/>
      <c r="C124" s="108"/>
      <c r="D124" s="108"/>
      <c r="E124" s="109"/>
      <c r="F124" s="109"/>
      <c r="G124" s="109"/>
      <c r="H124" s="110"/>
      <c r="I124" s="111"/>
      <c r="J124" s="110"/>
      <c r="K124" s="111"/>
      <c r="L124" s="110"/>
      <c r="M124" s="111"/>
      <c r="N124" s="110"/>
      <c r="O124" s="110"/>
      <c r="P124" s="108"/>
      <c r="Q124" s="108"/>
      <c r="R124" s="108"/>
      <c r="S124" s="108"/>
      <c r="T124" s="108"/>
      <c r="U124" s="108"/>
      <c r="V124" s="108"/>
      <c r="AG124" s="49" t="s">
        <v>790</v>
      </c>
      <c r="AH124" s="42">
        <v>102400</v>
      </c>
      <c r="AI124" s="43">
        <v>0</v>
      </c>
      <c r="AJ124" s="51">
        <v>0</v>
      </c>
      <c r="AK124" s="332" t="s">
        <v>1638</v>
      </c>
      <c r="AL124" s="21" t="s">
        <v>25</v>
      </c>
      <c r="AM124" s="299" t="s">
        <v>1971</v>
      </c>
      <c r="AN124" s="241">
        <v>123900</v>
      </c>
      <c r="AO124" s="20">
        <v>0</v>
      </c>
      <c r="AP124" s="20">
        <v>0</v>
      </c>
      <c r="AQ124" s="417" t="s">
        <v>1020</v>
      </c>
      <c r="AR124" s="200"/>
      <c r="AS124" s="241">
        <v>132100</v>
      </c>
      <c r="AT124" s="20">
        <v>29.666666666666668</v>
      </c>
      <c r="AU124" s="20">
        <v>29.666666666666668</v>
      </c>
      <c r="AV124" s="20">
        <v>6</v>
      </c>
      <c r="AW124" s="20">
        <v>3</v>
      </c>
      <c r="AX124" s="20">
        <v>89</v>
      </c>
    </row>
    <row r="125" spans="1:50" x14ac:dyDescent="0.3">
      <c r="AG125" s="49" t="s">
        <v>139</v>
      </c>
      <c r="AH125" s="42">
        <v>155400</v>
      </c>
      <c r="AI125" s="43">
        <v>0</v>
      </c>
      <c r="AJ125" s="51">
        <v>0</v>
      </c>
      <c r="AK125" s="331" t="s">
        <v>1091</v>
      </c>
      <c r="AL125" s="21" t="s">
        <v>17</v>
      </c>
      <c r="AM125" s="435" t="s">
        <v>38</v>
      </c>
      <c r="AN125" s="241">
        <v>373600</v>
      </c>
      <c r="AO125" s="20">
        <v>1492</v>
      </c>
      <c r="AP125" s="20">
        <v>22</v>
      </c>
      <c r="AQ125" s="417">
        <v>67.818181818181813</v>
      </c>
      <c r="AS125" s="241">
        <v>290800</v>
      </c>
      <c r="AT125" s="20">
        <v>39.4</v>
      </c>
      <c r="AU125" s="20">
        <v>37</v>
      </c>
      <c r="AV125" s="20">
        <v>138</v>
      </c>
      <c r="AW125" s="20">
        <v>5</v>
      </c>
      <c r="AX125" s="20">
        <v>197</v>
      </c>
    </row>
    <row r="126" spans="1:50" x14ac:dyDescent="0.3">
      <c r="AG126" s="49" t="s">
        <v>140</v>
      </c>
      <c r="AH126" s="42">
        <v>117300</v>
      </c>
      <c r="AI126" s="43">
        <v>71</v>
      </c>
      <c r="AJ126" s="51">
        <v>-73</v>
      </c>
      <c r="AK126" s="332" t="s">
        <v>1872</v>
      </c>
      <c r="AL126" s="21" t="s">
        <v>26</v>
      </c>
      <c r="AM126" s="299" t="s">
        <v>1971</v>
      </c>
      <c r="AN126" s="241">
        <v>102400</v>
      </c>
      <c r="AO126" s="20" t="s">
        <v>1020</v>
      </c>
      <c r="AP126" s="20" t="s">
        <v>1020</v>
      </c>
      <c r="AQ126" s="417" t="s">
        <v>1020</v>
      </c>
      <c r="AR126" s="200"/>
      <c r="AS126" s="241">
        <v>178300</v>
      </c>
      <c r="AT126" s="20">
        <v>75</v>
      </c>
      <c r="AU126" s="20">
        <v>75</v>
      </c>
      <c r="AV126" s="20">
        <v>-57</v>
      </c>
      <c r="AW126" s="20">
        <v>3</v>
      </c>
      <c r="AX126" s="20">
        <v>225</v>
      </c>
    </row>
    <row r="127" spans="1:50" x14ac:dyDescent="0.3">
      <c r="AG127" s="49"/>
      <c r="AH127" s="42"/>
      <c r="AI127" s="43"/>
      <c r="AJ127" s="51"/>
      <c r="AK127" s="331" t="s">
        <v>1639</v>
      </c>
      <c r="AL127" s="21" t="s">
        <v>25</v>
      </c>
      <c r="AM127" s="299" t="s">
        <v>10</v>
      </c>
      <c r="AN127" s="241">
        <v>249600</v>
      </c>
      <c r="AO127" s="20">
        <v>408</v>
      </c>
      <c r="AP127" s="20">
        <v>9</v>
      </c>
      <c r="AQ127" s="417">
        <v>45.333333333333336</v>
      </c>
      <c r="AS127" s="241">
        <v>257100.00000000003</v>
      </c>
      <c r="AT127" s="20">
        <v>50.6</v>
      </c>
      <c r="AU127" s="20">
        <v>48.666666666666664</v>
      </c>
      <c r="AV127" s="20">
        <v>59</v>
      </c>
      <c r="AW127" s="20">
        <v>5</v>
      </c>
      <c r="AX127" s="20">
        <v>253</v>
      </c>
    </row>
    <row r="128" spans="1:50" x14ac:dyDescent="0.3">
      <c r="AG128" s="49" t="s">
        <v>141</v>
      </c>
      <c r="AH128" s="42">
        <v>314900</v>
      </c>
      <c r="AI128" s="43">
        <v>58.83</v>
      </c>
      <c r="AJ128" s="51">
        <v>54</v>
      </c>
      <c r="AK128" s="331" t="s">
        <v>1092</v>
      </c>
      <c r="AL128" s="21" t="s">
        <v>41</v>
      </c>
      <c r="AM128" s="435" t="s">
        <v>1971</v>
      </c>
      <c r="AN128" s="241">
        <v>315200</v>
      </c>
      <c r="AO128" s="20">
        <v>458</v>
      </c>
      <c r="AP128" s="20">
        <v>8</v>
      </c>
      <c r="AQ128" s="417">
        <v>57.25</v>
      </c>
      <c r="AS128" s="241">
        <v>416800</v>
      </c>
      <c r="AT128" s="20">
        <v>79.5</v>
      </c>
      <c r="AU128" s="20">
        <v>88.666666666666671</v>
      </c>
      <c r="AV128" s="20">
        <v>41</v>
      </c>
      <c r="AW128" s="20">
        <v>8</v>
      </c>
      <c r="AX128" s="20">
        <v>636</v>
      </c>
    </row>
    <row r="129" spans="33:50" x14ac:dyDescent="0.3">
      <c r="AG129" s="49" t="s">
        <v>142</v>
      </c>
      <c r="AH129" s="42">
        <v>503700</v>
      </c>
      <c r="AI129" s="43">
        <v>100.6</v>
      </c>
      <c r="AJ129" s="51">
        <v>81</v>
      </c>
      <c r="AK129" s="332" t="s">
        <v>1873</v>
      </c>
      <c r="AL129" s="21" t="s">
        <v>18</v>
      </c>
      <c r="AM129" s="299" t="s">
        <v>10</v>
      </c>
      <c r="AN129" s="241">
        <v>175800</v>
      </c>
      <c r="AO129" s="20" t="s">
        <v>1020</v>
      </c>
      <c r="AP129" s="20" t="s">
        <v>1020</v>
      </c>
      <c r="AQ129" s="417" t="s">
        <v>1020</v>
      </c>
      <c r="AR129" s="200"/>
      <c r="AS129" s="241">
        <v>175800</v>
      </c>
      <c r="AT129" s="20">
        <v>0</v>
      </c>
      <c r="AU129" s="20">
        <v>0</v>
      </c>
      <c r="AV129" s="20">
        <v>33</v>
      </c>
      <c r="AW129" s="20">
        <v>0</v>
      </c>
      <c r="AX129" s="20">
        <v>0</v>
      </c>
    </row>
    <row r="130" spans="33:50" x14ac:dyDescent="0.3">
      <c r="AG130" s="49" t="s">
        <v>143</v>
      </c>
      <c r="AH130" s="42">
        <v>432500</v>
      </c>
      <c r="AI130" s="43">
        <v>76.67</v>
      </c>
      <c r="AJ130" s="51">
        <v>41</v>
      </c>
      <c r="AK130" s="331" t="s">
        <v>966</v>
      </c>
      <c r="AL130" s="21" t="s">
        <v>16</v>
      </c>
      <c r="AM130" s="435" t="s">
        <v>9</v>
      </c>
      <c r="AN130" s="241">
        <v>482300</v>
      </c>
      <c r="AO130" s="20">
        <v>1927</v>
      </c>
      <c r="AP130" s="20">
        <v>22</v>
      </c>
      <c r="AQ130" s="417">
        <v>87.590909090909093</v>
      </c>
      <c r="AS130" s="241">
        <v>433400</v>
      </c>
      <c r="AT130" s="20">
        <v>81.125</v>
      </c>
      <c r="AU130" s="20">
        <v>78.666666666666671</v>
      </c>
      <c r="AV130" s="20">
        <v>90</v>
      </c>
      <c r="AW130" s="20">
        <v>8</v>
      </c>
      <c r="AX130" s="20">
        <v>649</v>
      </c>
    </row>
    <row r="131" spans="33:50" x14ac:dyDescent="0.3">
      <c r="AG131" s="49" t="s">
        <v>791</v>
      </c>
      <c r="AH131" s="42">
        <v>117300</v>
      </c>
      <c r="AI131" s="43">
        <v>0</v>
      </c>
      <c r="AJ131" s="51">
        <v>0</v>
      </c>
      <c r="AK131" s="332" t="s">
        <v>1874</v>
      </c>
      <c r="AL131" s="21" t="s">
        <v>3</v>
      </c>
      <c r="AM131" s="299" t="s">
        <v>38</v>
      </c>
      <c r="AN131" s="241">
        <v>117300</v>
      </c>
      <c r="AO131" s="20" t="s">
        <v>1020</v>
      </c>
      <c r="AP131" s="20" t="s">
        <v>1020</v>
      </c>
      <c r="AQ131" s="417" t="s">
        <v>1020</v>
      </c>
      <c r="AR131" s="200"/>
      <c r="AS131" s="241">
        <v>117300</v>
      </c>
      <c r="AT131" s="20">
        <v>0</v>
      </c>
      <c r="AU131" s="20">
        <v>0</v>
      </c>
      <c r="AV131" s="20">
        <v>22</v>
      </c>
      <c r="AW131" s="20">
        <v>0</v>
      </c>
      <c r="AX131" s="20">
        <v>0</v>
      </c>
    </row>
    <row r="132" spans="33:50" x14ac:dyDescent="0.3">
      <c r="AG132" s="49" t="s">
        <v>144</v>
      </c>
      <c r="AH132" s="42">
        <v>306100</v>
      </c>
      <c r="AI132" s="43">
        <v>77.5</v>
      </c>
      <c r="AJ132" s="51">
        <v>39</v>
      </c>
      <c r="AK132" s="331" t="s">
        <v>1640</v>
      </c>
      <c r="AL132" s="21" t="s">
        <v>2</v>
      </c>
      <c r="AM132" s="435" t="s">
        <v>38</v>
      </c>
      <c r="AN132" s="241">
        <v>196700</v>
      </c>
      <c r="AO132" s="20">
        <v>134</v>
      </c>
      <c r="AP132" s="20">
        <v>3</v>
      </c>
      <c r="AQ132" s="417">
        <v>44.666666666666664</v>
      </c>
      <c r="AS132" s="241">
        <v>245900</v>
      </c>
      <c r="AT132" s="20">
        <v>54.5</v>
      </c>
      <c r="AU132" s="20">
        <v>41.333333333333336</v>
      </c>
      <c r="AV132" s="20">
        <v>68</v>
      </c>
      <c r="AW132" s="20">
        <v>6</v>
      </c>
      <c r="AX132" s="20">
        <v>327</v>
      </c>
    </row>
    <row r="133" spans="33:50" x14ac:dyDescent="0.3">
      <c r="AG133" s="49" t="s">
        <v>145</v>
      </c>
      <c r="AH133" s="42">
        <v>400300</v>
      </c>
      <c r="AI133" s="43">
        <v>81.83</v>
      </c>
      <c r="AJ133" s="51">
        <v>81</v>
      </c>
      <c r="AK133" s="331" t="s">
        <v>1093</v>
      </c>
      <c r="AL133" s="21" t="s">
        <v>24</v>
      </c>
      <c r="AM133" s="435" t="s">
        <v>38</v>
      </c>
      <c r="AN133" s="241">
        <v>313100</v>
      </c>
      <c r="AO133" s="20">
        <v>455</v>
      </c>
      <c r="AP133" s="20">
        <v>8</v>
      </c>
      <c r="AQ133" s="417">
        <v>56.875</v>
      </c>
      <c r="AS133" s="241">
        <v>301700</v>
      </c>
      <c r="AT133" s="20">
        <v>50.666666666666664</v>
      </c>
      <c r="AU133" s="20">
        <v>50.666666666666664</v>
      </c>
      <c r="AV133" s="20">
        <v>73</v>
      </c>
      <c r="AW133" s="20">
        <v>3</v>
      </c>
      <c r="AX133" s="20">
        <v>152</v>
      </c>
    </row>
    <row r="134" spans="33:50" x14ac:dyDescent="0.3">
      <c r="AG134" s="49" t="s">
        <v>146</v>
      </c>
      <c r="AH134" s="42">
        <v>222600</v>
      </c>
      <c r="AI134" s="43">
        <v>54.5</v>
      </c>
      <c r="AJ134" s="51">
        <v>7</v>
      </c>
      <c r="AK134" s="331" t="s">
        <v>1752</v>
      </c>
      <c r="AL134" s="21" t="s">
        <v>3</v>
      </c>
      <c r="AM134" s="299" t="s">
        <v>9</v>
      </c>
      <c r="AN134" s="241">
        <v>224600</v>
      </c>
      <c r="AO134" s="20">
        <v>136</v>
      </c>
      <c r="AP134" s="20">
        <v>2</v>
      </c>
      <c r="AQ134" s="417">
        <v>68</v>
      </c>
      <c r="AS134" s="241">
        <v>224600</v>
      </c>
      <c r="AT134" s="20">
        <v>0</v>
      </c>
      <c r="AU134" s="20">
        <v>0</v>
      </c>
      <c r="AV134" s="20">
        <v>42</v>
      </c>
      <c r="AW134" s="20">
        <v>0</v>
      </c>
      <c r="AX134" s="20">
        <v>0</v>
      </c>
    </row>
    <row r="135" spans="33:50" x14ac:dyDescent="0.3">
      <c r="AG135" s="49" t="s">
        <v>147</v>
      </c>
      <c r="AH135" s="42">
        <v>232700</v>
      </c>
      <c r="AI135" s="43">
        <v>48.33</v>
      </c>
      <c r="AJ135" s="51">
        <v>20</v>
      </c>
      <c r="AK135" s="332" t="s">
        <v>1875</v>
      </c>
      <c r="AL135" s="21" t="s">
        <v>18</v>
      </c>
      <c r="AM135" s="299" t="s">
        <v>10</v>
      </c>
      <c r="AN135" s="241">
        <v>102400</v>
      </c>
      <c r="AO135" s="20" t="s">
        <v>1020</v>
      </c>
      <c r="AP135" s="20" t="s">
        <v>1020</v>
      </c>
      <c r="AQ135" s="417" t="s">
        <v>1020</v>
      </c>
      <c r="AR135" s="200"/>
      <c r="AS135" s="241">
        <v>102400</v>
      </c>
      <c r="AT135" s="20">
        <v>0</v>
      </c>
      <c r="AU135" s="20">
        <v>0</v>
      </c>
      <c r="AV135" s="20">
        <v>19</v>
      </c>
      <c r="AW135" s="20">
        <v>0</v>
      </c>
      <c r="AX135" s="20">
        <v>0</v>
      </c>
    </row>
    <row r="136" spans="33:50" x14ac:dyDescent="0.3">
      <c r="AG136" s="49" t="s">
        <v>148</v>
      </c>
      <c r="AH136" s="42">
        <v>123900</v>
      </c>
      <c r="AI136" s="43">
        <v>0</v>
      </c>
      <c r="AJ136" s="51">
        <v>0</v>
      </c>
      <c r="AK136" s="332" t="s">
        <v>1876</v>
      </c>
      <c r="AL136" s="21" t="s">
        <v>18</v>
      </c>
      <c r="AM136" s="299" t="s">
        <v>38</v>
      </c>
      <c r="AN136" s="241">
        <v>420400</v>
      </c>
      <c r="AO136" s="20" t="s">
        <v>1020</v>
      </c>
      <c r="AP136" s="20" t="s">
        <v>1020</v>
      </c>
      <c r="AQ136" s="417" t="s">
        <v>1020</v>
      </c>
      <c r="AR136" s="200"/>
      <c r="AS136" s="241">
        <v>402900</v>
      </c>
      <c r="AT136" s="20">
        <v>64.375</v>
      </c>
      <c r="AU136" s="20">
        <v>71.333333333333329</v>
      </c>
      <c r="AV136" s="20">
        <v>109</v>
      </c>
      <c r="AW136" s="20">
        <v>8</v>
      </c>
      <c r="AX136" s="20">
        <v>515</v>
      </c>
    </row>
    <row r="137" spans="33:50" x14ac:dyDescent="0.3">
      <c r="AG137" s="49" t="s">
        <v>690</v>
      </c>
      <c r="AH137" s="42">
        <v>121800</v>
      </c>
      <c r="AI137" s="43">
        <v>0</v>
      </c>
      <c r="AJ137" s="51">
        <v>0</v>
      </c>
      <c r="AK137" s="331" t="s">
        <v>1095</v>
      </c>
      <c r="AL137" s="21" t="s">
        <v>23</v>
      </c>
      <c r="AM137" s="299" t="s">
        <v>9</v>
      </c>
      <c r="AN137" s="241">
        <v>333300</v>
      </c>
      <c r="AO137" s="20">
        <v>787</v>
      </c>
      <c r="AP137" s="20">
        <v>13</v>
      </c>
      <c r="AQ137" s="417">
        <v>60.53846153846154</v>
      </c>
      <c r="AS137" s="241">
        <v>333300</v>
      </c>
      <c r="AT137" s="20">
        <v>29</v>
      </c>
      <c r="AU137" s="20">
        <v>29</v>
      </c>
      <c r="AV137" s="20">
        <v>99</v>
      </c>
      <c r="AW137" s="20">
        <v>1</v>
      </c>
      <c r="AX137" s="20">
        <v>29</v>
      </c>
    </row>
    <row r="138" spans="33:50" x14ac:dyDescent="0.3">
      <c r="AG138" s="49" t="s">
        <v>149</v>
      </c>
      <c r="AH138" s="42">
        <v>341700</v>
      </c>
      <c r="AI138" s="43">
        <v>65.5</v>
      </c>
      <c r="AJ138" s="51">
        <v>94</v>
      </c>
      <c r="AK138" s="331" t="s">
        <v>1096</v>
      </c>
      <c r="AL138" s="21" t="s">
        <v>13</v>
      </c>
      <c r="AM138" s="299" t="s">
        <v>38</v>
      </c>
      <c r="AN138" s="241">
        <v>303000</v>
      </c>
      <c r="AO138" s="20">
        <v>428</v>
      </c>
      <c r="AP138" s="20">
        <v>7</v>
      </c>
      <c r="AQ138" s="417">
        <v>61.142857142857146</v>
      </c>
      <c r="AS138" s="241">
        <v>303000</v>
      </c>
      <c r="AT138" s="20">
        <v>0</v>
      </c>
      <c r="AU138" s="20">
        <v>0</v>
      </c>
      <c r="AV138" s="20">
        <v>57</v>
      </c>
      <c r="AW138" s="20">
        <v>0</v>
      </c>
      <c r="AX138" s="20">
        <v>0</v>
      </c>
    </row>
    <row r="139" spans="33:50" x14ac:dyDescent="0.3">
      <c r="AG139" s="49" t="s">
        <v>150</v>
      </c>
      <c r="AH139" s="42">
        <v>413200</v>
      </c>
      <c r="AI139" s="43">
        <v>80.33</v>
      </c>
      <c r="AJ139" s="51">
        <v>80</v>
      </c>
      <c r="AK139" s="332" t="s">
        <v>1097</v>
      </c>
      <c r="AL139" s="21" t="s">
        <v>41</v>
      </c>
      <c r="AM139" s="299" t="s">
        <v>9</v>
      </c>
      <c r="AN139" s="241">
        <v>208800</v>
      </c>
      <c r="AO139" s="20" t="s">
        <v>1020</v>
      </c>
      <c r="AP139" s="20" t="s">
        <v>1020</v>
      </c>
      <c r="AQ139" s="417" t="s">
        <v>1020</v>
      </c>
      <c r="AR139" s="200"/>
      <c r="AS139" s="241">
        <v>208800</v>
      </c>
      <c r="AT139" s="20">
        <v>0</v>
      </c>
      <c r="AU139" s="20">
        <v>0</v>
      </c>
      <c r="AV139" s="20">
        <v>39</v>
      </c>
      <c r="AW139" s="20">
        <v>0</v>
      </c>
      <c r="AX139" s="20">
        <v>0</v>
      </c>
    </row>
    <row r="140" spans="33:50" x14ac:dyDescent="0.3">
      <c r="AG140" s="49" t="s">
        <v>691</v>
      </c>
      <c r="AH140" s="42">
        <v>223800</v>
      </c>
      <c r="AI140" s="43">
        <v>55.25</v>
      </c>
      <c r="AJ140" s="51">
        <v>4</v>
      </c>
      <c r="AK140" s="331" t="s">
        <v>1500</v>
      </c>
      <c r="AL140" s="21" t="s">
        <v>25</v>
      </c>
      <c r="AM140" s="299" t="s">
        <v>9</v>
      </c>
      <c r="AN140" s="241">
        <v>182300</v>
      </c>
      <c r="AO140" s="20">
        <v>323</v>
      </c>
      <c r="AP140" s="20">
        <v>5</v>
      </c>
      <c r="AQ140" s="417">
        <v>64.599999999999994</v>
      </c>
      <c r="AS140" s="241">
        <v>254200</v>
      </c>
      <c r="AT140" s="20">
        <v>66</v>
      </c>
      <c r="AU140" s="20">
        <v>62</v>
      </c>
      <c r="AV140" s="20">
        <v>10</v>
      </c>
      <c r="AW140" s="20">
        <v>4</v>
      </c>
      <c r="AX140" s="20">
        <v>264</v>
      </c>
    </row>
    <row r="141" spans="33:50" x14ac:dyDescent="0.3">
      <c r="AG141" s="49" t="s">
        <v>151</v>
      </c>
      <c r="AH141" s="42">
        <v>477700</v>
      </c>
      <c r="AI141" s="43">
        <v>94.5</v>
      </c>
      <c r="AJ141" s="51">
        <v>81</v>
      </c>
      <c r="AK141" s="332" t="s">
        <v>1501</v>
      </c>
      <c r="AL141" s="21" t="s">
        <v>13</v>
      </c>
      <c r="AM141" s="299" t="s">
        <v>38</v>
      </c>
      <c r="AN141" s="241">
        <v>123900</v>
      </c>
      <c r="AO141" s="20">
        <v>0</v>
      </c>
      <c r="AP141" s="20">
        <v>0</v>
      </c>
      <c r="AQ141" s="417" t="s">
        <v>1020</v>
      </c>
      <c r="AR141" s="200"/>
      <c r="AS141" s="241">
        <v>123900</v>
      </c>
      <c r="AT141" s="20">
        <v>0</v>
      </c>
      <c r="AU141" s="20">
        <v>0</v>
      </c>
      <c r="AV141" s="20">
        <v>23</v>
      </c>
      <c r="AW141" s="20">
        <v>0</v>
      </c>
      <c r="AX141" s="20">
        <v>0</v>
      </c>
    </row>
    <row r="142" spans="33:50" x14ac:dyDescent="0.3">
      <c r="AG142" s="49" t="s">
        <v>152</v>
      </c>
      <c r="AH142" s="42">
        <v>192100</v>
      </c>
      <c r="AI142" s="43">
        <v>0</v>
      </c>
      <c r="AJ142" s="51">
        <v>0</v>
      </c>
      <c r="AK142" s="331" t="s">
        <v>1098</v>
      </c>
      <c r="AL142" s="21" t="s">
        <v>13</v>
      </c>
      <c r="AM142" s="435" t="s">
        <v>9</v>
      </c>
      <c r="AN142" s="241">
        <v>479000</v>
      </c>
      <c r="AO142" s="20">
        <v>1305</v>
      </c>
      <c r="AP142" s="20">
        <v>15</v>
      </c>
      <c r="AQ142" s="417">
        <v>87</v>
      </c>
      <c r="AS142" s="241">
        <v>349400</v>
      </c>
      <c r="AT142" s="20">
        <v>59.428571428571431</v>
      </c>
      <c r="AU142" s="20">
        <v>62.333333333333336</v>
      </c>
      <c r="AV142" s="20">
        <v>69</v>
      </c>
      <c r="AW142" s="20">
        <v>7</v>
      </c>
      <c r="AX142" s="20">
        <v>416</v>
      </c>
    </row>
    <row r="143" spans="33:50" x14ac:dyDescent="0.3">
      <c r="AG143" s="49" t="s">
        <v>153</v>
      </c>
      <c r="AH143" s="42">
        <v>163200</v>
      </c>
      <c r="AI143" s="43">
        <v>61.5</v>
      </c>
      <c r="AJ143" s="51">
        <v>-27</v>
      </c>
      <c r="AK143" s="331" t="s">
        <v>898</v>
      </c>
      <c r="AL143" s="21" t="s">
        <v>22</v>
      </c>
      <c r="AM143" s="299" t="s">
        <v>1973</v>
      </c>
      <c r="AN143" s="241">
        <v>312700</v>
      </c>
      <c r="AO143" s="20">
        <v>568</v>
      </c>
      <c r="AP143" s="20">
        <v>10</v>
      </c>
      <c r="AQ143" s="417">
        <v>56.8</v>
      </c>
      <c r="AS143" s="241">
        <v>312700</v>
      </c>
      <c r="AT143" s="20">
        <v>14</v>
      </c>
      <c r="AU143" s="20">
        <v>14</v>
      </c>
      <c r="AV143" s="20">
        <v>106</v>
      </c>
      <c r="AW143" s="20">
        <v>1</v>
      </c>
      <c r="AX143" s="20">
        <v>14</v>
      </c>
    </row>
    <row r="144" spans="33:50" x14ac:dyDescent="0.3">
      <c r="AG144" s="49" t="s">
        <v>154</v>
      </c>
      <c r="AH144" s="42">
        <v>321100</v>
      </c>
      <c r="AI144" s="43">
        <v>62.4</v>
      </c>
      <c r="AJ144" s="51">
        <v>60</v>
      </c>
      <c r="AK144" s="332" t="s">
        <v>1502</v>
      </c>
      <c r="AL144" s="21" t="s">
        <v>2</v>
      </c>
      <c r="AM144" s="435" t="s">
        <v>1973</v>
      </c>
      <c r="AN144" s="241">
        <v>123900</v>
      </c>
      <c r="AO144" s="20">
        <v>0</v>
      </c>
      <c r="AP144" s="20">
        <v>0</v>
      </c>
      <c r="AQ144" s="417" t="s">
        <v>1020</v>
      </c>
      <c r="AR144" s="200"/>
      <c r="AS144" s="241">
        <v>123900</v>
      </c>
      <c r="AT144" s="20">
        <v>0</v>
      </c>
      <c r="AU144" s="20">
        <v>0</v>
      </c>
      <c r="AV144" s="20">
        <v>23</v>
      </c>
      <c r="AW144" s="20">
        <v>0</v>
      </c>
      <c r="AX144" s="20">
        <v>0</v>
      </c>
    </row>
    <row r="145" spans="33:50" x14ac:dyDescent="0.3">
      <c r="AG145" s="49" t="s">
        <v>155</v>
      </c>
      <c r="AH145" s="42">
        <v>574700</v>
      </c>
      <c r="AI145" s="43">
        <v>110</v>
      </c>
      <c r="AJ145" s="51">
        <v>120</v>
      </c>
      <c r="AK145" s="332" t="s">
        <v>968</v>
      </c>
      <c r="AL145" s="21" t="s">
        <v>17</v>
      </c>
      <c r="AM145" s="299" t="s">
        <v>9</v>
      </c>
      <c r="AN145" s="241">
        <v>379100</v>
      </c>
      <c r="AO145" s="20" t="s">
        <v>1020</v>
      </c>
      <c r="AP145" s="20" t="s">
        <v>1020</v>
      </c>
      <c r="AQ145" s="417" t="s">
        <v>1020</v>
      </c>
      <c r="AR145" s="200"/>
      <c r="AS145" s="241">
        <v>453000</v>
      </c>
      <c r="AT145" s="20">
        <v>84.875</v>
      </c>
      <c r="AU145" s="20">
        <v>88.666666666666671</v>
      </c>
      <c r="AV145" s="20">
        <v>83</v>
      </c>
      <c r="AW145" s="20">
        <v>8</v>
      </c>
      <c r="AX145" s="20">
        <v>679</v>
      </c>
    </row>
    <row r="146" spans="33:50" x14ac:dyDescent="0.3">
      <c r="AG146" s="49" t="s">
        <v>156</v>
      </c>
      <c r="AH146" s="42">
        <v>452100</v>
      </c>
      <c r="AI146" s="43">
        <v>79.67</v>
      </c>
      <c r="AJ146" s="51">
        <v>93</v>
      </c>
      <c r="AK146" s="331" t="s">
        <v>1099</v>
      </c>
      <c r="AL146" s="21" t="s">
        <v>16</v>
      </c>
      <c r="AM146" s="299" t="s">
        <v>38</v>
      </c>
      <c r="AN146" s="241">
        <v>309600</v>
      </c>
      <c r="AO146" s="20">
        <v>957</v>
      </c>
      <c r="AP146" s="20">
        <v>17</v>
      </c>
      <c r="AQ146" s="417">
        <v>56.294117647058826</v>
      </c>
      <c r="AS146" s="241">
        <v>309600</v>
      </c>
      <c r="AT146" s="20">
        <v>0</v>
      </c>
      <c r="AU146" s="20">
        <v>0</v>
      </c>
      <c r="AV146" s="20">
        <v>58</v>
      </c>
      <c r="AW146" s="20">
        <v>0</v>
      </c>
      <c r="AX146" s="20">
        <v>0</v>
      </c>
    </row>
    <row r="147" spans="33:50" x14ac:dyDescent="0.3">
      <c r="AG147" s="49" t="s">
        <v>157</v>
      </c>
      <c r="AH147" s="42">
        <v>168900</v>
      </c>
      <c r="AI147" s="43">
        <v>35.5</v>
      </c>
      <c r="AJ147" s="51">
        <v>28</v>
      </c>
      <c r="AK147" s="332" t="s">
        <v>1100</v>
      </c>
      <c r="AL147" s="21" t="s">
        <v>22</v>
      </c>
      <c r="AM147" s="435" t="s">
        <v>38</v>
      </c>
      <c r="AN147" s="241">
        <v>123900</v>
      </c>
      <c r="AO147" s="20">
        <v>31</v>
      </c>
      <c r="AP147" s="20">
        <v>1</v>
      </c>
      <c r="AQ147" s="417">
        <v>31</v>
      </c>
      <c r="AR147" s="200"/>
      <c r="AS147" s="241">
        <v>212400</v>
      </c>
      <c r="AT147" s="20">
        <v>45.142857142857146</v>
      </c>
      <c r="AU147" s="20">
        <v>39.666666666666664</v>
      </c>
      <c r="AV147" s="20">
        <v>60</v>
      </c>
      <c r="AW147" s="20">
        <v>7</v>
      </c>
      <c r="AX147" s="20">
        <v>316</v>
      </c>
    </row>
    <row r="148" spans="33:50" x14ac:dyDescent="0.3">
      <c r="AG148" s="49" t="s">
        <v>158</v>
      </c>
      <c r="AH148" s="42">
        <v>644500</v>
      </c>
      <c r="AI148" s="43">
        <v>128.83000000000001</v>
      </c>
      <c r="AJ148" s="51">
        <v>109</v>
      </c>
      <c r="AK148" s="331" t="s">
        <v>1101</v>
      </c>
      <c r="AL148" s="21" t="s">
        <v>19</v>
      </c>
      <c r="AM148" s="299" t="s">
        <v>1972</v>
      </c>
      <c r="AN148" s="241">
        <v>557700</v>
      </c>
      <c r="AO148" s="20">
        <v>2127</v>
      </c>
      <c r="AP148" s="20">
        <v>21</v>
      </c>
      <c r="AQ148" s="417">
        <v>101.28571428571429</v>
      </c>
      <c r="AS148" s="241">
        <v>538300</v>
      </c>
      <c r="AT148" s="20">
        <v>100.5</v>
      </c>
      <c r="AU148" s="20">
        <v>107.66666666666667</v>
      </c>
      <c r="AV148" s="20">
        <v>118</v>
      </c>
      <c r="AW148" s="20">
        <v>8</v>
      </c>
      <c r="AX148" s="20">
        <v>804</v>
      </c>
    </row>
    <row r="149" spans="33:50" x14ac:dyDescent="0.3">
      <c r="AG149" s="49" t="s">
        <v>159</v>
      </c>
      <c r="AH149" s="42">
        <v>360900</v>
      </c>
      <c r="AI149" s="43">
        <v>84.25</v>
      </c>
      <c r="AJ149" s="51">
        <v>36</v>
      </c>
      <c r="AK149" s="332" t="s">
        <v>1102</v>
      </c>
      <c r="AL149" s="21" t="s">
        <v>41</v>
      </c>
      <c r="AM149" s="299" t="s">
        <v>9</v>
      </c>
      <c r="AN149" s="241">
        <v>123900</v>
      </c>
      <c r="AO149" s="20">
        <v>0</v>
      </c>
      <c r="AP149" s="20">
        <v>0</v>
      </c>
      <c r="AQ149" s="417" t="s">
        <v>1020</v>
      </c>
      <c r="AR149" s="200"/>
      <c r="AS149" s="241">
        <v>123900</v>
      </c>
      <c r="AT149" s="20">
        <v>0</v>
      </c>
      <c r="AU149" s="20">
        <v>0</v>
      </c>
      <c r="AV149" s="20">
        <v>23</v>
      </c>
      <c r="AW149" s="20">
        <v>0</v>
      </c>
      <c r="AX149" s="20">
        <v>0</v>
      </c>
    </row>
    <row r="150" spans="33:50" x14ac:dyDescent="0.3">
      <c r="AG150" s="49" t="s">
        <v>160</v>
      </c>
      <c r="AH150" s="42">
        <v>270500</v>
      </c>
      <c r="AI150" s="43">
        <v>52.5</v>
      </c>
      <c r="AJ150" s="51">
        <v>71</v>
      </c>
      <c r="AK150" s="332" t="s">
        <v>1103</v>
      </c>
      <c r="AL150" s="21" t="s">
        <v>17</v>
      </c>
      <c r="AM150" s="435" t="s">
        <v>1971</v>
      </c>
      <c r="AN150" s="241">
        <v>123900</v>
      </c>
      <c r="AO150" s="20">
        <v>0</v>
      </c>
      <c r="AP150" s="20">
        <v>0</v>
      </c>
      <c r="AQ150" s="417" t="s">
        <v>1020</v>
      </c>
      <c r="AR150" s="200"/>
      <c r="AS150" s="241">
        <v>123900</v>
      </c>
      <c r="AT150" s="20">
        <v>61.5</v>
      </c>
      <c r="AU150" s="20">
        <v>61.5</v>
      </c>
      <c r="AV150" s="20">
        <v>-53</v>
      </c>
      <c r="AW150" s="20">
        <v>2</v>
      </c>
      <c r="AX150" s="20">
        <v>123</v>
      </c>
    </row>
    <row r="151" spans="33:50" x14ac:dyDescent="0.3">
      <c r="AG151" s="49" t="s">
        <v>161</v>
      </c>
      <c r="AH151" s="42">
        <v>442900</v>
      </c>
      <c r="AI151" s="43">
        <v>83</v>
      </c>
      <c r="AJ151" s="51">
        <v>141</v>
      </c>
      <c r="AK151" s="332" t="s">
        <v>1642</v>
      </c>
      <c r="AL151" s="21" t="s">
        <v>18</v>
      </c>
      <c r="AM151" s="299" t="s">
        <v>11</v>
      </c>
      <c r="AN151" s="241">
        <v>123900</v>
      </c>
      <c r="AO151" s="20">
        <v>0</v>
      </c>
      <c r="AP151" s="20">
        <v>0</v>
      </c>
      <c r="AQ151" s="417" t="s">
        <v>1020</v>
      </c>
      <c r="AR151" s="200"/>
      <c r="AS151" s="241">
        <v>123900</v>
      </c>
      <c r="AT151" s="20">
        <v>0</v>
      </c>
      <c r="AU151" s="20">
        <v>0</v>
      </c>
      <c r="AV151" s="20">
        <v>23</v>
      </c>
      <c r="AW151" s="20">
        <v>0</v>
      </c>
      <c r="AX151" s="20">
        <v>0</v>
      </c>
    </row>
    <row r="152" spans="33:50" x14ac:dyDescent="0.3">
      <c r="AG152" s="49" t="s">
        <v>792</v>
      </c>
      <c r="AH152" s="42">
        <v>123900</v>
      </c>
      <c r="AI152" s="43">
        <v>0</v>
      </c>
      <c r="AJ152" s="51">
        <v>0</v>
      </c>
      <c r="AK152" s="331" t="s">
        <v>1504</v>
      </c>
      <c r="AL152" s="21" t="s">
        <v>12</v>
      </c>
      <c r="AM152" s="299" t="s">
        <v>10</v>
      </c>
      <c r="AN152" s="241">
        <v>212000</v>
      </c>
      <c r="AO152" s="20">
        <v>308</v>
      </c>
      <c r="AP152" s="20">
        <v>8</v>
      </c>
      <c r="AQ152" s="417">
        <v>38.5</v>
      </c>
      <c r="AS152" s="241">
        <v>212000</v>
      </c>
      <c r="AT152" s="20">
        <v>0</v>
      </c>
      <c r="AU152" s="20">
        <v>0</v>
      </c>
      <c r="AV152" s="20">
        <v>40</v>
      </c>
      <c r="AW152" s="20">
        <v>0</v>
      </c>
      <c r="AX152" s="20">
        <v>0</v>
      </c>
    </row>
    <row r="153" spans="33:50" x14ac:dyDescent="0.3">
      <c r="AG153" s="49" t="s">
        <v>162</v>
      </c>
      <c r="AH153" s="42">
        <v>360900</v>
      </c>
      <c r="AI153" s="43">
        <v>71.5</v>
      </c>
      <c r="AJ153" s="51">
        <v>98</v>
      </c>
      <c r="AK153" s="331" t="s">
        <v>1505</v>
      </c>
      <c r="AL153" s="437" t="s">
        <v>16</v>
      </c>
      <c r="AM153" s="299" t="s">
        <v>38</v>
      </c>
      <c r="AN153" s="241">
        <v>163000</v>
      </c>
      <c r="AO153" s="20">
        <v>111</v>
      </c>
      <c r="AP153" s="20">
        <v>3</v>
      </c>
      <c r="AQ153" s="417">
        <v>37</v>
      </c>
      <c r="AS153" s="241">
        <v>163000</v>
      </c>
      <c r="AT153" s="20">
        <v>11</v>
      </c>
      <c r="AU153" s="20">
        <v>11</v>
      </c>
      <c r="AV153" s="20">
        <v>51</v>
      </c>
      <c r="AW153" s="20">
        <v>1</v>
      </c>
      <c r="AX153" s="20">
        <v>11</v>
      </c>
    </row>
    <row r="154" spans="33:50" x14ac:dyDescent="0.3">
      <c r="AG154" s="49" t="s">
        <v>692</v>
      </c>
      <c r="AH154" s="42">
        <v>186000</v>
      </c>
      <c r="AI154" s="43">
        <v>48.2</v>
      </c>
      <c r="AJ154" s="51">
        <v>38</v>
      </c>
      <c r="AK154" s="331" t="s">
        <v>1104</v>
      </c>
      <c r="AL154" s="437" t="s">
        <v>41</v>
      </c>
      <c r="AM154" s="435" t="s">
        <v>9</v>
      </c>
      <c r="AN154" s="241">
        <v>231700</v>
      </c>
      <c r="AO154" s="20">
        <v>547</v>
      </c>
      <c r="AP154" s="20">
        <v>13</v>
      </c>
      <c r="AQ154" s="417">
        <v>42.07692307692308</v>
      </c>
      <c r="AS154" s="241">
        <v>195400</v>
      </c>
      <c r="AT154" s="20">
        <v>36.714285714285715</v>
      </c>
      <c r="AU154" s="20">
        <v>25.666666666666668</v>
      </c>
      <c r="AV154" s="20">
        <v>57</v>
      </c>
      <c r="AW154" s="20">
        <v>7</v>
      </c>
      <c r="AX154" s="20">
        <v>257</v>
      </c>
    </row>
    <row r="155" spans="33:50" x14ac:dyDescent="0.3">
      <c r="AG155" s="49" t="s">
        <v>163</v>
      </c>
      <c r="AH155" s="42">
        <v>243600</v>
      </c>
      <c r="AI155" s="43">
        <v>0</v>
      </c>
      <c r="AJ155" s="51">
        <v>0</v>
      </c>
      <c r="AK155" s="331" t="s">
        <v>1105</v>
      </c>
      <c r="AL155" s="21" t="s">
        <v>22</v>
      </c>
      <c r="AM155" s="299" t="s">
        <v>9</v>
      </c>
      <c r="AN155" s="241">
        <v>380700</v>
      </c>
      <c r="AO155" s="20">
        <v>1383</v>
      </c>
      <c r="AP155" s="20">
        <v>20</v>
      </c>
      <c r="AQ155" s="417">
        <v>69.150000000000006</v>
      </c>
      <c r="AS155" s="241">
        <v>316800</v>
      </c>
      <c r="AT155" s="20">
        <v>65.285714285714292</v>
      </c>
      <c r="AU155" s="20">
        <v>59.666666666666664</v>
      </c>
      <c r="AV155" s="20">
        <v>27</v>
      </c>
      <c r="AW155" s="20">
        <v>7</v>
      </c>
      <c r="AX155" s="20">
        <v>457</v>
      </c>
    </row>
    <row r="156" spans="33:50" x14ac:dyDescent="0.3">
      <c r="AG156" s="49" t="s">
        <v>164</v>
      </c>
      <c r="AH156" s="42">
        <v>319100</v>
      </c>
      <c r="AI156" s="43">
        <v>0</v>
      </c>
      <c r="AJ156" s="51">
        <v>0</v>
      </c>
      <c r="AK156" s="331" t="s">
        <v>1106</v>
      </c>
      <c r="AL156" s="21" t="s">
        <v>2</v>
      </c>
      <c r="AM156" s="299" t="s">
        <v>1972</v>
      </c>
      <c r="AN156" s="241">
        <v>454500</v>
      </c>
      <c r="AO156" s="20">
        <v>1486</v>
      </c>
      <c r="AP156" s="20">
        <v>18</v>
      </c>
      <c r="AQ156" s="417">
        <v>82.555555555555557</v>
      </c>
      <c r="AS156" s="241">
        <v>290800</v>
      </c>
      <c r="AT156" s="20">
        <v>54.714285714285715</v>
      </c>
      <c r="AU156" s="20">
        <v>34</v>
      </c>
      <c r="AV156" s="20">
        <v>77</v>
      </c>
      <c r="AW156" s="20">
        <v>7</v>
      </c>
      <c r="AX156" s="20">
        <v>383</v>
      </c>
    </row>
    <row r="157" spans="33:50" x14ac:dyDescent="0.3">
      <c r="AG157" s="49" t="s">
        <v>693</v>
      </c>
      <c r="AH157" s="42">
        <v>117300</v>
      </c>
      <c r="AI157" s="43">
        <v>0</v>
      </c>
      <c r="AJ157" s="51">
        <v>0</v>
      </c>
      <c r="AK157" s="332" t="s">
        <v>1021</v>
      </c>
      <c r="AL157" s="21" t="s">
        <v>26</v>
      </c>
      <c r="AM157" s="299" t="s">
        <v>1972</v>
      </c>
      <c r="AN157" s="241">
        <v>335900</v>
      </c>
      <c r="AO157" s="20" t="s">
        <v>1020</v>
      </c>
      <c r="AP157" s="20" t="s">
        <v>1020</v>
      </c>
      <c r="AQ157" s="417" t="s">
        <v>1020</v>
      </c>
      <c r="AR157" s="200"/>
      <c r="AS157" s="241">
        <v>335900</v>
      </c>
      <c r="AT157" s="20">
        <v>0</v>
      </c>
      <c r="AU157" s="20">
        <v>0</v>
      </c>
      <c r="AV157" s="20">
        <v>63</v>
      </c>
      <c r="AW157" s="20">
        <v>0</v>
      </c>
      <c r="AX157" s="20">
        <v>0</v>
      </c>
    </row>
    <row r="158" spans="33:50" x14ac:dyDescent="0.3">
      <c r="AG158" s="49" t="s">
        <v>165</v>
      </c>
      <c r="AH158" s="42">
        <v>222900</v>
      </c>
      <c r="AI158" s="43">
        <v>31.33</v>
      </c>
      <c r="AJ158" s="51">
        <v>76</v>
      </c>
      <c r="AK158" s="332" t="s">
        <v>1877</v>
      </c>
      <c r="AL158" s="21" t="s">
        <v>26</v>
      </c>
      <c r="AM158" s="299" t="s">
        <v>9</v>
      </c>
      <c r="AN158" s="241">
        <v>117300</v>
      </c>
      <c r="AO158" s="20" t="s">
        <v>1020</v>
      </c>
      <c r="AP158" s="20" t="s">
        <v>1020</v>
      </c>
      <c r="AQ158" s="417" t="s">
        <v>1020</v>
      </c>
      <c r="AR158" s="200"/>
      <c r="AS158" s="241">
        <v>204800</v>
      </c>
      <c r="AT158" s="20">
        <v>44.666666666666664</v>
      </c>
      <c r="AU158" s="20">
        <v>42.666666666666664</v>
      </c>
      <c r="AV158" s="20">
        <v>39</v>
      </c>
      <c r="AW158" s="20">
        <v>6</v>
      </c>
      <c r="AX158" s="20">
        <v>268</v>
      </c>
    </row>
    <row r="159" spans="33:50" x14ac:dyDescent="0.3">
      <c r="AG159" s="49" t="s">
        <v>166</v>
      </c>
      <c r="AH159" s="42">
        <v>227200</v>
      </c>
      <c r="AI159" s="43">
        <v>44.67</v>
      </c>
      <c r="AJ159" s="51">
        <v>49</v>
      </c>
      <c r="AK159" s="331" t="s">
        <v>1107</v>
      </c>
      <c r="AL159" s="21" t="s">
        <v>16</v>
      </c>
      <c r="AM159" s="299" t="s">
        <v>9</v>
      </c>
      <c r="AN159" s="241">
        <v>445300</v>
      </c>
      <c r="AO159" s="20">
        <v>1696</v>
      </c>
      <c r="AP159" s="20">
        <v>21</v>
      </c>
      <c r="AQ159" s="417">
        <v>80.761904761904759</v>
      </c>
      <c r="AS159" s="241">
        <v>444900</v>
      </c>
      <c r="AT159" s="20">
        <v>95.125</v>
      </c>
      <c r="AU159" s="20">
        <v>86.333333333333329</v>
      </c>
      <c r="AV159" s="20">
        <v>52</v>
      </c>
      <c r="AW159" s="20">
        <v>8</v>
      </c>
      <c r="AX159" s="20">
        <v>761</v>
      </c>
    </row>
    <row r="160" spans="33:50" x14ac:dyDescent="0.3">
      <c r="AG160" s="49" t="s">
        <v>167</v>
      </c>
      <c r="AH160" s="42">
        <v>343100</v>
      </c>
      <c r="AI160" s="43">
        <v>74</v>
      </c>
      <c r="AJ160" s="51">
        <v>89</v>
      </c>
      <c r="AK160" s="331" t="s">
        <v>1108</v>
      </c>
      <c r="AL160" s="21" t="s">
        <v>14</v>
      </c>
      <c r="AM160" s="435" t="s">
        <v>1973</v>
      </c>
      <c r="AN160" s="241">
        <v>335100</v>
      </c>
      <c r="AO160" s="20">
        <v>913</v>
      </c>
      <c r="AP160" s="20">
        <v>15</v>
      </c>
      <c r="AQ160" s="417">
        <v>60.866666666666667</v>
      </c>
      <c r="AS160" s="241">
        <v>340800</v>
      </c>
      <c r="AT160" s="20">
        <v>67.333333333333329</v>
      </c>
      <c r="AU160" s="20">
        <v>67.333333333333329</v>
      </c>
      <c r="AV160" s="20">
        <v>60</v>
      </c>
      <c r="AW160" s="20">
        <v>3</v>
      </c>
      <c r="AX160" s="20">
        <v>202</v>
      </c>
    </row>
    <row r="161" spans="33:50" x14ac:dyDescent="0.3">
      <c r="AG161" s="49" t="s">
        <v>793</v>
      </c>
      <c r="AH161" s="42">
        <v>289500</v>
      </c>
      <c r="AI161" s="43">
        <v>40</v>
      </c>
      <c r="AJ161" s="51">
        <v>88</v>
      </c>
      <c r="AK161" s="332" t="s">
        <v>1878</v>
      </c>
      <c r="AL161" s="21" t="s">
        <v>15</v>
      </c>
      <c r="AM161" s="299" t="s">
        <v>10</v>
      </c>
      <c r="AN161" s="241">
        <v>198200</v>
      </c>
      <c r="AO161" s="20" t="s">
        <v>1020</v>
      </c>
      <c r="AP161" s="20" t="s">
        <v>1020</v>
      </c>
      <c r="AQ161" s="417" t="s">
        <v>1020</v>
      </c>
      <c r="AR161" s="200"/>
      <c r="AS161" s="241">
        <v>198200</v>
      </c>
      <c r="AT161" s="20">
        <v>0</v>
      </c>
      <c r="AU161" s="20">
        <v>0</v>
      </c>
      <c r="AV161" s="20">
        <v>37</v>
      </c>
      <c r="AW161" s="20">
        <v>0</v>
      </c>
      <c r="AX161" s="20">
        <v>0</v>
      </c>
    </row>
    <row r="162" spans="33:50" x14ac:dyDescent="0.3">
      <c r="AG162" s="49" t="s">
        <v>694</v>
      </c>
      <c r="AH162" s="42">
        <v>374800</v>
      </c>
      <c r="AI162" s="43">
        <v>76.17</v>
      </c>
      <c r="AJ162" s="51">
        <v>50</v>
      </c>
      <c r="AK162" s="331" t="s">
        <v>1109</v>
      </c>
      <c r="AL162" s="21" t="s">
        <v>25</v>
      </c>
      <c r="AM162" s="299" t="s">
        <v>38</v>
      </c>
      <c r="AN162" s="241">
        <v>398400</v>
      </c>
      <c r="AO162" s="20">
        <v>1230</v>
      </c>
      <c r="AP162" s="20">
        <v>17</v>
      </c>
      <c r="AQ162" s="417">
        <v>72.352941176470594</v>
      </c>
      <c r="AS162" s="241">
        <v>367900</v>
      </c>
      <c r="AT162" s="20">
        <v>53.666666666666664</v>
      </c>
      <c r="AU162" s="20">
        <v>53.666666666666664</v>
      </c>
      <c r="AV162" s="20">
        <v>102</v>
      </c>
      <c r="AW162" s="20">
        <v>3</v>
      </c>
      <c r="AX162" s="20">
        <v>161</v>
      </c>
    </row>
    <row r="163" spans="33:50" x14ac:dyDescent="0.3">
      <c r="AG163" s="49" t="s">
        <v>168</v>
      </c>
      <c r="AH163" s="42">
        <v>296900</v>
      </c>
      <c r="AI163" s="43">
        <v>66</v>
      </c>
      <c r="AJ163" s="51">
        <v>94</v>
      </c>
      <c r="AK163" s="331" t="s">
        <v>1110</v>
      </c>
      <c r="AL163" s="21" t="s">
        <v>26</v>
      </c>
      <c r="AM163" s="299" t="s">
        <v>10</v>
      </c>
      <c r="AN163" s="241">
        <v>611900</v>
      </c>
      <c r="AO163" s="20">
        <v>2334</v>
      </c>
      <c r="AP163" s="20">
        <v>21</v>
      </c>
      <c r="AQ163" s="417">
        <v>111.14285714285714</v>
      </c>
      <c r="AS163" s="241">
        <v>604600</v>
      </c>
      <c r="AT163" s="20">
        <v>111.5</v>
      </c>
      <c r="AU163" s="20">
        <v>122</v>
      </c>
      <c r="AV163" s="20">
        <v>106</v>
      </c>
      <c r="AW163" s="20">
        <v>8</v>
      </c>
      <c r="AX163" s="20">
        <v>892</v>
      </c>
    </row>
    <row r="164" spans="33:50" x14ac:dyDescent="0.3">
      <c r="AG164" s="49" t="s">
        <v>169</v>
      </c>
      <c r="AH164" s="42">
        <v>123900</v>
      </c>
      <c r="AI164" s="43">
        <v>0</v>
      </c>
      <c r="AJ164" s="51">
        <v>0</v>
      </c>
      <c r="AK164" s="331" t="s">
        <v>1111</v>
      </c>
      <c r="AL164" s="21" t="s">
        <v>14</v>
      </c>
      <c r="AM164" s="435" t="s">
        <v>10</v>
      </c>
      <c r="AN164" s="241">
        <v>520299.99999999994</v>
      </c>
      <c r="AO164" s="20">
        <v>2079</v>
      </c>
      <c r="AP164" s="20">
        <v>22</v>
      </c>
      <c r="AQ164" s="417">
        <v>94.5</v>
      </c>
      <c r="AS164" s="241">
        <v>486700</v>
      </c>
      <c r="AT164" s="20">
        <v>89.25</v>
      </c>
      <c r="AU164" s="20">
        <v>95.333333333333329</v>
      </c>
      <c r="AV164" s="20">
        <v>110</v>
      </c>
      <c r="AW164" s="20">
        <v>8</v>
      </c>
      <c r="AX164" s="20">
        <v>714</v>
      </c>
    </row>
    <row r="165" spans="33:50" x14ac:dyDescent="0.3">
      <c r="AG165" s="49" t="s">
        <v>170</v>
      </c>
      <c r="AH165" s="42">
        <v>117300</v>
      </c>
      <c r="AI165" s="43">
        <v>0</v>
      </c>
      <c r="AJ165" s="51">
        <v>0</v>
      </c>
      <c r="AK165" s="331" t="s">
        <v>899</v>
      </c>
      <c r="AL165" s="21" t="s">
        <v>41</v>
      </c>
      <c r="AM165" s="299" t="s">
        <v>10</v>
      </c>
      <c r="AN165" s="241">
        <v>571000</v>
      </c>
      <c r="AO165" s="20">
        <v>2178</v>
      </c>
      <c r="AP165" s="20">
        <v>21</v>
      </c>
      <c r="AQ165" s="417">
        <v>103.71428571428571</v>
      </c>
      <c r="AS165" s="241">
        <v>480600</v>
      </c>
      <c r="AT165" s="20">
        <v>92.25</v>
      </c>
      <c r="AU165" s="20">
        <v>76.666666666666671</v>
      </c>
      <c r="AV165" s="20">
        <v>103</v>
      </c>
      <c r="AW165" s="20">
        <v>8</v>
      </c>
      <c r="AX165" s="20">
        <v>738</v>
      </c>
    </row>
    <row r="166" spans="33:50" x14ac:dyDescent="0.3">
      <c r="AG166" s="49" t="s">
        <v>171</v>
      </c>
      <c r="AH166" s="42">
        <v>244800</v>
      </c>
      <c r="AI166" s="43">
        <v>0</v>
      </c>
      <c r="AJ166" s="51">
        <v>0</v>
      </c>
      <c r="AK166" s="331" t="s">
        <v>1112</v>
      </c>
      <c r="AL166" s="21" t="s">
        <v>12</v>
      </c>
      <c r="AM166" s="299" t="s">
        <v>10</v>
      </c>
      <c r="AN166" s="241">
        <v>498000</v>
      </c>
      <c r="AO166" s="20">
        <v>995</v>
      </c>
      <c r="AP166" s="20">
        <v>11</v>
      </c>
      <c r="AQ166" s="417">
        <v>90.454545454545453</v>
      </c>
      <c r="AS166" s="241">
        <v>498000</v>
      </c>
      <c r="AT166" s="20">
        <v>35</v>
      </c>
      <c r="AU166" s="20">
        <v>35</v>
      </c>
      <c r="AV166" s="20">
        <v>157</v>
      </c>
      <c r="AW166" s="20">
        <v>1</v>
      </c>
      <c r="AX166" s="20">
        <v>35</v>
      </c>
    </row>
    <row r="167" spans="33:50" x14ac:dyDescent="0.3">
      <c r="AG167" s="49" t="s">
        <v>172</v>
      </c>
      <c r="AH167" s="42">
        <v>608800</v>
      </c>
      <c r="AI167" s="43">
        <v>89</v>
      </c>
      <c r="AJ167" s="51">
        <v>179</v>
      </c>
      <c r="AK167" s="331" t="s">
        <v>969</v>
      </c>
      <c r="AL167" s="21" t="s">
        <v>3</v>
      </c>
      <c r="AM167" s="299" t="s">
        <v>9</v>
      </c>
      <c r="AN167" s="241">
        <v>218500</v>
      </c>
      <c r="AO167" s="20">
        <v>248</v>
      </c>
      <c r="AP167" s="20">
        <v>5</v>
      </c>
      <c r="AQ167" s="417">
        <v>49.6</v>
      </c>
      <c r="AS167" s="241">
        <v>238300</v>
      </c>
      <c r="AT167" s="20">
        <v>56.333333333333336</v>
      </c>
      <c r="AU167" s="20">
        <v>56.333333333333336</v>
      </c>
      <c r="AV167" s="20">
        <v>62</v>
      </c>
      <c r="AW167" s="20">
        <v>3</v>
      </c>
      <c r="AX167" s="20">
        <v>169</v>
      </c>
    </row>
    <row r="168" spans="33:50" x14ac:dyDescent="0.3">
      <c r="AG168" s="49" t="s">
        <v>794</v>
      </c>
      <c r="AH168" s="42">
        <v>117300</v>
      </c>
      <c r="AI168" s="43">
        <v>0</v>
      </c>
      <c r="AJ168" s="51">
        <v>0</v>
      </c>
      <c r="AK168" s="332" t="s">
        <v>1879</v>
      </c>
      <c r="AL168" s="21" t="s">
        <v>25</v>
      </c>
      <c r="AM168" s="299" t="s">
        <v>10</v>
      </c>
      <c r="AN168" s="241">
        <v>276400</v>
      </c>
      <c r="AO168" s="20">
        <v>251</v>
      </c>
      <c r="AP168" s="20">
        <v>4</v>
      </c>
      <c r="AQ168" s="417">
        <v>62.75</v>
      </c>
      <c r="AR168" s="200"/>
      <c r="AS168" s="241">
        <v>278800</v>
      </c>
      <c r="AT168" s="20">
        <v>43.2</v>
      </c>
      <c r="AU168" s="20">
        <v>45.333333333333336</v>
      </c>
      <c r="AV168" s="20">
        <v>113</v>
      </c>
      <c r="AW168" s="20">
        <v>5</v>
      </c>
      <c r="AX168" s="20">
        <v>216</v>
      </c>
    </row>
    <row r="169" spans="33:50" x14ac:dyDescent="0.3">
      <c r="AG169" s="49" t="s">
        <v>173</v>
      </c>
      <c r="AH169" s="42">
        <v>291800</v>
      </c>
      <c r="AI169" s="43">
        <v>92.5</v>
      </c>
      <c r="AJ169" s="51">
        <v>-14</v>
      </c>
      <c r="AK169" s="331" t="s">
        <v>1114</v>
      </c>
      <c r="AL169" s="21" t="s">
        <v>2</v>
      </c>
      <c r="AM169" s="299" t="s">
        <v>1972</v>
      </c>
      <c r="AN169" s="241">
        <v>368800</v>
      </c>
      <c r="AO169" s="20">
        <v>521</v>
      </c>
      <c r="AP169" s="20">
        <v>7</v>
      </c>
      <c r="AQ169" s="417">
        <v>74.428571428571431</v>
      </c>
      <c r="AS169" s="241">
        <v>256800</v>
      </c>
      <c r="AT169" s="20">
        <v>38.333333333333336</v>
      </c>
      <c r="AU169" s="20">
        <v>18.666666666666668</v>
      </c>
      <c r="AV169" s="20">
        <v>138</v>
      </c>
      <c r="AW169" s="20">
        <v>6</v>
      </c>
      <c r="AX169" s="20">
        <v>230</v>
      </c>
    </row>
    <row r="170" spans="33:50" x14ac:dyDescent="0.3">
      <c r="AG170" s="49" t="s">
        <v>174</v>
      </c>
      <c r="AH170" s="42">
        <v>362400</v>
      </c>
      <c r="AI170" s="43">
        <v>57.67</v>
      </c>
      <c r="AJ170" s="51">
        <v>96</v>
      </c>
      <c r="AK170" s="331" t="s">
        <v>1115</v>
      </c>
      <c r="AL170" s="21" t="s">
        <v>19</v>
      </c>
      <c r="AM170" s="299" t="s">
        <v>9</v>
      </c>
      <c r="AN170" s="241">
        <v>521200.00000000006</v>
      </c>
      <c r="AO170" s="20">
        <v>1988</v>
      </c>
      <c r="AP170" s="20">
        <v>21</v>
      </c>
      <c r="AQ170" s="417">
        <v>94.666666666666671</v>
      </c>
      <c r="AS170" s="241">
        <v>407000</v>
      </c>
      <c r="AT170" s="20">
        <v>74.5</v>
      </c>
      <c r="AU170" s="20">
        <v>60</v>
      </c>
      <c r="AV170" s="20">
        <v>108</v>
      </c>
      <c r="AW170" s="20">
        <v>8</v>
      </c>
      <c r="AX170" s="20">
        <v>596</v>
      </c>
    </row>
    <row r="171" spans="33:50" x14ac:dyDescent="0.3">
      <c r="AG171" s="49" t="s">
        <v>175</v>
      </c>
      <c r="AH171" s="42">
        <v>165100</v>
      </c>
      <c r="AI171" s="43">
        <v>0</v>
      </c>
      <c r="AJ171" s="51">
        <v>0</v>
      </c>
      <c r="AK171" s="332" t="s">
        <v>1116</v>
      </c>
      <c r="AL171" s="21" t="s">
        <v>26</v>
      </c>
      <c r="AM171" s="299" t="s">
        <v>1972</v>
      </c>
      <c r="AN171" s="241">
        <v>163800</v>
      </c>
      <c r="AO171" s="20">
        <v>0</v>
      </c>
      <c r="AP171" s="20">
        <v>0</v>
      </c>
      <c r="AQ171" s="417" t="s">
        <v>1020</v>
      </c>
      <c r="AR171" s="200"/>
      <c r="AS171" s="241">
        <v>163800</v>
      </c>
      <c r="AT171" s="20">
        <v>0</v>
      </c>
      <c r="AU171" s="20">
        <v>0</v>
      </c>
      <c r="AV171" s="20">
        <v>31</v>
      </c>
      <c r="AW171" s="20">
        <v>0</v>
      </c>
      <c r="AX171" s="20">
        <v>0</v>
      </c>
    </row>
    <row r="172" spans="33:50" x14ac:dyDescent="0.3">
      <c r="AG172" s="49" t="s">
        <v>176</v>
      </c>
      <c r="AH172" s="42">
        <v>260800</v>
      </c>
      <c r="AI172" s="43">
        <v>0</v>
      </c>
      <c r="AJ172" s="51">
        <v>0</v>
      </c>
      <c r="AK172" s="331" t="s">
        <v>1117</v>
      </c>
      <c r="AL172" s="21" t="s">
        <v>24</v>
      </c>
      <c r="AM172" s="299" t="s">
        <v>1974</v>
      </c>
      <c r="AN172" s="241">
        <v>309500</v>
      </c>
      <c r="AO172" s="20">
        <v>506</v>
      </c>
      <c r="AP172" s="20">
        <v>9</v>
      </c>
      <c r="AQ172" s="417">
        <v>56.222222222222221</v>
      </c>
      <c r="AS172" s="241">
        <v>266300</v>
      </c>
      <c r="AT172" s="20">
        <v>48.375</v>
      </c>
      <c r="AU172" s="20">
        <v>55.666666666666664</v>
      </c>
      <c r="AV172" s="20">
        <v>47</v>
      </c>
      <c r="AW172" s="20">
        <v>8</v>
      </c>
      <c r="AX172" s="20">
        <v>387</v>
      </c>
    </row>
    <row r="173" spans="33:50" x14ac:dyDescent="0.3">
      <c r="AG173" s="49" t="s">
        <v>177</v>
      </c>
      <c r="AH173" s="42">
        <v>414300</v>
      </c>
      <c r="AI173" s="43">
        <v>69.5</v>
      </c>
      <c r="AJ173" s="51">
        <v>104</v>
      </c>
      <c r="AK173" s="331" t="s">
        <v>1118</v>
      </c>
      <c r="AL173" s="21" t="s">
        <v>22</v>
      </c>
      <c r="AM173" s="435" t="s">
        <v>1972</v>
      </c>
      <c r="AN173" s="241">
        <v>419000</v>
      </c>
      <c r="AO173" s="20">
        <v>99</v>
      </c>
      <c r="AP173" s="20">
        <v>2</v>
      </c>
      <c r="AQ173" s="417">
        <v>49.5</v>
      </c>
      <c r="AS173" s="241">
        <v>387400</v>
      </c>
      <c r="AT173" s="20">
        <v>68.125</v>
      </c>
      <c r="AU173" s="20">
        <v>73</v>
      </c>
      <c r="AV173" s="20">
        <v>77</v>
      </c>
      <c r="AW173" s="20">
        <v>8</v>
      </c>
      <c r="AX173" s="20">
        <v>545</v>
      </c>
    </row>
    <row r="174" spans="33:50" x14ac:dyDescent="0.3">
      <c r="AG174" s="49" t="s">
        <v>178</v>
      </c>
      <c r="AH174" s="42">
        <v>336600</v>
      </c>
      <c r="AI174" s="43">
        <v>64.67</v>
      </c>
      <c r="AJ174" s="51">
        <v>40</v>
      </c>
      <c r="AK174" s="331" t="s">
        <v>1119</v>
      </c>
      <c r="AL174" s="21" t="s">
        <v>26</v>
      </c>
      <c r="AM174" s="299" t="s">
        <v>38</v>
      </c>
      <c r="AN174" s="241">
        <v>474200</v>
      </c>
      <c r="AO174" s="20">
        <v>1895</v>
      </c>
      <c r="AP174" s="20">
        <v>22</v>
      </c>
      <c r="AQ174" s="417">
        <v>86.13636363636364</v>
      </c>
      <c r="AS174" s="241">
        <v>556100</v>
      </c>
      <c r="AT174" s="20">
        <v>103.25</v>
      </c>
      <c r="AU174" s="20">
        <v>120.33333333333333</v>
      </c>
      <c r="AV174" s="20">
        <v>44</v>
      </c>
      <c r="AW174" s="20">
        <v>8</v>
      </c>
      <c r="AX174" s="20">
        <v>826</v>
      </c>
    </row>
    <row r="175" spans="33:50" x14ac:dyDescent="0.3">
      <c r="AG175" s="49" t="s">
        <v>179</v>
      </c>
      <c r="AH175" s="42">
        <v>489700</v>
      </c>
      <c r="AI175" s="43">
        <v>96.67</v>
      </c>
      <c r="AJ175" s="51">
        <v>122</v>
      </c>
      <c r="AK175" s="332" t="s">
        <v>1120</v>
      </c>
      <c r="AL175" s="21" t="s">
        <v>26</v>
      </c>
      <c r="AM175" s="299" t="s">
        <v>10</v>
      </c>
      <c r="AN175" s="241">
        <v>379400</v>
      </c>
      <c r="AO175" s="20">
        <v>0</v>
      </c>
      <c r="AP175" s="20">
        <v>0</v>
      </c>
      <c r="AQ175" s="417" t="s">
        <v>1020</v>
      </c>
      <c r="AR175" s="200"/>
      <c r="AS175" s="241">
        <v>328200</v>
      </c>
      <c r="AT175" s="20">
        <v>65.625</v>
      </c>
      <c r="AU175" s="20">
        <v>52</v>
      </c>
      <c r="AV175" s="20">
        <v>65</v>
      </c>
      <c r="AW175" s="20">
        <v>8</v>
      </c>
      <c r="AX175" s="20">
        <v>525</v>
      </c>
    </row>
    <row r="176" spans="33:50" x14ac:dyDescent="0.3">
      <c r="AG176" s="49" t="s">
        <v>695</v>
      </c>
      <c r="AH176" s="42">
        <v>148800</v>
      </c>
      <c r="AI176" s="43">
        <v>0</v>
      </c>
      <c r="AJ176" s="51">
        <v>0</v>
      </c>
      <c r="AK176" s="331" t="s">
        <v>1643</v>
      </c>
      <c r="AL176" s="21" t="s">
        <v>22</v>
      </c>
      <c r="AM176" s="299" t="s">
        <v>38</v>
      </c>
      <c r="AN176" s="241">
        <v>296600</v>
      </c>
      <c r="AO176" s="20">
        <v>808</v>
      </c>
      <c r="AP176" s="20">
        <v>15</v>
      </c>
      <c r="AQ176" s="417">
        <v>53.866666666666667</v>
      </c>
      <c r="AS176" s="241">
        <v>226200</v>
      </c>
      <c r="AT176" s="20">
        <v>38.714285714285715</v>
      </c>
      <c r="AU176" s="20">
        <v>40.666666666666664</v>
      </c>
      <c r="AV176" s="20">
        <v>61</v>
      </c>
      <c r="AW176" s="20">
        <v>7</v>
      </c>
      <c r="AX176" s="20">
        <v>271</v>
      </c>
    </row>
    <row r="177" spans="33:50" x14ac:dyDescent="0.3">
      <c r="AG177" s="49" t="s">
        <v>180</v>
      </c>
      <c r="AH177" s="42">
        <v>451900</v>
      </c>
      <c r="AI177" s="43">
        <v>80.67</v>
      </c>
      <c r="AJ177" s="51">
        <v>98</v>
      </c>
      <c r="AK177" s="331" t="s">
        <v>1123</v>
      </c>
      <c r="AL177" s="21" t="s">
        <v>14</v>
      </c>
      <c r="AM177" s="299" t="s">
        <v>10</v>
      </c>
      <c r="AN177" s="241">
        <v>428900</v>
      </c>
      <c r="AO177" s="20">
        <v>1714</v>
      </c>
      <c r="AP177" s="20">
        <v>22</v>
      </c>
      <c r="AQ177" s="417">
        <v>77.909090909090907</v>
      </c>
      <c r="AS177" s="241">
        <v>477500</v>
      </c>
      <c r="AT177" s="20">
        <v>94.75</v>
      </c>
      <c r="AU177" s="20">
        <v>86.666666666666671</v>
      </c>
      <c r="AV177" s="20">
        <v>110</v>
      </c>
      <c r="AW177" s="20">
        <v>8</v>
      </c>
      <c r="AX177" s="20">
        <v>758</v>
      </c>
    </row>
    <row r="178" spans="33:50" x14ac:dyDescent="0.3">
      <c r="AG178" s="49" t="s">
        <v>795</v>
      </c>
      <c r="AH178" s="42">
        <v>326800</v>
      </c>
      <c r="AI178" s="43">
        <v>0</v>
      </c>
      <c r="AJ178" s="51">
        <v>0</v>
      </c>
      <c r="AK178" s="331" t="s">
        <v>1644</v>
      </c>
      <c r="AL178" s="21" t="s">
        <v>14</v>
      </c>
      <c r="AM178" s="435" t="s">
        <v>9</v>
      </c>
      <c r="AN178" s="241">
        <v>502500</v>
      </c>
      <c r="AO178" s="20">
        <v>2008</v>
      </c>
      <c r="AP178" s="20">
        <v>22</v>
      </c>
      <c r="AQ178" s="417">
        <v>91.272727272727266</v>
      </c>
      <c r="AS178" s="241">
        <v>606500</v>
      </c>
      <c r="AT178" s="20">
        <v>120.5</v>
      </c>
      <c r="AU178" s="20">
        <v>99.333333333333329</v>
      </c>
      <c r="AV178" s="20">
        <v>190</v>
      </c>
      <c r="AW178" s="20">
        <v>8</v>
      </c>
      <c r="AX178" s="20">
        <v>964</v>
      </c>
    </row>
    <row r="179" spans="33:50" x14ac:dyDescent="0.3">
      <c r="AG179" s="49" t="s">
        <v>181</v>
      </c>
      <c r="AH179" s="42">
        <v>123900</v>
      </c>
      <c r="AI179" s="43">
        <v>0</v>
      </c>
      <c r="AJ179" s="51">
        <v>0</v>
      </c>
      <c r="AK179" s="331" t="s">
        <v>1124</v>
      </c>
      <c r="AL179" s="21" t="s">
        <v>3</v>
      </c>
      <c r="AM179" s="299" t="s">
        <v>9</v>
      </c>
      <c r="AN179" s="241">
        <v>561100</v>
      </c>
      <c r="AO179" s="20">
        <v>2242</v>
      </c>
      <c r="AP179" s="20">
        <v>22</v>
      </c>
      <c r="AQ179" s="417">
        <v>101.90909090909091</v>
      </c>
      <c r="AS179" s="241">
        <v>439000</v>
      </c>
      <c r="AT179" s="20">
        <v>79.625</v>
      </c>
      <c r="AU179" s="20">
        <v>67.666666666666671</v>
      </c>
      <c r="AV179" s="20">
        <v>109</v>
      </c>
      <c r="AW179" s="20">
        <v>8</v>
      </c>
      <c r="AX179" s="20">
        <v>637</v>
      </c>
    </row>
    <row r="180" spans="33:50" x14ac:dyDescent="0.3">
      <c r="AG180" s="49" t="s">
        <v>182</v>
      </c>
      <c r="AH180" s="42">
        <v>244900</v>
      </c>
      <c r="AI180" s="43">
        <v>48.17</v>
      </c>
      <c r="AJ180" s="51">
        <v>9</v>
      </c>
      <c r="AK180" s="332" t="s">
        <v>1880</v>
      </c>
      <c r="AL180" s="21" t="s">
        <v>15</v>
      </c>
      <c r="AM180" s="299" t="s">
        <v>9</v>
      </c>
      <c r="AN180" s="241">
        <v>277500</v>
      </c>
      <c r="AO180" s="20">
        <v>392</v>
      </c>
      <c r="AP180" s="20">
        <v>7</v>
      </c>
      <c r="AQ180" s="417">
        <v>56</v>
      </c>
      <c r="AR180" s="200"/>
      <c r="AS180" s="241">
        <v>295500</v>
      </c>
      <c r="AT180" s="20">
        <v>66</v>
      </c>
      <c r="AU180" s="20">
        <v>66</v>
      </c>
      <c r="AV180" s="20">
        <v>28</v>
      </c>
      <c r="AW180" s="20">
        <v>3</v>
      </c>
      <c r="AX180" s="20">
        <v>198</v>
      </c>
    </row>
    <row r="181" spans="33:50" x14ac:dyDescent="0.3">
      <c r="AG181" s="49" t="s">
        <v>183</v>
      </c>
      <c r="AH181" s="42">
        <v>247500</v>
      </c>
      <c r="AI181" s="43">
        <v>0</v>
      </c>
      <c r="AJ181" s="51">
        <v>0</v>
      </c>
      <c r="AK181" s="331" t="s">
        <v>1125</v>
      </c>
      <c r="AL181" s="21" t="s">
        <v>18</v>
      </c>
      <c r="AM181" s="299" t="s">
        <v>10</v>
      </c>
      <c r="AN181" s="241">
        <v>457300</v>
      </c>
      <c r="AO181" s="20">
        <v>1246</v>
      </c>
      <c r="AP181" s="20">
        <v>15</v>
      </c>
      <c r="AQ181" s="417">
        <v>83.066666666666663</v>
      </c>
      <c r="AS181" s="241">
        <v>578200</v>
      </c>
      <c r="AT181" s="20">
        <v>101.5</v>
      </c>
      <c r="AU181" s="20">
        <v>108.66666666666667</v>
      </c>
      <c r="AV181" s="20">
        <v>145</v>
      </c>
      <c r="AW181" s="20">
        <v>8</v>
      </c>
      <c r="AX181" s="20">
        <v>812</v>
      </c>
    </row>
    <row r="182" spans="33:50" x14ac:dyDescent="0.3">
      <c r="AG182" s="49" t="s">
        <v>184</v>
      </c>
      <c r="AH182" s="42">
        <v>478000</v>
      </c>
      <c r="AI182" s="43">
        <v>90.67</v>
      </c>
      <c r="AJ182" s="51">
        <v>69</v>
      </c>
      <c r="AK182" s="331" t="s">
        <v>1126</v>
      </c>
      <c r="AL182" s="21" t="s">
        <v>3</v>
      </c>
      <c r="AM182" s="299" t="s">
        <v>1974</v>
      </c>
      <c r="AN182" s="241">
        <v>495200</v>
      </c>
      <c r="AO182" s="20">
        <v>1619</v>
      </c>
      <c r="AP182" s="20">
        <v>18</v>
      </c>
      <c r="AQ182" s="417">
        <v>89.944444444444443</v>
      </c>
      <c r="AS182" s="241">
        <v>479400</v>
      </c>
      <c r="AT182" s="20">
        <v>89.5</v>
      </c>
      <c r="AU182" s="20">
        <v>95.666666666666671</v>
      </c>
      <c r="AV182" s="20">
        <v>75</v>
      </c>
      <c r="AW182" s="20">
        <v>8</v>
      </c>
      <c r="AX182" s="20">
        <v>716</v>
      </c>
    </row>
    <row r="183" spans="33:50" x14ac:dyDescent="0.3">
      <c r="AG183" s="49" t="s">
        <v>696</v>
      </c>
      <c r="AH183" s="42">
        <v>117300</v>
      </c>
      <c r="AI183" s="43">
        <v>47</v>
      </c>
      <c r="AJ183" s="51">
        <v>-53</v>
      </c>
      <c r="AK183" s="332" t="s">
        <v>1127</v>
      </c>
      <c r="AL183" s="21" t="s">
        <v>19</v>
      </c>
      <c r="AM183" s="299" t="s">
        <v>38</v>
      </c>
      <c r="AN183" s="241">
        <v>191300</v>
      </c>
      <c r="AO183" s="20">
        <v>0</v>
      </c>
      <c r="AP183" s="20">
        <v>0</v>
      </c>
      <c r="AQ183" s="417" t="s">
        <v>1020</v>
      </c>
      <c r="AR183" s="200"/>
      <c r="AS183" s="241">
        <v>351700</v>
      </c>
      <c r="AT183" s="20">
        <v>72.857142857142861</v>
      </c>
      <c r="AU183" s="20">
        <v>71</v>
      </c>
      <c r="AV183" s="20">
        <v>77</v>
      </c>
      <c r="AW183" s="20">
        <v>7</v>
      </c>
      <c r="AX183" s="20">
        <v>510</v>
      </c>
    </row>
    <row r="184" spans="33:50" x14ac:dyDescent="0.3">
      <c r="AG184" s="49" t="s">
        <v>185</v>
      </c>
      <c r="AH184" s="42">
        <v>406500</v>
      </c>
      <c r="AI184" s="43">
        <v>69.25</v>
      </c>
      <c r="AJ184" s="51">
        <v>112</v>
      </c>
      <c r="AK184" s="331" t="s">
        <v>1128</v>
      </c>
      <c r="AL184" s="21" t="s">
        <v>13</v>
      </c>
      <c r="AM184" s="299" t="s">
        <v>38</v>
      </c>
      <c r="AN184" s="241">
        <v>338800</v>
      </c>
      <c r="AO184" s="20">
        <v>1046</v>
      </c>
      <c r="AP184" s="20">
        <v>17</v>
      </c>
      <c r="AQ184" s="417">
        <v>61.529411764705884</v>
      </c>
      <c r="AS184" s="241">
        <v>433300</v>
      </c>
      <c r="AT184" s="20">
        <v>81.5</v>
      </c>
      <c r="AU184" s="20">
        <v>82.666666666666671</v>
      </c>
      <c r="AV184" s="20">
        <v>65</v>
      </c>
      <c r="AW184" s="20">
        <v>8</v>
      </c>
      <c r="AX184" s="20">
        <v>652</v>
      </c>
    </row>
    <row r="185" spans="33:50" x14ac:dyDescent="0.3">
      <c r="AG185" s="49" t="s">
        <v>186</v>
      </c>
      <c r="AH185" s="42">
        <v>386400</v>
      </c>
      <c r="AI185" s="43">
        <v>73</v>
      </c>
      <c r="AJ185" s="51">
        <v>64</v>
      </c>
      <c r="AK185" s="331" t="s">
        <v>1645</v>
      </c>
      <c r="AL185" s="21" t="s">
        <v>3</v>
      </c>
      <c r="AM185" s="299" t="s">
        <v>1974</v>
      </c>
      <c r="AN185" s="241">
        <v>243700</v>
      </c>
      <c r="AO185" s="20">
        <v>166</v>
      </c>
      <c r="AP185" s="20">
        <v>3</v>
      </c>
      <c r="AQ185" s="417">
        <v>55.333333333333336</v>
      </c>
      <c r="AS185" s="241">
        <v>243700</v>
      </c>
      <c r="AT185" s="20">
        <v>22</v>
      </c>
      <c r="AU185" s="20">
        <v>22</v>
      </c>
      <c r="AV185" s="20">
        <v>94</v>
      </c>
      <c r="AW185" s="20">
        <v>2</v>
      </c>
      <c r="AX185" s="20">
        <v>44</v>
      </c>
    </row>
    <row r="186" spans="33:50" x14ac:dyDescent="0.3">
      <c r="AG186" s="49" t="s">
        <v>187</v>
      </c>
      <c r="AH186" s="42">
        <v>123900</v>
      </c>
      <c r="AI186" s="43">
        <v>0</v>
      </c>
      <c r="AJ186" s="51">
        <v>0</v>
      </c>
      <c r="AK186" s="331" t="s">
        <v>1129</v>
      </c>
      <c r="AL186" s="21" t="s">
        <v>16</v>
      </c>
      <c r="AM186" s="299" t="s">
        <v>11</v>
      </c>
      <c r="AN186" s="241">
        <v>562200</v>
      </c>
      <c r="AO186" s="20">
        <v>1940</v>
      </c>
      <c r="AP186" s="20">
        <v>19</v>
      </c>
      <c r="AQ186" s="417">
        <v>102.10526315789474</v>
      </c>
      <c r="AS186" s="241">
        <v>611700</v>
      </c>
      <c r="AT186" s="20">
        <v>107.25</v>
      </c>
      <c r="AU186" s="20">
        <v>109.33333333333333</v>
      </c>
      <c r="AV186" s="20">
        <v>155</v>
      </c>
      <c r="AW186" s="20">
        <v>8</v>
      </c>
      <c r="AX186" s="20">
        <v>858</v>
      </c>
    </row>
    <row r="187" spans="33:50" x14ac:dyDescent="0.3">
      <c r="AG187" s="49" t="s">
        <v>188</v>
      </c>
      <c r="AH187" s="42">
        <v>335000</v>
      </c>
      <c r="AI187" s="43">
        <v>67.5</v>
      </c>
      <c r="AJ187" s="51">
        <v>79</v>
      </c>
      <c r="AK187" s="331" t="s">
        <v>1130</v>
      </c>
      <c r="AL187" s="21" t="s">
        <v>25</v>
      </c>
      <c r="AM187" s="299" t="s">
        <v>38</v>
      </c>
      <c r="AN187" s="241">
        <v>376500</v>
      </c>
      <c r="AO187" s="20">
        <v>1438</v>
      </c>
      <c r="AP187" s="20">
        <v>21</v>
      </c>
      <c r="AQ187" s="417">
        <v>68.476190476190482</v>
      </c>
      <c r="AS187" s="241">
        <v>297100</v>
      </c>
      <c r="AT187" s="20">
        <v>58</v>
      </c>
      <c r="AU187" s="20">
        <v>43</v>
      </c>
      <c r="AV187" s="20">
        <v>87</v>
      </c>
      <c r="AW187" s="20">
        <v>8</v>
      </c>
      <c r="AX187" s="20">
        <v>464</v>
      </c>
    </row>
    <row r="188" spans="33:50" x14ac:dyDescent="0.3">
      <c r="AG188" s="49" t="s">
        <v>697</v>
      </c>
      <c r="AH188" s="42">
        <v>117300</v>
      </c>
      <c r="AI188" s="43">
        <v>0</v>
      </c>
      <c r="AJ188" s="51">
        <v>0</v>
      </c>
      <c r="AK188" s="332" t="s">
        <v>1881</v>
      </c>
      <c r="AL188" s="21" t="s">
        <v>15</v>
      </c>
      <c r="AM188" s="299" t="s">
        <v>1972</v>
      </c>
      <c r="AN188" s="241">
        <v>117300</v>
      </c>
      <c r="AO188" s="20" t="s">
        <v>1020</v>
      </c>
      <c r="AP188" s="20" t="s">
        <v>1020</v>
      </c>
      <c r="AQ188" s="417" t="s">
        <v>1020</v>
      </c>
      <c r="AR188" s="200"/>
      <c r="AS188" s="241">
        <v>212000</v>
      </c>
      <c r="AT188" s="20">
        <v>48.166666666666664</v>
      </c>
      <c r="AU188" s="20">
        <v>40</v>
      </c>
      <c r="AV188" s="20">
        <v>45</v>
      </c>
      <c r="AW188" s="20">
        <v>6</v>
      </c>
      <c r="AX188" s="20">
        <v>289</v>
      </c>
    </row>
    <row r="189" spans="33:50" x14ac:dyDescent="0.3">
      <c r="AG189" s="49" t="s">
        <v>189</v>
      </c>
      <c r="AH189" s="42">
        <v>417700</v>
      </c>
      <c r="AI189" s="43">
        <v>79.17</v>
      </c>
      <c r="AJ189" s="51">
        <v>98</v>
      </c>
      <c r="AK189" s="332" t="s">
        <v>1882</v>
      </c>
      <c r="AL189" s="21" t="s">
        <v>15</v>
      </c>
      <c r="AM189" s="299" t="s">
        <v>38</v>
      </c>
      <c r="AN189" s="241">
        <v>117300</v>
      </c>
      <c r="AO189" s="20" t="s">
        <v>1020</v>
      </c>
      <c r="AP189" s="20" t="s">
        <v>1020</v>
      </c>
      <c r="AQ189" s="417" t="s">
        <v>1020</v>
      </c>
      <c r="AR189" s="200"/>
      <c r="AS189" s="241">
        <v>117300</v>
      </c>
      <c r="AT189" s="20">
        <v>0</v>
      </c>
      <c r="AU189" s="20">
        <v>0</v>
      </c>
      <c r="AV189" s="20">
        <v>22</v>
      </c>
      <c r="AW189" s="20">
        <v>0</v>
      </c>
      <c r="AX189" s="20">
        <v>0</v>
      </c>
    </row>
    <row r="190" spans="33:50" x14ac:dyDescent="0.3">
      <c r="AG190" s="49" t="s">
        <v>190</v>
      </c>
      <c r="AH190" s="42">
        <v>423500</v>
      </c>
      <c r="AI190" s="43">
        <v>75.599999999999994</v>
      </c>
      <c r="AJ190" s="51">
        <v>75</v>
      </c>
      <c r="AK190" s="331" t="s">
        <v>1508</v>
      </c>
      <c r="AL190" s="21" t="s">
        <v>17</v>
      </c>
      <c r="AM190" s="299" t="s">
        <v>1972</v>
      </c>
      <c r="AN190" s="241">
        <v>263200</v>
      </c>
      <c r="AO190" s="20">
        <v>713</v>
      </c>
      <c r="AP190" s="20">
        <v>15</v>
      </c>
      <c r="AQ190" s="417">
        <v>47.533333333333331</v>
      </c>
      <c r="AS190" s="241">
        <v>253700</v>
      </c>
      <c r="AT190" s="20">
        <v>42.666666666666664</v>
      </c>
      <c r="AU190" s="20">
        <v>42.666666666666664</v>
      </c>
      <c r="AV190" s="20">
        <v>62</v>
      </c>
      <c r="AW190" s="20">
        <v>3</v>
      </c>
      <c r="AX190" s="20">
        <v>128</v>
      </c>
    </row>
    <row r="191" spans="33:50" x14ac:dyDescent="0.3">
      <c r="AG191" s="49" t="s">
        <v>191</v>
      </c>
      <c r="AH191" s="42">
        <v>264400</v>
      </c>
      <c r="AI191" s="43">
        <v>0</v>
      </c>
      <c r="AJ191" s="51">
        <v>0</v>
      </c>
      <c r="AK191" s="332" t="s">
        <v>1883</v>
      </c>
      <c r="AL191" s="21" t="s">
        <v>16</v>
      </c>
      <c r="AM191" s="299" t="s">
        <v>9</v>
      </c>
      <c r="AN191" s="241">
        <v>117300</v>
      </c>
      <c r="AO191" s="20" t="s">
        <v>1020</v>
      </c>
      <c r="AP191" s="20" t="s">
        <v>1020</v>
      </c>
      <c r="AQ191" s="417" t="s">
        <v>1020</v>
      </c>
      <c r="AR191" s="200"/>
      <c r="AS191" s="241">
        <v>117300</v>
      </c>
      <c r="AT191" s="20">
        <v>0</v>
      </c>
      <c r="AU191" s="20">
        <v>0</v>
      </c>
      <c r="AV191" s="20">
        <v>22</v>
      </c>
      <c r="AW191" s="20">
        <v>0</v>
      </c>
      <c r="AX191" s="20">
        <v>0</v>
      </c>
    </row>
    <row r="192" spans="33:50" x14ac:dyDescent="0.3">
      <c r="AG192" s="49" t="s">
        <v>192</v>
      </c>
      <c r="AH192" s="42">
        <v>413300</v>
      </c>
      <c r="AI192" s="43">
        <v>0</v>
      </c>
      <c r="AJ192" s="51">
        <v>0</v>
      </c>
      <c r="AK192" s="331" t="s">
        <v>900</v>
      </c>
      <c r="AL192" s="21" t="s">
        <v>22</v>
      </c>
      <c r="AM192" s="299" t="s">
        <v>10</v>
      </c>
      <c r="AN192" s="241">
        <v>557400</v>
      </c>
      <c r="AO192" s="20">
        <v>2126</v>
      </c>
      <c r="AP192" s="20">
        <v>21</v>
      </c>
      <c r="AQ192" s="417">
        <v>101.23809523809524</v>
      </c>
      <c r="AS192" s="241">
        <v>516600</v>
      </c>
      <c r="AT192" s="20">
        <v>103.5</v>
      </c>
      <c r="AU192" s="20">
        <v>73.666666666666671</v>
      </c>
      <c r="AV192" s="20">
        <v>161</v>
      </c>
      <c r="AW192" s="20">
        <v>6</v>
      </c>
      <c r="AX192" s="20">
        <v>621</v>
      </c>
    </row>
    <row r="193" spans="33:50" x14ac:dyDescent="0.3">
      <c r="AG193" s="49" t="s">
        <v>193</v>
      </c>
      <c r="AH193" s="42">
        <v>491000</v>
      </c>
      <c r="AI193" s="43">
        <v>93.17</v>
      </c>
      <c r="AJ193" s="51">
        <v>126</v>
      </c>
      <c r="AK193" s="331" t="s">
        <v>1132</v>
      </c>
      <c r="AL193" s="21" t="s">
        <v>19</v>
      </c>
      <c r="AM193" s="299" t="s">
        <v>9</v>
      </c>
      <c r="AN193" s="241">
        <v>296000</v>
      </c>
      <c r="AO193" s="20">
        <v>336</v>
      </c>
      <c r="AP193" s="20">
        <v>5</v>
      </c>
      <c r="AQ193" s="417">
        <v>67.2</v>
      </c>
      <c r="AS193" s="241">
        <v>296000</v>
      </c>
      <c r="AT193" s="20">
        <v>0</v>
      </c>
      <c r="AU193" s="20">
        <v>0</v>
      </c>
      <c r="AV193" s="20">
        <v>56</v>
      </c>
      <c r="AW193" s="20">
        <v>0</v>
      </c>
      <c r="AX193" s="20">
        <v>0</v>
      </c>
    </row>
    <row r="194" spans="33:50" x14ac:dyDescent="0.3">
      <c r="AG194" s="49" t="s">
        <v>194</v>
      </c>
      <c r="AH194" s="42">
        <v>273000</v>
      </c>
      <c r="AI194" s="43">
        <v>59.67</v>
      </c>
      <c r="AJ194" s="51">
        <v>33</v>
      </c>
      <c r="AK194" s="331" t="s">
        <v>1134</v>
      </c>
      <c r="AL194" s="21" t="s">
        <v>12</v>
      </c>
      <c r="AM194" s="435" t="s">
        <v>1971</v>
      </c>
      <c r="AN194" s="241">
        <v>603100</v>
      </c>
      <c r="AO194" s="20">
        <v>2410</v>
      </c>
      <c r="AP194" s="20">
        <v>22</v>
      </c>
      <c r="AQ194" s="417">
        <v>109.54545454545455</v>
      </c>
      <c r="AS194" s="241">
        <v>654600</v>
      </c>
      <c r="AT194" s="20">
        <v>124.5</v>
      </c>
      <c r="AU194" s="20">
        <v>116.66666666666667</v>
      </c>
      <c r="AV194" s="20">
        <v>98</v>
      </c>
      <c r="AW194" s="20">
        <v>8</v>
      </c>
      <c r="AX194" s="20">
        <v>996</v>
      </c>
    </row>
    <row r="195" spans="33:50" x14ac:dyDescent="0.3">
      <c r="AG195" s="49" t="s">
        <v>195</v>
      </c>
      <c r="AH195" s="42">
        <v>324700</v>
      </c>
      <c r="AI195" s="43">
        <v>47</v>
      </c>
      <c r="AJ195" s="51">
        <v>101</v>
      </c>
      <c r="AK195" s="332" t="s">
        <v>1884</v>
      </c>
      <c r="AL195" s="21" t="s">
        <v>22</v>
      </c>
      <c r="AM195" s="299" t="s">
        <v>9</v>
      </c>
      <c r="AN195" s="241">
        <v>278600</v>
      </c>
      <c r="AO195" s="20">
        <v>253</v>
      </c>
      <c r="AP195" s="20">
        <v>4</v>
      </c>
      <c r="AQ195" s="417">
        <v>63.25</v>
      </c>
      <c r="AR195" s="200"/>
      <c r="AS195" s="241">
        <v>278600</v>
      </c>
      <c r="AT195" s="20">
        <v>0</v>
      </c>
      <c r="AU195" s="20">
        <v>0</v>
      </c>
      <c r="AV195" s="20">
        <v>53</v>
      </c>
      <c r="AW195" s="20">
        <v>0</v>
      </c>
      <c r="AX195" s="20">
        <v>0</v>
      </c>
    </row>
    <row r="196" spans="33:50" x14ac:dyDescent="0.3">
      <c r="AG196" s="49" t="s">
        <v>796</v>
      </c>
      <c r="AH196" s="42">
        <v>401300</v>
      </c>
      <c r="AI196" s="43">
        <v>0</v>
      </c>
      <c r="AJ196" s="51">
        <v>0</v>
      </c>
      <c r="AK196" s="331" t="s">
        <v>1135</v>
      </c>
      <c r="AL196" s="21" t="s">
        <v>17</v>
      </c>
      <c r="AM196" s="299" t="s">
        <v>38</v>
      </c>
      <c r="AN196" s="241">
        <v>235600</v>
      </c>
      <c r="AO196" s="20">
        <v>214</v>
      </c>
      <c r="AP196" s="20">
        <v>4</v>
      </c>
      <c r="AQ196" s="417">
        <v>53.5</v>
      </c>
      <c r="AS196" s="241">
        <v>235600</v>
      </c>
      <c r="AT196" s="20">
        <v>0</v>
      </c>
      <c r="AU196" s="20">
        <v>0</v>
      </c>
      <c r="AV196" s="20">
        <v>44</v>
      </c>
      <c r="AW196" s="20">
        <v>0</v>
      </c>
      <c r="AX196" s="20">
        <v>0</v>
      </c>
    </row>
    <row r="197" spans="33:50" x14ac:dyDescent="0.3">
      <c r="AG197" s="49" t="s">
        <v>196</v>
      </c>
      <c r="AH197" s="42">
        <v>131100</v>
      </c>
      <c r="AI197" s="43">
        <v>0</v>
      </c>
      <c r="AJ197" s="51">
        <v>0</v>
      </c>
      <c r="AK197" s="331" t="s">
        <v>1136</v>
      </c>
      <c r="AL197" s="21" t="s">
        <v>20</v>
      </c>
      <c r="AM197" s="435" t="s">
        <v>1971</v>
      </c>
      <c r="AN197" s="241">
        <v>362100</v>
      </c>
      <c r="AO197" s="20">
        <v>1118</v>
      </c>
      <c r="AP197" s="20">
        <v>17</v>
      </c>
      <c r="AQ197" s="417">
        <v>65.764705882352942</v>
      </c>
      <c r="AS197" s="241">
        <v>496500</v>
      </c>
      <c r="AT197" s="20">
        <v>97.5</v>
      </c>
      <c r="AU197" s="20">
        <v>96</v>
      </c>
      <c r="AV197" s="20">
        <v>100</v>
      </c>
      <c r="AW197" s="20">
        <v>6</v>
      </c>
      <c r="AX197" s="20">
        <v>585</v>
      </c>
    </row>
    <row r="198" spans="33:50" x14ac:dyDescent="0.3">
      <c r="AG198" s="49" t="s">
        <v>197</v>
      </c>
      <c r="AH198" s="42">
        <v>498500</v>
      </c>
      <c r="AI198" s="43">
        <v>91</v>
      </c>
      <c r="AJ198" s="51">
        <v>145</v>
      </c>
      <c r="AK198" s="331" t="s">
        <v>1137</v>
      </c>
      <c r="AL198" s="21" t="s">
        <v>14</v>
      </c>
      <c r="AM198" s="435" t="s">
        <v>10</v>
      </c>
      <c r="AN198" s="241">
        <v>468700</v>
      </c>
      <c r="AO198" s="20">
        <v>1362</v>
      </c>
      <c r="AP198" s="20">
        <v>16</v>
      </c>
      <c r="AQ198" s="417">
        <v>85.125</v>
      </c>
      <c r="AS198" s="241">
        <v>509700</v>
      </c>
      <c r="AT198" s="20">
        <v>100.28571428571429</v>
      </c>
      <c r="AU198" s="20">
        <v>86.333333333333329</v>
      </c>
      <c r="AV198" s="20">
        <v>145</v>
      </c>
      <c r="AW198" s="20">
        <v>7</v>
      </c>
      <c r="AX198" s="20">
        <v>702</v>
      </c>
    </row>
    <row r="199" spans="33:50" x14ac:dyDescent="0.3">
      <c r="AG199" s="49" t="s">
        <v>198</v>
      </c>
      <c r="AH199" s="42">
        <v>219100</v>
      </c>
      <c r="AI199" s="43">
        <v>46</v>
      </c>
      <c r="AJ199" s="51">
        <v>34</v>
      </c>
      <c r="AK199" s="331" t="s">
        <v>1138</v>
      </c>
      <c r="AL199" s="21" t="s">
        <v>18</v>
      </c>
      <c r="AM199" s="435" t="s">
        <v>9</v>
      </c>
      <c r="AN199" s="241">
        <v>362600</v>
      </c>
      <c r="AO199" s="20">
        <v>1317</v>
      </c>
      <c r="AP199" s="20">
        <v>20</v>
      </c>
      <c r="AQ199" s="417">
        <v>65.849999999999994</v>
      </c>
      <c r="AS199" s="241">
        <v>299700</v>
      </c>
      <c r="AT199" s="20">
        <v>51.333333333333336</v>
      </c>
      <c r="AU199" s="20">
        <v>54.333333333333336</v>
      </c>
      <c r="AV199" s="20">
        <v>59</v>
      </c>
      <c r="AW199" s="20">
        <v>6</v>
      </c>
      <c r="AX199" s="20">
        <v>308</v>
      </c>
    </row>
    <row r="200" spans="33:50" x14ac:dyDescent="0.3">
      <c r="AG200" s="49" t="s">
        <v>199</v>
      </c>
      <c r="AH200" s="42">
        <v>405900</v>
      </c>
      <c r="AI200" s="43">
        <v>74</v>
      </c>
      <c r="AJ200" s="51">
        <v>38</v>
      </c>
      <c r="AK200" s="331" t="s">
        <v>970</v>
      </c>
      <c r="AL200" s="21" t="s">
        <v>26</v>
      </c>
      <c r="AM200" s="435" t="s">
        <v>11</v>
      </c>
      <c r="AN200" s="241">
        <v>412100</v>
      </c>
      <c r="AO200" s="20">
        <v>1422</v>
      </c>
      <c r="AP200" s="20">
        <v>19</v>
      </c>
      <c r="AQ200" s="417">
        <v>74.84210526315789</v>
      </c>
      <c r="AS200" s="241">
        <v>391300</v>
      </c>
      <c r="AT200" s="20">
        <v>73.400000000000006</v>
      </c>
      <c r="AU200" s="20">
        <v>62</v>
      </c>
      <c r="AV200" s="20">
        <v>114</v>
      </c>
      <c r="AW200" s="20">
        <v>5</v>
      </c>
      <c r="AX200" s="20">
        <v>367</v>
      </c>
    </row>
    <row r="201" spans="33:50" x14ac:dyDescent="0.3">
      <c r="AG201" s="49" t="s">
        <v>200</v>
      </c>
      <c r="AH201" s="42">
        <v>385000</v>
      </c>
      <c r="AI201" s="43">
        <v>85.8</v>
      </c>
      <c r="AJ201" s="51">
        <v>70</v>
      </c>
      <c r="AK201" s="332" t="s">
        <v>1646</v>
      </c>
      <c r="AL201" s="21" t="s">
        <v>14</v>
      </c>
      <c r="AM201" s="435" t="s">
        <v>9</v>
      </c>
      <c r="AN201" s="241">
        <v>123900</v>
      </c>
      <c r="AO201" s="20">
        <v>0</v>
      </c>
      <c r="AP201" s="20">
        <v>0</v>
      </c>
      <c r="AQ201" s="417" t="s">
        <v>1020</v>
      </c>
      <c r="AR201" s="200"/>
      <c r="AS201" s="241">
        <v>123900</v>
      </c>
      <c r="AT201" s="20">
        <v>0</v>
      </c>
      <c r="AU201" s="20">
        <v>0</v>
      </c>
      <c r="AV201" s="20">
        <v>23</v>
      </c>
      <c r="AW201" s="20">
        <v>0</v>
      </c>
      <c r="AX201" s="20">
        <v>0</v>
      </c>
    </row>
    <row r="202" spans="33:50" x14ac:dyDescent="0.3">
      <c r="AG202" s="49" t="s">
        <v>201</v>
      </c>
      <c r="AH202" s="42">
        <v>421800</v>
      </c>
      <c r="AI202" s="43">
        <v>83</v>
      </c>
      <c r="AJ202" s="51">
        <v>63</v>
      </c>
      <c r="AK202" s="332" t="s">
        <v>1647</v>
      </c>
      <c r="AL202" s="21" t="s">
        <v>18</v>
      </c>
      <c r="AM202" s="299" t="s">
        <v>38</v>
      </c>
      <c r="AN202" s="241">
        <v>148000</v>
      </c>
      <c r="AO202" s="20" t="s">
        <v>1020</v>
      </c>
      <c r="AP202" s="20" t="s">
        <v>1020</v>
      </c>
      <c r="AQ202" s="417" t="s">
        <v>1020</v>
      </c>
      <c r="AR202" s="200"/>
      <c r="AS202" s="241">
        <v>148400</v>
      </c>
      <c r="AT202" s="20">
        <v>24</v>
      </c>
      <c r="AU202" s="20">
        <v>24</v>
      </c>
      <c r="AV202" s="20">
        <v>33</v>
      </c>
      <c r="AW202" s="20">
        <v>1</v>
      </c>
      <c r="AX202" s="20">
        <v>24</v>
      </c>
    </row>
    <row r="203" spans="33:50" x14ac:dyDescent="0.3">
      <c r="AG203" s="49" t="s">
        <v>202</v>
      </c>
      <c r="AH203" s="42">
        <v>123900</v>
      </c>
      <c r="AI203" s="43">
        <v>0</v>
      </c>
      <c r="AJ203" s="51">
        <v>0</v>
      </c>
      <c r="AK203" s="332" t="s">
        <v>1885</v>
      </c>
      <c r="AL203" s="21" t="s">
        <v>19</v>
      </c>
      <c r="AM203" s="299" t="s">
        <v>38</v>
      </c>
      <c r="AN203" s="241">
        <v>123900</v>
      </c>
      <c r="AO203" s="20">
        <v>0</v>
      </c>
      <c r="AP203" s="20">
        <v>0</v>
      </c>
      <c r="AQ203" s="417" t="s">
        <v>1020</v>
      </c>
      <c r="AR203" s="200"/>
      <c r="AS203" s="241">
        <v>123900</v>
      </c>
      <c r="AT203" s="20">
        <v>0</v>
      </c>
      <c r="AU203" s="20">
        <v>0</v>
      </c>
      <c r="AV203" s="20">
        <v>23</v>
      </c>
      <c r="AW203" s="20">
        <v>0</v>
      </c>
      <c r="AX203" s="20">
        <v>0</v>
      </c>
    </row>
    <row r="204" spans="33:50" x14ac:dyDescent="0.3">
      <c r="AG204" s="49" t="s">
        <v>698</v>
      </c>
      <c r="AH204" s="42">
        <v>135300</v>
      </c>
      <c r="AI204" s="43">
        <v>0</v>
      </c>
      <c r="AJ204" s="51">
        <v>0</v>
      </c>
      <c r="AK204" s="332" t="s">
        <v>1886</v>
      </c>
      <c r="AL204" s="21" t="s">
        <v>25</v>
      </c>
      <c r="AM204" s="299" t="s">
        <v>1974</v>
      </c>
      <c r="AN204" s="241">
        <v>102400</v>
      </c>
      <c r="AO204" s="20" t="s">
        <v>1020</v>
      </c>
      <c r="AP204" s="20" t="s">
        <v>1020</v>
      </c>
      <c r="AQ204" s="417" t="s">
        <v>1020</v>
      </c>
      <c r="AR204" s="200"/>
      <c r="AS204" s="241">
        <v>102400</v>
      </c>
      <c r="AT204" s="20">
        <v>0</v>
      </c>
      <c r="AU204" s="20">
        <v>0</v>
      </c>
      <c r="AV204" s="20">
        <v>19</v>
      </c>
      <c r="AW204" s="20">
        <v>0</v>
      </c>
      <c r="AX204" s="20">
        <v>0</v>
      </c>
    </row>
    <row r="205" spans="33:50" x14ac:dyDescent="0.3">
      <c r="AG205" s="49" t="s">
        <v>203</v>
      </c>
      <c r="AH205" s="42">
        <v>322200</v>
      </c>
      <c r="AI205" s="43">
        <v>60.33</v>
      </c>
      <c r="AJ205" s="51">
        <v>113</v>
      </c>
      <c r="AK205" s="331" t="s">
        <v>1139</v>
      </c>
      <c r="AL205" s="21" t="s">
        <v>23</v>
      </c>
      <c r="AM205" s="299" t="s">
        <v>38</v>
      </c>
      <c r="AN205" s="241">
        <v>488200</v>
      </c>
      <c r="AO205" s="20">
        <v>1064</v>
      </c>
      <c r="AP205" s="20">
        <v>12</v>
      </c>
      <c r="AQ205" s="417">
        <v>88.666666666666671</v>
      </c>
      <c r="AS205" s="241">
        <v>498900</v>
      </c>
      <c r="AT205" s="20">
        <v>95.571428571428569</v>
      </c>
      <c r="AU205" s="20">
        <v>87.333333333333329</v>
      </c>
      <c r="AV205" s="20">
        <v>109</v>
      </c>
      <c r="AW205" s="20">
        <v>7</v>
      </c>
      <c r="AX205" s="20">
        <v>669</v>
      </c>
    </row>
    <row r="206" spans="33:50" x14ac:dyDescent="0.3">
      <c r="AG206" s="49" t="s">
        <v>204</v>
      </c>
      <c r="AH206" s="42">
        <v>371600</v>
      </c>
      <c r="AI206" s="43">
        <v>71.67</v>
      </c>
      <c r="AJ206" s="51">
        <v>74</v>
      </c>
      <c r="AK206" s="331" t="s">
        <v>1140</v>
      </c>
      <c r="AL206" s="21" t="s">
        <v>26</v>
      </c>
      <c r="AM206" s="299" t="s">
        <v>9</v>
      </c>
      <c r="AN206" s="241">
        <v>603600</v>
      </c>
      <c r="AO206" s="20">
        <v>2412</v>
      </c>
      <c r="AP206" s="20">
        <v>22</v>
      </c>
      <c r="AQ206" s="417">
        <v>109.63636363636364</v>
      </c>
      <c r="AS206" s="241">
        <v>509200</v>
      </c>
      <c r="AT206" s="20">
        <v>92.666666666666671</v>
      </c>
      <c r="AU206" s="20">
        <v>96</v>
      </c>
      <c r="AV206" s="20">
        <v>71</v>
      </c>
      <c r="AW206" s="20">
        <v>6</v>
      </c>
      <c r="AX206" s="20">
        <v>556</v>
      </c>
    </row>
    <row r="207" spans="33:50" x14ac:dyDescent="0.3">
      <c r="AG207" s="49" t="s">
        <v>205</v>
      </c>
      <c r="AH207" s="42">
        <v>234600</v>
      </c>
      <c r="AI207" s="43">
        <v>0</v>
      </c>
      <c r="AJ207" s="51">
        <v>0</v>
      </c>
      <c r="AK207" s="331" t="s">
        <v>1141</v>
      </c>
      <c r="AL207" s="21" t="s">
        <v>12</v>
      </c>
      <c r="AM207" s="299" t="s">
        <v>9</v>
      </c>
      <c r="AN207" s="241">
        <v>422300</v>
      </c>
      <c r="AO207" s="20">
        <v>1534</v>
      </c>
      <c r="AP207" s="20">
        <v>20</v>
      </c>
      <c r="AQ207" s="417">
        <v>76.7</v>
      </c>
      <c r="AS207" s="241">
        <v>387600</v>
      </c>
      <c r="AT207" s="20">
        <v>78</v>
      </c>
      <c r="AU207" s="20">
        <v>67</v>
      </c>
      <c r="AV207" s="20">
        <v>61</v>
      </c>
      <c r="AW207" s="20">
        <v>8</v>
      </c>
      <c r="AX207" s="20">
        <v>624</v>
      </c>
    </row>
    <row r="208" spans="33:50" x14ac:dyDescent="0.3">
      <c r="AG208" s="49" t="s">
        <v>699</v>
      </c>
      <c r="AH208" s="42">
        <v>117300</v>
      </c>
      <c r="AI208" s="43">
        <v>0</v>
      </c>
      <c r="AJ208" s="51">
        <v>0</v>
      </c>
      <c r="AK208" s="331" t="s">
        <v>1142</v>
      </c>
      <c r="AL208" s="21" t="s">
        <v>26</v>
      </c>
      <c r="AM208" s="299" t="s">
        <v>10</v>
      </c>
      <c r="AN208" s="241">
        <v>251100</v>
      </c>
      <c r="AO208" s="20">
        <v>114</v>
      </c>
      <c r="AP208" s="20">
        <v>2</v>
      </c>
      <c r="AQ208" s="417">
        <v>57</v>
      </c>
      <c r="AS208" s="241">
        <v>251100</v>
      </c>
      <c r="AT208" s="20">
        <v>0</v>
      </c>
      <c r="AU208" s="20">
        <v>0</v>
      </c>
      <c r="AV208" s="20">
        <v>47</v>
      </c>
      <c r="AW208" s="20">
        <v>0</v>
      </c>
      <c r="AX208" s="20">
        <v>0</v>
      </c>
    </row>
    <row r="209" spans="33:50" x14ac:dyDescent="0.3">
      <c r="AG209" s="49" t="s">
        <v>206</v>
      </c>
      <c r="AH209" s="42">
        <v>117300</v>
      </c>
      <c r="AI209" s="43">
        <v>0</v>
      </c>
      <c r="AJ209" s="51">
        <v>0</v>
      </c>
      <c r="AK209" s="331" t="s">
        <v>1143</v>
      </c>
      <c r="AL209" s="21" t="s">
        <v>2</v>
      </c>
      <c r="AM209" s="435" t="s">
        <v>10</v>
      </c>
      <c r="AN209" s="241">
        <v>294800</v>
      </c>
      <c r="AO209" s="20">
        <v>357</v>
      </c>
      <c r="AP209" s="20">
        <v>6</v>
      </c>
      <c r="AQ209" s="417">
        <v>59.5</v>
      </c>
      <c r="AS209" s="241">
        <v>294800</v>
      </c>
      <c r="AT209" s="20">
        <v>0</v>
      </c>
      <c r="AU209" s="20">
        <v>0</v>
      </c>
      <c r="AV209" s="20">
        <v>56</v>
      </c>
      <c r="AW209" s="20">
        <v>0</v>
      </c>
      <c r="AX209" s="20">
        <v>0</v>
      </c>
    </row>
    <row r="210" spans="33:50" x14ac:dyDescent="0.3">
      <c r="AG210" s="49" t="s">
        <v>700</v>
      </c>
      <c r="AH210" s="42">
        <v>117300</v>
      </c>
      <c r="AI210" s="43">
        <v>0</v>
      </c>
      <c r="AJ210" s="51">
        <v>0</v>
      </c>
      <c r="AK210" s="332" t="s">
        <v>1887</v>
      </c>
      <c r="AL210" s="21" t="s">
        <v>12</v>
      </c>
      <c r="AM210" s="299" t="s">
        <v>10</v>
      </c>
      <c r="AN210" s="241">
        <v>117300</v>
      </c>
      <c r="AO210" s="20" t="s">
        <v>1020</v>
      </c>
      <c r="AP210" s="20" t="s">
        <v>1020</v>
      </c>
      <c r="AQ210" s="417" t="s">
        <v>1020</v>
      </c>
      <c r="AR210" s="200"/>
      <c r="AS210" s="241">
        <v>117300</v>
      </c>
      <c r="AT210" s="20">
        <v>0</v>
      </c>
      <c r="AU210" s="20">
        <v>0</v>
      </c>
      <c r="AV210" s="20">
        <v>22</v>
      </c>
      <c r="AW210" s="20">
        <v>0</v>
      </c>
      <c r="AX210" s="20">
        <v>0</v>
      </c>
    </row>
    <row r="211" spans="33:50" x14ac:dyDescent="0.3">
      <c r="AG211" s="49" t="s">
        <v>207</v>
      </c>
      <c r="AH211" s="42">
        <v>123900</v>
      </c>
      <c r="AI211" s="43">
        <v>0</v>
      </c>
      <c r="AJ211" s="51">
        <v>0</v>
      </c>
      <c r="AK211" s="332" t="s">
        <v>1750</v>
      </c>
      <c r="AL211" s="21" t="s">
        <v>14</v>
      </c>
      <c r="AM211" s="435" t="s">
        <v>9</v>
      </c>
      <c r="AN211" s="241">
        <v>123900</v>
      </c>
      <c r="AO211" s="20">
        <v>0</v>
      </c>
      <c r="AP211" s="20">
        <v>0</v>
      </c>
      <c r="AQ211" s="417" t="s">
        <v>1020</v>
      </c>
      <c r="AR211" s="200"/>
      <c r="AS211" s="241">
        <v>123900</v>
      </c>
      <c r="AT211" s="20">
        <v>0</v>
      </c>
      <c r="AU211" s="20">
        <v>0</v>
      </c>
      <c r="AV211" s="20">
        <v>23</v>
      </c>
      <c r="AW211" s="20">
        <v>0</v>
      </c>
      <c r="AX211" s="20">
        <v>0</v>
      </c>
    </row>
    <row r="212" spans="33:50" x14ac:dyDescent="0.3">
      <c r="AG212" s="49" t="s">
        <v>797</v>
      </c>
      <c r="AH212" s="42">
        <v>123900</v>
      </c>
      <c r="AI212" s="43">
        <v>0</v>
      </c>
      <c r="AJ212" s="51">
        <v>0</v>
      </c>
      <c r="AK212" s="332" t="s">
        <v>1888</v>
      </c>
      <c r="AL212" s="21" t="s">
        <v>16</v>
      </c>
      <c r="AM212" s="299" t="s">
        <v>38</v>
      </c>
      <c r="AN212" s="241">
        <v>102400</v>
      </c>
      <c r="AO212" s="20" t="s">
        <v>1020</v>
      </c>
      <c r="AP212" s="20" t="s">
        <v>1020</v>
      </c>
      <c r="AQ212" s="417" t="s">
        <v>1020</v>
      </c>
      <c r="AR212" s="200"/>
      <c r="AS212" s="241">
        <v>102400</v>
      </c>
      <c r="AT212" s="20">
        <v>0</v>
      </c>
      <c r="AU212" s="20">
        <v>0</v>
      </c>
      <c r="AV212" s="20">
        <v>19</v>
      </c>
      <c r="AW212" s="20">
        <v>0</v>
      </c>
      <c r="AX212" s="20">
        <v>0</v>
      </c>
    </row>
    <row r="213" spans="33:50" x14ac:dyDescent="0.3">
      <c r="AG213" s="49" t="s">
        <v>701</v>
      </c>
      <c r="AH213" s="42">
        <v>198300</v>
      </c>
      <c r="AI213" s="43">
        <v>0</v>
      </c>
      <c r="AJ213" s="51">
        <v>0</v>
      </c>
      <c r="AK213" s="331" t="s">
        <v>902</v>
      </c>
      <c r="AL213" s="21" t="s">
        <v>15</v>
      </c>
      <c r="AM213" s="299" t="s">
        <v>11</v>
      </c>
      <c r="AN213" s="241">
        <v>398700</v>
      </c>
      <c r="AO213" s="20">
        <v>1593</v>
      </c>
      <c r="AP213" s="20">
        <v>22</v>
      </c>
      <c r="AQ213" s="417">
        <v>72.409090909090907</v>
      </c>
      <c r="AS213" s="241">
        <v>440100</v>
      </c>
      <c r="AT213" s="20">
        <v>83.5</v>
      </c>
      <c r="AU213" s="20">
        <v>80.666666666666671</v>
      </c>
      <c r="AV213" s="20">
        <v>98</v>
      </c>
      <c r="AW213" s="20">
        <v>8</v>
      </c>
      <c r="AX213" s="20">
        <v>668</v>
      </c>
    </row>
    <row r="214" spans="33:50" x14ac:dyDescent="0.3">
      <c r="AG214" s="49" t="s">
        <v>208</v>
      </c>
      <c r="AH214" s="42">
        <v>495500</v>
      </c>
      <c r="AI214" s="43">
        <v>98.67</v>
      </c>
      <c r="AJ214" s="51">
        <v>102</v>
      </c>
      <c r="AK214" s="331" t="s">
        <v>1144</v>
      </c>
      <c r="AL214" s="21" t="s">
        <v>23</v>
      </c>
      <c r="AM214" s="299" t="s">
        <v>10</v>
      </c>
      <c r="AN214" s="241">
        <v>469800</v>
      </c>
      <c r="AO214" s="20">
        <v>1792</v>
      </c>
      <c r="AP214" s="20">
        <v>21</v>
      </c>
      <c r="AQ214" s="417">
        <v>85.333333333333329</v>
      </c>
      <c r="AS214" s="241">
        <v>456100</v>
      </c>
      <c r="AT214" s="20">
        <v>83.75</v>
      </c>
      <c r="AU214" s="20">
        <v>103.66666666666667</v>
      </c>
      <c r="AV214" s="20">
        <v>81</v>
      </c>
      <c r="AW214" s="20">
        <v>8</v>
      </c>
      <c r="AX214" s="20">
        <v>670</v>
      </c>
    </row>
    <row r="215" spans="33:50" x14ac:dyDescent="0.3">
      <c r="AG215" s="49" t="s">
        <v>209</v>
      </c>
      <c r="AH215" s="42">
        <v>322100</v>
      </c>
      <c r="AI215" s="43">
        <v>66.67</v>
      </c>
      <c r="AJ215" s="51">
        <v>68</v>
      </c>
      <c r="AK215" s="332" t="s">
        <v>1889</v>
      </c>
      <c r="AL215" s="21" t="s">
        <v>22</v>
      </c>
      <c r="AM215" s="299" t="s">
        <v>1972</v>
      </c>
      <c r="AN215" s="241">
        <v>102400</v>
      </c>
      <c r="AO215" s="20" t="s">
        <v>1020</v>
      </c>
      <c r="AP215" s="20" t="s">
        <v>1020</v>
      </c>
      <c r="AQ215" s="417" t="s">
        <v>1020</v>
      </c>
      <c r="AR215" s="200"/>
      <c r="AS215" s="241">
        <v>102400</v>
      </c>
      <c r="AT215" s="20">
        <v>51</v>
      </c>
      <c r="AU215" s="20">
        <v>51</v>
      </c>
      <c r="AV215" s="20">
        <v>-12</v>
      </c>
      <c r="AW215" s="20">
        <v>1</v>
      </c>
      <c r="AX215" s="20">
        <v>51</v>
      </c>
    </row>
    <row r="216" spans="33:50" x14ac:dyDescent="0.3">
      <c r="AG216" s="49" t="s">
        <v>210</v>
      </c>
      <c r="AH216" s="42">
        <v>218500</v>
      </c>
      <c r="AI216" s="43">
        <v>27</v>
      </c>
      <c r="AJ216" s="51">
        <v>78</v>
      </c>
      <c r="AK216" s="331" t="s">
        <v>1145</v>
      </c>
      <c r="AL216" s="21" t="s">
        <v>25</v>
      </c>
      <c r="AM216" s="435" t="s">
        <v>9</v>
      </c>
      <c r="AN216" s="241">
        <v>432200</v>
      </c>
      <c r="AO216" s="20">
        <v>1581</v>
      </c>
      <c r="AP216" s="20">
        <v>20</v>
      </c>
      <c r="AQ216" s="417">
        <v>79.05</v>
      </c>
      <c r="AS216" s="241">
        <v>445300</v>
      </c>
      <c r="AT216" s="20">
        <v>79.5</v>
      </c>
      <c r="AU216" s="20">
        <v>85.666666666666671</v>
      </c>
      <c r="AV216" s="20">
        <v>78</v>
      </c>
      <c r="AW216" s="20">
        <v>8</v>
      </c>
      <c r="AX216" s="20">
        <v>636</v>
      </c>
    </row>
    <row r="217" spans="33:50" x14ac:dyDescent="0.3">
      <c r="AG217" s="49" t="s">
        <v>211</v>
      </c>
      <c r="AH217" s="42">
        <v>123900</v>
      </c>
      <c r="AI217" s="43">
        <v>0</v>
      </c>
      <c r="AJ217" s="51">
        <v>0</v>
      </c>
      <c r="AK217" s="331" t="s">
        <v>1146</v>
      </c>
      <c r="AL217" s="21" t="s">
        <v>23</v>
      </c>
      <c r="AM217" s="299" t="s">
        <v>10</v>
      </c>
      <c r="AN217" s="241">
        <v>345500</v>
      </c>
      <c r="AO217" s="20">
        <v>502</v>
      </c>
      <c r="AP217" s="20">
        <v>8</v>
      </c>
      <c r="AQ217" s="417">
        <v>62.75</v>
      </c>
      <c r="AS217" s="241">
        <v>345500</v>
      </c>
      <c r="AT217" s="20">
        <v>0</v>
      </c>
      <c r="AU217" s="20">
        <v>0</v>
      </c>
      <c r="AV217" s="20">
        <v>65</v>
      </c>
      <c r="AW217" s="20">
        <v>0</v>
      </c>
      <c r="AX217" s="20">
        <v>0</v>
      </c>
    </row>
    <row r="218" spans="33:50" x14ac:dyDescent="0.3">
      <c r="AG218" s="49" t="s">
        <v>212</v>
      </c>
      <c r="AH218" s="42">
        <v>282100</v>
      </c>
      <c r="AI218" s="43">
        <v>62</v>
      </c>
      <c r="AJ218" s="51">
        <v>36</v>
      </c>
      <c r="AK218" s="331" t="s">
        <v>1147</v>
      </c>
      <c r="AL218" s="21" t="s">
        <v>18</v>
      </c>
      <c r="AM218" s="435" t="s">
        <v>9</v>
      </c>
      <c r="AN218" s="241">
        <v>486800</v>
      </c>
      <c r="AO218" s="20">
        <v>1680</v>
      </c>
      <c r="AP218" s="20">
        <v>19</v>
      </c>
      <c r="AQ218" s="417">
        <v>88.421052631578945</v>
      </c>
      <c r="AS218" s="241">
        <v>414900</v>
      </c>
      <c r="AT218" s="20">
        <v>76</v>
      </c>
      <c r="AU218" s="20">
        <v>76.666666666666671</v>
      </c>
      <c r="AV218" s="20">
        <v>72</v>
      </c>
      <c r="AW218" s="20">
        <v>5</v>
      </c>
      <c r="AX218" s="20">
        <v>380</v>
      </c>
    </row>
    <row r="219" spans="33:50" x14ac:dyDescent="0.3">
      <c r="AG219" s="49" t="s">
        <v>213</v>
      </c>
      <c r="AH219" s="42">
        <v>234600</v>
      </c>
      <c r="AI219" s="43">
        <v>40.6</v>
      </c>
      <c r="AJ219" s="51">
        <v>55</v>
      </c>
      <c r="AK219" s="331" t="s">
        <v>903</v>
      </c>
      <c r="AL219" s="437" t="s">
        <v>13</v>
      </c>
      <c r="AM219" s="299" t="s">
        <v>1972</v>
      </c>
      <c r="AN219" s="241">
        <v>596400</v>
      </c>
      <c r="AO219" s="20">
        <v>2383</v>
      </c>
      <c r="AP219" s="20">
        <v>22</v>
      </c>
      <c r="AQ219" s="417">
        <v>108.31818181818181</v>
      </c>
      <c r="AS219" s="241">
        <v>595100</v>
      </c>
      <c r="AT219" s="20">
        <v>114</v>
      </c>
      <c r="AU219" s="20">
        <v>120.66666666666667</v>
      </c>
      <c r="AV219" s="20">
        <v>79</v>
      </c>
      <c r="AW219" s="20">
        <v>8</v>
      </c>
      <c r="AX219" s="20">
        <v>912</v>
      </c>
    </row>
    <row r="220" spans="33:50" x14ac:dyDescent="0.3">
      <c r="AG220" s="49" t="s">
        <v>214</v>
      </c>
      <c r="AH220" s="42">
        <v>624600</v>
      </c>
      <c r="AI220" s="43">
        <v>105.4</v>
      </c>
      <c r="AJ220" s="51">
        <v>172</v>
      </c>
      <c r="AK220" s="331" t="s">
        <v>1148</v>
      </c>
      <c r="AL220" s="21" t="s">
        <v>21</v>
      </c>
      <c r="AM220" s="299" t="s">
        <v>10</v>
      </c>
      <c r="AN220" s="241">
        <v>322100</v>
      </c>
      <c r="AO220" s="20">
        <v>260</v>
      </c>
      <c r="AP220" s="20">
        <v>4</v>
      </c>
      <c r="AQ220" s="417">
        <v>65</v>
      </c>
      <c r="AS220" s="241">
        <v>322100</v>
      </c>
      <c r="AT220" s="20">
        <v>0</v>
      </c>
      <c r="AU220" s="20">
        <v>0</v>
      </c>
      <c r="AV220" s="20">
        <v>61</v>
      </c>
      <c r="AW220" s="20">
        <v>0</v>
      </c>
      <c r="AX220" s="20">
        <v>0</v>
      </c>
    </row>
    <row r="221" spans="33:50" x14ac:dyDescent="0.3">
      <c r="AG221" s="49" t="s">
        <v>215</v>
      </c>
      <c r="AH221" s="42">
        <v>529100</v>
      </c>
      <c r="AI221" s="43">
        <v>96.33</v>
      </c>
      <c r="AJ221" s="51">
        <v>138</v>
      </c>
      <c r="AK221" s="331" t="s">
        <v>1511</v>
      </c>
      <c r="AL221" s="21" t="s">
        <v>26</v>
      </c>
      <c r="AM221" s="299" t="s">
        <v>38</v>
      </c>
      <c r="AN221" s="241">
        <v>240900</v>
      </c>
      <c r="AO221" s="20">
        <v>919</v>
      </c>
      <c r="AP221" s="20">
        <v>21</v>
      </c>
      <c r="AQ221" s="417">
        <v>43.761904761904759</v>
      </c>
      <c r="AS221" s="241">
        <v>281900</v>
      </c>
      <c r="AT221" s="20">
        <v>57.428571428571431</v>
      </c>
      <c r="AU221" s="20">
        <v>52.333333333333336</v>
      </c>
      <c r="AV221" s="20">
        <v>53</v>
      </c>
      <c r="AW221" s="20">
        <v>7</v>
      </c>
      <c r="AX221" s="20">
        <v>402</v>
      </c>
    </row>
    <row r="222" spans="33:50" x14ac:dyDescent="0.3">
      <c r="AG222" s="49" t="s">
        <v>702</v>
      </c>
      <c r="AH222" s="42">
        <v>102400</v>
      </c>
      <c r="AI222" s="43">
        <v>0</v>
      </c>
      <c r="AJ222" s="51">
        <v>0</v>
      </c>
      <c r="AK222" s="332" t="s">
        <v>1149</v>
      </c>
      <c r="AL222" s="21" t="s">
        <v>26</v>
      </c>
      <c r="AM222" s="299" t="s">
        <v>9</v>
      </c>
      <c r="AN222" s="241">
        <v>188300</v>
      </c>
      <c r="AO222" s="20">
        <v>57</v>
      </c>
      <c r="AP222" s="20">
        <v>1</v>
      </c>
      <c r="AQ222" s="417">
        <v>57</v>
      </c>
      <c r="AR222" s="200"/>
      <c r="AS222" s="241">
        <v>188300</v>
      </c>
      <c r="AT222" s="20">
        <v>0</v>
      </c>
      <c r="AU222" s="20">
        <v>0</v>
      </c>
      <c r="AV222" s="20">
        <v>36</v>
      </c>
      <c r="AW222" s="20">
        <v>0</v>
      </c>
      <c r="AX222" s="20">
        <v>0</v>
      </c>
    </row>
    <row r="223" spans="33:50" x14ac:dyDescent="0.3">
      <c r="AG223" s="49" t="s">
        <v>703</v>
      </c>
      <c r="AH223" s="42">
        <v>102400</v>
      </c>
      <c r="AI223" s="43">
        <v>0</v>
      </c>
      <c r="AJ223" s="51">
        <v>0</v>
      </c>
      <c r="AK223" s="331" t="s">
        <v>1648</v>
      </c>
      <c r="AL223" s="21" t="s">
        <v>15</v>
      </c>
      <c r="AM223" s="435" t="s">
        <v>10</v>
      </c>
      <c r="AN223" s="241">
        <v>354000</v>
      </c>
      <c r="AO223" s="20">
        <v>1286</v>
      </c>
      <c r="AP223" s="20">
        <v>20</v>
      </c>
      <c r="AQ223" s="417">
        <v>64.3</v>
      </c>
      <c r="AS223" s="241">
        <v>325800</v>
      </c>
      <c r="AT223" s="20">
        <v>68.285714285714292</v>
      </c>
      <c r="AU223" s="20">
        <v>56.666666666666664</v>
      </c>
      <c r="AV223" s="20">
        <v>86</v>
      </c>
      <c r="AW223" s="20">
        <v>7</v>
      </c>
      <c r="AX223" s="20">
        <v>478</v>
      </c>
    </row>
    <row r="224" spans="33:50" x14ac:dyDescent="0.3">
      <c r="AG224" s="49" t="s">
        <v>216</v>
      </c>
      <c r="AH224" s="42">
        <v>265500</v>
      </c>
      <c r="AI224" s="43">
        <v>48</v>
      </c>
      <c r="AJ224" s="51">
        <v>83</v>
      </c>
      <c r="AK224" s="331" t="s">
        <v>1150</v>
      </c>
      <c r="AL224" s="21" t="s">
        <v>3</v>
      </c>
      <c r="AM224" s="299" t="s">
        <v>9</v>
      </c>
      <c r="AN224" s="241">
        <v>311500</v>
      </c>
      <c r="AO224" s="20">
        <v>679</v>
      </c>
      <c r="AP224" s="20">
        <v>12</v>
      </c>
      <c r="AQ224" s="417">
        <v>56.583333333333336</v>
      </c>
      <c r="AS224" s="241">
        <v>267200</v>
      </c>
      <c r="AT224" s="20">
        <v>49</v>
      </c>
      <c r="AU224" s="20">
        <v>47.333333333333336</v>
      </c>
      <c r="AV224" s="20">
        <v>52</v>
      </c>
      <c r="AW224" s="20">
        <v>6</v>
      </c>
      <c r="AX224" s="20">
        <v>294</v>
      </c>
    </row>
    <row r="225" spans="33:50" x14ac:dyDescent="0.3">
      <c r="AG225" s="49" t="s">
        <v>704</v>
      </c>
      <c r="AH225" s="42">
        <v>117300</v>
      </c>
      <c r="AI225" s="43">
        <v>0</v>
      </c>
      <c r="AJ225" s="51">
        <v>0</v>
      </c>
      <c r="AK225" s="331" t="s">
        <v>971</v>
      </c>
      <c r="AL225" s="21" t="s">
        <v>23</v>
      </c>
      <c r="AM225" s="299" t="s">
        <v>10</v>
      </c>
      <c r="AN225" s="241">
        <v>282300</v>
      </c>
      <c r="AO225" s="20">
        <v>496</v>
      </c>
      <c r="AP225" s="20">
        <v>10</v>
      </c>
      <c r="AQ225" s="417">
        <v>49.6</v>
      </c>
      <c r="AS225" s="241">
        <v>329700</v>
      </c>
      <c r="AT225" s="20">
        <v>62</v>
      </c>
      <c r="AU225" s="20">
        <v>49.666666666666664</v>
      </c>
      <c r="AV225" s="20">
        <v>110</v>
      </c>
      <c r="AW225" s="20">
        <v>7</v>
      </c>
      <c r="AX225" s="20">
        <v>434</v>
      </c>
    </row>
    <row r="226" spans="33:50" x14ac:dyDescent="0.3">
      <c r="AG226" s="49" t="s">
        <v>217</v>
      </c>
      <c r="AH226" s="42">
        <v>380400</v>
      </c>
      <c r="AI226" s="43">
        <v>45.5</v>
      </c>
      <c r="AJ226" s="51">
        <v>112</v>
      </c>
      <c r="AK226" s="331" t="s">
        <v>972</v>
      </c>
      <c r="AL226" s="21" t="s">
        <v>25</v>
      </c>
      <c r="AM226" s="299" t="s">
        <v>9</v>
      </c>
      <c r="AN226" s="241">
        <v>308600</v>
      </c>
      <c r="AO226" s="20">
        <v>955</v>
      </c>
      <c r="AP226" s="20">
        <v>17</v>
      </c>
      <c r="AQ226" s="417">
        <v>56.176470588235297</v>
      </c>
      <c r="AS226" s="241">
        <v>308600</v>
      </c>
      <c r="AT226" s="20">
        <v>0</v>
      </c>
      <c r="AU226" s="20">
        <v>0</v>
      </c>
      <c r="AV226" s="20">
        <v>58</v>
      </c>
      <c r="AW226" s="20">
        <v>0</v>
      </c>
      <c r="AX226" s="20">
        <v>0</v>
      </c>
    </row>
    <row r="227" spans="33:50" x14ac:dyDescent="0.3">
      <c r="AG227" s="49" t="s">
        <v>218</v>
      </c>
      <c r="AH227" s="42">
        <v>185300</v>
      </c>
      <c r="AI227" s="43">
        <v>0</v>
      </c>
      <c r="AJ227" s="51">
        <v>0</v>
      </c>
      <c r="AK227" s="332" t="s">
        <v>1649</v>
      </c>
      <c r="AL227" s="21" t="s">
        <v>22</v>
      </c>
      <c r="AM227" s="299" t="s">
        <v>1973</v>
      </c>
      <c r="AN227" s="241">
        <v>123900</v>
      </c>
      <c r="AO227" s="20">
        <v>0</v>
      </c>
      <c r="AP227" s="20">
        <v>0</v>
      </c>
      <c r="AQ227" s="417" t="s">
        <v>1020</v>
      </c>
      <c r="AR227" s="200"/>
      <c r="AS227" s="241">
        <v>123900</v>
      </c>
      <c r="AT227" s="20">
        <v>0</v>
      </c>
      <c r="AU227" s="20">
        <v>0</v>
      </c>
      <c r="AV227" s="20">
        <v>23</v>
      </c>
      <c r="AW227" s="20">
        <v>0</v>
      </c>
      <c r="AX227" s="20">
        <v>0</v>
      </c>
    </row>
    <row r="228" spans="33:50" x14ac:dyDescent="0.3">
      <c r="AG228" s="49" t="s">
        <v>219</v>
      </c>
      <c r="AH228" s="42">
        <v>353800</v>
      </c>
      <c r="AI228" s="43">
        <v>63.75</v>
      </c>
      <c r="AJ228" s="51">
        <v>78</v>
      </c>
      <c r="AK228" s="331" t="s">
        <v>1512</v>
      </c>
      <c r="AL228" s="21" t="s">
        <v>25</v>
      </c>
      <c r="AM228" s="299" t="s">
        <v>10</v>
      </c>
      <c r="AN228" s="241">
        <v>193800</v>
      </c>
      <c r="AO228" s="20">
        <v>132</v>
      </c>
      <c r="AP228" s="20">
        <v>3</v>
      </c>
      <c r="AQ228" s="417">
        <v>44</v>
      </c>
      <c r="AS228" s="241">
        <v>252400</v>
      </c>
      <c r="AT228" s="20">
        <v>58.8</v>
      </c>
      <c r="AU228" s="20">
        <v>53.333333333333336</v>
      </c>
      <c r="AV228" s="20">
        <v>31</v>
      </c>
      <c r="AW228" s="20">
        <v>5</v>
      </c>
      <c r="AX228" s="20">
        <v>294</v>
      </c>
    </row>
    <row r="229" spans="33:50" x14ac:dyDescent="0.3">
      <c r="AG229" s="49" t="s">
        <v>220</v>
      </c>
      <c r="AH229" s="42">
        <v>259900</v>
      </c>
      <c r="AI229" s="43">
        <v>60</v>
      </c>
      <c r="AJ229" s="51">
        <v>47</v>
      </c>
      <c r="AK229" s="332" t="s">
        <v>1890</v>
      </c>
      <c r="AL229" s="21" t="s">
        <v>24</v>
      </c>
      <c r="AM229" s="299" t="s">
        <v>9</v>
      </c>
      <c r="AN229" s="241">
        <v>102400</v>
      </c>
      <c r="AO229" s="20" t="s">
        <v>1020</v>
      </c>
      <c r="AP229" s="20" t="s">
        <v>1020</v>
      </c>
      <c r="AQ229" s="417" t="s">
        <v>1020</v>
      </c>
      <c r="AR229" s="200"/>
      <c r="AS229" s="241">
        <v>102400</v>
      </c>
      <c r="AT229" s="20">
        <v>0</v>
      </c>
      <c r="AU229" s="20">
        <v>0</v>
      </c>
      <c r="AV229" s="20">
        <v>19</v>
      </c>
      <c r="AW229" s="20">
        <v>0</v>
      </c>
      <c r="AX229" s="20">
        <v>0</v>
      </c>
    </row>
    <row r="230" spans="33:50" x14ac:dyDescent="0.3">
      <c r="AG230" s="49" t="s">
        <v>221</v>
      </c>
      <c r="AH230" s="42">
        <v>215800</v>
      </c>
      <c r="AI230" s="43">
        <v>13</v>
      </c>
      <c r="AJ230" s="51">
        <v>97</v>
      </c>
      <c r="AK230" s="331" t="s">
        <v>1152</v>
      </c>
      <c r="AL230" s="21" t="s">
        <v>14</v>
      </c>
      <c r="AM230" s="299" t="s">
        <v>38</v>
      </c>
      <c r="AN230" s="241">
        <v>418400</v>
      </c>
      <c r="AO230" s="20">
        <v>1216</v>
      </c>
      <c r="AP230" s="20">
        <v>16</v>
      </c>
      <c r="AQ230" s="417">
        <v>76</v>
      </c>
      <c r="AS230" s="241">
        <v>362600</v>
      </c>
      <c r="AT230" s="20">
        <v>69.25</v>
      </c>
      <c r="AU230" s="20">
        <v>63</v>
      </c>
      <c r="AV230" s="20">
        <v>60</v>
      </c>
      <c r="AW230" s="20">
        <v>8</v>
      </c>
      <c r="AX230" s="20">
        <v>554</v>
      </c>
    </row>
    <row r="231" spans="33:50" x14ac:dyDescent="0.3">
      <c r="AG231" s="49" t="s">
        <v>222</v>
      </c>
      <c r="AH231" s="42">
        <v>619500</v>
      </c>
      <c r="AI231" s="43">
        <v>118.83</v>
      </c>
      <c r="AJ231" s="51">
        <v>107</v>
      </c>
      <c r="AK231" s="331" t="s">
        <v>1153</v>
      </c>
      <c r="AL231" s="21" t="s">
        <v>17</v>
      </c>
      <c r="AM231" s="299" t="s">
        <v>1971</v>
      </c>
      <c r="AN231" s="241">
        <v>506500</v>
      </c>
      <c r="AO231" s="20">
        <v>1932</v>
      </c>
      <c r="AP231" s="20">
        <v>21</v>
      </c>
      <c r="AQ231" s="417">
        <v>92</v>
      </c>
      <c r="AS231" s="241">
        <v>487600</v>
      </c>
      <c r="AT231" s="20">
        <v>80.5</v>
      </c>
      <c r="AU231" s="20">
        <v>87.333333333333329</v>
      </c>
      <c r="AV231" s="20">
        <v>107</v>
      </c>
      <c r="AW231" s="20">
        <v>4</v>
      </c>
      <c r="AX231" s="20">
        <v>322</v>
      </c>
    </row>
    <row r="232" spans="33:50" x14ac:dyDescent="0.3">
      <c r="AG232" s="49" t="s">
        <v>223</v>
      </c>
      <c r="AH232" s="42">
        <v>333900</v>
      </c>
      <c r="AI232" s="43">
        <v>58.67</v>
      </c>
      <c r="AJ232" s="51">
        <v>92</v>
      </c>
      <c r="AK232" s="332" t="s">
        <v>1891</v>
      </c>
      <c r="AL232" s="21" t="s">
        <v>16</v>
      </c>
      <c r="AM232" s="299" t="s">
        <v>38</v>
      </c>
      <c r="AN232" s="241">
        <v>117300</v>
      </c>
      <c r="AO232" s="20" t="s">
        <v>1020</v>
      </c>
      <c r="AP232" s="20" t="s">
        <v>1020</v>
      </c>
      <c r="AQ232" s="417" t="s">
        <v>1020</v>
      </c>
      <c r="AR232" s="200"/>
      <c r="AS232" s="241">
        <v>117300</v>
      </c>
      <c r="AT232" s="20">
        <v>0</v>
      </c>
      <c r="AU232" s="20">
        <v>0</v>
      </c>
      <c r="AV232" s="20">
        <v>22</v>
      </c>
      <c r="AW232" s="20">
        <v>0</v>
      </c>
      <c r="AX232" s="20">
        <v>0</v>
      </c>
    </row>
    <row r="233" spans="33:50" x14ac:dyDescent="0.3">
      <c r="AG233" s="49" t="s">
        <v>224</v>
      </c>
      <c r="AH233" s="42">
        <v>470400</v>
      </c>
      <c r="AI233" s="43">
        <v>99.67</v>
      </c>
      <c r="AJ233" s="51">
        <v>25</v>
      </c>
      <c r="AK233" s="331" t="s">
        <v>1155</v>
      </c>
      <c r="AL233" s="21" t="s">
        <v>3</v>
      </c>
      <c r="AM233" s="435" t="s">
        <v>11</v>
      </c>
      <c r="AN233" s="241">
        <v>581000</v>
      </c>
      <c r="AO233" s="20">
        <v>1583</v>
      </c>
      <c r="AP233" s="20">
        <v>15</v>
      </c>
      <c r="AQ233" s="417">
        <v>105.53333333333333</v>
      </c>
      <c r="AS233" s="241">
        <v>654700</v>
      </c>
      <c r="AT233" s="20">
        <v>130.125</v>
      </c>
      <c r="AU233" s="20">
        <v>115</v>
      </c>
      <c r="AV233" s="20">
        <v>156</v>
      </c>
      <c r="AW233" s="20">
        <v>8</v>
      </c>
      <c r="AX233" s="20">
        <v>1041</v>
      </c>
    </row>
    <row r="234" spans="33:50" x14ac:dyDescent="0.3">
      <c r="AG234" s="49" t="s">
        <v>225</v>
      </c>
      <c r="AH234" s="42">
        <v>497500</v>
      </c>
      <c r="AI234" s="43">
        <v>99.8</v>
      </c>
      <c r="AJ234" s="51">
        <v>158</v>
      </c>
      <c r="AK234" s="331" t="s">
        <v>1650</v>
      </c>
      <c r="AL234" s="21" t="s">
        <v>16</v>
      </c>
      <c r="AM234" s="299" t="s">
        <v>10</v>
      </c>
      <c r="AN234" s="241">
        <v>230100</v>
      </c>
      <c r="AO234" s="20">
        <v>209</v>
      </c>
      <c r="AP234" s="20">
        <v>4</v>
      </c>
      <c r="AQ234" s="417">
        <v>52.25</v>
      </c>
      <c r="AS234" s="241">
        <v>230100</v>
      </c>
      <c r="AT234" s="20">
        <v>38.5</v>
      </c>
      <c r="AU234" s="20">
        <v>38.5</v>
      </c>
      <c r="AV234" s="20">
        <v>53</v>
      </c>
      <c r="AW234" s="20">
        <v>2</v>
      </c>
      <c r="AX234" s="20">
        <v>77</v>
      </c>
    </row>
    <row r="235" spans="33:50" x14ac:dyDescent="0.3">
      <c r="AG235" s="49" t="s">
        <v>226</v>
      </c>
      <c r="AH235" s="42">
        <v>404200</v>
      </c>
      <c r="AI235" s="43">
        <v>80</v>
      </c>
      <c r="AJ235" s="51">
        <v>115</v>
      </c>
      <c r="AK235" s="331" t="s">
        <v>1156</v>
      </c>
      <c r="AL235" s="437" t="s">
        <v>23</v>
      </c>
      <c r="AM235" s="299" t="s">
        <v>38</v>
      </c>
      <c r="AN235" s="241">
        <v>136500</v>
      </c>
      <c r="AO235" s="20">
        <v>124</v>
      </c>
      <c r="AP235" s="20">
        <v>4</v>
      </c>
      <c r="AQ235" s="417">
        <v>31</v>
      </c>
      <c r="AS235" s="241">
        <v>136500</v>
      </c>
      <c r="AT235" s="20">
        <v>16.5</v>
      </c>
      <c r="AU235" s="20">
        <v>16.5</v>
      </c>
      <c r="AV235" s="20">
        <v>44</v>
      </c>
      <c r="AW235" s="20">
        <v>2</v>
      </c>
      <c r="AX235" s="20">
        <v>33</v>
      </c>
    </row>
    <row r="236" spans="33:50" x14ac:dyDescent="0.3">
      <c r="AG236" s="49" t="s">
        <v>227</v>
      </c>
      <c r="AH236" s="42">
        <v>412500</v>
      </c>
      <c r="AI236" s="43">
        <v>76</v>
      </c>
      <c r="AJ236" s="51">
        <v>90</v>
      </c>
      <c r="AK236" s="332" t="s">
        <v>1652</v>
      </c>
      <c r="AL236" s="21" t="s">
        <v>19</v>
      </c>
      <c r="AM236" s="435" t="s">
        <v>1971</v>
      </c>
      <c r="AN236" s="241">
        <v>123900</v>
      </c>
      <c r="AO236" s="20">
        <v>0</v>
      </c>
      <c r="AP236" s="20">
        <v>0</v>
      </c>
      <c r="AQ236" s="417" t="s">
        <v>1020</v>
      </c>
      <c r="AR236" s="200"/>
      <c r="AS236" s="241">
        <v>123900</v>
      </c>
      <c r="AT236" s="20">
        <v>0</v>
      </c>
      <c r="AU236" s="20">
        <v>0</v>
      </c>
      <c r="AV236" s="20">
        <v>23</v>
      </c>
      <c r="AW236" s="20">
        <v>0</v>
      </c>
      <c r="AX236" s="20">
        <v>0</v>
      </c>
    </row>
    <row r="237" spans="33:50" x14ac:dyDescent="0.3">
      <c r="AG237" s="49" t="s">
        <v>228</v>
      </c>
      <c r="AH237" s="42">
        <v>317300</v>
      </c>
      <c r="AI237" s="43">
        <v>0</v>
      </c>
      <c r="AJ237" s="51">
        <v>0</v>
      </c>
      <c r="AK237" s="331" t="s">
        <v>1157</v>
      </c>
      <c r="AL237" s="21" t="s">
        <v>23</v>
      </c>
      <c r="AM237" s="299" t="s">
        <v>38</v>
      </c>
      <c r="AN237" s="241">
        <v>203300</v>
      </c>
      <c r="AO237" s="20">
        <v>0</v>
      </c>
      <c r="AP237" s="20">
        <v>0</v>
      </c>
      <c r="AQ237" s="417" t="s">
        <v>1020</v>
      </c>
      <c r="AS237" s="241">
        <v>204000</v>
      </c>
      <c r="AT237" s="20">
        <v>39.333333333333336</v>
      </c>
      <c r="AU237" s="20">
        <v>39.333333333333336</v>
      </c>
      <c r="AV237" s="20">
        <v>30</v>
      </c>
      <c r="AW237" s="20">
        <v>3</v>
      </c>
      <c r="AX237" s="20">
        <v>118</v>
      </c>
    </row>
    <row r="238" spans="33:50" x14ac:dyDescent="0.3">
      <c r="AG238" s="49" t="s">
        <v>705</v>
      </c>
      <c r="AH238" s="42">
        <v>102400</v>
      </c>
      <c r="AI238" s="43">
        <v>0</v>
      </c>
      <c r="AJ238" s="51">
        <v>0</v>
      </c>
      <c r="AK238" s="331" t="s">
        <v>1158</v>
      </c>
      <c r="AL238" s="21" t="s">
        <v>17</v>
      </c>
      <c r="AM238" s="299" t="s">
        <v>9</v>
      </c>
      <c r="AN238" s="241">
        <v>333100</v>
      </c>
      <c r="AO238" s="20">
        <v>847</v>
      </c>
      <c r="AP238" s="20">
        <v>14</v>
      </c>
      <c r="AQ238" s="417">
        <v>60.5</v>
      </c>
      <c r="AS238" s="241">
        <v>333100</v>
      </c>
      <c r="AT238" s="20">
        <v>69.5</v>
      </c>
      <c r="AU238" s="20">
        <v>69.5</v>
      </c>
      <c r="AV238" s="20">
        <v>49</v>
      </c>
      <c r="AW238" s="20">
        <v>2</v>
      </c>
      <c r="AX238" s="20">
        <v>139</v>
      </c>
    </row>
    <row r="239" spans="33:50" x14ac:dyDescent="0.3">
      <c r="AG239" s="49" t="s">
        <v>798</v>
      </c>
      <c r="AH239" s="42">
        <v>129400</v>
      </c>
      <c r="AI239" s="43">
        <v>0</v>
      </c>
      <c r="AJ239" s="51">
        <v>0</v>
      </c>
      <c r="AK239" s="331" t="s">
        <v>1159</v>
      </c>
      <c r="AL239" s="21" t="s">
        <v>23</v>
      </c>
      <c r="AM239" s="435" t="s">
        <v>1971</v>
      </c>
      <c r="AN239" s="241">
        <v>403300</v>
      </c>
      <c r="AO239" s="20">
        <v>1172</v>
      </c>
      <c r="AP239" s="20">
        <v>16</v>
      </c>
      <c r="AQ239" s="417">
        <v>73.25</v>
      </c>
      <c r="AS239" s="241">
        <v>383400</v>
      </c>
      <c r="AT239" s="20">
        <v>73</v>
      </c>
      <c r="AU239" s="20">
        <v>63</v>
      </c>
      <c r="AV239" s="20">
        <v>112</v>
      </c>
      <c r="AW239" s="20">
        <v>6</v>
      </c>
      <c r="AX239" s="20">
        <v>438</v>
      </c>
    </row>
    <row r="240" spans="33:50" x14ac:dyDescent="0.3">
      <c r="AG240" s="49" t="s">
        <v>229</v>
      </c>
      <c r="AH240" s="42">
        <v>310500</v>
      </c>
      <c r="AI240" s="43">
        <v>61</v>
      </c>
      <c r="AJ240" s="51">
        <v>82</v>
      </c>
      <c r="AK240" s="332" t="s">
        <v>1892</v>
      </c>
      <c r="AL240" s="21" t="s">
        <v>21</v>
      </c>
      <c r="AM240" s="299" t="s">
        <v>11</v>
      </c>
      <c r="AN240" s="241">
        <v>102400</v>
      </c>
      <c r="AO240" s="20" t="s">
        <v>1020</v>
      </c>
      <c r="AP240" s="20" t="s">
        <v>1020</v>
      </c>
      <c r="AQ240" s="417" t="s">
        <v>1020</v>
      </c>
      <c r="AR240" s="200"/>
      <c r="AS240" s="241">
        <v>102400</v>
      </c>
      <c r="AT240" s="20">
        <v>0</v>
      </c>
      <c r="AU240" s="20">
        <v>0</v>
      </c>
      <c r="AV240" s="20">
        <v>19</v>
      </c>
      <c r="AW240" s="20">
        <v>0</v>
      </c>
      <c r="AX240" s="20">
        <v>0</v>
      </c>
    </row>
    <row r="241" spans="33:50" x14ac:dyDescent="0.3">
      <c r="AG241" s="49" t="s">
        <v>230</v>
      </c>
      <c r="AH241" s="42">
        <v>508500</v>
      </c>
      <c r="AI241" s="43">
        <v>98</v>
      </c>
      <c r="AJ241" s="51">
        <v>94</v>
      </c>
      <c r="AK241" s="332" t="s">
        <v>1893</v>
      </c>
      <c r="AL241" s="21" t="s">
        <v>17</v>
      </c>
      <c r="AM241" s="299" t="s">
        <v>1972</v>
      </c>
      <c r="AN241" s="241">
        <v>123900</v>
      </c>
      <c r="AO241" s="20" t="s">
        <v>1020</v>
      </c>
      <c r="AP241" s="20" t="s">
        <v>1020</v>
      </c>
      <c r="AQ241" s="417" t="s">
        <v>1020</v>
      </c>
      <c r="AR241" s="200"/>
      <c r="AS241" s="241">
        <v>123900</v>
      </c>
      <c r="AT241" s="20">
        <v>0</v>
      </c>
      <c r="AU241" s="20">
        <v>0</v>
      </c>
      <c r="AV241" s="20">
        <v>23</v>
      </c>
      <c r="AW241" s="20">
        <v>0</v>
      </c>
      <c r="AX241" s="20">
        <v>0</v>
      </c>
    </row>
    <row r="242" spans="33:50" x14ac:dyDescent="0.3">
      <c r="AG242" s="49" t="s">
        <v>231</v>
      </c>
      <c r="AH242" s="42">
        <v>308300</v>
      </c>
      <c r="AI242" s="43">
        <v>0</v>
      </c>
      <c r="AJ242" s="51">
        <v>0</v>
      </c>
      <c r="AK242" s="331" t="s">
        <v>1160</v>
      </c>
      <c r="AL242" s="21" t="s">
        <v>23</v>
      </c>
      <c r="AM242" s="299" t="s">
        <v>1973</v>
      </c>
      <c r="AN242" s="241">
        <v>456200</v>
      </c>
      <c r="AO242" s="20">
        <v>1657</v>
      </c>
      <c r="AP242" s="20">
        <v>20</v>
      </c>
      <c r="AQ242" s="417">
        <v>82.85</v>
      </c>
      <c r="AS242" s="241">
        <v>499300</v>
      </c>
      <c r="AT242" s="20">
        <v>91.166666666666671</v>
      </c>
      <c r="AU242" s="20">
        <v>109.66666666666667</v>
      </c>
      <c r="AV242" s="20">
        <v>78</v>
      </c>
      <c r="AW242" s="20">
        <v>6</v>
      </c>
      <c r="AX242" s="20">
        <v>547</v>
      </c>
    </row>
    <row r="243" spans="33:50" x14ac:dyDescent="0.3">
      <c r="AG243" s="49" t="s">
        <v>706</v>
      </c>
      <c r="AH243" s="42">
        <v>102400</v>
      </c>
      <c r="AI243" s="43">
        <v>0</v>
      </c>
      <c r="AJ243" s="51">
        <v>0</v>
      </c>
      <c r="AK243" s="331" t="s">
        <v>1161</v>
      </c>
      <c r="AL243" s="21" t="s">
        <v>17</v>
      </c>
      <c r="AM243" s="299" t="s">
        <v>10</v>
      </c>
      <c r="AN243" s="241">
        <v>360400</v>
      </c>
      <c r="AO243" s="20">
        <v>847</v>
      </c>
      <c r="AP243" s="20">
        <v>13</v>
      </c>
      <c r="AQ243" s="417">
        <v>65.15384615384616</v>
      </c>
      <c r="AS243" s="241">
        <v>369200</v>
      </c>
      <c r="AT243" s="20">
        <v>61.333333333333336</v>
      </c>
      <c r="AU243" s="20">
        <v>87</v>
      </c>
      <c r="AV243" s="20">
        <v>27</v>
      </c>
      <c r="AW243" s="20">
        <v>6</v>
      </c>
      <c r="AX243" s="20">
        <v>368</v>
      </c>
    </row>
    <row r="244" spans="33:50" x14ac:dyDescent="0.3">
      <c r="AG244" s="49" t="s">
        <v>232</v>
      </c>
      <c r="AH244" s="42">
        <v>102400</v>
      </c>
      <c r="AI244" s="43">
        <v>0</v>
      </c>
      <c r="AJ244" s="51">
        <v>0</v>
      </c>
      <c r="AK244" s="331" t="s">
        <v>1162</v>
      </c>
      <c r="AL244" s="21" t="s">
        <v>26</v>
      </c>
      <c r="AM244" s="299" t="s">
        <v>38</v>
      </c>
      <c r="AN244" s="241">
        <v>404900</v>
      </c>
      <c r="AO244" s="20">
        <v>1618</v>
      </c>
      <c r="AP244" s="20">
        <v>22</v>
      </c>
      <c r="AQ244" s="417">
        <v>73.545454545454547</v>
      </c>
      <c r="AS244" s="241">
        <v>341600</v>
      </c>
      <c r="AT244" s="20">
        <v>60.142857142857146</v>
      </c>
      <c r="AU244" s="20">
        <v>58.333333333333336</v>
      </c>
      <c r="AV244" s="20">
        <v>72</v>
      </c>
      <c r="AW244" s="20">
        <v>7</v>
      </c>
      <c r="AX244" s="20">
        <v>421</v>
      </c>
    </row>
    <row r="245" spans="33:50" x14ac:dyDescent="0.3">
      <c r="AG245" s="49" t="s">
        <v>233</v>
      </c>
      <c r="AH245" s="42">
        <v>369800</v>
      </c>
      <c r="AI245" s="43">
        <v>50</v>
      </c>
      <c r="AJ245" s="51">
        <v>116</v>
      </c>
      <c r="AK245" s="331" t="s">
        <v>1163</v>
      </c>
      <c r="AL245" s="21" t="s">
        <v>17</v>
      </c>
      <c r="AM245" s="435" t="s">
        <v>1972</v>
      </c>
      <c r="AN245" s="241">
        <v>256300</v>
      </c>
      <c r="AO245" s="20">
        <v>419</v>
      </c>
      <c r="AP245" s="20">
        <v>9</v>
      </c>
      <c r="AQ245" s="417">
        <v>46.555555555555557</v>
      </c>
      <c r="AS245" s="241">
        <v>238000</v>
      </c>
      <c r="AT245" s="20">
        <v>44.25</v>
      </c>
      <c r="AU245" s="20">
        <v>37.666666666666664</v>
      </c>
      <c r="AV245" s="20">
        <v>68</v>
      </c>
      <c r="AW245" s="20">
        <v>4</v>
      </c>
      <c r="AX245" s="20">
        <v>177</v>
      </c>
    </row>
    <row r="246" spans="33:50" x14ac:dyDescent="0.3">
      <c r="AG246" s="49" t="s">
        <v>234</v>
      </c>
      <c r="AH246" s="42">
        <v>640800</v>
      </c>
      <c r="AI246" s="43">
        <v>114.67</v>
      </c>
      <c r="AJ246" s="51">
        <v>201</v>
      </c>
      <c r="AK246" s="332" t="s">
        <v>1513</v>
      </c>
      <c r="AL246" s="21" t="s">
        <v>19</v>
      </c>
      <c r="AM246" s="299" t="s">
        <v>9</v>
      </c>
      <c r="AN246" s="241">
        <v>123900</v>
      </c>
      <c r="AO246" s="20">
        <v>0</v>
      </c>
      <c r="AP246" s="20">
        <v>0</v>
      </c>
      <c r="AQ246" s="417" t="s">
        <v>1020</v>
      </c>
      <c r="AR246" s="200"/>
      <c r="AS246" s="241">
        <v>123900</v>
      </c>
      <c r="AT246" s="20">
        <v>0</v>
      </c>
      <c r="AU246" s="20">
        <v>0</v>
      </c>
      <c r="AV246" s="20">
        <v>23</v>
      </c>
      <c r="AW246" s="20">
        <v>0</v>
      </c>
      <c r="AX246" s="20">
        <v>0</v>
      </c>
    </row>
    <row r="247" spans="33:50" x14ac:dyDescent="0.3">
      <c r="AG247" s="49" t="s">
        <v>235</v>
      </c>
      <c r="AH247" s="42">
        <v>123900</v>
      </c>
      <c r="AI247" s="43">
        <v>25</v>
      </c>
      <c r="AJ247" s="51">
        <v>22</v>
      </c>
      <c r="AK247" s="332" t="s">
        <v>1894</v>
      </c>
      <c r="AL247" s="21" t="s">
        <v>13</v>
      </c>
      <c r="AM247" s="299" t="s">
        <v>10</v>
      </c>
      <c r="AN247" s="241">
        <v>157800</v>
      </c>
      <c r="AO247" s="20" t="s">
        <v>1020</v>
      </c>
      <c r="AP247" s="20" t="s">
        <v>1020</v>
      </c>
      <c r="AQ247" s="417" t="s">
        <v>1020</v>
      </c>
      <c r="AR247" s="200"/>
      <c r="AS247" s="241">
        <v>157800</v>
      </c>
      <c r="AT247" s="20">
        <v>0</v>
      </c>
      <c r="AU247" s="20">
        <v>0</v>
      </c>
      <c r="AV247" s="20">
        <v>30</v>
      </c>
      <c r="AW247" s="20">
        <v>0</v>
      </c>
      <c r="AX247" s="20">
        <v>0</v>
      </c>
    </row>
    <row r="248" spans="33:50" x14ac:dyDescent="0.3">
      <c r="AG248" s="49" t="s">
        <v>236</v>
      </c>
      <c r="AH248" s="42">
        <v>123900</v>
      </c>
      <c r="AI248" s="43">
        <v>0</v>
      </c>
      <c r="AJ248" s="51">
        <v>0</v>
      </c>
      <c r="AK248" s="331" t="s">
        <v>1164</v>
      </c>
      <c r="AL248" s="21" t="s">
        <v>24</v>
      </c>
      <c r="AM248" s="435" t="s">
        <v>9</v>
      </c>
      <c r="AN248" s="241">
        <v>372900</v>
      </c>
      <c r="AO248" s="20">
        <v>1490</v>
      </c>
      <c r="AP248" s="20">
        <v>22</v>
      </c>
      <c r="AQ248" s="417">
        <v>67.727272727272734</v>
      </c>
      <c r="AS248" s="241">
        <v>372000</v>
      </c>
      <c r="AT248" s="20">
        <v>81.25</v>
      </c>
      <c r="AU248" s="20">
        <v>64.666666666666671</v>
      </c>
      <c r="AV248" s="20">
        <v>60</v>
      </c>
      <c r="AW248" s="20">
        <v>8</v>
      </c>
      <c r="AX248" s="20">
        <v>650</v>
      </c>
    </row>
    <row r="249" spans="33:50" x14ac:dyDescent="0.3">
      <c r="AG249" s="49" t="s">
        <v>237</v>
      </c>
      <c r="AH249" s="42">
        <v>222300</v>
      </c>
      <c r="AI249" s="43">
        <v>0</v>
      </c>
      <c r="AJ249" s="51">
        <v>0</v>
      </c>
      <c r="AK249" s="331" t="s">
        <v>1749</v>
      </c>
      <c r="AL249" s="21" t="s">
        <v>19</v>
      </c>
      <c r="AM249" s="299" t="s">
        <v>11</v>
      </c>
      <c r="AN249" s="241">
        <v>464300</v>
      </c>
      <c r="AO249" s="20">
        <v>1012</v>
      </c>
      <c r="AP249" s="20">
        <v>12</v>
      </c>
      <c r="AQ249" s="417">
        <v>84.333333333333329</v>
      </c>
      <c r="AS249" s="241">
        <v>434300</v>
      </c>
      <c r="AT249" s="20">
        <v>86.375</v>
      </c>
      <c r="AU249" s="20">
        <v>76</v>
      </c>
      <c r="AV249" s="20">
        <v>107</v>
      </c>
      <c r="AW249" s="20">
        <v>8</v>
      </c>
      <c r="AX249" s="20">
        <v>691</v>
      </c>
    </row>
    <row r="250" spans="33:50" x14ac:dyDescent="0.3">
      <c r="AG250" s="49" t="s">
        <v>238</v>
      </c>
      <c r="AH250" s="42">
        <v>117300</v>
      </c>
      <c r="AI250" s="43">
        <v>0</v>
      </c>
      <c r="AJ250" s="51">
        <v>0</v>
      </c>
      <c r="AK250" s="331" t="s">
        <v>1165</v>
      </c>
      <c r="AL250" s="21" t="s">
        <v>12</v>
      </c>
      <c r="AM250" s="299" t="s">
        <v>38</v>
      </c>
      <c r="AN250" s="241">
        <v>373400</v>
      </c>
      <c r="AO250" s="20">
        <v>1153</v>
      </c>
      <c r="AP250" s="20">
        <v>17</v>
      </c>
      <c r="AQ250" s="417">
        <v>67.82352941176471</v>
      </c>
      <c r="AS250" s="241">
        <v>374900</v>
      </c>
      <c r="AT250" s="20">
        <v>67.833333333333329</v>
      </c>
      <c r="AU250" s="20">
        <v>51.666666666666664</v>
      </c>
      <c r="AV250" s="20">
        <v>142</v>
      </c>
      <c r="AW250" s="20">
        <v>6</v>
      </c>
      <c r="AX250" s="20">
        <v>407</v>
      </c>
    </row>
    <row r="251" spans="33:50" x14ac:dyDescent="0.3">
      <c r="AG251" s="49" t="s">
        <v>799</v>
      </c>
      <c r="AH251" s="42">
        <v>359500</v>
      </c>
      <c r="AI251" s="43">
        <v>73.2</v>
      </c>
      <c r="AJ251" s="51">
        <v>76</v>
      </c>
      <c r="AK251" s="332" t="s">
        <v>1166</v>
      </c>
      <c r="AL251" s="21" t="s">
        <v>26</v>
      </c>
      <c r="AM251" s="299" t="s">
        <v>1972</v>
      </c>
      <c r="AN251" s="241">
        <v>167400</v>
      </c>
      <c r="AO251" s="20" t="s">
        <v>1020</v>
      </c>
      <c r="AP251" s="20" t="s">
        <v>1020</v>
      </c>
      <c r="AQ251" s="417" t="s">
        <v>1020</v>
      </c>
      <c r="AR251" s="200"/>
      <c r="AS251" s="241">
        <v>167400</v>
      </c>
      <c r="AT251" s="20">
        <v>0</v>
      </c>
      <c r="AU251" s="20">
        <v>0</v>
      </c>
      <c r="AV251" s="20">
        <v>32</v>
      </c>
      <c r="AW251" s="20">
        <v>0</v>
      </c>
      <c r="AX251" s="20">
        <v>0</v>
      </c>
    </row>
    <row r="252" spans="33:50" x14ac:dyDescent="0.3">
      <c r="AG252" s="49" t="s">
        <v>239</v>
      </c>
      <c r="AH252" s="42">
        <v>336700</v>
      </c>
      <c r="AI252" s="43">
        <v>46</v>
      </c>
      <c r="AJ252" s="51">
        <v>106</v>
      </c>
      <c r="AK252" s="331" t="s">
        <v>973</v>
      </c>
      <c r="AL252" s="21" t="s">
        <v>25</v>
      </c>
      <c r="AM252" s="299" t="s">
        <v>9</v>
      </c>
      <c r="AN252" s="241">
        <v>305200</v>
      </c>
      <c r="AO252" s="20">
        <v>888</v>
      </c>
      <c r="AP252" s="20">
        <v>16</v>
      </c>
      <c r="AQ252" s="417">
        <v>55.5</v>
      </c>
      <c r="AS252" s="241">
        <v>277700</v>
      </c>
      <c r="AT252" s="20">
        <v>37.333333333333336</v>
      </c>
      <c r="AU252" s="20">
        <v>37.333333333333336</v>
      </c>
      <c r="AV252" s="20">
        <v>103</v>
      </c>
      <c r="AW252" s="20">
        <v>3</v>
      </c>
      <c r="AX252" s="20">
        <v>112</v>
      </c>
    </row>
    <row r="253" spans="33:50" x14ac:dyDescent="0.3">
      <c r="AG253" s="49" t="s">
        <v>240</v>
      </c>
      <c r="AH253" s="42">
        <v>550600</v>
      </c>
      <c r="AI253" s="43">
        <v>101</v>
      </c>
      <c r="AJ253" s="51">
        <v>194</v>
      </c>
      <c r="AK253" s="331" t="s">
        <v>1515</v>
      </c>
      <c r="AL253" s="21" t="s">
        <v>22</v>
      </c>
      <c r="AM253" s="299" t="s">
        <v>38</v>
      </c>
      <c r="AN253" s="241">
        <v>123900</v>
      </c>
      <c r="AO253" s="20">
        <v>49</v>
      </c>
      <c r="AP253" s="20">
        <v>2</v>
      </c>
      <c r="AQ253" s="417">
        <v>24.5</v>
      </c>
      <c r="AS253" s="241">
        <v>123900</v>
      </c>
      <c r="AT253" s="20">
        <v>0</v>
      </c>
      <c r="AU253" s="20">
        <v>0</v>
      </c>
      <c r="AV253" s="20">
        <v>23</v>
      </c>
      <c r="AW253" s="20">
        <v>0</v>
      </c>
      <c r="AX253" s="20">
        <v>0</v>
      </c>
    </row>
    <row r="254" spans="33:50" x14ac:dyDescent="0.3">
      <c r="AG254" s="49" t="s">
        <v>241</v>
      </c>
      <c r="AH254" s="42">
        <v>366300</v>
      </c>
      <c r="AI254" s="43">
        <v>68.33</v>
      </c>
      <c r="AJ254" s="51">
        <v>88</v>
      </c>
      <c r="AK254" s="331" t="s">
        <v>974</v>
      </c>
      <c r="AL254" s="21" t="s">
        <v>13</v>
      </c>
      <c r="AM254" s="299" t="s">
        <v>1973</v>
      </c>
      <c r="AN254" s="241">
        <v>379900</v>
      </c>
      <c r="AO254" s="20">
        <v>1173</v>
      </c>
      <c r="AP254" s="20">
        <v>17</v>
      </c>
      <c r="AQ254" s="417">
        <v>69</v>
      </c>
      <c r="AS254" s="241">
        <v>378200</v>
      </c>
      <c r="AT254" s="20">
        <v>72</v>
      </c>
      <c r="AU254" s="20">
        <v>72</v>
      </c>
      <c r="AV254" s="20">
        <v>61</v>
      </c>
      <c r="AW254" s="20">
        <v>3</v>
      </c>
      <c r="AX254" s="20">
        <v>216</v>
      </c>
    </row>
    <row r="255" spans="33:50" x14ac:dyDescent="0.3">
      <c r="AG255" s="49" t="s">
        <v>242</v>
      </c>
      <c r="AH255" s="42">
        <v>354500</v>
      </c>
      <c r="AI255" s="43">
        <v>68.25</v>
      </c>
      <c r="AJ255" s="51">
        <v>82</v>
      </c>
      <c r="AK255" s="332" t="s">
        <v>1895</v>
      </c>
      <c r="AL255" s="21" t="s">
        <v>18</v>
      </c>
      <c r="AM255" s="299" t="s">
        <v>1973</v>
      </c>
      <c r="AN255" s="241">
        <v>117300</v>
      </c>
      <c r="AO255" s="20" t="s">
        <v>1020</v>
      </c>
      <c r="AP255" s="20" t="s">
        <v>1020</v>
      </c>
      <c r="AQ255" s="417" t="s">
        <v>1020</v>
      </c>
      <c r="AR255" s="200"/>
      <c r="AS255" s="241">
        <v>117300</v>
      </c>
      <c r="AT255" s="20">
        <v>0</v>
      </c>
      <c r="AU255" s="20">
        <v>0</v>
      </c>
      <c r="AV255" s="20">
        <v>22</v>
      </c>
      <c r="AW255" s="20">
        <v>0</v>
      </c>
      <c r="AX255" s="20">
        <v>0</v>
      </c>
    </row>
    <row r="256" spans="33:50" x14ac:dyDescent="0.3">
      <c r="AG256" s="49" t="s">
        <v>243</v>
      </c>
      <c r="AH256" s="42">
        <v>496900</v>
      </c>
      <c r="AI256" s="43">
        <v>96.5</v>
      </c>
      <c r="AJ256" s="51">
        <v>47</v>
      </c>
      <c r="AK256" s="331" t="s">
        <v>1167</v>
      </c>
      <c r="AL256" s="21" t="s">
        <v>24</v>
      </c>
      <c r="AM256" s="299" t="s">
        <v>9</v>
      </c>
      <c r="AN256" s="241">
        <v>425000</v>
      </c>
      <c r="AO256" s="20">
        <v>772</v>
      </c>
      <c r="AP256" s="20">
        <v>10</v>
      </c>
      <c r="AQ256" s="417">
        <v>77.2</v>
      </c>
      <c r="AS256" s="241">
        <v>412400</v>
      </c>
      <c r="AT256" s="20">
        <v>74.25</v>
      </c>
      <c r="AU256" s="20">
        <v>81</v>
      </c>
      <c r="AV256" s="20">
        <v>52</v>
      </c>
      <c r="AW256" s="20">
        <v>4</v>
      </c>
      <c r="AX256" s="20">
        <v>297</v>
      </c>
    </row>
    <row r="257" spans="33:50" x14ac:dyDescent="0.3">
      <c r="AG257" s="49" t="s">
        <v>707</v>
      </c>
      <c r="AH257" s="42">
        <v>102400</v>
      </c>
      <c r="AI257" s="43">
        <v>0</v>
      </c>
      <c r="AJ257" s="51">
        <v>0</v>
      </c>
      <c r="AK257" s="331" t="s">
        <v>1168</v>
      </c>
      <c r="AL257" s="437" t="s">
        <v>14</v>
      </c>
      <c r="AM257" s="435" t="s">
        <v>9</v>
      </c>
      <c r="AN257" s="241">
        <v>408000</v>
      </c>
      <c r="AO257" s="20">
        <v>494</v>
      </c>
      <c r="AP257" s="20">
        <v>6</v>
      </c>
      <c r="AQ257" s="417">
        <v>82.333333333333329</v>
      </c>
      <c r="AS257" s="241">
        <v>403100</v>
      </c>
      <c r="AT257" s="20">
        <v>70.571428571428569</v>
      </c>
      <c r="AU257" s="20">
        <v>90.666666666666671</v>
      </c>
      <c r="AV257" s="20">
        <v>55</v>
      </c>
      <c r="AW257" s="20">
        <v>7</v>
      </c>
      <c r="AX257" s="20">
        <v>494</v>
      </c>
    </row>
    <row r="258" spans="33:50" x14ac:dyDescent="0.3">
      <c r="AG258" s="49" t="s">
        <v>244</v>
      </c>
      <c r="AH258" s="42">
        <v>403400</v>
      </c>
      <c r="AI258" s="43">
        <v>76.33</v>
      </c>
      <c r="AJ258" s="51">
        <v>108</v>
      </c>
      <c r="AK258" s="331" t="s">
        <v>1169</v>
      </c>
      <c r="AL258" s="437" t="s">
        <v>24</v>
      </c>
      <c r="AM258" s="435" t="s">
        <v>1974</v>
      </c>
      <c r="AN258" s="241">
        <v>189400</v>
      </c>
      <c r="AO258" s="20">
        <v>172</v>
      </c>
      <c r="AP258" s="20">
        <v>4</v>
      </c>
      <c r="AQ258" s="417">
        <v>43</v>
      </c>
      <c r="AS258" s="241">
        <v>189800</v>
      </c>
      <c r="AT258" s="20">
        <v>36</v>
      </c>
      <c r="AU258" s="20">
        <v>36</v>
      </c>
      <c r="AV258" s="20">
        <v>37</v>
      </c>
      <c r="AW258" s="20">
        <v>3</v>
      </c>
      <c r="AX258" s="20">
        <v>108</v>
      </c>
    </row>
    <row r="259" spans="33:50" x14ac:dyDescent="0.3">
      <c r="AG259" s="49" t="s">
        <v>245</v>
      </c>
      <c r="AH259" s="42">
        <v>274900</v>
      </c>
      <c r="AI259" s="43">
        <v>50</v>
      </c>
      <c r="AJ259" s="51">
        <v>56</v>
      </c>
      <c r="AK259" s="331" t="s">
        <v>1170</v>
      </c>
      <c r="AL259" s="21" t="s">
        <v>24</v>
      </c>
      <c r="AM259" s="299" t="s">
        <v>38</v>
      </c>
      <c r="AN259" s="241">
        <v>427500</v>
      </c>
      <c r="AO259" s="20">
        <v>1553</v>
      </c>
      <c r="AP259" s="20">
        <v>20</v>
      </c>
      <c r="AQ259" s="417">
        <v>77.650000000000006</v>
      </c>
      <c r="AS259" s="241">
        <v>336100</v>
      </c>
      <c r="AT259" s="20">
        <v>56.2</v>
      </c>
      <c r="AU259" s="20">
        <v>52.666666666666664</v>
      </c>
      <c r="AV259" s="20">
        <v>44</v>
      </c>
      <c r="AW259" s="20">
        <v>5</v>
      </c>
      <c r="AX259" s="20">
        <v>281</v>
      </c>
    </row>
    <row r="260" spans="33:50" x14ac:dyDescent="0.3">
      <c r="AG260" s="49" t="s">
        <v>708</v>
      </c>
      <c r="AH260" s="42">
        <v>167500</v>
      </c>
      <c r="AI260" s="43">
        <v>45.67</v>
      </c>
      <c r="AJ260" s="51">
        <v>3</v>
      </c>
      <c r="AK260" s="331" t="s">
        <v>1516</v>
      </c>
      <c r="AL260" s="21" t="s">
        <v>16</v>
      </c>
      <c r="AM260" s="299" t="s">
        <v>38</v>
      </c>
      <c r="AN260" s="241">
        <v>330600</v>
      </c>
      <c r="AO260" s="20">
        <v>1202</v>
      </c>
      <c r="AP260" s="20">
        <v>20</v>
      </c>
      <c r="AQ260" s="417">
        <v>60.1</v>
      </c>
      <c r="AS260" s="241">
        <v>347000</v>
      </c>
      <c r="AT260" s="20">
        <v>66.833333333333329</v>
      </c>
      <c r="AU260" s="20">
        <v>71.666666666666671</v>
      </c>
      <c r="AV260" s="20">
        <v>47</v>
      </c>
      <c r="AW260" s="20">
        <v>6</v>
      </c>
      <c r="AX260" s="20">
        <v>401</v>
      </c>
    </row>
    <row r="261" spans="33:50" x14ac:dyDescent="0.3">
      <c r="AG261" s="49" t="s">
        <v>246</v>
      </c>
      <c r="AH261" s="42">
        <v>238000</v>
      </c>
      <c r="AI261" s="43">
        <v>67</v>
      </c>
      <c r="AJ261" s="51">
        <v>4</v>
      </c>
      <c r="AK261" s="332" t="s">
        <v>1896</v>
      </c>
      <c r="AL261" s="21" t="s">
        <v>22</v>
      </c>
      <c r="AM261" s="299" t="s">
        <v>11</v>
      </c>
      <c r="AN261" s="241">
        <v>102400</v>
      </c>
      <c r="AO261" s="20" t="s">
        <v>1020</v>
      </c>
      <c r="AP261" s="20" t="s">
        <v>1020</v>
      </c>
      <c r="AQ261" s="417" t="s">
        <v>1020</v>
      </c>
      <c r="AR261" s="200"/>
      <c r="AS261" s="241">
        <v>102400</v>
      </c>
      <c r="AT261" s="20">
        <v>0</v>
      </c>
      <c r="AU261" s="20">
        <v>0</v>
      </c>
      <c r="AV261" s="20">
        <v>19</v>
      </c>
      <c r="AW261" s="20">
        <v>0</v>
      </c>
      <c r="AX261" s="20">
        <v>0</v>
      </c>
    </row>
    <row r="262" spans="33:50" x14ac:dyDescent="0.3">
      <c r="AG262" s="49" t="s">
        <v>247</v>
      </c>
      <c r="AH262" s="42">
        <v>493200</v>
      </c>
      <c r="AI262" s="43">
        <v>96.6</v>
      </c>
      <c r="AJ262" s="51">
        <v>98</v>
      </c>
      <c r="AK262" s="331" t="s">
        <v>904</v>
      </c>
      <c r="AL262" s="21" t="s">
        <v>21</v>
      </c>
      <c r="AM262" s="299" t="s">
        <v>38</v>
      </c>
      <c r="AN262" s="241">
        <v>360600</v>
      </c>
      <c r="AO262" s="20">
        <v>1441</v>
      </c>
      <c r="AP262" s="20">
        <v>22</v>
      </c>
      <c r="AQ262" s="417">
        <v>65.5</v>
      </c>
      <c r="AS262" s="241">
        <v>360900</v>
      </c>
      <c r="AT262" s="20">
        <v>70.428571428571431</v>
      </c>
      <c r="AU262" s="20">
        <v>53</v>
      </c>
      <c r="AV262" s="20">
        <v>93</v>
      </c>
      <c r="AW262" s="20">
        <v>7</v>
      </c>
      <c r="AX262" s="20">
        <v>493</v>
      </c>
    </row>
    <row r="263" spans="33:50" x14ac:dyDescent="0.3">
      <c r="AG263" s="49" t="s">
        <v>248</v>
      </c>
      <c r="AH263" s="42">
        <v>299800</v>
      </c>
      <c r="AI263" s="43">
        <v>53.5</v>
      </c>
      <c r="AJ263" s="51">
        <v>33</v>
      </c>
      <c r="AK263" s="331" t="s">
        <v>1171</v>
      </c>
      <c r="AL263" s="21" t="s">
        <v>20</v>
      </c>
      <c r="AM263" s="299" t="s">
        <v>9</v>
      </c>
      <c r="AN263" s="241">
        <v>345500</v>
      </c>
      <c r="AO263" s="20">
        <v>753</v>
      </c>
      <c r="AP263" s="20">
        <v>12</v>
      </c>
      <c r="AQ263" s="417">
        <v>62.75</v>
      </c>
      <c r="AS263" s="241">
        <v>359500</v>
      </c>
      <c r="AT263" s="20">
        <v>63.375</v>
      </c>
      <c r="AU263" s="20">
        <v>68.666666666666671</v>
      </c>
      <c r="AV263" s="20">
        <v>92</v>
      </c>
      <c r="AW263" s="20">
        <v>8</v>
      </c>
      <c r="AX263" s="20">
        <v>507</v>
      </c>
    </row>
    <row r="264" spans="33:50" x14ac:dyDescent="0.3">
      <c r="AG264" s="49" t="s">
        <v>249</v>
      </c>
      <c r="AH264" s="42">
        <v>356100</v>
      </c>
      <c r="AI264" s="43">
        <v>57.5</v>
      </c>
      <c r="AJ264" s="51">
        <v>67</v>
      </c>
      <c r="AK264" s="331" t="s">
        <v>1517</v>
      </c>
      <c r="AL264" s="21" t="s">
        <v>13</v>
      </c>
      <c r="AM264" s="299" t="s">
        <v>38</v>
      </c>
      <c r="AN264" s="241">
        <v>255500</v>
      </c>
      <c r="AO264" s="20">
        <v>174</v>
      </c>
      <c r="AP264" s="20">
        <v>3</v>
      </c>
      <c r="AQ264" s="417">
        <v>58</v>
      </c>
      <c r="AS264" s="241">
        <v>255500</v>
      </c>
      <c r="AT264" s="20">
        <v>0</v>
      </c>
      <c r="AU264" s="20">
        <v>0</v>
      </c>
      <c r="AV264" s="20">
        <v>48</v>
      </c>
      <c r="AW264" s="20">
        <v>0</v>
      </c>
      <c r="AX264" s="20">
        <v>0</v>
      </c>
    </row>
    <row r="265" spans="33:50" x14ac:dyDescent="0.3">
      <c r="AG265" s="49" t="s">
        <v>250</v>
      </c>
      <c r="AH265" s="42">
        <v>349700</v>
      </c>
      <c r="AI265" s="43">
        <v>0</v>
      </c>
      <c r="AJ265" s="51">
        <v>0</v>
      </c>
      <c r="AK265" s="331" t="s">
        <v>1172</v>
      </c>
      <c r="AL265" s="21" t="s">
        <v>16</v>
      </c>
      <c r="AM265" s="435" t="s">
        <v>1972</v>
      </c>
      <c r="AN265" s="241">
        <v>313600</v>
      </c>
      <c r="AO265" s="20">
        <v>443</v>
      </c>
      <c r="AP265" s="20">
        <v>7</v>
      </c>
      <c r="AQ265" s="417">
        <v>63.285714285714285</v>
      </c>
      <c r="AS265" s="241">
        <v>313600</v>
      </c>
      <c r="AT265" s="20">
        <v>25.5</v>
      </c>
      <c r="AU265" s="20">
        <v>25.5</v>
      </c>
      <c r="AV265" s="20">
        <v>126</v>
      </c>
      <c r="AW265" s="20">
        <v>2</v>
      </c>
      <c r="AX265" s="20">
        <v>51</v>
      </c>
    </row>
    <row r="266" spans="33:50" x14ac:dyDescent="0.3">
      <c r="AG266" s="49" t="s">
        <v>251</v>
      </c>
      <c r="AH266" s="42">
        <v>469200</v>
      </c>
      <c r="AI266" s="43">
        <v>96</v>
      </c>
      <c r="AJ266" s="51">
        <v>59</v>
      </c>
      <c r="AK266" s="331" t="s">
        <v>1173</v>
      </c>
      <c r="AL266" s="21" t="s">
        <v>25</v>
      </c>
      <c r="AM266" s="299" t="s">
        <v>10</v>
      </c>
      <c r="AN266" s="241">
        <v>463900</v>
      </c>
      <c r="AO266" s="20">
        <v>1351</v>
      </c>
      <c r="AP266" s="20">
        <v>16</v>
      </c>
      <c r="AQ266" s="417">
        <v>84.4375</v>
      </c>
      <c r="AS266" s="241">
        <v>397700</v>
      </c>
      <c r="AT266" s="20">
        <v>76.375</v>
      </c>
      <c r="AU266" s="20">
        <v>63.333333333333336</v>
      </c>
      <c r="AV266" s="20">
        <v>138</v>
      </c>
      <c r="AW266" s="20">
        <v>8</v>
      </c>
      <c r="AX266" s="20">
        <v>611</v>
      </c>
    </row>
    <row r="267" spans="33:50" x14ac:dyDescent="0.3">
      <c r="AG267" s="49" t="s">
        <v>800</v>
      </c>
      <c r="AH267" s="42">
        <v>265000</v>
      </c>
      <c r="AI267" s="43">
        <v>0</v>
      </c>
      <c r="AJ267" s="51">
        <v>0</v>
      </c>
      <c r="AK267" s="332" t="s">
        <v>1897</v>
      </c>
      <c r="AL267" s="21" t="s">
        <v>3</v>
      </c>
      <c r="AM267" s="299" t="s">
        <v>1974</v>
      </c>
      <c r="AN267" s="241">
        <v>117300</v>
      </c>
      <c r="AO267" s="20" t="s">
        <v>1020</v>
      </c>
      <c r="AP267" s="20" t="s">
        <v>1020</v>
      </c>
      <c r="AQ267" s="417" t="s">
        <v>1020</v>
      </c>
      <c r="AR267" s="200"/>
      <c r="AS267" s="241">
        <v>117300</v>
      </c>
      <c r="AT267" s="20">
        <v>0</v>
      </c>
      <c r="AU267" s="20">
        <v>0</v>
      </c>
      <c r="AV267" s="20">
        <v>22</v>
      </c>
      <c r="AW267" s="20">
        <v>0</v>
      </c>
      <c r="AX267" s="20">
        <v>0</v>
      </c>
    </row>
    <row r="268" spans="33:50" x14ac:dyDescent="0.3">
      <c r="AG268" s="49" t="s">
        <v>252</v>
      </c>
      <c r="AH268" s="42">
        <v>270800</v>
      </c>
      <c r="AI268" s="43">
        <v>20.5</v>
      </c>
      <c r="AJ268" s="51">
        <v>108</v>
      </c>
      <c r="AK268" s="331" t="s">
        <v>1174</v>
      </c>
      <c r="AL268" s="21" t="s">
        <v>3</v>
      </c>
      <c r="AM268" s="299" t="s">
        <v>38</v>
      </c>
      <c r="AN268" s="241">
        <v>212200</v>
      </c>
      <c r="AO268" s="20">
        <v>257</v>
      </c>
      <c r="AP268" s="20">
        <v>6</v>
      </c>
      <c r="AQ268" s="417">
        <v>42.833333333333336</v>
      </c>
      <c r="AS268" s="241">
        <v>212200</v>
      </c>
      <c r="AT268" s="20">
        <v>28.5</v>
      </c>
      <c r="AU268" s="20">
        <v>28.5</v>
      </c>
      <c r="AV268" s="20">
        <v>63</v>
      </c>
      <c r="AW268" s="20">
        <v>2</v>
      </c>
      <c r="AX268" s="20">
        <v>57</v>
      </c>
    </row>
    <row r="269" spans="33:50" x14ac:dyDescent="0.3">
      <c r="AG269" s="49" t="s">
        <v>253</v>
      </c>
      <c r="AH269" s="42">
        <v>414100</v>
      </c>
      <c r="AI269" s="43">
        <v>0</v>
      </c>
      <c r="AJ269" s="51">
        <v>0</v>
      </c>
      <c r="AK269" s="331" t="s">
        <v>1175</v>
      </c>
      <c r="AL269" s="21" t="s">
        <v>13</v>
      </c>
      <c r="AM269" s="299" t="s">
        <v>9</v>
      </c>
      <c r="AN269" s="241">
        <v>344400</v>
      </c>
      <c r="AO269" s="20">
        <v>1126</v>
      </c>
      <c r="AP269" s="20">
        <v>18</v>
      </c>
      <c r="AQ269" s="417">
        <v>62.555555555555557</v>
      </c>
      <c r="AS269" s="241">
        <v>344400</v>
      </c>
      <c r="AT269" s="20">
        <v>0</v>
      </c>
      <c r="AU269" s="20">
        <v>0</v>
      </c>
      <c r="AV269" s="20">
        <v>65</v>
      </c>
      <c r="AW269" s="20">
        <v>0</v>
      </c>
      <c r="AX269" s="20">
        <v>0</v>
      </c>
    </row>
    <row r="270" spans="33:50" x14ac:dyDescent="0.3">
      <c r="AG270" s="49" t="s">
        <v>254</v>
      </c>
      <c r="AH270" s="42">
        <v>123900</v>
      </c>
      <c r="AI270" s="43">
        <v>38</v>
      </c>
      <c r="AJ270" s="51">
        <v>-4</v>
      </c>
      <c r="AK270" s="331" t="s">
        <v>1031</v>
      </c>
      <c r="AL270" s="21" t="s">
        <v>3</v>
      </c>
      <c r="AM270" s="299" t="s">
        <v>9</v>
      </c>
      <c r="AN270" s="241">
        <v>339800</v>
      </c>
      <c r="AO270" s="20">
        <v>1296</v>
      </c>
      <c r="AP270" s="20">
        <v>21</v>
      </c>
      <c r="AQ270" s="417">
        <v>61.714285714285715</v>
      </c>
      <c r="AS270" s="241">
        <v>339800</v>
      </c>
      <c r="AT270" s="20">
        <v>74</v>
      </c>
      <c r="AU270" s="20">
        <v>74</v>
      </c>
      <c r="AV270" s="20">
        <v>56</v>
      </c>
      <c r="AW270" s="20">
        <v>1</v>
      </c>
      <c r="AX270" s="20">
        <v>74</v>
      </c>
    </row>
    <row r="271" spans="33:50" x14ac:dyDescent="0.3">
      <c r="AG271" s="49" t="s">
        <v>255</v>
      </c>
      <c r="AH271" s="42">
        <v>444000</v>
      </c>
      <c r="AI271" s="43">
        <v>85.2</v>
      </c>
      <c r="AJ271" s="51">
        <v>126</v>
      </c>
      <c r="AK271" s="331" t="s">
        <v>1176</v>
      </c>
      <c r="AL271" s="21" t="s">
        <v>21</v>
      </c>
      <c r="AM271" s="299" t="s">
        <v>11</v>
      </c>
      <c r="AN271" s="241">
        <v>622100</v>
      </c>
      <c r="AO271" s="20">
        <v>2260</v>
      </c>
      <c r="AP271" s="20">
        <v>20</v>
      </c>
      <c r="AQ271" s="417">
        <v>113</v>
      </c>
      <c r="AS271" s="241">
        <v>512799.99999999994</v>
      </c>
      <c r="AT271" s="20">
        <v>89.6</v>
      </c>
      <c r="AU271" s="20">
        <v>102.66666666666667</v>
      </c>
      <c r="AV271" s="20">
        <v>80</v>
      </c>
      <c r="AW271" s="20">
        <v>5</v>
      </c>
      <c r="AX271" s="20">
        <v>448</v>
      </c>
    </row>
    <row r="272" spans="33:50" x14ac:dyDescent="0.3">
      <c r="AG272" s="49" t="s">
        <v>256</v>
      </c>
      <c r="AH272" s="42">
        <v>366900</v>
      </c>
      <c r="AI272" s="43">
        <v>65.17</v>
      </c>
      <c r="AJ272" s="51">
        <v>66</v>
      </c>
      <c r="AK272" s="332" t="s">
        <v>1898</v>
      </c>
      <c r="AL272" s="21" t="s">
        <v>22</v>
      </c>
      <c r="AM272" s="299" t="s">
        <v>38</v>
      </c>
      <c r="AN272" s="241">
        <v>117300</v>
      </c>
      <c r="AO272" s="20" t="s">
        <v>1020</v>
      </c>
      <c r="AP272" s="20" t="s">
        <v>1020</v>
      </c>
      <c r="AQ272" s="417" t="s">
        <v>1020</v>
      </c>
      <c r="AR272" s="200"/>
      <c r="AS272" s="241">
        <v>117300</v>
      </c>
      <c r="AT272" s="20">
        <v>0</v>
      </c>
      <c r="AU272" s="20">
        <v>0</v>
      </c>
      <c r="AV272" s="20">
        <v>22</v>
      </c>
      <c r="AW272" s="20">
        <v>0</v>
      </c>
      <c r="AX272" s="20">
        <v>0</v>
      </c>
    </row>
    <row r="273" spans="33:50" x14ac:dyDescent="0.3">
      <c r="AG273" s="49" t="s">
        <v>257</v>
      </c>
      <c r="AH273" s="42">
        <v>440600</v>
      </c>
      <c r="AI273" s="43">
        <v>88.17</v>
      </c>
      <c r="AJ273" s="51">
        <v>102</v>
      </c>
      <c r="AK273" s="331" t="s">
        <v>1518</v>
      </c>
      <c r="AL273" s="21" t="s">
        <v>23</v>
      </c>
      <c r="AM273" s="299" t="s">
        <v>38</v>
      </c>
      <c r="AN273" s="241">
        <v>319300</v>
      </c>
      <c r="AO273" s="20">
        <v>1102</v>
      </c>
      <c r="AP273" s="20">
        <v>19</v>
      </c>
      <c r="AQ273" s="417">
        <v>58</v>
      </c>
      <c r="AS273" s="241">
        <v>319300</v>
      </c>
      <c r="AT273" s="20">
        <v>59</v>
      </c>
      <c r="AU273" s="20">
        <v>59</v>
      </c>
      <c r="AV273" s="20">
        <v>63</v>
      </c>
      <c r="AW273" s="20">
        <v>2</v>
      </c>
      <c r="AX273" s="20">
        <v>118</v>
      </c>
    </row>
    <row r="274" spans="33:50" x14ac:dyDescent="0.3">
      <c r="AG274" s="49" t="s">
        <v>258</v>
      </c>
      <c r="AH274" s="42">
        <v>469100</v>
      </c>
      <c r="AI274" s="43">
        <v>86.83</v>
      </c>
      <c r="AJ274" s="51">
        <v>74</v>
      </c>
      <c r="AK274" s="331" t="s">
        <v>1653</v>
      </c>
      <c r="AL274" s="21" t="s">
        <v>2</v>
      </c>
      <c r="AM274" s="299" t="s">
        <v>9</v>
      </c>
      <c r="AN274" s="241">
        <v>297000</v>
      </c>
      <c r="AO274" s="20">
        <v>917</v>
      </c>
      <c r="AP274" s="20">
        <v>17</v>
      </c>
      <c r="AQ274" s="417">
        <v>53.941176470588232</v>
      </c>
      <c r="AS274" s="241">
        <v>297000</v>
      </c>
      <c r="AT274" s="20">
        <v>0</v>
      </c>
      <c r="AU274" s="20">
        <v>0</v>
      </c>
      <c r="AV274" s="20">
        <v>56</v>
      </c>
      <c r="AW274" s="20">
        <v>0</v>
      </c>
      <c r="AX274" s="20">
        <v>0</v>
      </c>
    </row>
    <row r="275" spans="33:50" x14ac:dyDescent="0.3">
      <c r="AG275" s="49" t="s">
        <v>259</v>
      </c>
      <c r="AH275" s="42">
        <v>389300</v>
      </c>
      <c r="AI275" s="43">
        <v>73.67</v>
      </c>
      <c r="AJ275" s="51">
        <v>95</v>
      </c>
      <c r="AK275" s="332" t="s">
        <v>1899</v>
      </c>
      <c r="AL275" s="21" t="s">
        <v>19</v>
      </c>
      <c r="AM275" s="299" t="s">
        <v>1971</v>
      </c>
      <c r="AN275" s="241">
        <v>102400</v>
      </c>
      <c r="AO275" s="20" t="s">
        <v>1020</v>
      </c>
      <c r="AP275" s="20" t="s">
        <v>1020</v>
      </c>
      <c r="AQ275" s="417" t="s">
        <v>1020</v>
      </c>
      <c r="AR275" s="200"/>
      <c r="AS275" s="241">
        <v>102400</v>
      </c>
      <c r="AT275" s="20">
        <v>0</v>
      </c>
      <c r="AU275" s="20">
        <v>0</v>
      </c>
      <c r="AV275" s="20">
        <v>19</v>
      </c>
      <c r="AW275" s="20">
        <v>0</v>
      </c>
      <c r="AX275" s="20">
        <v>0</v>
      </c>
    </row>
    <row r="276" spans="33:50" x14ac:dyDescent="0.3">
      <c r="AG276" s="49" t="s">
        <v>260</v>
      </c>
      <c r="AH276" s="42">
        <v>523100</v>
      </c>
      <c r="AI276" s="43">
        <v>111.17</v>
      </c>
      <c r="AJ276" s="51">
        <v>140</v>
      </c>
      <c r="AK276" s="332" t="s">
        <v>1900</v>
      </c>
      <c r="AL276" s="21" t="s">
        <v>25</v>
      </c>
      <c r="AM276" s="299" t="s">
        <v>1971</v>
      </c>
      <c r="AN276" s="241">
        <v>171300</v>
      </c>
      <c r="AO276" s="20" t="s">
        <v>1020</v>
      </c>
      <c r="AP276" s="20" t="s">
        <v>1020</v>
      </c>
      <c r="AQ276" s="417" t="s">
        <v>1020</v>
      </c>
      <c r="AR276" s="200"/>
      <c r="AS276" s="241">
        <v>284000</v>
      </c>
      <c r="AT276" s="20">
        <v>64.75</v>
      </c>
      <c r="AU276" s="20">
        <v>54</v>
      </c>
      <c r="AV276" s="20">
        <v>61</v>
      </c>
      <c r="AW276" s="20">
        <v>8</v>
      </c>
      <c r="AX276" s="20">
        <v>518</v>
      </c>
    </row>
    <row r="277" spans="33:50" x14ac:dyDescent="0.3">
      <c r="AG277" s="49" t="s">
        <v>261</v>
      </c>
      <c r="AH277" s="42">
        <v>425800</v>
      </c>
      <c r="AI277" s="43">
        <v>0</v>
      </c>
      <c r="AJ277" s="51">
        <v>0</v>
      </c>
      <c r="AK277" s="331" t="s">
        <v>1519</v>
      </c>
      <c r="AL277" s="21" t="s">
        <v>14</v>
      </c>
      <c r="AM277" s="299" t="s">
        <v>38</v>
      </c>
      <c r="AN277" s="241">
        <v>316900</v>
      </c>
      <c r="AO277" s="20">
        <v>1151</v>
      </c>
      <c r="AP277" s="20">
        <v>20</v>
      </c>
      <c r="AQ277" s="417">
        <v>57.55</v>
      </c>
      <c r="AS277" s="241">
        <v>304600</v>
      </c>
      <c r="AT277" s="20">
        <v>55.75</v>
      </c>
      <c r="AU277" s="20">
        <v>50.666666666666664</v>
      </c>
      <c r="AV277" s="20">
        <v>80</v>
      </c>
      <c r="AW277" s="20">
        <v>4</v>
      </c>
      <c r="AX277" s="20">
        <v>223</v>
      </c>
    </row>
    <row r="278" spans="33:50" x14ac:dyDescent="0.3">
      <c r="AG278" s="49" t="s">
        <v>262</v>
      </c>
      <c r="AH278" s="42">
        <v>123900</v>
      </c>
      <c r="AI278" s="43">
        <v>0</v>
      </c>
      <c r="AJ278" s="51">
        <v>0</v>
      </c>
      <c r="AK278" s="331" t="s">
        <v>1748</v>
      </c>
      <c r="AL278" s="21" t="s">
        <v>22</v>
      </c>
      <c r="AM278" s="435" t="s">
        <v>1971</v>
      </c>
      <c r="AN278" s="241">
        <v>192700</v>
      </c>
      <c r="AO278" s="20">
        <v>70</v>
      </c>
      <c r="AP278" s="20">
        <v>1</v>
      </c>
      <c r="AQ278" s="417">
        <v>70</v>
      </c>
      <c r="AS278" s="241">
        <v>214200</v>
      </c>
      <c r="AT278" s="20">
        <v>52.666666666666664</v>
      </c>
      <c r="AU278" s="20">
        <v>52.666666666666664</v>
      </c>
      <c r="AV278" s="20">
        <v>20</v>
      </c>
      <c r="AW278" s="20">
        <v>3</v>
      </c>
      <c r="AX278" s="20">
        <v>158</v>
      </c>
    </row>
    <row r="279" spans="33:50" x14ac:dyDescent="0.3">
      <c r="AG279" s="49" t="s">
        <v>263</v>
      </c>
      <c r="AH279" s="42">
        <v>289800</v>
      </c>
      <c r="AI279" s="43">
        <v>59.5</v>
      </c>
      <c r="AJ279" s="51">
        <v>49</v>
      </c>
      <c r="AK279" s="331" t="s">
        <v>1178</v>
      </c>
      <c r="AL279" s="21" t="s">
        <v>22</v>
      </c>
      <c r="AM279" s="435" t="s">
        <v>11</v>
      </c>
      <c r="AN279" s="241">
        <v>513299.99999999994</v>
      </c>
      <c r="AO279" s="20">
        <v>2051</v>
      </c>
      <c r="AP279" s="20">
        <v>22</v>
      </c>
      <c r="AQ279" s="417">
        <v>93.227272727272734</v>
      </c>
      <c r="AS279" s="241">
        <v>518200.00000000006</v>
      </c>
      <c r="AT279" s="20">
        <v>98.857142857142861</v>
      </c>
      <c r="AU279" s="20">
        <v>101.33333333333333</v>
      </c>
      <c r="AV279" s="20">
        <v>120</v>
      </c>
      <c r="AW279" s="20">
        <v>7</v>
      </c>
      <c r="AX279" s="20">
        <v>692</v>
      </c>
    </row>
    <row r="280" spans="33:50" x14ac:dyDescent="0.3">
      <c r="AG280" s="49" t="s">
        <v>264</v>
      </c>
      <c r="AH280" s="42">
        <v>117300</v>
      </c>
      <c r="AI280" s="43">
        <v>0</v>
      </c>
      <c r="AJ280" s="51">
        <v>0</v>
      </c>
      <c r="AK280" s="331" t="s">
        <v>1179</v>
      </c>
      <c r="AL280" s="21" t="s">
        <v>12</v>
      </c>
      <c r="AM280" s="299" t="s">
        <v>38</v>
      </c>
      <c r="AN280" s="241">
        <v>208100</v>
      </c>
      <c r="AO280" s="20">
        <v>294</v>
      </c>
      <c r="AP280" s="20">
        <v>7</v>
      </c>
      <c r="AQ280" s="417">
        <v>42</v>
      </c>
      <c r="AS280" s="241">
        <v>208100</v>
      </c>
      <c r="AT280" s="20">
        <v>61</v>
      </c>
      <c r="AU280" s="20">
        <v>61</v>
      </c>
      <c r="AV280" s="20">
        <v>-4</v>
      </c>
      <c r="AW280" s="20">
        <v>2</v>
      </c>
      <c r="AX280" s="20">
        <v>122</v>
      </c>
    </row>
    <row r="281" spans="33:50" x14ac:dyDescent="0.3">
      <c r="AG281" s="49" t="s">
        <v>265</v>
      </c>
      <c r="AH281" s="42">
        <v>315200</v>
      </c>
      <c r="AI281" s="43">
        <v>62</v>
      </c>
      <c r="AJ281" s="51">
        <v>89</v>
      </c>
      <c r="AK281" s="332" t="s">
        <v>1180</v>
      </c>
      <c r="AL281" s="21" t="s">
        <v>24</v>
      </c>
      <c r="AM281" s="299" t="s">
        <v>9</v>
      </c>
      <c r="AN281" s="241">
        <v>123900</v>
      </c>
      <c r="AO281" s="20">
        <v>0</v>
      </c>
      <c r="AP281" s="20">
        <v>0</v>
      </c>
      <c r="AQ281" s="417" t="s">
        <v>1020</v>
      </c>
      <c r="AR281" s="200"/>
      <c r="AS281" s="241">
        <v>123900</v>
      </c>
      <c r="AT281" s="20">
        <v>32</v>
      </c>
      <c r="AU281" s="20">
        <v>32</v>
      </c>
      <c r="AV281" s="20">
        <v>6</v>
      </c>
      <c r="AW281" s="20">
        <v>2</v>
      </c>
      <c r="AX281" s="20">
        <v>64</v>
      </c>
    </row>
    <row r="282" spans="33:50" x14ac:dyDescent="0.3">
      <c r="AG282" s="49" t="s">
        <v>266</v>
      </c>
      <c r="AH282" s="42">
        <v>264400</v>
      </c>
      <c r="AI282" s="43">
        <v>0</v>
      </c>
      <c r="AJ282" s="51">
        <v>0</v>
      </c>
      <c r="AK282" s="331" t="s">
        <v>976</v>
      </c>
      <c r="AL282" s="21" t="s">
        <v>17</v>
      </c>
      <c r="AM282" s="435" t="s">
        <v>9</v>
      </c>
      <c r="AN282" s="241">
        <v>321500</v>
      </c>
      <c r="AO282" s="20">
        <v>876</v>
      </c>
      <c r="AP282" s="20">
        <v>15</v>
      </c>
      <c r="AQ282" s="417">
        <v>58.4</v>
      </c>
      <c r="AS282" s="241">
        <v>321500</v>
      </c>
      <c r="AT282" s="20">
        <v>0</v>
      </c>
      <c r="AU282" s="20">
        <v>0</v>
      </c>
      <c r="AV282" s="20">
        <v>61</v>
      </c>
      <c r="AW282" s="20">
        <v>0</v>
      </c>
      <c r="AX282" s="20">
        <v>0</v>
      </c>
    </row>
    <row r="283" spans="33:50" x14ac:dyDescent="0.3">
      <c r="AG283" s="49" t="s">
        <v>267</v>
      </c>
      <c r="AH283" s="42">
        <v>158300</v>
      </c>
      <c r="AI283" s="43">
        <v>0</v>
      </c>
      <c r="AJ283" s="51">
        <v>0</v>
      </c>
      <c r="AK283" s="331" t="s">
        <v>1181</v>
      </c>
      <c r="AL283" s="21" t="s">
        <v>2</v>
      </c>
      <c r="AM283" s="299" t="s">
        <v>1972</v>
      </c>
      <c r="AN283" s="241">
        <v>415400</v>
      </c>
      <c r="AO283" s="20">
        <v>1509</v>
      </c>
      <c r="AP283" s="20">
        <v>20</v>
      </c>
      <c r="AQ283" s="417">
        <v>75.45</v>
      </c>
      <c r="AS283" s="241">
        <v>319900</v>
      </c>
      <c r="AT283" s="20">
        <v>57.4</v>
      </c>
      <c r="AU283" s="20">
        <v>42.666666666666664</v>
      </c>
      <c r="AV283" s="20">
        <v>87</v>
      </c>
      <c r="AW283" s="20">
        <v>5</v>
      </c>
      <c r="AX283" s="20">
        <v>287</v>
      </c>
    </row>
    <row r="284" spans="33:50" x14ac:dyDescent="0.3">
      <c r="AG284" s="49" t="s">
        <v>268</v>
      </c>
      <c r="AH284" s="42">
        <v>117300</v>
      </c>
      <c r="AI284" s="43">
        <v>0</v>
      </c>
      <c r="AJ284" s="51">
        <v>0</v>
      </c>
      <c r="AK284" s="331" t="s">
        <v>1747</v>
      </c>
      <c r="AL284" s="21" t="s">
        <v>20</v>
      </c>
      <c r="AM284" s="299" t="s">
        <v>9</v>
      </c>
      <c r="AN284" s="241">
        <v>254300</v>
      </c>
      <c r="AO284" s="20">
        <v>536</v>
      </c>
      <c r="AP284" s="20">
        <v>11</v>
      </c>
      <c r="AQ284" s="417">
        <v>48.727272727272727</v>
      </c>
      <c r="AS284" s="241" t="e">
        <v>#N/A</v>
      </c>
      <c r="AT284" s="20" t="e">
        <v>#N/A</v>
      </c>
      <c r="AU284" s="20" t="e">
        <v>#N/A</v>
      </c>
      <c r="AV284" s="20" t="e">
        <v>#N/A</v>
      </c>
      <c r="AW284" s="20" t="e">
        <v>#N/A</v>
      </c>
      <c r="AX284" s="20" t="e">
        <v>#N/A</v>
      </c>
    </row>
    <row r="285" spans="33:50" x14ac:dyDescent="0.3">
      <c r="AG285" s="49" t="s">
        <v>269</v>
      </c>
      <c r="AH285" s="42">
        <v>559300</v>
      </c>
      <c r="AI285" s="43">
        <v>110.33</v>
      </c>
      <c r="AJ285" s="51">
        <v>111</v>
      </c>
      <c r="AK285" s="332" t="s">
        <v>1901</v>
      </c>
      <c r="AL285" s="21" t="s">
        <v>2</v>
      </c>
      <c r="AM285" s="299" t="s">
        <v>10</v>
      </c>
      <c r="AN285" s="241">
        <v>117300</v>
      </c>
      <c r="AO285" s="20" t="s">
        <v>1020</v>
      </c>
      <c r="AP285" s="20" t="s">
        <v>1020</v>
      </c>
      <c r="AQ285" s="417" t="s">
        <v>1020</v>
      </c>
      <c r="AR285" s="200"/>
      <c r="AS285" s="241">
        <v>117300</v>
      </c>
      <c r="AT285" s="20">
        <v>0</v>
      </c>
      <c r="AU285" s="20">
        <v>0</v>
      </c>
      <c r="AV285" s="20">
        <v>22</v>
      </c>
      <c r="AW285" s="20">
        <v>0</v>
      </c>
      <c r="AX285" s="20">
        <v>0</v>
      </c>
    </row>
    <row r="286" spans="33:50" x14ac:dyDescent="0.3">
      <c r="AG286" s="49" t="s">
        <v>270</v>
      </c>
      <c r="AH286" s="42">
        <v>243200</v>
      </c>
      <c r="AI286" s="43">
        <v>0</v>
      </c>
      <c r="AJ286" s="51">
        <v>0</v>
      </c>
      <c r="AK286" s="331" t="s">
        <v>1183</v>
      </c>
      <c r="AL286" s="21" t="s">
        <v>19</v>
      </c>
      <c r="AM286" s="299" t="s">
        <v>10</v>
      </c>
      <c r="AN286" s="241">
        <v>534600</v>
      </c>
      <c r="AO286" s="20">
        <v>2039</v>
      </c>
      <c r="AP286" s="20">
        <v>21</v>
      </c>
      <c r="AQ286" s="417">
        <v>97.095238095238102</v>
      </c>
      <c r="AS286" s="241">
        <v>560400</v>
      </c>
      <c r="AT286" s="20">
        <v>112.71428571428571</v>
      </c>
      <c r="AU286" s="20">
        <v>116.66666666666667</v>
      </c>
      <c r="AV286" s="20">
        <v>64</v>
      </c>
      <c r="AW286" s="20">
        <v>7</v>
      </c>
      <c r="AX286" s="20">
        <v>789</v>
      </c>
    </row>
    <row r="287" spans="33:50" x14ac:dyDescent="0.3">
      <c r="AG287" s="49" t="s">
        <v>271</v>
      </c>
      <c r="AH287" s="42">
        <v>627100</v>
      </c>
      <c r="AI287" s="43">
        <v>120.83</v>
      </c>
      <c r="AJ287" s="51">
        <v>116</v>
      </c>
      <c r="AK287" s="332" t="s">
        <v>1184</v>
      </c>
      <c r="AL287" s="21" t="s">
        <v>20</v>
      </c>
      <c r="AM287" s="299" t="s">
        <v>38</v>
      </c>
      <c r="AN287" s="241">
        <v>123900</v>
      </c>
      <c r="AO287" s="20" t="s">
        <v>1020</v>
      </c>
      <c r="AP287" s="20" t="s">
        <v>1020</v>
      </c>
      <c r="AQ287" s="417" t="s">
        <v>1020</v>
      </c>
      <c r="AR287" s="200"/>
      <c r="AS287" s="241">
        <v>267100</v>
      </c>
      <c r="AT287" s="20">
        <v>50.5</v>
      </c>
      <c r="AU287" s="20">
        <v>40.666666666666664</v>
      </c>
      <c r="AV287" s="20">
        <v>106</v>
      </c>
      <c r="AW287" s="20">
        <v>8</v>
      </c>
      <c r="AX287" s="20">
        <v>404</v>
      </c>
    </row>
    <row r="288" spans="33:50" x14ac:dyDescent="0.3">
      <c r="AG288" s="49" t="s">
        <v>272</v>
      </c>
      <c r="AH288" s="42">
        <v>354100</v>
      </c>
      <c r="AI288" s="43">
        <v>20</v>
      </c>
      <c r="AJ288" s="51">
        <v>213</v>
      </c>
      <c r="AK288" s="331" t="s">
        <v>1185</v>
      </c>
      <c r="AL288" s="21" t="s">
        <v>19</v>
      </c>
      <c r="AM288" s="299" t="s">
        <v>38</v>
      </c>
      <c r="AN288" s="241">
        <v>421000</v>
      </c>
      <c r="AO288" s="20">
        <v>1147</v>
      </c>
      <c r="AP288" s="20">
        <v>15</v>
      </c>
      <c r="AQ288" s="417">
        <v>76.466666666666669</v>
      </c>
      <c r="AS288" s="241">
        <v>486900</v>
      </c>
      <c r="AT288" s="20">
        <v>95.285714285714292</v>
      </c>
      <c r="AU288" s="20">
        <v>111.66666666666667</v>
      </c>
      <c r="AV288" s="20">
        <v>60</v>
      </c>
      <c r="AW288" s="20">
        <v>7</v>
      </c>
      <c r="AX288" s="20">
        <v>667</v>
      </c>
    </row>
    <row r="289" spans="33:50" x14ac:dyDescent="0.3">
      <c r="AG289" s="49" t="s">
        <v>273</v>
      </c>
      <c r="AH289" s="42">
        <v>350900</v>
      </c>
      <c r="AI289" s="43">
        <v>67.17</v>
      </c>
      <c r="AJ289" s="51">
        <v>79</v>
      </c>
      <c r="AK289" s="331" t="s">
        <v>1186</v>
      </c>
      <c r="AL289" s="21" t="s">
        <v>22</v>
      </c>
      <c r="AM289" s="299" t="s">
        <v>10</v>
      </c>
      <c r="AN289" s="241">
        <v>416100</v>
      </c>
      <c r="AO289" s="20">
        <v>1587</v>
      </c>
      <c r="AP289" s="20">
        <v>21</v>
      </c>
      <c r="AQ289" s="417">
        <v>75.571428571428569</v>
      </c>
      <c r="AS289" s="241">
        <v>294300</v>
      </c>
      <c r="AT289" s="20">
        <v>45.8</v>
      </c>
      <c r="AU289" s="20">
        <v>35</v>
      </c>
      <c r="AV289" s="20">
        <v>99</v>
      </c>
      <c r="AW289" s="20">
        <v>5</v>
      </c>
      <c r="AX289" s="20">
        <v>229</v>
      </c>
    </row>
    <row r="290" spans="33:50" x14ac:dyDescent="0.3">
      <c r="AG290" s="49" t="s">
        <v>709</v>
      </c>
      <c r="AH290" s="42">
        <v>117300</v>
      </c>
      <c r="AI290" s="43">
        <v>0</v>
      </c>
      <c r="AJ290" s="51">
        <v>0</v>
      </c>
      <c r="AK290" s="331" t="s">
        <v>1187</v>
      </c>
      <c r="AL290" s="21" t="s">
        <v>41</v>
      </c>
      <c r="AM290" s="299" t="s">
        <v>1972</v>
      </c>
      <c r="AN290" s="241">
        <v>481800</v>
      </c>
      <c r="AO290" s="20">
        <v>1575</v>
      </c>
      <c r="AP290" s="20">
        <v>18</v>
      </c>
      <c r="AQ290" s="417">
        <v>87.5</v>
      </c>
      <c r="AS290" s="241">
        <v>386900</v>
      </c>
      <c r="AT290" s="20">
        <v>68.625</v>
      </c>
      <c r="AU290" s="20">
        <v>78</v>
      </c>
      <c r="AV290" s="20">
        <v>79</v>
      </c>
      <c r="AW290" s="20">
        <v>8</v>
      </c>
      <c r="AX290" s="20">
        <v>549</v>
      </c>
    </row>
    <row r="291" spans="33:50" x14ac:dyDescent="0.3">
      <c r="AG291" s="49" t="s">
        <v>274</v>
      </c>
      <c r="AH291" s="42">
        <v>333500</v>
      </c>
      <c r="AI291" s="43">
        <v>64.33</v>
      </c>
      <c r="AJ291" s="51">
        <v>83</v>
      </c>
      <c r="AK291" s="331" t="s">
        <v>1188</v>
      </c>
      <c r="AL291" s="21" t="s">
        <v>2</v>
      </c>
      <c r="AM291" s="299" t="s">
        <v>9</v>
      </c>
      <c r="AN291" s="241">
        <v>322300</v>
      </c>
      <c r="AO291" s="20">
        <v>878</v>
      </c>
      <c r="AP291" s="20">
        <v>15</v>
      </c>
      <c r="AQ291" s="417">
        <v>58.533333333333331</v>
      </c>
      <c r="AS291" s="241">
        <v>275000</v>
      </c>
      <c r="AT291" s="20">
        <v>52.5</v>
      </c>
      <c r="AU291" s="20">
        <v>47</v>
      </c>
      <c r="AV291" s="20">
        <v>61</v>
      </c>
      <c r="AW291" s="20">
        <v>8</v>
      </c>
      <c r="AX291" s="20">
        <v>420</v>
      </c>
    </row>
    <row r="292" spans="33:50" x14ac:dyDescent="0.3">
      <c r="AG292" s="49" t="s">
        <v>275</v>
      </c>
      <c r="AH292" s="42">
        <v>292000</v>
      </c>
      <c r="AI292" s="43">
        <v>66.599999999999994</v>
      </c>
      <c r="AJ292" s="51">
        <v>33</v>
      </c>
      <c r="AK292" s="331" t="s">
        <v>1189</v>
      </c>
      <c r="AL292" s="437" t="s">
        <v>21</v>
      </c>
      <c r="AM292" s="299" t="s">
        <v>11</v>
      </c>
      <c r="AN292" s="241">
        <v>512900</v>
      </c>
      <c r="AO292" s="20">
        <v>621</v>
      </c>
      <c r="AP292" s="20">
        <v>6</v>
      </c>
      <c r="AQ292" s="417">
        <v>103.5</v>
      </c>
      <c r="AS292" s="241">
        <v>532000</v>
      </c>
      <c r="AT292" s="20">
        <v>98.5</v>
      </c>
      <c r="AU292" s="20">
        <v>76.666666666666671</v>
      </c>
      <c r="AV292" s="20">
        <v>152</v>
      </c>
      <c r="AW292" s="20">
        <v>8</v>
      </c>
      <c r="AX292" s="20">
        <v>788</v>
      </c>
    </row>
    <row r="293" spans="33:50" x14ac:dyDescent="0.3">
      <c r="AG293" s="49" t="s">
        <v>276</v>
      </c>
      <c r="AH293" s="42">
        <v>457100</v>
      </c>
      <c r="AI293" s="43">
        <v>73.25</v>
      </c>
      <c r="AJ293" s="51">
        <v>128</v>
      </c>
      <c r="AK293" s="332" t="s">
        <v>1902</v>
      </c>
      <c r="AL293" s="21" t="s">
        <v>19</v>
      </c>
      <c r="AM293" s="299" t="s">
        <v>9</v>
      </c>
      <c r="AN293" s="241">
        <v>117300</v>
      </c>
      <c r="AO293" s="20" t="s">
        <v>1020</v>
      </c>
      <c r="AP293" s="20" t="s">
        <v>1020</v>
      </c>
      <c r="AQ293" s="417" t="s">
        <v>1020</v>
      </c>
      <c r="AR293" s="200"/>
      <c r="AS293" s="241">
        <v>117300</v>
      </c>
      <c r="AT293" s="20">
        <v>0</v>
      </c>
      <c r="AU293" s="20">
        <v>0</v>
      </c>
      <c r="AV293" s="20">
        <v>22</v>
      </c>
      <c r="AW293" s="20">
        <v>0</v>
      </c>
      <c r="AX293" s="20">
        <v>0</v>
      </c>
    </row>
    <row r="294" spans="33:50" x14ac:dyDescent="0.3">
      <c r="AG294" s="49" t="s">
        <v>710</v>
      </c>
      <c r="AH294" s="42">
        <v>241100</v>
      </c>
      <c r="AI294" s="43">
        <v>69</v>
      </c>
      <c r="AJ294" s="51">
        <v>-21</v>
      </c>
      <c r="AK294" s="331" t="s">
        <v>906</v>
      </c>
      <c r="AL294" s="21" t="s">
        <v>15</v>
      </c>
      <c r="AM294" s="435" t="s">
        <v>38</v>
      </c>
      <c r="AN294" s="241">
        <v>319900</v>
      </c>
      <c r="AO294" s="20">
        <v>1162</v>
      </c>
      <c r="AP294" s="20">
        <v>20</v>
      </c>
      <c r="AQ294" s="417">
        <v>58.1</v>
      </c>
      <c r="AS294" s="241">
        <v>319900</v>
      </c>
      <c r="AT294" s="20">
        <v>45</v>
      </c>
      <c r="AU294" s="20">
        <v>45</v>
      </c>
      <c r="AV294" s="20">
        <v>78</v>
      </c>
      <c r="AW294" s="20">
        <v>1</v>
      </c>
      <c r="AX294" s="20">
        <v>45</v>
      </c>
    </row>
    <row r="295" spans="33:50" x14ac:dyDescent="0.3">
      <c r="AG295" s="49" t="s">
        <v>277</v>
      </c>
      <c r="AH295" s="42">
        <v>346500</v>
      </c>
      <c r="AI295" s="43">
        <v>72.599999999999994</v>
      </c>
      <c r="AJ295" s="51">
        <v>74</v>
      </c>
      <c r="AK295" s="331" t="s">
        <v>1520</v>
      </c>
      <c r="AL295" s="21" t="s">
        <v>24</v>
      </c>
      <c r="AM295" s="299" t="s">
        <v>1972</v>
      </c>
      <c r="AN295" s="241">
        <v>472000</v>
      </c>
      <c r="AO295" s="20">
        <v>1886</v>
      </c>
      <c r="AP295" s="20">
        <v>22</v>
      </c>
      <c r="AQ295" s="417">
        <v>85.727272727272734</v>
      </c>
      <c r="AS295" s="241">
        <v>490600</v>
      </c>
      <c r="AT295" s="20">
        <v>102.375</v>
      </c>
      <c r="AU295" s="20">
        <v>107.33333333333333</v>
      </c>
      <c r="AV295" s="20">
        <v>3</v>
      </c>
      <c r="AW295" s="20">
        <v>8</v>
      </c>
      <c r="AX295" s="20">
        <v>819</v>
      </c>
    </row>
    <row r="296" spans="33:50" x14ac:dyDescent="0.3">
      <c r="AG296" s="49" t="s">
        <v>278</v>
      </c>
      <c r="AH296" s="42">
        <v>487200</v>
      </c>
      <c r="AI296" s="43">
        <v>94.83</v>
      </c>
      <c r="AJ296" s="51">
        <v>114</v>
      </c>
      <c r="AK296" s="331" t="s">
        <v>1190</v>
      </c>
      <c r="AL296" s="437" t="s">
        <v>13</v>
      </c>
      <c r="AM296" s="299" t="s">
        <v>38</v>
      </c>
      <c r="AN296" s="241">
        <v>393700</v>
      </c>
      <c r="AO296" s="20">
        <v>1144</v>
      </c>
      <c r="AP296" s="20">
        <v>16</v>
      </c>
      <c r="AQ296" s="417">
        <v>71.5</v>
      </c>
      <c r="AS296" s="241">
        <v>319200</v>
      </c>
      <c r="AT296" s="20">
        <v>54.142857142857146</v>
      </c>
      <c r="AU296" s="20">
        <v>60.666666666666664</v>
      </c>
      <c r="AV296" s="20">
        <v>79</v>
      </c>
      <c r="AW296" s="20">
        <v>7</v>
      </c>
      <c r="AX296" s="20">
        <v>379</v>
      </c>
    </row>
    <row r="297" spans="33:50" x14ac:dyDescent="0.3">
      <c r="AG297" s="49" t="s">
        <v>279</v>
      </c>
      <c r="AH297" s="42">
        <v>291700</v>
      </c>
      <c r="AI297" s="43">
        <v>52.67</v>
      </c>
      <c r="AJ297" s="51">
        <v>56</v>
      </c>
      <c r="AK297" s="331" t="s">
        <v>1191</v>
      </c>
      <c r="AL297" s="21" t="s">
        <v>18</v>
      </c>
      <c r="AM297" s="299" t="s">
        <v>10</v>
      </c>
      <c r="AN297" s="241">
        <v>546300</v>
      </c>
      <c r="AO297" s="20">
        <v>2183</v>
      </c>
      <c r="AP297" s="20">
        <v>22</v>
      </c>
      <c r="AQ297" s="417">
        <v>99.227272727272734</v>
      </c>
      <c r="AS297" s="241">
        <v>479700</v>
      </c>
      <c r="AT297" s="20">
        <v>83.666666666666671</v>
      </c>
      <c r="AU297" s="20">
        <v>81.666666666666671</v>
      </c>
      <c r="AV297" s="20">
        <v>116</v>
      </c>
      <c r="AW297" s="20">
        <v>6</v>
      </c>
      <c r="AX297" s="20">
        <v>502</v>
      </c>
    </row>
    <row r="298" spans="33:50" x14ac:dyDescent="0.3">
      <c r="AG298" s="49" t="s">
        <v>280</v>
      </c>
      <c r="AH298" s="42">
        <v>440200</v>
      </c>
      <c r="AI298" s="43">
        <v>85.67</v>
      </c>
      <c r="AJ298" s="51">
        <v>33</v>
      </c>
      <c r="AK298" s="331" t="s">
        <v>1192</v>
      </c>
      <c r="AL298" s="21" t="s">
        <v>18</v>
      </c>
      <c r="AM298" s="299" t="s">
        <v>9</v>
      </c>
      <c r="AN298" s="241">
        <v>371900</v>
      </c>
      <c r="AO298" s="20">
        <v>1216</v>
      </c>
      <c r="AP298" s="20">
        <v>18</v>
      </c>
      <c r="AQ298" s="417">
        <v>67.555555555555557</v>
      </c>
      <c r="AS298" s="241">
        <v>392200</v>
      </c>
      <c r="AT298" s="20">
        <v>75.125</v>
      </c>
      <c r="AU298" s="20">
        <v>80.333333333333329</v>
      </c>
      <c r="AV298" s="20">
        <v>46</v>
      </c>
      <c r="AW298" s="20">
        <v>8</v>
      </c>
      <c r="AX298" s="20">
        <v>601</v>
      </c>
    </row>
    <row r="299" spans="33:50" x14ac:dyDescent="0.3">
      <c r="AG299" s="49" t="s">
        <v>711</v>
      </c>
      <c r="AH299" s="42">
        <v>117300</v>
      </c>
      <c r="AI299" s="43">
        <v>0</v>
      </c>
      <c r="AJ299" s="51">
        <v>0</v>
      </c>
      <c r="AK299" s="331" t="s">
        <v>1193</v>
      </c>
      <c r="AL299" s="21" t="s">
        <v>22</v>
      </c>
      <c r="AM299" s="299" t="s">
        <v>9</v>
      </c>
      <c r="AN299" s="241">
        <v>538600</v>
      </c>
      <c r="AO299" s="20">
        <v>1076</v>
      </c>
      <c r="AP299" s="20">
        <v>11</v>
      </c>
      <c r="AQ299" s="417">
        <v>97.818181818181813</v>
      </c>
      <c r="AS299" s="241">
        <v>538600</v>
      </c>
      <c r="AT299" s="20">
        <v>90</v>
      </c>
      <c r="AU299" s="20">
        <v>90</v>
      </c>
      <c r="AV299" s="20">
        <v>125</v>
      </c>
      <c r="AW299" s="20">
        <v>2</v>
      </c>
      <c r="AX299" s="20">
        <v>180</v>
      </c>
    </row>
    <row r="300" spans="33:50" x14ac:dyDescent="0.3">
      <c r="AG300" s="49" t="s">
        <v>281</v>
      </c>
      <c r="AH300" s="42">
        <v>369500</v>
      </c>
      <c r="AI300" s="43">
        <v>80</v>
      </c>
      <c r="AJ300" s="51">
        <v>56</v>
      </c>
      <c r="AK300" s="332" t="s">
        <v>1903</v>
      </c>
      <c r="AL300" s="21" t="s">
        <v>24</v>
      </c>
      <c r="AM300" s="299" t="s">
        <v>38</v>
      </c>
      <c r="AN300" s="241">
        <v>123900</v>
      </c>
      <c r="AO300" s="20">
        <v>0</v>
      </c>
      <c r="AP300" s="20">
        <v>0</v>
      </c>
      <c r="AQ300" s="417" t="s">
        <v>1020</v>
      </c>
      <c r="AR300" s="200"/>
      <c r="AS300" s="241">
        <v>123900</v>
      </c>
      <c r="AT300" s="20">
        <v>0</v>
      </c>
      <c r="AU300" s="20">
        <v>0</v>
      </c>
      <c r="AV300" s="20">
        <v>23</v>
      </c>
      <c r="AW300" s="20">
        <v>0</v>
      </c>
      <c r="AX300" s="20">
        <v>0</v>
      </c>
    </row>
    <row r="301" spans="33:50" x14ac:dyDescent="0.3">
      <c r="AG301" s="49" t="s">
        <v>282</v>
      </c>
      <c r="AH301" s="42">
        <v>123900</v>
      </c>
      <c r="AI301" s="43">
        <v>0</v>
      </c>
      <c r="AJ301" s="51">
        <v>0</v>
      </c>
      <c r="AK301" s="331" t="s">
        <v>1521</v>
      </c>
      <c r="AL301" s="21" t="s">
        <v>12</v>
      </c>
      <c r="AM301" s="299" t="s">
        <v>9</v>
      </c>
      <c r="AN301" s="241">
        <v>284000</v>
      </c>
      <c r="AO301" s="20">
        <v>619</v>
      </c>
      <c r="AP301" s="20">
        <v>12</v>
      </c>
      <c r="AQ301" s="417">
        <v>51.583333333333336</v>
      </c>
      <c r="AS301" s="241">
        <v>284000</v>
      </c>
      <c r="AT301" s="20">
        <v>0</v>
      </c>
      <c r="AU301" s="20">
        <v>0</v>
      </c>
      <c r="AV301" s="20">
        <v>54</v>
      </c>
      <c r="AW301" s="20">
        <v>0</v>
      </c>
      <c r="AX301" s="20">
        <v>0</v>
      </c>
    </row>
    <row r="302" spans="33:50" x14ac:dyDescent="0.3">
      <c r="AG302" s="49" t="s">
        <v>283</v>
      </c>
      <c r="AH302" s="42">
        <v>394000</v>
      </c>
      <c r="AI302" s="43">
        <v>75.5</v>
      </c>
      <c r="AJ302" s="51">
        <v>117</v>
      </c>
      <c r="AK302" s="331" t="s">
        <v>1746</v>
      </c>
      <c r="AL302" s="21" t="s">
        <v>19</v>
      </c>
      <c r="AM302" s="435" t="s">
        <v>1971</v>
      </c>
      <c r="AN302" s="241">
        <v>233800</v>
      </c>
      <c r="AO302" s="20">
        <v>182</v>
      </c>
      <c r="AP302" s="20">
        <v>3</v>
      </c>
      <c r="AQ302" s="417">
        <v>60.666666666666664</v>
      </c>
      <c r="AS302" s="241">
        <v>204800</v>
      </c>
      <c r="AT302" s="20">
        <v>40</v>
      </c>
      <c r="AU302" s="20">
        <v>26.333333333333332</v>
      </c>
      <c r="AV302" s="20">
        <v>61</v>
      </c>
      <c r="AW302" s="20">
        <v>4</v>
      </c>
      <c r="AX302" s="20">
        <v>160</v>
      </c>
    </row>
    <row r="303" spans="33:50" x14ac:dyDescent="0.3">
      <c r="AG303" s="49" t="s">
        <v>284</v>
      </c>
      <c r="AH303" s="42">
        <v>358600</v>
      </c>
      <c r="AI303" s="43">
        <v>69.8</v>
      </c>
      <c r="AJ303" s="51">
        <v>26</v>
      </c>
      <c r="AK303" s="331" t="s">
        <v>1194</v>
      </c>
      <c r="AL303" s="21" t="s">
        <v>16</v>
      </c>
      <c r="AM303" s="299" t="s">
        <v>9</v>
      </c>
      <c r="AN303" s="241">
        <v>169600</v>
      </c>
      <c r="AO303" s="20">
        <v>44</v>
      </c>
      <c r="AP303" s="20">
        <v>1</v>
      </c>
      <c r="AQ303" s="417">
        <v>44</v>
      </c>
      <c r="AS303" s="241">
        <v>169600</v>
      </c>
      <c r="AT303" s="20">
        <v>0</v>
      </c>
      <c r="AU303" s="20">
        <v>0</v>
      </c>
      <c r="AV303" s="20">
        <v>32</v>
      </c>
      <c r="AW303" s="20">
        <v>0</v>
      </c>
      <c r="AX303" s="20">
        <v>0</v>
      </c>
    </row>
    <row r="304" spans="33:50" x14ac:dyDescent="0.3">
      <c r="AG304" s="49" t="s">
        <v>285</v>
      </c>
      <c r="AH304" s="42">
        <v>415900</v>
      </c>
      <c r="AI304" s="43">
        <v>0</v>
      </c>
      <c r="AJ304" s="51">
        <v>0</v>
      </c>
      <c r="AK304" s="332" t="s">
        <v>1195</v>
      </c>
      <c r="AL304" s="21" t="s">
        <v>3</v>
      </c>
      <c r="AM304" s="299" t="s">
        <v>9</v>
      </c>
      <c r="AN304" s="241">
        <v>239300</v>
      </c>
      <c r="AO304" s="20" t="s">
        <v>1020</v>
      </c>
      <c r="AP304" s="20" t="s">
        <v>1020</v>
      </c>
      <c r="AQ304" s="417" t="s">
        <v>1020</v>
      </c>
      <c r="AR304" s="200"/>
      <c r="AS304" s="241">
        <v>229700</v>
      </c>
      <c r="AT304" s="20">
        <v>39</v>
      </c>
      <c r="AU304" s="20">
        <v>39</v>
      </c>
      <c r="AV304" s="20">
        <v>31</v>
      </c>
      <c r="AW304" s="20">
        <v>3</v>
      </c>
      <c r="AX304" s="20">
        <v>117</v>
      </c>
    </row>
    <row r="305" spans="33:50" x14ac:dyDescent="0.3">
      <c r="AG305" s="49"/>
      <c r="AJ305" s="47"/>
      <c r="AK305" s="331" t="s">
        <v>1196</v>
      </c>
      <c r="AL305" s="21" t="s">
        <v>20</v>
      </c>
      <c r="AM305" s="299" t="s">
        <v>9</v>
      </c>
      <c r="AN305" s="241">
        <v>427500</v>
      </c>
      <c r="AO305" s="20">
        <v>1565</v>
      </c>
      <c r="AP305" s="20">
        <v>22</v>
      </c>
      <c r="AQ305" s="417">
        <v>71.13636363636364</v>
      </c>
      <c r="AS305" s="241">
        <v>459900</v>
      </c>
      <c r="AT305" s="20">
        <v>87.25</v>
      </c>
      <c r="AU305" s="20">
        <v>100</v>
      </c>
      <c r="AV305" s="20">
        <v>61</v>
      </c>
      <c r="AW305" s="20">
        <v>8</v>
      </c>
      <c r="AX305" s="20">
        <v>698</v>
      </c>
    </row>
    <row r="306" spans="33:50" x14ac:dyDescent="0.3">
      <c r="AG306" s="49" t="s">
        <v>712</v>
      </c>
      <c r="AH306" s="42">
        <v>102400</v>
      </c>
      <c r="AI306" s="43">
        <v>0</v>
      </c>
      <c r="AJ306" s="51">
        <v>0</v>
      </c>
      <c r="AK306" s="331" t="s">
        <v>1197</v>
      </c>
      <c r="AL306" s="21" t="s">
        <v>21</v>
      </c>
      <c r="AM306" s="299" t="s">
        <v>1972</v>
      </c>
      <c r="AN306" s="241">
        <v>432700</v>
      </c>
      <c r="AO306" s="20">
        <v>1336</v>
      </c>
      <c r="AP306" s="20">
        <v>17</v>
      </c>
      <c r="AQ306" s="417">
        <v>78.588235294117652</v>
      </c>
      <c r="AS306" s="241">
        <v>318700</v>
      </c>
      <c r="AT306" s="20">
        <v>39</v>
      </c>
      <c r="AU306" s="20">
        <v>30.333333333333332</v>
      </c>
      <c r="AV306" s="20">
        <v>127</v>
      </c>
      <c r="AW306" s="20">
        <v>4</v>
      </c>
      <c r="AX306" s="20">
        <v>156</v>
      </c>
    </row>
    <row r="307" spans="33:50" x14ac:dyDescent="0.3">
      <c r="AG307" s="49" t="s">
        <v>286</v>
      </c>
      <c r="AH307" s="42">
        <v>200300</v>
      </c>
      <c r="AI307" s="43">
        <v>58.4</v>
      </c>
      <c r="AJ307" s="51">
        <v>-12</v>
      </c>
      <c r="AK307" s="332" t="s">
        <v>1654</v>
      </c>
      <c r="AL307" s="21" t="s">
        <v>14</v>
      </c>
      <c r="AM307" s="435" t="s">
        <v>38</v>
      </c>
      <c r="AN307" s="241">
        <v>123900</v>
      </c>
      <c r="AO307" s="20">
        <v>0</v>
      </c>
      <c r="AP307" s="20">
        <v>0</v>
      </c>
      <c r="AQ307" s="417" t="s">
        <v>1020</v>
      </c>
      <c r="AR307" s="200"/>
      <c r="AS307" s="241">
        <v>123900</v>
      </c>
      <c r="AT307" s="20">
        <v>0</v>
      </c>
      <c r="AU307" s="20">
        <v>0</v>
      </c>
      <c r="AV307" s="20">
        <v>23</v>
      </c>
      <c r="AW307" s="20">
        <v>0</v>
      </c>
      <c r="AX307" s="20">
        <v>0</v>
      </c>
    </row>
    <row r="308" spans="33:50" x14ac:dyDescent="0.3">
      <c r="AG308" s="49"/>
      <c r="AH308" s="42"/>
      <c r="AI308" s="43"/>
      <c r="AJ308" s="51"/>
      <c r="AK308" s="332" t="s">
        <v>1904</v>
      </c>
      <c r="AL308" s="21" t="s">
        <v>22</v>
      </c>
      <c r="AM308" s="299" t="s">
        <v>1972</v>
      </c>
      <c r="AN308" s="241">
        <v>117300</v>
      </c>
      <c r="AO308" s="20" t="s">
        <v>1020</v>
      </c>
      <c r="AP308" s="20" t="s">
        <v>1020</v>
      </c>
      <c r="AQ308" s="417" t="s">
        <v>1020</v>
      </c>
      <c r="AR308" s="200"/>
      <c r="AS308" s="241">
        <v>117300</v>
      </c>
      <c r="AT308" s="20">
        <v>0</v>
      </c>
      <c r="AU308" s="20">
        <v>0</v>
      </c>
      <c r="AV308" s="20">
        <v>22</v>
      </c>
      <c r="AW308" s="20">
        <v>0</v>
      </c>
      <c r="AX308" s="20">
        <v>0</v>
      </c>
    </row>
    <row r="309" spans="33:50" x14ac:dyDescent="0.3">
      <c r="AG309" s="49" t="s">
        <v>713</v>
      </c>
      <c r="AH309" s="42">
        <v>117300</v>
      </c>
      <c r="AI309" s="43">
        <v>0</v>
      </c>
      <c r="AJ309" s="51">
        <v>0</v>
      </c>
      <c r="AK309" s="331" t="s">
        <v>978</v>
      </c>
      <c r="AL309" s="21" t="s">
        <v>12</v>
      </c>
      <c r="AM309" s="299" t="s">
        <v>10</v>
      </c>
      <c r="AN309" s="241">
        <v>387900</v>
      </c>
      <c r="AO309" s="20">
        <v>775</v>
      </c>
      <c r="AP309" s="20">
        <v>11</v>
      </c>
      <c r="AQ309" s="417">
        <v>70.454545454545453</v>
      </c>
      <c r="AS309" s="241">
        <v>387900</v>
      </c>
      <c r="AT309" s="20">
        <v>0</v>
      </c>
      <c r="AU309" s="20">
        <v>0</v>
      </c>
      <c r="AV309" s="20">
        <v>73</v>
      </c>
      <c r="AW309" s="20">
        <v>0</v>
      </c>
      <c r="AX309" s="20">
        <v>0</v>
      </c>
    </row>
    <row r="310" spans="33:50" x14ac:dyDescent="0.3">
      <c r="AG310" s="49" t="s">
        <v>287</v>
      </c>
      <c r="AH310" s="42">
        <v>414900</v>
      </c>
      <c r="AI310" s="43">
        <v>94.17</v>
      </c>
      <c r="AJ310" s="51">
        <v>49</v>
      </c>
      <c r="AK310" s="331" t="s">
        <v>907</v>
      </c>
      <c r="AL310" s="21" t="s">
        <v>18</v>
      </c>
      <c r="AM310" s="299" t="s">
        <v>38</v>
      </c>
      <c r="AN310" s="241">
        <v>519500</v>
      </c>
      <c r="AO310" s="20">
        <v>2076</v>
      </c>
      <c r="AP310" s="20">
        <v>22</v>
      </c>
      <c r="AQ310" s="417">
        <v>94.36363636363636</v>
      </c>
      <c r="AS310" s="241">
        <v>570400</v>
      </c>
      <c r="AT310" s="20">
        <v>95.625</v>
      </c>
      <c r="AU310" s="20">
        <v>121.66666666666667</v>
      </c>
      <c r="AV310" s="20">
        <v>48</v>
      </c>
      <c r="AW310" s="20">
        <v>8</v>
      </c>
      <c r="AX310" s="20">
        <v>765</v>
      </c>
    </row>
    <row r="311" spans="33:50" x14ac:dyDescent="0.3">
      <c r="AG311" s="49" t="s">
        <v>288</v>
      </c>
      <c r="AH311" s="42">
        <v>459800</v>
      </c>
      <c r="AI311" s="43">
        <v>86</v>
      </c>
      <c r="AJ311" s="51">
        <v>108</v>
      </c>
      <c r="AK311" s="331" t="s">
        <v>1721</v>
      </c>
      <c r="AL311" s="21" t="s">
        <v>41</v>
      </c>
      <c r="AM311" s="435" t="s">
        <v>38</v>
      </c>
      <c r="AN311" s="241">
        <v>328600</v>
      </c>
      <c r="AO311" s="20">
        <v>373</v>
      </c>
      <c r="AP311" s="20">
        <v>5</v>
      </c>
      <c r="AQ311" s="417">
        <v>74.599999999999994</v>
      </c>
      <c r="AS311" s="241">
        <v>328600</v>
      </c>
      <c r="AT311" s="20">
        <v>0</v>
      </c>
      <c r="AU311" s="20">
        <v>0</v>
      </c>
      <c r="AV311" s="20">
        <v>62</v>
      </c>
      <c r="AW311" s="20">
        <v>0</v>
      </c>
      <c r="AX311" s="20">
        <v>0</v>
      </c>
    </row>
    <row r="312" spans="33:50" x14ac:dyDescent="0.3">
      <c r="AG312" s="49" t="s">
        <v>801</v>
      </c>
      <c r="AH312" s="42">
        <v>424100</v>
      </c>
      <c r="AI312" s="43">
        <v>42.5</v>
      </c>
      <c r="AJ312" s="51">
        <v>164</v>
      </c>
      <c r="AK312" s="332" t="s">
        <v>1905</v>
      </c>
      <c r="AL312" s="21" t="s">
        <v>15</v>
      </c>
      <c r="AM312" s="299" t="s">
        <v>9</v>
      </c>
      <c r="AN312" s="241">
        <v>117300</v>
      </c>
      <c r="AO312" s="20" t="s">
        <v>1020</v>
      </c>
      <c r="AP312" s="20" t="s">
        <v>1020</v>
      </c>
      <c r="AQ312" s="417" t="s">
        <v>1020</v>
      </c>
      <c r="AR312" s="200"/>
      <c r="AS312" s="241">
        <v>117300</v>
      </c>
      <c r="AT312" s="20">
        <v>0</v>
      </c>
      <c r="AU312" s="20">
        <v>0</v>
      </c>
      <c r="AV312" s="20">
        <v>22</v>
      </c>
      <c r="AW312" s="20">
        <v>0</v>
      </c>
      <c r="AX312" s="20">
        <v>0</v>
      </c>
    </row>
    <row r="313" spans="33:50" x14ac:dyDescent="0.3">
      <c r="AG313" s="49" t="s">
        <v>289</v>
      </c>
      <c r="AH313" s="42">
        <v>312700</v>
      </c>
      <c r="AI313" s="43">
        <v>66.67</v>
      </c>
      <c r="AJ313" s="51">
        <v>53</v>
      </c>
      <c r="AK313" s="331" t="s">
        <v>908</v>
      </c>
      <c r="AL313" s="21" t="s">
        <v>23</v>
      </c>
      <c r="AM313" s="299" t="s">
        <v>11</v>
      </c>
      <c r="AN313" s="241">
        <v>359600</v>
      </c>
      <c r="AO313" s="20">
        <v>508</v>
      </c>
      <c r="AP313" s="20">
        <v>7</v>
      </c>
      <c r="AQ313" s="417">
        <v>72.571428571428569</v>
      </c>
      <c r="AS313" s="241">
        <v>359600</v>
      </c>
      <c r="AT313" s="20">
        <v>0</v>
      </c>
      <c r="AU313" s="20">
        <v>0</v>
      </c>
      <c r="AV313" s="20">
        <v>68</v>
      </c>
      <c r="AW313" s="20">
        <v>0</v>
      </c>
      <c r="AX313" s="20">
        <v>0</v>
      </c>
    </row>
    <row r="314" spans="33:50" x14ac:dyDescent="0.3">
      <c r="AG314" s="49" t="s">
        <v>290</v>
      </c>
      <c r="AH314" s="42">
        <v>495100</v>
      </c>
      <c r="AI314" s="43">
        <v>88.83</v>
      </c>
      <c r="AJ314" s="51">
        <v>101</v>
      </c>
      <c r="AK314" s="331" t="s">
        <v>1200</v>
      </c>
      <c r="AL314" s="21" t="s">
        <v>19</v>
      </c>
      <c r="AM314" s="299" t="s">
        <v>9</v>
      </c>
      <c r="AN314" s="241">
        <v>318700</v>
      </c>
      <c r="AO314" s="20">
        <v>984</v>
      </c>
      <c r="AP314" s="20">
        <v>17</v>
      </c>
      <c r="AQ314" s="417">
        <v>57.882352941176471</v>
      </c>
      <c r="AS314" s="241">
        <v>476900</v>
      </c>
      <c r="AT314" s="20">
        <v>94.25</v>
      </c>
      <c r="AU314" s="20">
        <v>101</v>
      </c>
      <c r="AV314" s="20">
        <v>86</v>
      </c>
      <c r="AW314" s="20">
        <v>8</v>
      </c>
      <c r="AX314" s="20">
        <v>754</v>
      </c>
    </row>
    <row r="315" spans="33:50" x14ac:dyDescent="0.3">
      <c r="AG315" s="49" t="s">
        <v>714</v>
      </c>
      <c r="AH315" s="42">
        <v>153300</v>
      </c>
      <c r="AI315" s="43">
        <v>0</v>
      </c>
      <c r="AJ315" s="51">
        <v>0</v>
      </c>
      <c r="AK315" s="331" t="s">
        <v>1201</v>
      </c>
      <c r="AL315" s="21" t="s">
        <v>24</v>
      </c>
      <c r="AM315" s="299" t="s">
        <v>38</v>
      </c>
      <c r="AN315" s="241">
        <v>377100</v>
      </c>
      <c r="AO315" s="20">
        <v>1507</v>
      </c>
      <c r="AP315" s="20">
        <v>22</v>
      </c>
      <c r="AQ315" s="417">
        <v>68.5</v>
      </c>
      <c r="AS315" s="241">
        <v>334600</v>
      </c>
      <c r="AT315" s="20">
        <v>61.375</v>
      </c>
      <c r="AU315" s="20">
        <v>70.666666666666671</v>
      </c>
      <c r="AV315" s="20">
        <v>35</v>
      </c>
      <c r="AW315" s="20">
        <v>8</v>
      </c>
      <c r="AX315" s="20">
        <v>491</v>
      </c>
    </row>
    <row r="316" spans="33:50" x14ac:dyDescent="0.3">
      <c r="AG316" s="49" t="s">
        <v>715</v>
      </c>
      <c r="AH316" s="42">
        <v>162300</v>
      </c>
      <c r="AI316" s="43">
        <v>0</v>
      </c>
      <c r="AJ316" s="51">
        <v>0</v>
      </c>
      <c r="AK316" s="332" t="s">
        <v>1655</v>
      </c>
      <c r="AL316" s="21" t="s">
        <v>41</v>
      </c>
      <c r="AM316" s="299" t="s">
        <v>1973</v>
      </c>
      <c r="AN316" s="241">
        <v>123900</v>
      </c>
      <c r="AO316" s="20">
        <v>0</v>
      </c>
      <c r="AP316" s="20">
        <v>0</v>
      </c>
      <c r="AQ316" s="417" t="s">
        <v>1020</v>
      </c>
      <c r="AR316" s="200"/>
      <c r="AS316" s="241">
        <v>123900</v>
      </c>
      <c r="AT316" s="20">
        <v>0</v>
      </c>
      <c r="AU316" s="20">
        <v>0</v>
      </c>
      <c r="AV316" s="20">
        <v>23</v>
      </c>
      <c r="AW316" s="20">
        <v>0</v>
      </c>
      <c r="AX316" s="20">
        <v>0</v>
      </c>
    </row>
    <row r="317" spans="33:50" x14ac:dyDescent="0.3">
      <c r="AG317" s="49" t="s">
        <v>291</v>
      </c>
      <c r="AH317" s="42">
        <v>123900</v>
      </c>
      <c r="AI317" s="43">
        <v>0</v>
      </c>
      <c r="AJ317" s="51">
        <v>0</v>
      </c>
      <c r="AK317" s="331" t="s">
        <v>1202</v>
      </c>
      <c r="AL317" s="21" t="s">
        <v>24</v>
      </c>
      <c r="AM317" s="435" t="s">
        <v>38</v>
      </c>
      <c r="AN317" s="241">
        <v>557100</v>
      </c>
      <c r="AO317" s="20">
        <v>2226</v>
      </c>
      <c r="AP317" s="20">
        <v>22</v>
      </c>
      <c r="AQ317" s="417">
        <v>101.18181818181819</v>
      </c>
      <c r="AS317" s="241">
        <v>482200</v>
      </c>
      <c r="AT317" s="20">
        <v>81.375</v>
      </c>
      <c r="AU317" s="20">
        <v>78.666666666666671</v>
      </c>
      <c r="AV317" s="20">
        <v>130</v>
      </c>
      <c r="AW317" s="20">
        <v>8</v>
      </c>
      <c r="AX317" s="20">
        <v>651</v>
      </c>
    </row>
    <row r="318" spans="33:50" x14ac:dyDescent="0.3">
      <c r="AG318" s="49"/>
      <c r="AH318" s="42"/>
      <c r="AI318" s="43"/>
      <c r="AJ318" s="51"/>
      <c r="AK318" s="331" t="s">
        <v>1203</v>
      </c>
      <c r="AL318" s="21" t="s">
        <v>18</v>
      </c>
      <c r="AM318" s="299" t="s">
        <v>9</v>
      </c>
      <c r="AN318" s="241">
        <v>338600</v>
      </c>
      <c r="AO318" s="20">
        <v>861</v>
      </c>
      <c r="AP318" s="20">
        <v>14</v>
      </c>
      <c r="AQ318" s="417">
        <v>61.5</v>
      </c>
      <c r="AS318" s="241">
        <v>338600</v>
      </c>
      <c r="AT318" s="20">
        <v>0</v>
      </c>
      <c r="AU318" s="20">
        <v>0</v>
      </c>
      <c r="AV318" s="20">
        <v>64</v>
      </c>
      <c r="AW318" s="20">
        <v>0</v>
      </c>
      <c r="AX318" s="20">
        <v>0</v>
      </c>
    </row>
    <row r="319" spans="33:50" x14ac:dyDescent="0.3">
      <c r="AG319" s="49" t="s">
        <v>292</v>
      </c>
      <c r="AH319" s="42">
        <v>492300</v>
      </c>
      <c r="AI319" s="43">
        <v>71.75</v>
      </c>
      <c r="AJ319" s="51">
        <v>146</v>
      </c>
      <c r="AK319" s="331" t="s">
        <v>1204</v>
      </c>
      <c r="AL319" s="21" t="s">
        <v>16</v>
      </c>
      <c r="AM319" s="435" t="s">
        <v>1972</v>
      </c>
      <c r="AN319" s="241">
        <v>202300</v>
      </c>
      <c r="AO319" s="20">
        <v>245</v>
      </c>
      <c r="AP319" s="20">
        <v>6</v>
      </c>
      <c r="AQ319" s="417">
        <v>40.833333333333336</v>
      </c>
      <c r="AS319" s="241">
        <v>220600</v>
      </c>
      <c r="AT319" s="20">
        <v>50.75</v>
      </c>
      <c r="AU319" s="20">
        <v>40</v>
      </c>
      <c r="AV319" s="20">
        <v>59</v>
      </c>
      <c r="AW319" s="20">
        <v>4</v>
      </c>
      <c r="AX319" s="20">
        <v>203</v>
      </c>
    </row>
    <row r="320" spans="33:50" x14ac:dyDescent="0.3">
      <c r="AG320" s="49" t="s">
        <v>293</v>
      </c>
      <c r="AH320" s="42">
        <v>436900</v>
      </c>
      <c r="AI320" s="43">
        <v>90.17</v>
      </c>
      <c r="AJ320" s="51">
        <v>66</v>
      </c>
      <c r="AK320" s="331" t="s">
        <v>1524</v>
      </c>
      <c r="AL320" s="437" t="s">
        <v>18</v>
      </c>
      <c r="AM320" s="299" t="s">
        <v>38</v>
      </c>
      <c r="AN320" s="241">
        <v>270200</v>
      </c>
      <c r="AO320" s="20">
        <v>638</v>
      </c>
      <c r="AP320" s="20">
        <v>13</v>
      </c>
      <c r="AQ320" s="417">
        <v>49.07692307692308</v>
      </c>
      <c r="AS320" s="241">
        <v>334600</v>
      </c>
      <c r="AT320" s="20">
        <v>64.125</v>
      </c>
      <c r="AU320" s="20">
        <v>69.333333333333329</v>
      </c>
      <c r="AV320" s="20">
        <v>56</v>
      </c>
      <c r="AW320" s="20">
        <v>8</v>
      </c>
      <c r="AX320" s="20">
        <v>513</v>
      </c>
    </row>
    <row r="321" spans="33:50" x14ac:dyDescent="0.3">
      <c r="AG321" s="49" t="s">
        <v>294</v>
      </c>
      <c r="AH321" s="42">
        <v>242800</v>
      </c>
      <c r="AI321" s="43">
        <v>0</v>
      </c>
      <c r="AJ321" s="51">
        <v>0</v>
      </c>
      <c r="AK321" s="331" t="s">
        <v>1205</v>
      </c>
      <c r="AL321" s="21" t="s">
        <v>15</v>
      </c>
      <c r="AM321" s="435" t="s">
        <v>1971</v>
      </c>
      <c r="AN321" s="241">
        <v>481000</v>
      </c>
      <c r="AO321" s="20">
        <v>1922</v>
      </c>
      <c r="AP321" s="20">
        <v>22</v>
      </c>
      <c r="AQ321" s="417">
        <v>87.36363636363636</v>
      </c>
      <c r="AS321" s="241">
        <v>375600</v>
      </c>
      <c r="AT321" s="20">
        <v>63.142857142857146</v>
      </c>
      <c r="AU321" s="20">
        <v>73</v>
      </c>
      <c r="AV321" s="20">
        <v>72</v>
      </c>
      <c r="AW321" s="20">
        <v>7</v>
      </c>
      <c r="AX321" s="20">
        <v>442</v>
      </c>
    </row>
    <row r="322" spans="33:50" x14ac:dyDescent="0.3">
      <c r="AG322" s="49" t="s">
        <v>295</v>
      </c>
      <c r="AH322" s="42">
        <v>374900</v>
      </c>
      <c r="AI322" s="43">
        <v>71.33</v>
      </c>
      <c r="AJ322" s="51">
        <v>75</v>
      </c>
      <c r="AK322" s="332" t="s">
        <v>1906</v>
      </c>
      <c r="AL322" s="21" t="s">
        <v>25</v>
      </c>
      <c r="AM322" s="299" t="s">
        <v>10</v>
      </c>
      <c r="AN322" s="241">
        <v>148800</v>
      </c>
      <c r="AO322" s="20" t="s">
        <v>1020</v>
      </c>
      <c r="AP322" s="20" t="s">
        <v>1020</v>
      </c>
      <c r="AQ322" s="417" t="s">
        <v>1020</v>
      </c>
      <c r="AR322" s="200"/>
      <c r="AS322" s="241">
        <v>137300</v>
      </c>
      <c r="AT322" s="20">
        <v>20</v>
      </c>
      <c r="AU322" s="20">
        <v>20</v>
      </c>
      <c r="AV322" s="20">
        <v>20</v>
      </c>
      <c r="AW322" s="20">
        <v>3</v>
      </c>
      <c r="AX322" s="20">
        <v>60</v>
      </c>
    </row>
    <row r="323" spans="33:50" x14ac:dyDescent="0.3">
      <c r="AG323" s="49" t="s">
        <v>296</v>
      </c>
      <c r="AH323" s="42">
        <v>310300</v>
      </c>
      <c r="AI323" s="43">
        <v>0</v>
      </c>
      <c r="AJ323" s="51">
        <v>0</v>
      </c>
      <c r="AK323" s="331" t="s">
        <v>1206</v>
      </c>
      <c r="AL323" s="21" t="s">
        <v>26</v>
      </c>
      <c r="AM323" s="435" t="s">
        <v>10</v>
      </c>
      <c r="AN323" s="241">
        <v>613300</v>
      </c>
      <c r="AO323" s="20">
        <v>1671</v>
      </c>
      <c r="AP323" s="20">
        <v>15</v>
      </c>
      <c r="AQ323" s="417">
        <v>111.4</v>
      </c>
      <c r="AS323" s="241">
        <v>500200</v>
      </c>
      <c r="AT323" s="20">
        <v>87.714285714285708</v>
      </c>
      <c r="AU323" s="20">
        <v>101.66666666666667</v>
      </c>
      <c r="AV323" s="20">
        <v>71</v>
      </c>
      <c r="AW323" s="20">
        <v>7</v>
      </c>
      <c r="AX323" s="20">
        <v>614</v>
      </c>
    </row>
    <row r="324" spans="33:50" x14ac:dyDescent="0.3">
      <c r="AG324" s="49"/>
      <c r="AH324" s="42"/>
      <c r="AI324" s="43"/>
      <c r="AJ324" s="51"/>
      <c r="AK324" s="331" t="s">
        <v>1207</v>
      </c>
      <c r="AL324" s="21" t="s">
        <v>21</v>
      </c>
      <c r="AM324" s="299" t="s">
        <v>9</v>
      </c>
      <c r="AN324" s="241">
        <v>339700</v>
      </c>
      <c r="AO324" s="20">
        <v>617</v>
      </c>
      <c r="AP324" s="20">
        <v>10</v>
      </c>
      <c r="AQ324" s="417">
        <v>61.7</v>
      </c>
      <c r="AS324" s="241">
        <v>351800</v>
      </c>
      <c r="AT324" s="20">
        <v>67.25</v>
      </c>
      <c r="AU324" s="20">
        <v>70.333333333333329</v>
      </c>
      <c r="AV324" s="20">
        <v>31</v>
      </c>
      <c r="AW324" s="20">
        <v>4</v>
      </c>
      <c r="AX324" s="20">
        <v>269</v>
      </c>
    </row>
    <row r="325" spans="33:50" x14ac:dyDescent="0.3">
      <c r="AG325" s="49" t="s">
        <v>716</v>
      </c>
      <c r="AH325" s="42">
        <v>193800</v>
      </c>
      <c r="AI325" s="43">
        <v>0</v>
      </c>
      <c r="AJ325" s="51">
        <v>0</v>
      </c>
      <c r="AK325" s="331" t="s">
        <v>1208</v>
      </c>
      <c r="AL325" s="21" t="s">
        <v>24</v>
      </c>
      <c r="AM325" s="299" t="s">
        <v>11</v>
      </c>
      <c r="AN325" s="241">
        <v>465900</v>
      </c>
      <c r="AO325" s="20">
        <v>1100</v>
      </c>
      <c r="AP325" s="20">
        <v>13</v>
      </c>
      <c r="AQ325" s="417">
        <v>84.615384615384613</v>
      </c>
      <c r="AS325" s="241">
        <v>465900</v>
      </c>
      <c r="AT325" s="20">
        <v>0</v>
      </c>
      <c r="AU325" s="20">
        <v>0</v>
      </c>
      <c r="AV325" s="20">
        <v>88</v>
      </c>
      <c r="AW325" s="20">
        <v>0</v>
      </c>
      <c r="AX325" s="20">
        <v>0</v>
      </c>
    </row>
    <row r="326" spans="33:50" x14ac:dyDescent="0.3">
      <c r="AG326" s="49" t="s">
        <v>802</v>
      </c>
      <c r="AH326" s="42">
        <v>291400</v>
      </c>
      <c r="AI326" s="43">
        <v>0</v>
      </c>
      <c r="AJ326" s="51">
        <v>0</v>
      </c>
      <c r="AK326" s="331" t="s">
        <v>1209</v>
      </c>
      <c r="AL326" s="21" t="s">
        <v>41</v>
      </c>
      <c r="AM326" s="299" t="s">
        <v>38</v>
      </c>
      <c r="AN326" s="241">
        <v>341700</v>
      </c>
      <c r="AO326" s="20">
        <v>1117</v>
      </c>
      <c r="AP326" s="20">
        <v>18</v>
      </c>
      <c r="AQ326" s="417">
        <v>62.055555555555557</v>
      </c>
      <c r="AS326" s="241">
        <v>372900</v>
      </c>
      <c r="AT326" s="20">
        <v>70</v>
      </c>
      <c r="AU326" s="20">
        <v>64</v>
      </c>
      <c r="AV326" s="20">
        <v>85</v>
      </c>
      <c r="AW326" s="20">
        <v>8</v>
      </c>
      <c r="AX326" s="20">
        <v>560</v>
      </c>
    </row>
    <row r="327" spans="33:50" x14ac:dyDescent="0.3">
      <c r="AG327" s="49" t="s">
        <v>803</v>
      </c>
      <c r="AH327" s="42">
        <v>222700</v>
      </c>
      <c r="AI327" s="43">
        <v>49</v>
      </c>
      <c r="AJ327" s="51">
        <v>31</v>
      </c>
      <c r="AK327" s="331" t="s">
        <v>1656</v>
      </c>
      <c r="AL327" s="21" t="s">
        <v>41</v>
      </c>
      <c r="AM327" s="299" t="s">
        <v>9</v>
      </c>
      <c r="AN327" s="241">
        <v>252500</v>
      </c>
      <c r="AO327" s="20">
        <v>172</v>
      </c>
      <c r="AP327" s="20">
        <v>3</v>
      </c>
      <c r="AQ327" s="417">
        <v>57.333333333333336</v>
      </c>
      <c r="AS327" s="241">
        <v>252500</v>
      </c>
      <c r="AT327" s="20">
        <v>0</v>
      </c>
      <c r="AU327" s="20">
        <v>0</v>
      </c>
      <c r="AV327" s="20">
        <v>48</v>
      </c>
      <c r="AW327" s="20">
        <v>0</v>
      </c>
      <c r="AX327" s="20">
        <v>0</v>
      </c>
    </row>
    <row r="328" spans="33:50" x14ac:dyDescent="0.3">
      <c r="AG328" s="49" t="s">
        <v>297</v>
      </c>
      <c r="AH328" s="42">
        <v>482400</v>
      </c>
      <c r="AI328" s="43">
        <v>95</v>
      </c>
      <c r="AJ328" s="51">
        <v>116</v>
      </c>
      <c r="AK328" s="331" t="s">
        <v>1745</v>
      </c>
      <c r="AL328" s="437" t="s">
        <v>14</v>
      </c>
      <c r="AM328" s="299" t="s">
        <v>38</v>
      </c>
      <c r="AN328" s="241">
        <v>221700</v>
      </c>
      <c r="AO328" s="20">
        <v>443</v>
      </c>
      <c r="AP328" s="20">
        <v>11</v>
      </c>
      <c r="AQ328" s="417">
        <v>40.272727272727273</v>
      </c>
      <c r="AS328" s="241">
        <v>246000</v>
      </c>
      <c r="AT328" s="20">
        <v>53.75</v>
      </c>
      <c r="AU328" s="20">
        <v>20.333333333333332</v>
      </c>
      <c r="AV328" s="20">
        <v>101</v>
      </c>
      <c r="AW328" s="20">
        <v>8</v>
      </c>
      <c r="AX328" s="20">
        <v>430</v>
      </c>
    </row>
    <row r="329" spans="33:50" x14ac:dyDescent="0.3">
      <c r="AG329" s="49" t="s">
        <v>717</v>
      </c>
      <c r="AH329" s="42">
        <v>102400</v>
      </c>
      <c r="AI329" s="43">
        <v>0</v>
      </c>
      <c r="AJ329" s="51">
        <v>0</v>
      </c>
      <c r="AK329" s="331" t="s">
        <v>1211</v>
      </c>
      <c r="AL329" s="21" t="s">
        <v>41</v>
      </c>
      <c r="AM329" s="299" t="s">
        <v>1974</v>
      </c>
      <c r="AN329" s="241">
        <v>418400</v>
      </c>
      <c r="AO329" s="20">
        <v>1596</v>
      </c>
      <c r="AP329" s="20">
        <v>21</v>
      </c>
      <c r="AQ329" s="417">
        <v>76</v>
      </c>
      <c r="AS329" s="241">
        <v>375100</v>
      </c>
      <c r="AT329" s="20">
        <v>70.125</v>
      </c>
      <c r="AU329" s="20">
        <v>74</v>
      </c>
      <c r="AV329" s="20">
        <v>71</v>
      </c>
      <c r="AW329" s="20">
        <v>8</v>
      </c>
      <c r="AX329" s="20">
        <v>561</v>
      </c>
    </row>
    <row r="330" spans="33:50" x14ac:dyDescent="0.3">
      <c r="AG330" s="49" t="s">
        <v>298</v>
      </c>
      <c r="AH330" s="42">
        <v>123900</v>
      </c>
      <c r="AI330" s="43">
        <v>53.5</v>
      </c>
      <c r="AJ330" s="51">
        <v>-35</v>
      </c>
      <c r="AK330" s="331" t="s">
        <v>1212</v>
      </c>
      <c r="AL330" s="21" t="s">
        <v>12</v>
      </c>
      <c r="AM330" s="299" t="s">
        <v>38</v>
      </c>
      <c r="AN330" s="241">
        <v>338400</v>
      </c>
      <c r="AO330" s="20">
        <v>676</v>
      </c>
      <c r="AP330" s="20">
        <v>11</v>
      </c>
      <c r="AQ330" s="417">
        <v>61.454545454545453</v>
      </c>
      <c r="AS330" s="241">
        <v>338400</v>
      </c>
      <c r="AT330" s="20">
        <v>56</v>
      </c>
      <c r="AU330" s="20">
        <v>56</v>
      </c>
      <c r="AV330" s="20">
        <v>79</v>
      </c>
      <c r="AW330" s="20">
        <v>2</v>
      </c>
      <c r="AX330" s="20">
        <v>112</v>
      </c>
    </row>
    <row r="331" spans="33:50" x14ac:dyDescent="0.3">
      <c r="AG331" s="49" t="s">
        <v>299</v>
      </c>
      <c r="AH331" s="42">
        <v>257800</v>
      </c>
      <c r="AI331" s="43">
        <v>46</v>
      </c>
      <c r="AJ331" s="51">
        <v>51</v>
      </c>
      <c r="AK331" s="331" t="s">
        <v>1213</v>
      </c>
      <c r="AL331" s="21" t="s">
        <v>19</v>
      </c>
      <c r="AM331" s="299" t="s">
        <v>1974</v>
      </c>
      <c r="AN331" s="241">
        <v>499000</v>
      </c>
      <c r="AO331" s="20">
        <v>1994</v>
      </c>
      <c r="AP331" s="20">
        <v>22</v>
      </c>
      <c r="AQ331" s="417">
        <v>90.63636363636364</v>
      </c>
      <c r="AS331" s="241">
        <v>424800</v>
      </c>
      <c r="AT331" s="20">
        <v>68.375</v>
      </c>
      <c r="AU331" s="20">
        <v>87.333333333333329</v>
      </c>
      <c r="AV331" s="20">
        <v>78</v>
      </c>
      <c r="AW331" s="20">
        <v>8</v>
      </c>
      <c r="AX331" s="20">
        <v>547</v>
      </c>
    </row>
    <row r="332" spans="33:50" x14ac:dyDescent="0.3">
      <c r="AG332" s="49" t="s">
        <v>300</v>
      </c>
      <c r="AH332" s="42">
        <v>364800</v>
      </c>
      <c r="AI332" s="43">
        <v>57.75</v>
      </c>
      <c r="AJ332" s="51">
        <v>72</v>
      </c>
      <c r="AK332" s="331" t="s">
        <v>979</v>
      </c>
      <c r="AL332" s="21" t="s">
        <v>15</v>
      </c>
      <c r="AM332" s="299" t="s">
        <v>9</v>
      </c>
      <c r="AN332" s="241">
        <v>491300</v>
      </c>
      <c r="AO332" s="20">
        <v>1874</v>
      </c>
      <c r="AP332" s="20">
        <v>21</v>
      </c>
      <c r="AQ332" s="417">
        <v>89.238095238095241</v>
      </c>
      <c r="AS332" s="241">
        <v>371100</v>
      </c>
      <c r="AT332" s="20">
        <v>41.75</v>
      </c>
      <c r="AU332" s="20">
        <v>45.333333333333336</v>
      </c>
      <c r="AV332" s="20">
        <v>105</v>
      </c>
      <c r="AW332" s="20">
        <v>4</v>
      </c>
      <c r="AX332" s="20">
        <v>167</v>
      </c>
    </row>
    <row r="333" spans="33:50" x14ac:dyDescent="0.3">
      <c r="AG333" s="49"/>
      <c r="AH333" s="42"/>
      <c r="AI333" s="43"/>
      <c r="AJ333" s="51"/>
      <c r="AK333" s="331" t="s">
        <v>1214</v>
      </c>
      <c r="AL333" s="21" t="s">
        <v>12</v>
      </c>
      <c r="AM333" s="435" t="s">
        <v>1971</v>
      </c>
      <c r="AN333" s="241">
        <v>371800</v>
      </c>
      <c r="AO333" s="20">
        <v>1148</v>
      </c>
      <c r="AP333" s="20">
        <v>17</v>
      </c>
      <c r="AQ333" s="417">
        <v>67.529411764705884</v>
      </c>
      <c r="AS333" s="241">
        <v>422800</v>
      </c>
      <c r="AT333" s="20">
        <v>79.375</v>
      </c>
      <c r="AU333" s="20">
        <v>83.333333333333329</v>
      </c>
      <c r="AV333" s="20">
        <v>69</v>
      </c>
      <c r="AW333" s="20">
        <v>8</v>
      </c>
      <c r="AX333" s="20">
        <v>635</v>
      </c>
    </row>
    <row r="334" spans="33:50" x14ac:dyDescent="0.3">
      <c r="AG334" s="49" t="s">
        <v>301</v>
      </c>
      <c r="AH334" s="42">
        <v>301100</v>
      </c>
      <c r="AI334" s="43">
        <v>0</v>
      </c>
      <c r="AJ334" s="51">
        <v>0</v>
      </c>
      <c r="AK334" s="331" t="s">
        <v>1215</v>
      </c>
      <c r="AL334" s="21" t="s">
        <v>13</v>
      </c>
      <c r="AM334" s="299" t="s">
        <v>38</v>
      </c>
      <c r="AN334" s="241">
        <v>313000</v>
      </c>
      <c r="AO334" s="20">
        <v>796</v>
      </c>
      <c r="AP334" s="20">
        <v>14</v>
      </c>
      <c r="AQ334" s="417">
        <v>56.857142857142854</v>
      </c>
      <c r="AS334" s="241">
        <v>328000</v>
      </c>
      <c r="AT334" s="20">
        <v>57.125</v>
      </c>
      <c r="AU334" s="20">
        <v>57.666666666666664</v>
      </c>
      <c r="AV334" s="20">
        <v>64</v>
      </c>
      <c r="AW334" s="20">
        <v>8</v>
      </c>
      <c r="AX334" s="20">
        <v>457</v>
      </c>
    </row>
    <row r="335" spans="33:50" x14ac:dyDescent="0.3">
      <c r="AG335" s="49" t="s">
        <v>302</v>
      </c>
      <c r="AH335" s="42">
        <v>268200</v>
      </c>
      <c r="AI335" s="43">
        <v>0</v>
      </c>
      <c r="AJ335" s="51">
        <v>0</v>
      </c>
      <c r="AK335" s="331" t="s">
        <v>1657</v>
      </c>
      <c r="AL335" s="21" t="s">
        <v>15</v>
      </c>
      <c r="AM335" s="435" t="s">
        <v>38</v>
      </c>
      <c r="AN335" s="241">
        <v>347900</v>
      </c>
      <c r="AO335" s="20">
        <v>1011</v>
      </c>
      <c r="AP335" s="20">
        <v>16</v>
      </c>
      <c r="AQ335" s="417">
        <v>63.1875</v>
      </c>
      <c r="AS335" s="241">
        <v>325300</v>
      </c>
      <c r="AT335" s="20">
        <v>49</v>
      </c>
      <c r="AU335" s="20">
        <v>49</v>
      </c>
      <c r="AV335" s="20">
        <v>65</v>
      </c>
      <c r="AW335" s="20">
        <v>3</v>
      </c>
      <c r="AX335" s="20">
        <v>147</v>
      </c>
    </row>
    <row r="336" spans="33:50" x14ac:dyDescent="0.3">
      <c r="AG336" s="49" t="s">
        <v>718</v>
      </c>
      <c r="AH336" s="42">
        <v>117300</v>
      </c>
      <c r="AI336" s="43">
        <v>0</v>
      </c>
      <c r="AJ336" s="51">
        <v>0</v>
      </c>
      <c r="AK336" s="331" t="s">
        <v>1216</v>
      </c>
      <c r="AL336" s="21" t="s">
        <v>19</v>
      </c>
      <c r="AM336" s="299" t="s">
        <v>38</v>
      </c>
      <c r="AN336" s="241">
        <v>463400</v>
      </c>
      <c r="AO336" s="20">
        <v>1515</v>
      </c>
      <c r="AP336" s="20">
        <v>18</v>
      </c>
      <c r="AQ336" s="417">
        <v>84.166666666666671</v>
      </c>
      <c r="AS336" s="241">
        <v>371300</v>
      </c>
      <c r="AT336" s="20">
        <v>71.875</v>
      </c>
      <c r="AU336" s="20">
        <v>62.333333333333336</v>
      </c>
      <c r="AV336" s="20">
        <v>76</v>
      </c>
      <c r="AW336" s="20">
        <v>8</v>
      </c>
      <c r="AX336" s="20">
        <v>575</v>
      </c>
    </row>
    <row r="337" spans="33:50" x14ac:dyDescent="0.3">
      <c r="AG337" s="49" t="s">
        <v>303</v>
      </c>
      <c r="AH337" s="42">
        <v>140900</v>
      </c>
      <c r="AI337" s="43">
        <v>37</v>
      </c>
      <c r="AJ337" s="51">
        <v>10</v>
      </c>
      <c r="AK337" s="331" t="s">
        <v>1526</v>
      </c>
      <c r="AL337" s="21" t="s">
        <v>17</v>
      </c>
      <c r="AM337" s="435" t="s">
        <v>10</v>
      </c>
      <c r="AN337" s="241">
        <v>318000</v>
      </c>
      <c r="AO337" s="20">
        <v>361</v>
      </c>
      <c r="AP337" s="20">
        <v>5</v>
      </c>
      <c r="AQ337" s="417">
        <v>72.2</v>
      </c>
      <c r="AS337" s="241">
        <v>284000</v>
      </c>
      <c r="AT337" s="20">
        <v>42.5</v>
      </c>
      <c r="AU337" s="20">
        <v>46.333333333333336</v>
      </c>
      <c r="AV337" s="20">
        <v>94</v>
      </c>
      <c r="AW337" s="20">
        <v>4</v>
      </c>
      <c r="AX337" s="20">
        <v>170</v>
      </c>
    </row>
    <row r="338" spans="33:50" x14ac:dyDescent="0.3">
      <c r="AG338" s="49" t="s">
        <v>304</v>
      </c>
      <c r="AH338" s="42">
        <v>362000</v>
      </c>
      <c r="AI338" s="43">
        <v>42</v>
      </c>
      <c r="AJ338" s="51">
        <v>126</v>
      </c>
      <c r="AK338" s="332" t="s">
        <v>1907</v>
      </c>
      <c r="AL338" s="21" t="s">
        <v>26</v>
      </c>
      <c r="AM338" s="299" t="s">
        <v>10</v>
      </c>
      <c r="AN338" s="241">
        <v>162300</v>
      </c>
      <c r="AO338" s="20" t="s">
        <v>1020</v>
      </c>
      <c r="AP338" s="20" t="s">
        <v>1020</v>
      </c>
      <c r="AQ338" s="417" t="s">
        <v>1020</v>
      </c>
      <c r="AR338" s="200"/>
      <c r="AS338" s="241">
        <v>289900</v>
      </c>
      <c r="AT338" s="20">
        <v>60.125</v>
      </c>
      <c r="AU338" s="20">
        <v>57</v>
      </c>
      <c r="AV338" s="20">
        <v>53</v>
      </c>
      <c r="AW338" s="20">
        <v>8</v>
      </c>
      <c r="AX338" s="20">
        <v>481</v>
      </c>
    </row>
    <row r="339" spans="33:50" x14ac:dyDescent="0.3">
      <c r="AG339" s="49" t="s">
        <v>305</v>
      </c>
      <c r="AH339" s="42">
        <v>511200</v>
      </c>
      <c r="AI339" s="43">
        <v>107.33</v>
      </c>
      <c r="AJ339" s="51">
        <v>44</v>
      </c>
      <c r="AK339" s="331" t="s">
        <v>1217</v>
      </c>
      <c r="AL339" s="21" t="s">
        <v>17</v>
      </c>
      <c r="AM339" s="299" t="s">
        <v>38</v>
      </c>
      <c r="AN339" s="241">
        <v>348200</v>
      </c>
      <c r="AO339" s="20">
        <v>1266</v>
      </c>
      <c r="AP339" s="20">
        <v>20</v>
      </c>
      <c r="AQ339" s="417">
        <v>63.3</v>
      </c>
      <c r="AS339" s="241">
        <v>361000</v>
      </c>
      <c r="AT339" s="20">
        <v>72</v>
      </c>
      <c r="AU339" s="20">
        <v>74.666666666666671</v>
      </c>
      <c r="AV339" s="20">
        <v>59</v>
      </c>
      <c r="AW339" s="20">
        <v>7</v>
      </c>
      <c r="AX339" s="20">
        <v>504</v>
      </c>
    </row>
    <row r="340" spans="33:50" x14ac:dyDescent="0.3">
      <c r="AG340" s="49" t="s">
        <v>719</v>
      </c>
      <c r="AH340" s="42">
        <v>111400</v>
      </c>
      <c r="AI340" s="43">
        <v>0</v>
      </c>
      <c r="AJ340" s="51">
        <v>0</v>
      </c>
      <c r="AK340" s="331" t="s">
        <v>1527</v>
      </c>
      <c r="AL340" s="21" t="s">
        <v>18</v>
      </c>
      <c r="AM340" s="435" t="s">
        <v>10</v>
      </c>
      <c r="AN340" s="241">
        <v>360600</v>
      </c>
      <c r="AO340" s="20">
        <v>1048</v>
      </c>
      <c r="AP340" s="20">
        <v>16</v>
      </c>
      <c r="AQ340" s="417">
        <v>65.5</v>
      </c>
      <c r="AS340" s="241">
        <v>488900</v>
      </c>
      <c r="AT340" s="20">
        <v>94.875</v>
      </c>
      <c r="AU340" s="20">
        <v>101</v>
      </c>
      <c r="AV340" s="20">
        <v>72</v>
      </c>
      <c r="AW340" s="20">
        <v>8</v>
      </c>
      <c r="AX340" s="20">
        <v>759</v>
      </c>
    </row>
    <row r="341" spans="33:50" x14ac:dyDescent="0.3">
      <c r="AG341" s="49"/>
      <c r="AH341" s="42"/>
      <c r="AI341" s="43"/>
      <c r="AJ341" s="51"/>
      <c r="AK341" s="331" t="s">
        <v>1218</v>
      </c>
      <c r="AL341" s="21" t="s">
        <v>26</v>
      </c>
      <c r="AM341" s="299" t="s">
        <v>38</v>
      </c>
      <c r="AN341" s="241">
        <v>117300</v>
      </c>
      <c r="AO341" s="20">
        <v>161</v>
      </c>
      <c r="AP341" s="20">
        <v>4</v>
      </c>
      <c r="AQ341" s="417">
        <v>40.25</v>
      </c>
      <c r="AS341" s="241">
        <v>178200</v>
      </c>
      <c r="AT341" s="20">
        <v>34.200000000000003</v>
      </c>
      <c r="AU341" s="20">
        <v>34</v>
      </c>
      <c r="AV341" s="20">
        <v>30</v>
      </c>
      <c r="AW341" s="20">
        <v>5</v>
      </c>
      <c r="AX341" s="20">
        <v>171</v>
      </c>
    </row>
    <row r="342" spans="33:50" x14ac:dyDescent="0.3">
      <c r="AG342" s="49" t="s">
        <v>306</v>
      </c>
      <c r="AH342" s="42">
        <v>117300</v>
      </c>
      <c r="AI342" s="43">
        <v>0</v>
      </c>
      <c r="AJ342" s="51">
        <v>0</v>
      </c>
      <c r="AK342" s="331" t="s">
        <v>909</v>
      </c>
      <c r="AL342" s="437" t="s">
        <v>2</v>
      </c>
      <c r="AM342" s="299" t="s">
        <v>10</v>
      </c>
      <c r="AN342" s="241">
        <v>332000</v>
      </c>
      <c r="AO342" s="20">
        <v>469</v>
      </c>
      <c r="AP342" s="20">
        <v>7</v>
      </c>
      <c r="AQ342" s="417">
        <v>67</v>
      </c>
      <c r="AS342" s="241">
        <v>457000</v>
      </c>
      <c r="AT342" s="20">
        <v>93.142857142857139</v>
      </c>
      <c r="AU342" s="20">
        <v>92</v>
      </c>
      <c r="AV342" s="20">
        <v>77</v>
      </c>
      <c r="AW342" s="20">
        <v>7</v>
      </c>
      <c r="AX342" s="20">
        <v>652</v>
      </c>
    </row>
    <row r="343" spans="33:50" x14ac:dyDescent="0.3">
      <c r="AG343" s="49" t="s">
        <v>307</v>
      </c>
      <c r="AH343" s="42">
        <v>417600</v>
      </c>
      <c r="AI343" s="43">
        <v>80</v>
      </c>
      <c r="AJ343" s="51">
        <v>103</v>
      </c>
      <c r="AK343" s="331" t="s">
        <v>1658</v>
      </c>
      <c r="AL343" s="437" t="s">
        <v>23</v>
      </c>
      <c r="AM343" s="299" t="s">
        <v>1972</v>
      </c>
      <c r="AN343" s="241">
        <v>348800</v>
      </c>
      <c r="AO343" s="20">
        <v>1077</v>
      </c>
      <c r="AP343" s="20">
        <v>17</v>
      </c>
      <c r="AQ343" s="417">
        <v>63.352941176470587</v>
      </c>
      <c r="AS343" s="241">
        <v>399800</v>
      </c>
      <c r="AT343" s="20">
        <v>85.375</v>
      </c>
      <c r="AU343" s="20">
        <v>79</v>
      </c>
      <c r="AV343" s="20">
        <v>34</v>
      </c>
      <c r="AW343" s="20">
        <v>8</v>
      </c>
      <c r="AX343" s="20">
        <v>683</v>
      </c>
    </row>
    <row r="344" spans="33:50" x14ac:dyDescent="0.3">
      <c r="AG344" s="49" t="s">
        <v>308</v>
      </c>
      <c r="AH344" s="42">
        <v>385800</v>
      </c>
      <c r="AI344" s="43">
        <v>75</v>
      </c>
      <c r="AJ344" s="51">
        <v>75</v>
      </c>
      <c r="AK344" s="331" t="s">
        <v>1219</v>
      </c>
      <c r="AL344" s="21" t="s">
        <v>14</v>
      </c>
      <c r="AM344" s="435" t="s">
        <v>1972</v>
      </c>
      <c r="AN344" s="241">
        <v>330900</v>
      </c>
      <c r="AO344" s="20">
        <v>1262</v>
      </c>
      <c r="AP344" s="20">
        <v>21</v>
      </c>
      <c r="AQ344" s="417">
        <v>60.095238095238095</v>
      </c>
      <c r="AS344" s="241">
        <v>323900</v>
      </c>
      <c r="AT344" s="20">
        <v>62.25</v>
      </c>
      <c r="AU344" s="20">
        <v>72</v>
      </c>
      <c r="AV344" s="20">
        <v>6</v>
      </c>
      <c r="AW344" s="20">
        <v>8</v>
      </c>
      <c r="AX344" s="20">
        <v>498</v>
      </c>
    </row>
    <row r="345" spans="33:50" x14ac:dyDescent="0.3">
      <c r="AG345" s="49" t="s">
        <v>309</v>
      </c>
      <c r="AH345" s="42">
        <v>395800</v>
      </c>
      <c r="AI345" s="43">
        <v>70.25</v>
      </c>
      <c r="AJ345" s="51">
        <v>61</v>
      </c>
      <c r="AK345" s="332" t="s">
        <v>1908</v>
      </c>
      <c r="AL345" s="21" t="s">
        <v>41</v>
      </c>
      <c r="AM345" s="299" t="s">
        <v>1972</v>
      </c>
      <c r="AN345" s="241">
        <v>117300</v>
      </c>
      <c r="AO345" s="20" t="s">
        <v>1020</v>
      </c>
      <c r="AP345" s="20" t="s">
        <v>1020</v>
      </c>
      <c r="AQ345" s="417" t="s">
        <v>1020</v>
      </c>
      <c r="AR345" s="200"/>
      <c r="AS345" s="241">
        <v>117300</v>
      </c>
      <c r="AT345" s="20">
        <v>0</v>
      </c>
      <c r="AU345" s="20">
        <v>0</v>
      </c>
      <c r="AV345" s="20">
        <v>22</v>
      </c>
      <c r="AW345" s="20">
        <v>0</v>
      </c>
      <c r="AX345" s="20">
        <v>0</v>
      </c>
    </row>
    <row r="346" spans="33:50" x14ac:dyDescent="0.3">
      <c r="AG346" s="49" t="s">
        <v>310</v>
      </c>
      <c r="AH346" s="42">
        <v>280900</v>
      </c>
      <c r="AI346" s="43">
        <v>56</v>
      </c>
      <c r="AJ346" s="51">
        <v>19</v>
      </c>
      <c r="AK346" s="331" t="s">
        <v>1659</v>
      </c>
      <c r="AL346" s="21" t="s">
        <v>25</v>
      </c>
      <c r="AM346" s="299" t="s">
        <v>1971</v>
      </c>
      <c r="AN346" s="241">
        <v>250700</v>
      </c>
      <c r="AO346" s="20">
        <v>684</v>
      </c>
      <c r="AP346" s="20">
        <v>15</v>
      </c>
      <c r="AQ346" s="417">
        <v>45.6</v>
      </c>
      <c r="AS346" s="241">
        <v>250700</v>
      </c>
      <c r="AT346" s="20">
        <v>48.5</v>
      </c>
      <c r="AU346" s="20">
        <v>48.5</v>
      </c>
      <c r="AV346" s="20">
        <v>45</v>
      </c>
      <c r="AW346" s="20">
        <v>2</v>
      </c>
      <c r="AX346" s="20">
        <v>97</v>
      </c>
    </row>
    <row r="347" spans="33:50" x14ac:dyDescent="0.3">
      <c r="AG347" s="49" t="s">
        <v>311</v>
      </c>
      <c r="AH347" s="42">
        <v>258400</v>
      </c>
      <c r="AI347" s="43">
        <v>0</v>
      </c>
      <c r="AJ347" s="51">
        <v>0</v>
      </c>
      <c r="AK347" s="331" t="s">
        <v>1220</v>
      </c>
      <c r="AL347" s="21" t="s">
        <v>23</v>
      </c>
      <c r="AM347" s="435" t="s">
        <v>9</v>
      </c>
      <c r="AN347" s="241">
        <v>545100</v>
      </c>
      <c r="AO347" s="20">
        <v>2079</v>
      </c>
      <c r="AP347" s="20">
        <v>21</v>
      </c>
      <c r="AQ347" s="417">
        <v>99</v>
      </c>
      <c r="AS347" s="241">
        <v>540000</v>
      </c>
      <c r="AT347" s="20">
        <v>99.125</v>
      </c>
      <c r="AU347" s="20">
        <v>108.33333333333333</v>
      </c>
      <c r="AV347" s="20">
        <v>73</v>
      </c>
      <c r="AW347" s="20">
        <v>8</v>
      </c>
      <c r="AX347" s="20">
        <v>793</v>
      </c>
    </row>
    <row r="348" spans="33:50" x14ac:dyDescent="0.3">
      <c r="AG348" s="49" t="s">
        <v>312</v>
      </c>
      <c r="AH348" s="42">
        <v>444700</v>
      </c>
      <c r="AI348" s="43">
        <v>89</v>
      </c>
      <c r="AJ348" s="51">
        <v>101</v>
      </c>
      <c r="AK348" s="331" t="s">
        <v>1221</v>
      </c>
      <c r="AL348" s="21" t="s">
        <v>41</v>
      </c>
      <c r="AM348" s="299" t="s">
        <v>9</v>
      </c>
      <c r="AN348" s="241">
        <v>370500</v>
      </c>
      <c r="AO348" s="20">
        <v>1144</v>
      </c>
      <c r="AP348" s="20">
        <v>17</v>
      </c>
      <c r="AQ348" s="417">
        <v>67.294117647058826</v>
      </c>
      <c r="AS348" s="241">
        <v>334000</v>
      </c>
      <c r="AT348" s="20">
        <v>63.75</v>
      </c>
      <c r="AU348" s="20">
        <v>48.333333333333336</v>
      </c>
      <c r="AV348" s="20">
        <v>91</v>
      </c>
      <c r="AW348" s="20">
        <v>8</v>
      </c>
      <c r="AX348" s="20">
        <v>510</v>
      </c>
    </row>
    <row r="349" spans="33:50" x14ac:dyDescent="0.3">
      <c r="AG349" s="49" t="s">
        <v>313</v>
      </c>
      <c r="AH349" s="42">
        <v>293000</v>
      </c>
      <c r="AI349" s="43">
        <v>48</v>
      </c>
      <c r="AJ349" s="51">
        <v>55</v>
      </c>
      <c r="AK349" s="331" t="s">
        <v>1222</v>
      </c>
      <c r="AL349" s="437" t="s">
        <v>22</v>
      </c>
      <c r="AM349" s="299" t="s">
        <v>10</v>
      </c>
      <c r="AN349" s="241">
        <v>301400</v>
      </c>
      <c r="AO349" s="20">
        <v>438</v>
      </c>
      <c r="AP349" s="20">
        <v>8</v>
      </c>
      <c r="AQ349" s="417">
        <v>54.75</v>
      </c>
      <c r="AS349" s="241">
        <v>333900</v>
      </c>
      <c r="AT349" s="20">
        <v>60</v>
      </c>
      <c r="AU349" s="20">
        <v>61.333333333333336</v>
      </c>
      <c r="AV349" s="20">
        <v>93</v>
      </c>
      <c r="AW349" s="20">
        <v>6</v>
      </c>
      <c r="AX349" s="20">
        <v>360</v>
      </c>
    </row>
    <row r="350" spans="33:50" x14ac:dyDescent="0.3">
      <c r="AG350" s="49" t="s">
        <v>314</v>
      </c>
      <c r="AH350" s="42">
        <v>488700</v>
      </c>
      <c r="AI350" s="43">
        <v>86</v>
      </c>
      <c r="AJ350" s="51">
        <v>90</v>
      </c>
      <c r="AK350" s="331" t="s">
        <v>1223</v>
      </c>
      <c r="AL350" s="21" t="s">
        <v>14</v>
      </c>
      <c r="AM350" s="299" t="s">
        <v>9</v>
      </c>
      <c r="AN350" s="241">
        <v>463800</v>
      </c>
      <c r="AO350" s="20">
        <v>1769</v>
      </c>
      <c r="AP350" s="20">
        <v>21</v>
      </c>
      <c r="AQ350" s="417">
        <v>84.238095238095241</v>
      </c>
      <c r="AS350" s="241">
        <v>463800</v>
      </c>
      <c r="AT350" s="20">
        <v>38</v>
      </c>
      <c r="AU350" s="20">
        <v>38</v>
      </c>
      <c r="AV350" s="20">
        <v>140</v>
      </c>
      <c r="AW350" s="20">
        <v>1</v>
      </c>
      <c r="AX350" s="20">
        <v>38</v>
      </c>
    </row>
    <row r="351" spans="33:50" x14ac:dyDescent="0.3">
      <c r="AG351" s="49"/>
      <c r="AH351" s="42"/>
      <c r="AI351" s="43"/>
      <c r="AJ351" s="51"/>
      <c r="AK351" s="332" t="s">
        <v>1660</v>
      </c>
      <c r="AL351" s="21" t="s">
        <v>21</v>
      </c>
      <c r="AM351" s="299" t="s">
        <v>1972</v>
      </c>
      <c r="AN351" s="241">
        <v>123900</v>
      </c>
      <c r="AO351" s="20">
        <v>0</v>
      </c>
      <c r="AP351" s="20">
        <v>0</v>
      </c>
      <c r="AQ351" s="417" t="s">
        <v>1020</v>
      </c>
      <c r="AR351" s="200"/>
      <c r="AS351" s="241">
        <v>123900</v>
      </c>
      <c r="AT351" s="20">
        <v>0</v>
      </c>
      <c r="AU351" s="20">
        <v>0</v>
      </c>
      <c r="AV351" s="20">
        <v>23</v>
      </c>
      <c r="AW351" s="20">
        <v>0</v>
      </c>
      <c r="AX351" s="20">
        <v>0</v>
      </c>
    </row>
    <row r="352" spans="33:50" x14ac:dyDescent="0.3">
      <c r="AG352" s="49" t="s">
        <v>315</v>
      </c>
      <c r="AH352" s="42">
        <v>281500</v>
      </c>
      <c r="AI352" s="43">
        <v>0</v>
      </c>
      <c r="AJ352" s="51">
        <v>0</v>
      </c>
      <c r="AK352" s="331" t="s">
        <v>1224</v>
      </c>
      <c r="AL352" s="21" t="s">
        <v>16</v>
      </c>
      <c r="AM352" s="435" t="s">
        <v>1971</v>
      </c>
      <c r="AN352" s="241">
        <v>283700</v>
      </c>
      <c r="AO352" s="20">
        <v>322</v>
      </c>
      <c r="AP352" s="20">
        <v>5</v>
      </c>
      <c r="AQ352" s="417">
        <v>64.400000000000006</v>
      </c>
      <c r="AS352" s="241">
        <v>299300</v>
      </c>
      <c r="AT352" s="20">
        <v>59.875</v>
      </c>
      <c r="AU352" s="20">
        <v>61</v>
      </c>
      <c r="AV352" s="20">
        <v>41</v>
      </c>
      <c r="AW352" s="20">
        <v>8</v>
      </c>
      <c r="AX352" s="20">
        <v>479</v>
      </c>
    </row>
    <row r="353" spans="33:50" x14ac:dyDescent="0.3">
      <c r="AG353" s="49" t="s">
        <v>316</v>
      </c>
      <c r="AH353" s="42">
        <v>320300</v>
      </c>
      <c r="AI353" s="43">
        <v>0</v>
      </c>
      <c r="AJ353" s="51">
        <v>0</v>
      </c>
      <c r="AK353" s="332" t="s">
        <v>1909</v>
      </c>
      <c r="AL353" s="21" t="s">
        <v>17</v>
      </c>
      <c r="AM353" s="299" t="s">
        <v>1972</v>
      </c>
      <c r="AN353" s="241">
        <v>184400</v>
      </c>
      <c r="AO353" s="20" t="s">
        <v>1020</v>
      </c>
      <c r="AP353" s="20" t="s">
        <v>1020</v>
      </c>
      <c r="AQ353" s="417" t="s">
        <v>1020</v>
      </c>
      <c r="AR353" s="200"/>
      <c r="AS353" s="241">
        <v>178800</v>
      </c>
      <c r="AT353" s="20">
        <v>36.200000000000003</v>
      </c>
      <c r="AU353" s="20">
        <v>34.666666666666664</v>
      </c>
      <c r="AV353" s="20">
        <v>40</v>
      </c>
      <c r="AW353" s="20">
        <v>5</v>
      </c>
      <c r="AX353" s="20">
        <v>181</v>
      </c>
    </row>
    <row r="354" spans="33:50" x14ac:dyDescent="0.3">
      <c r="AG354" s="49" t="s">
        <v>317</v>
      </c>
      <c r="AH354" s="42">
        <v>247400</v>
      </c>
      <c r="AI354" s="43">
        <v>46.33</v>
      </c>
      <c r="AJ354" s="51">
        <v>52</v>
      </c>
      <c r="AK354" s="331" t="s">
        <v>1225</v>
      </c>
      <c r="AL354" s="437" t="s">
        <v>25</v>
      </c>
      <c r="AM354" s="299" t="s">
        <v>1971</v>
      </c>
      <c r="AN354" s="241">
        <v>285600</v>
      </c>
      <c r="AO354" s="20">
        <v>830</v>
      </c>
      <c r="AP354" s="20">
        <v>16</v>
      </c>
      <c r="AQ354" s="417">
        <v>51.875</v>
      </c>
      <c r="AS354" s="241">
        <v>393500</v>
      </c>
      <c r="AT354" s="20">
        <v>79.75</v>
      </c>
      <c r="AU354" s="20">
        <v>81</v>
      </c>
      <c r="AV354" s="20">
        <v>57</v>
      </c>
      <c r="AW354" s="20">
        <v>8</v>
      </c>
      <c r="AX354" s="20">
        <v>638</v>
      </c>
    </row>
    <row r="355" spans="33:50" x14ac:dyDescent="0.3">
      <c r="AG355" s="49" t="s">
        <v>318</v>
      </c>
      <c r="AH355" s="42">
        <v>123900</v>
      </c>
      <c r="AI355" s="43">
        <v>0</v>
      </c>
      <c r="AJ355" s="51">
        <v>0</v>
      </c>
      <c r="AK355" s="331" t="s">
        <v>1226</v>
      </c>
      <c r="AL355" s="437" t="s">
        <v>21</v>
      </c>
      <c r="AM355" s="299" t="s">
        <v>10</v>
      </c>
      <c r="AN355" s="241">
        <v>392100</v>
      </c>
      <c r="AO355" s="20">
        <v>641</v>
      </c>
      <c r="AP355" s="20">
        <v>9</v>
      </c>
      <c r="AQ355" s="417">
        <v>71.222222222222229</v>
      </c>
      <c r="AS355" s="241">
        <v>420700</v>
      </c>
      <c r="AT355" s="20">
        <v>81.625</v>
      </c>
      <c r="AU355" s="20">
        <v>83.333333333333329</v>
      </c>
      <c r="AV355" s="20">
        <v>60</v>
      </c>
      <c r="AW355" s="20">
        <v>8</v>
      </c>
      <c r="AX355" s="20">
        <v>653</v>
      </c>
    </row>
    <row r="356" spans="33:50" x14ac:dyDescent="0.3">
      <c r="AG356" s="49" t="s">
        <v>319</v>
      </c>
      <c r="AH356" s="42">
        <v>388400</v>
      </c>
      <c r="AI356" s="43">
        <v>81</v>
      </c>
      <c r="AJ356" s="51">
        <v>98</v>
      </c>
      <c r="AK356" s="331" t="s">
        <v>1228</v>
      </c>
      <c r="AL356" s="21" t="s">
        <v>25</v>
      </c>
      <c r="AM356" s="299" t="s">
        <v>9</v>
      </c>
      <c r="AN356" s="241">
        <v>577800</v>
      </c>
      <c r="AO356" s="20">
        <v>1994</v>
      </c>
      <c r="AP356" s="20">
        <v>19</v>
      </c>
      <c r="AQ356" s="417">
        <v>104.94736842105263</v>
      </c>
      <c r="AS356" s="241">
        <v>480000</v>
      </c>
      <c r="AT356" s="20">
        <v>88.833333333333329</v>
      </c>
      <c r="AU356" s="20">
        <v>81</v>
      </c>
      <c r="AV356" s="20">
        <v>94</v>
      </c>
      <c r="AW356" s="20">
        <v>6</v>
      </c>
      <c r="AX356" s="20">
        <v>533</v>
      </c>
    </row>
    <row r="357" spans="33:50" x14ac:dyDescent="0.3">
      <c r="AG357" s="49" t="s">
        <v>320</v>
      </c>
      <c r="AH357" s="42">
        <v>388500</v>
      </c>
      <c r="AI357" s="43">
        <v>62.8</v>
      </c>
      <c r="AJ357" s="51">
        <v>126</v>
      </c>
      <c r="AK357" s="332" t="s">
        <v>1910</v>
      </c>
      <c r="AL357" s="21" t="s">
        <v>20</v>
      </c>
      <c r="AM357" s="299" t="s">
        <v>10</v>
      </c>
      <c r="AN357" s="241">
        <v>117300</v>
      </c>
      <c r="AO357" s="20" t="s">
        <v>1020</v>
      </c>
      <c r="AP357" s="20" t="s">
        <v>1020</v>
      </c>
      <c r="AQ357" s="417" t="s">
        <v>1020</v>
      </c>
      <c r="AR357" s="200"/>
      <c r="AS357" s="241">
        <v>117300</v>
      </c>
      <c r="AT357" s="20">
        <v>0</v>
      </c>
      <c r="AU357" s="20">
        <v>0</v>
      </c>
      <c r="AV357" s="20">
        <v>22</v>
      </c>
      <c r="AW357" s="20">
        <v>0</v>
      </c>
      <c r="AX357" s="20">
        <v>0</v>
      </c>
    </row>
    <row r="358" spans="33:50" x14ac:dyDescent="0.3">
      <c r="AG358" s="49" t="s">
        <v>321</v>
      </c>
      <c r="AH358" s="42">
        <v>343600</v>
      </c>
      <c r="AI358" s="43">
        <v>66.83</v>
      </c>
      <c r="AJ358" s="51">
        <v>82</v>
      </c>
      <c r="AK358" s="331" t="s">
        <v>980</v>
      </c>
      <c r="AL358" s="21" t="s">
        <v>19</v>
      </c>
      <c r="AM358" s="299" t="s">
        <v>9</v>
      </c>
      <c r="AN358" s="241">
        <v>345800</v>
      </c>
      <c r="AO358" s="20">
        <v>1005</v>
      </c>
      <c r="AP358" s="20">
        <v>16</v>
      </c>
      <c r="AQ358" s="417">
        <v>62.8125</v>
      </c>
      <c r="AS358" s="241">
        <v>415700</v>
      </c>
      <c r="AT358" s="20">
        <v>80.375</v>
      </c>
      <c r="AU358" s="20">
        <v>89.333333333333329</v>
      </c>
      <c r="AV358" s="20">
        <v>41</v>
      </c>
      <c r="AW358" s="20">
        <v>8</v>
      </c>
      <c r="AX358" s="20">
        <v>643</v>
      </c>
    </row>
    <row r="359" spans="33:50" x14ac:dyDescent="0.3">
      <c r="AG359" s="49" t="s">
        <v>322</v>
      </c>
      <c r="AH359" s="42">
        <v>462900</v>
      </c>
      <c r="AI359" s="43">
        <v>105</v>
      </c>
      <c r="AJ359" s="51">
        <v>103</v>
      </c>
      <c r="AK359" s="331" t="s">
        <v>1229</v>
      </c>
      <c r="AL359" s="21" t="s">
        <v>20</v>
      </c>
      <c r="AM359" s="299" t="s">
        <v>9</v>
      </c>
      <c r="AN359" s="241">
        <v>339300</v>
      </c>
      <c r="AO359" s="20">
        <v>986</v>
      </c>
      <c r="AP359" s="20">
        <v>16</v>
      </c>
      <c r="AQ359" s="417">
        <v>61.625</v>
      </c>
      <c r="AS359" s="241">
        <v>396800</v>
      </c>
      <c r="AT359" s="20">
        <v>75.5</v>
      </c>
      <c r="AU359" s="20">
        <v>76.666666666666671</v>
      </c>
      <c r="AV359" s="20">
        <v>77</v>
      </c>
      <c r="AW359" s="20">
        <v>8</v>
      </c>
      <c r="AX359" s="20">
        <v>604</v>
      </c>
    </row>
    <row r="360" spans="33:50" x14ac:dyDescent="0.3">
      <c r="AG360" s="49" t="s">
        <v>720</v>
      </c>
      <c r="AH360" s="42">
        <v>117300</v>
      </c>
      <c r="AI360" s="43">
        <v>0</v>
      </c>
      <c r="AJ360" s="51">
        <v>0</v>
      </c>
      <c r="AK360" s="332" t="s">
        <v>1661</v>
      </c>
      <c r="AL360" s="21" t="s">
        <v>23</v>
      </c>
      <c r="AM360" s="435" t="s">
        <v>1972</v>
      </c>
      <c r="AN360" s="241">
        <v>123900</v>
      </c>
      <c r="AO360" s="20">
        <v>0</v>
      </c>
      <c r="AP360" s="20">
        <v>0</v>
      </c>
      <c r="AQ360" s="417" t="s">
        <v>1020</v>
      </c>
      <c r="AR360" s="200"/>
      <c r="AS360" s="241">
        <v>123900</v>
      </c>
      <c r="AT360" s="20">
        <v>0</v>
      </c>
      <c r="AU360" s="20">
        <v>0</v>
      </c>
      <c r="AV360" s="20">
        <v>23</v>
      </c>
      <c r="AW360" s="20">
        <v>0</v>
      </c>
      <c r="AX360" s="20">
        <v>0</v>
      </c>
    </row>
    <row r="361" spans="33:50" x14ac:dyDescent="0.3">
      <c r="AG361" s="49" t="s">
        <v>323</v>
      </c>
      <c r="AH361" s="42">
        <v>123900</v>
      </c>
      <c r="AI361" s="43">
        <v>0</v>
      </c>
      <c r="AJ361" s="51">
        <v>0</v>
      </c>
      <c r="AK361" s="331" t="s">
        <v>1230</v>
      </c>
      <c r="AL361" s="437" t="s">
        <v>16</v>
      </c>
      <c r="AM361" s="299" t="s">
        <v>1973</v>
      </c>
      <c r="AN361" s="241">
        <v>465500</v>
      </c>
      <c r="AO361" s="20">
        <v>1691</v>
      </c>
      <c r="AP361" s="20">
        <v>20</v>
      </c>
      <c r="AQ361" s="417">
        <v>84.55</v>
      </c>
      <c r="AS361" s="241">
        <v>452700</v>
      </c>
      <c r="AT361" s="20">
        <v>84.875</v>
      </c>
      <c r="AU361" s="20">
        <v>86</v>
      </c>
      <c r="AV361" s="20">
        <v>65</v>
      </c>
      <c r="AW361" s="20">
        <v>8</v>
      </c>
      <c r="AX361" s="20">
        <v>679</v>
      </c>
    </row>
    <row r="362" spans="33:50" x14ac:dyDescent="0.3">
      <c r="AG362" s="49" t="s">
        <v>324</v>
      </c>
      <c r="AH362" s="42">
        <v>404400</v>
      </c>
      <c r="AI362" s="43">
        <v>78.5</v>
      </c>
      <c r="AJ362" s="51">
        <v>75</v>
      </c>
      <c r="AK362" s="331" t="s">
        <v>1231</v>
      </c>
      <c r="AL362" s="21" t="s">
        <v>25</v>
      </c>
      <c r="AM362" s="299" t="s">
        <v>11</v>
      </c>
      <c r="AN362" s="241">
        <v>251400</v>
      </c>
      <c r="AO362" s="20">
        <v>411</v>
      </c>
      <c r="AP362" s="20">
        <v>9</v>
      </c>
      <c r="AQ362" s="417">
        <v>45.666666666666664</v>
      </c>
      <c r="AS362" s="241">
        <v>251400</v>
      </c>
      <c r="AT362" s="20">
        <v>7</v>
      </c>
      <c r="AU362" s="20">
        <v>7</v>
      </c>
      <c r="AV362" s="20">
        <v>89</v>
      </c>
      <c r="AW362" s="20">
        <v>1</v>
      </c>
      <c r="AX362" s="20">
        <v>7</v>
      </c>
    </row>
    <row r="363" spans="33:50" x14ac:dyDescent="0.3">
      <c r="AG363" s="49" t="s">
        <v>325</v>
      </c>
      <c r="AH363" s="42">
        <v>458800</v>
      </c>
      <c r="AI363" s="43">
        <v>95.83</v>
      </c>
      <c r="AJ363" s="51">
        <v>48</v>
      </c>
      <c r="AK363" s="332" t="s">
        <v>1911</v>
      </c>
      <c r="AL363" s="21" t="s">
        <v>21</v>
      </c>
      <c r="AM363" s="299" t="s">
        <v>38</v>
      </c>
      <c r="AN363" s="241">
        <v>144300</v>
      </c>
      <c r="AO363" s="20" t="s">
        <v>1020</v>
      </c>
      <c r="AP363" s="20" t="s">
        <v>1020</v>
      </c>
      <c r="AQ363" s="417" t="s">
        <v>1020</v>
      </c>
      <c r="AR363" s="200"/>
      <c r="AS363" s="241">
        <v>144300</v>
      </c>
      <c r="AT363" s="20">
        <v>0</v>
      </c>
      <c r="AU363" s="20">
        <v>0</v>
      </c>
      <c r="AV363" s="20">
        <v>27</v>
      </c>
      <c r="AW363" s="20">
        <v>0</v>
      </c>
      <c r="AX363" s="20">
        <v>0</v>
      </c>
    </row>
    <row r="364" spans="33:50" x14ac:dyDescent="0.3">
      <c r="AG364" s="49" t="s">
        <v>326</v>
      </c>
      <c r="AH364" s="42">
        <v>321100</v>
      </c>
      <c r="AI364" s="43">
        <v>65.33</v>
      </c>
      <c r="AJ364" s="51">
        <v>70</v>
      </c>
      <c r="AK364" s="331" t="s">
        <v>1528</v>
      </c>
      <c r="AL364" s="21" t="s">
        <v>17</v>
      </c>
      <c r="AM364" s="299" t="s">
        <v>38</v>
      </c>
      <c r="AN364" s="241">
        <v>301300</v>
      </c>
      <c r="AO364" s="20">
        <v>342</v>
      </c>
      <c r="AP364" s="20">
        <v>5</v>
      </c>
      <c r="AQ364" s="417">
        <v>68.400000000000006</v>
      </c>
      <c r="AS364" s="241">
        <v>304800</v>
      </c>
      <c r="AT364" s="20">
        <v>56.5</v>
      </c>
      <c r="AU364" s="20">
        <v>60</v>
      </c>
      <c r="AV364" s="20">
        <v>78</v>
      </c>
      <c r="AW364" s="20">
        <v>4</v>
      </c>
      <c r="AX364" s="20">
        <v>226</v>
      </c>
    </row>
    <row r="365" spans="33:50" x14ac:dyDescent="0.3">
      <c r="AG365" s="49" t="s">
        <v>327</v>
      </c>
      <c r="AH365" s="42">
        <v>244000</v>
      </c>
      <c r="AI365" s="43">
        <v>55.5</v>
      </c>
      <c r="AJ365" s="51">
        <v>30</v>
      </c>
      <c r="AK365" s="331" t="s">
        <v>1232</v>
      </c>
      <c r="AL365" s="21" t="s">
        <v>20</v>
      </c>
      <c r="AM365" s="435" t="s">
        <v>1974</v>
      </c>
      <c r="AN365" s="241">
        <v>211400</v>
      </c>
      <c r="AO365" s="20">
        <v>144</v>
      </c>
      <c r="AP365" s="20">
        <v>3</v>
      </c>
      <c r="AQ365" s="417">
        <v>48</v>
      </c>
      <c r="AS365" s="241">
        <v>211400</v>
      </c>
      <c r="AT365" s="20">
        <v>0</v>
      </c>
      <c r="AU365" s="20">
        <v>0</v>
      </c>
      <c r="AV365" s="20">
        <v>40</v>
      </c>
      <c r="AW365" s="20">
        <v>0</v>
      </c>
      <c r="AX365" s="20">
        <v>0</v>
      </c>
    </row>
    <row r="366" spans="33:50" x14ac:dyDescent="0.3">
      <c r="AG366" s="49" t="s">
        <v>328</v>
      </c>
      <c r="AH366" s="42">
        <v>298800</v>
      </c>
      <c r="AI366" s="43">
        <v>72.25</v>
      </c>
      <c r="AJ366" s="51">
        <v>51</v>
      </c>
      <c r="AK366" s="331" t="s">
        <v>1233</v>
      </c>
      <c r="AL366" s="21" t="s">
        <v>20</v>
      </c>
      <c r="AM366" s="299" t="s">
        <v>9</v>
      </c>
      <c r="AN366" s="241">
        <v>427500</v>
      </c>
      <c r="AO366" s="20">
        <v>1087</v>
      </c>
      <c r="AP366" s="20">
        <v>14</v>
      </c>
      <c r="AQ366" s="417">
        <v>77.642857142857139</v>
      </c>
      <c r="AS366" s="241">
        <v>342400</v>
      </c>
      <c r="AT366" s="20">
        <v>63.142857142857146</v>
      </c>
      <c r="AU366" s="20">
        <v>60.666666666666664</v>
      </c>
      <c r="AV366" s="20">
        <v>63</v>
      </c>
      <c r="AW366" s="20">
        <v>7</v>
      </c>
      <c r="AX366" s="20">
        <v>442</v>
      </c>
    </row>
    <row r="367" spans="33:50" x14ac:dyDescent="0.3">
      <c r="AG367" s="49" t="s">
        <v>329</v>
      </c>
      <c r="AH367" s="42">
        <v>426500</v>
      </c>
      <c r="AI367" s="43">
        <v>83.5</v>
      </c>
      <c r="AJ367" s="51">
        <v>70</v>
      </c>
      <c r="AK367" s="331" t="s">
        <v>1234</v>
      </c>
      <c r="AL367" s="21" t="s">
        <v>3</v>
      </c>
      <c r="AM367" s="299" t="s">
        <v>1974</v>
      </c>
      <c r="AN367" s="241">
        <v>298700</v>
      </c>
      <c r="AO367" s="20">
        <v>422</v>
      </c>
      <c r="AP367" s="20">
        <v>7</v>
      </c>
      <c r="AQ367" s="417">
        <v>60.285714285714285</v>
      </c>
      <c r="AS367" s="241">
        <v>419800</v>
      </c>
      <c r="AT367" s="20">
        <v>76.428571428571431</v>
      </c>
      <c r="AU367" s="20">
        <v>86.333333333333329</v>
      </c>
      <c r="AV367" s="20">
        <v>62</v>
      </c>
      <c r="AW367" s="20">
        <v>7</v>
      </c>
      <c r="AX367" s="20">
        <v>535</v>
      </c>
    </row>
    <row r="368" spans="33:50" x14ac:dyDescent="0.3">
      <c r="AG368" s="49" t="s">
        <v>330</v>
      </c>
      <c r="AH368" s="42">
        <v>226000</v>
      </c>
      <c r="AI368" s="43">
        <v>42</v>
      </c>
      <c r="AJ368" s="51">
        <v>64</v>
      </c>
      <c r="AK368" s="331" t="s">
        <v>1744</v>
      </c>
      <c r="AL368" s="21" t="s">
        <v>14</v>
      </c>
      <c r="AM368" s="299" t="s">
        <v>38</v>
      </c>
      <c r="AN368" s="241">
        <v>305600</v>
      </c>
      <c r="AO368" s="20">
        <v>370</v>
      </c>
      <c r="AP368" s="20">
        <v>6</v>
      </c>
      <c r="AQ368" s="417">
        <v>61.666666666666664</v>
      </c>
      <c r="AS368" s="241">
        <v>281400</v>
      </c>
      <c r="AT368" s="20">
        <v>57.166666666666664</v>
      </c>
      <c r="AU368" s="20">
        <v>39.666666666666664</v>
      </c>
      <c r="AV368" s="20">
        <v>83</v>
      </c>
      <c r="AW368" s="20">
        <v>6</v>
      </c>
      <c r="AX368" s="20">
        <v>343</v>
      </c>
    </row>
    <row r="369" spans="33:50" x14ac:dyDescent="0.3">
      <c r="AG369" s="49" t="s">
        <v>331</v>
      </c>
      <c r="AH369" s="42">
        <v>346500</v>
      </c>
      <c r="AI369" s="43">
        <v>64.75</v>
      </c>
      <c r="AJ369" s="51">
        <v>65</v>
      </c>
      <c r="AK369" s="332" t="s">
        <v>1743</v>
      </c>
      <c r="AL369" s="21" t="s">
        <v>16</v>
      </c>
      <c r="AM369" s="299" t="s">
        <v>10</v>
      </c>
      <c r="AN369" s="241">
        <v>123900</v>
      </c>
      <c r="AO369" s="20">
        <v>0</v>
      </c>
      <c r="AP369" s="20">
        <v>0</v>
      </c>
      <c r="AQ369" s="417" t="s">
        <v>1020</v>
      </c>
      <c r="AR369" s="200"/>
      <c r="AS369" s="241">
        <v>185500</v>
      </c>
      <c r="AT369" s="20">
        <v>38.6</v>
      </c>
      <c r="AU369" s="20">
        <v>51.666666666666664</v>
      </c>
      <c r="AV369" s="20">
        <v>17</v>
      </c>
      <c r="AW369" s="20">
        <v>5</v>
      </c>
      <c r="AX369" s="20">
        <v>193</v>
      </c>
    </row>
    <row r="370" spans="33:50" x14ac:dyDescent="0.3">
      <c r="AG370" s="49" t="s">
        <v>721</v>
      </c>
      <c r="AH370" s="42">
        <v>102400</v>
      </c>
      <c r="AI370" s="43">
        <v>0</v>
      </c>
      <c r="AJ370" s="51">
        <v>0</v>
      </c>
      <c r="AK370" s="332" t="s">
        <v>1912</v>
      </c>
      <c r="AL370" s="21" t="s">
        <v>17</v>
      </c>
      <c r="AM370" s="299" t="s">
        <v>9</v>
      </c>
      <c r="AN370" s="241">
        <v>102400</v>
      </c>
      <c r="AO370" s="20" t="s">
        <v>1020</v>
      </c>
      <c r="AP370" s="20" t="s">
        <v>1020</v>
      </c>
      <c r="AQ370" s="417" t="s">
        <v>1020</v>
      </c>
      <c r="AR370" s="200"/>
      <c r="AS370" s="241">
        <v>102400</v>
      </c>
      <c r="AT370" s="20">
        <v>0</v>
      </c>
      <c r="AU370" s="20">
        <v>0</v>
      </c>
      <c r="AV370" s="20">
        <v>19</v>
      </c>
      <c r="AW370" s="20">
        <v>0</v>
      </c>
      <c r="AX370" s="20">
        <v>0</v>
      </c>
    </row>
    <row r="371" spans="33:50" x14ac:dyDescent="0.3">
      <c r="AG371" s="49" t="s">
        <v>332</v>
      </c>
      <c r="AH371" s="42">
        <v>123900</v>
      </c>
      <c r="AI371" s="43">
        <v>0</v>
      </c>
      <c r="AJ371" s="51">
        <v>0</v>
      </c>
      <c r="AK371" s="331" t="s">
        <v>1235</v>
      </c>
      <c r="AL371" s="21" t="s">
        <v>23</v>
      </c>
      <c r="AM371" s="299" t="s">
        <v>9</v>
      </c>
      <c r="AN371" s="241">
        <v>344500</v>
      </c>
      <c r="AO371" s="20">
        <v>1314</v>
      </c>
      <c r="AP371" s="20">
        <v>21</v>
      </c>
      <c r="AQ371" s="417">
        <v>62.571428571428569</v>
      </c>
      <c r="AS371" s="241">
        <v>250100</v>
      </c>
      <c r="AT371" s="20">
        <v>40</v>
      </c>
      <c r="AU371" s="20">
        <v>36.333333333333336</v>
      </c>
      <c r="AV371" s="20">
        <v>68</v>
      </c>
      <c r="AW371" s="20">
        <v>6</v>
      </c>
      <c r="AX371" s="20">
        <v>240</v>
      </c>
    </row>
    <row r="372" spans="33:50" x14ac:dyDescent="0.3">
      <c r="AG372" s="49" t="s">
        <v>722</v>
      </c>
      <c r="AH372" s="42">
        <v>102400</v>
      </c>
      <c r="AI372" s="43">
        <v>0</v>
      </c>
      <c r="AJ372" s="51">
        <v>0</v>
      </c>
      <c r="AK372" s="332" t="s">
        <v>1662</v>
      </c>
      <c r="AL372" s="21" t="s">
        <v>3</v>
      </c>
      <c r="AM372" s="435" t="s">
        <v>38</v>
      </c>
      <c r="AN372" s="241">
        <v>123900</v>
      </c>
      <c r="AO372" s="20">
        <v>0</v>
      </c>
      <c r="AP372" s="20">
        <v>0</v>
      </c>
      <c r="AQ372" s="417" t="s">
        <v>1020</v>
      </c>
      <c r="AR372" s="200"/>
      <c r="AS372" s="241">
        <v>169100</v>
      </c>
      <c r="AT372" s="20">
        <v>36.166666666666664</v>
      </c>
      <c r="AU372" s="20">
        <v>46.666666666666664</v>
      </c>
      <c r="AV372" s="20">
        <v>-11</v>
      </c>
      <c r="AW372" s="20">
        <v>6</v>
      </c>
      <c r="AX372" s="20">
        <v>217</v>
      </c>
    </row>
    <row r="373" spans="33:50" x14ac:dyDescent="0.3">
      <c r="AG373" s="49" t="s">
        <v>723</v>
      </c>
      <c r="AH373" s="42">
        <v>117300</v>
      </c>
      <c r="AI373" s="43">
        <v>59</v>
      </c>
      <c r="AJ373" s="51">
        <v>-49</v>
      </c>
      <c r="AK373" s="331" t="s">
        <v>981</v>
      </c>
      <c r="AL373" s="21" t="s">
        <v>12</v>
      </c>
      <c r="AM373" s="299" t="s">
        <v>9</v>
      </c>
      <c r="AN373" s="241">
        <v>268700</v>
      </c>
      <c r="AO373" s="20">
        <v>976</v>
      </c>
      <c r="AP373" s="20">
        <v>20</v>
      </c>
      <c r="AQ373" s="417">
        <v>48.8</v>
      </c>
      <c r="AS373" s="241">
        <v>382600</v>
      </c>
      <c r="AT373" s="20">
        <v>77.666666666666671</v>
      </c>
      <c r="AU373" s="20">
        <v>74.333333333333329</v>
      </c>
      <c r="AV373" s="20">
        <v>38</v>
      </c>
      <c r="AW373" s="20">
        <v>6</v>
      </c>
      <c r="AX373" s="20">
        <v>466</v>
      </c>
    </row>
    <row r="374" spans="33:50" x14ac:dyDescent="0.3">
      <c r="AG374" s="49" t="s">
        <v>333</v>
      </c>
      <c r="AH374" s="42">
        <v>280100</v>
      </c>
      <c r="AI374" s="43">
        <v>0</v>
      </c>
      <c r="AJ374" s="51">
        <v>0</v>
      </c>
      <c r="AK374" s="332" t="s">
        <v>1913</v>
      </c>
      <c r="AL374" s="21" t="s">
        <v>19</v>
      </c>
      <c r="AM374" s="299" t="s">
        <v>10</v>
      </c>
      <c r="AN374" s="241">
        <v>117300</v>
      </c>
      <c r="AO374" s="20" t="s">
        <v>1020</v>
      </c>
      <c r="AP374" s="20" t="s">
        <v>1020</v>
      </c>
      <c r="AQ374" s="417" t="s">
        <v>1020</v>
      </c>
      <c r="AR374" s="200"/>
      <c r="AS374" s="241">
        <v>117300</v>
      </c>
      <c r="AT374" s="20">
        <v>0</v>
      </c>
      <c r="AU374" s="20">
        <v>0</v>
      </c>
      <c r="AV374" s="20">
        <v>22</v>
      </c>
      <c r="AW374" s="20">
        <v>0</v>
      </c>
      <c r="AX374" s="20">
        <v>0</v>
      </c>
    </row>
    <row r="375" spans="33:50" x14ac:dyDescent="0.3">
      <c r="AG375" s="49" t="s">
        <v>334</v>
      </c>
      <c r="AH375" s="42">
        <v>501900</v>
      </c>
      <c r="AI375" s="43">
        <v>103.17</v>
      </c>
      <c r="AJ375" s="51">
        <v>120</v>
      </c>
      <c r="AK375" s="331" t="s">
        <v>982</v>
      </c>
      <c r="AL375" s="21" t="s">
        <v>15</v>
      </c>
      <c r="AM375" s="299" t="s">
        <v>38</v>
      </c>
      <c r="AN375" s="241">
        <v>268700</v>
      </c>
      <c r="AO375" s="20">
        <v>488</v>
      </c>
      <c r="AP375" s="20">
        <v>10</v>
      </c>
      <c r="AQ375" s="417">
        <v>48.8</v>
      </c>
      <c r="AS375" s="241">
        <v>251800</v>
      </c>
      <c r="AT375" s="20">
        <v>48.6</v>
      </c>
      <c r="AU375" s="20">
        <v>42</v>
      </c>
      <c r="AV375" s="20">
        <v>65</v>
      </c>
      <c r="AW375" s="20">
        <v>5</v>
      </c>
      <c r="AX375" s="20">
        <v>243</v>
      </c>
    </row>
    <row r="376" spans="33:50" x14ac:dyDescent="0.3">
      <c r="AG376" s="49" t="s">
        <v>724</v>
      </c>
      <c r="AH376" s="42">
        <v>411000</v>
      </c>
      <c r="AI376" s="43">
        <v>85</v>
      </c>
      <c r="AJ376" s="51">
        <v>64</v>
      </c>
      <c r="AK376" s="331" t="s">
        <v>1483</v>
      </c>
      <c r="AL376" s="21" t="s">
        <v>25</v>
      </c>
      <c r="AM376" s="435" t="s">
        <v>9</v>
      </c>
      <c r="AN376" s="241">
        <v>352700</v>
      </c>
      <c r="AO376" s="20">
        <v>1154</v>
      </c>
      <c r="AP376" s="20">
        <v>18</v>
      </c>
      <c r="AQ376" s="417">
        <v>64.111111111111114</v>
      </c>
      <c r="AS376" s="241">
        <v>430600</v>
      </c>
      <c r="AT376" s="20">
        <v>82.625</v>
      </c>
      <c r="AU376" s="20">
        <v>90</v>
      </c>
      <c r="AV376" s="20">
        <v>65</v>
      </c>
      <c r="AW376" s="20">
        <v>8</v>
      </c>
      <c r="AX376" s="20">
        <v>661</v>
      </c>
    </row>
    <row r="377" spans="33:50" x14ac:dyDescent="0.3">
      <c r="AG377" s="49" t="s">
        <v>335</v>
      </c>
      <c r="AH377" s="42">
        <v>285600</v>
      </c>
      <c r="AI377" s="43">
        <v>54.17</v>
      </c>
      <c r="AJ377" s="51">
        <v>81</v>
      </c>
      <c r="AK377" s="332" t="s">
        <v>1914</v>
      </c>
      <c r="AL377" s="21" t="s">
        <v>23</v>
      </c>
      <c r="AM377" s="299" t="s">
        <v>1974</v>
      </c>
      <c r="AN377" s="241">
        <v>265500</v>
      </c>
      <c r="AO377" s="20" t="s">
        <v>1020</v>
      </c>
      <c r="AP377" s="20" t="s">
        <v>1020</v>
      </c>
      <c r="AQ377" s="417" t="s">
        <v>1020</v>
      </c>
      <c r="AR377" s="200"/>
      <c r="AS377" s="241">
        <v>264100</v>
      </c>
      <c r="AT377" s="20">
        <v>49.666666666666664</v>
      </c>
      <c r="AU377" s="20">
        <v>49.666666666666664</v>
      </c>
      <c r="AV377" s="20">
        <v>76</v>
      </c>
      <c r="AW377" s="20">
        <v>3</v>
      </c>
      <c r="AX377" s="20">
        <v>149</v>
      </c>
    </row>
    <row r="378" spans="33:50" x14ac:dyDescent="0.3">
      <c r="AG378" s="49" t="s">
        <v>336</v>
      </c>
      <c r="AH378" s="42">
        <v>295900</v>
      </c>
      <c r="AI378" s="43">
        <v>76.17</v>
      </c>
      <c r="AJ378" s="51">
        <v>51</v>
      </c>
      <c r="AK378" s="332" t="s">
        <v>1236</v>
      </c>
      <c r="AL378" s="437" t="s">
        <v>3</v>
      </c>
      <c r="AM378" s="299" t="s">
        <v>9</v>
      </c>
      <c r="AN378" s="241">
        <v>228100</v>
      </c>
      <c r="AO378" s="20" t="s">
        <v>1020</v>
      </c>
      <c r="AP378" s="20" t="s">
        <v>1020</v>
      </c>
      <c r="AQ378" s="417" t="s">
        <v>1020</v>
      </c>
      <c r="AR378" s="200"/>
      <c r="AS378" s="241">
        <v>294800</v>
      </c>
      <c r="AT378" s="20">
        <v>53.75</v>
      </c>
      <c r="AU378" s="20">
        <v>49.333333333333336</v>
      </c>
      <c r="AV378" s="20">
        <v>72</v>
      </c>
      <c r="AW378" s="20">
        <v>8</v>
      </c>
      <c r="AX378" s="20">
        <v>430</v>
      </c>
    </row>
    <row r="379" spans="33:50" x14ac:dyDescent="0.3">
      <c r="AG379" s="49" t="s">
        <v>337</v>
      </c>
      <c r="AH379" s="42">
        <v>474900</v>
      </c>
      <c r="AI379" s="43">
        <v>102.67</v>
      </c>
      <c r="AJ379" s="51">
        <v>117</v>
      </c>
      <c r="AK379" s="331" t="s">
        <v>1237</v>
      </c>
      <c r="AL379" s="21" t="s">
        <v>41</v>
      </c>
      <c r="AM379" s="299" t="s">
        <v>10</v>
      </c>
      <c r="AN379" s="241">
        <v>352400</v>
      </c>
      <c r="AO379" s="20">
        <v>832</v>
      </c>
      <c r="AP379" s="20">
        <v>13</v>
      </c>
      <c r="AQ379" s="417">
        <v>64</v>
      </c>
      <c r="AS379" s="241">
        <v>352400</v>
      </c>
      <c r="AT379" s="20">
        <v>0</v>
      </c>
      <c r="AU379" s="20">
        <v>0</v>
      </c>
      <c r="AV379" s="20">
        <v>66</v>
      </c>
      <c r="AW379" s="20">
        <v>0</v>
      </c>
      <c r="AX379" s="20">
        <v>0</v>
      </c>
    </row>
    <row r="380" spans="33:50" x14ac:dyDescent="0.3">
      <c r="AG380" s="49" t="s">
        <v>338</v>
      </c>
      <c r="AH380" s="42">
        <v>544900</v>
      </c>
      <c r="AI380" s="43">
        <v>98.5</v>
      </c>
      <c r="AJ380" s="51">
        <v>118</v>
      </c>
      <c r="AK380" s="331" t="s">
        <v>983</v>
      </c>
      <c r="AL380" s="21" t="s">
        <v>21</v>
      </c>
      <c r="AM380" s="299" t="s">
        <v>10</v>
      </c>
      <c r="AN380" s="241">
        <v>411200</v>
      </c>
      <c r="AO380" s="20">
        <v>1643</v>
      </c>
      <c r="AP380" s="20">
        <v>22</v>
      </c>
      <c r="AQ380" s="417">
        <v>74.681818181818187</v>
      </c>
      <c r="AS380" s="241">
        <v>333500</v>
      </c>
      <c r="AT380" s="20">
        <v>57.333333333333336</v>
      </c>
      <c r="AU380" s="20">
        <v>71</v>
      </c>
      <c r="AV380" s="20">
        <v>53</v>
      </c>
      <c r="AW380" s="20">
        <v>6</v>
      </c>
      <c r="AX380" s="20">
        <v>344</v>
      </c>
    </row>
    <row r="381" spans="33:50" x14ac:dyDescent="0.3">
      <c r="AG381" s="49" t="s">
        <v>725</v>
      </c>
      <c r="AH381" s="42">
        <v>166800</v>
      </c>
      <c r="AI381" s="43">
        <v>0</v>
      </c>
      <c r="AJ381" s="51">
        <v>0</v>
      </c>
      <c r="AK381" s="331" t="s">
        <v>1238</v>
      </c>
      <c r="AL381" s="437" t="s">
        <v>13</v>
      </c>
      <c r="AM381" s="299" t="s">
        <v>9</v>
      </c>
      <c r="AN381" s="241">
        <v>179200</v>
      </c>
      <c r="AO381" s="20">
        <v>93</v>
      </c>
      <c r="AP381" s="20">
        <v>2</v>
      </c>
      <c r="AQ381" s="417">
        <v>46.5</v>
      </c>
      <c r="AS381" s="241">
        <v>205000</v>
      </c>
      <c r="AT381" s="20">
        <v>45.2</v>
      </c>
      <c r="AU381" s="20">
        <v>40</v>
      </c>
      <c r="AV381" s="20">
        <v>22</v>
      </c>
      <c r="AW381" s="20">
        <v>5</v>
      </c>
      <c r="AX381" s="20">
        <v>226</v>
      </c>
    </row>
    <row r="382" spans="33:50" x14ac:dyDescent="0.3">
      <c r="AG382" s="49" t="s">
        <v>804</v>
      </c>
      <c r="AH382" s="42">
        <v>213800</v>
      </c>
      <c r="AI382" s="43">
        <v>0</v>
      </c>
      <c r="AJ382" s="51">
        <v>0</v>
      </c>
      <c r="AK382" s="332" t="s">
        <v>985</v>
      </c>
      <c r="AL382" s="437" t="s">
        <v>12</v>
      </c>
      <c r="AM382" s="299" t="s">
        <v>9</v>
      </c>
      <c r="AN382" s="241">
        <v>150700</v>
      </c>
      <c r="AO382" s="20">
        <v>0</v>
      </c>
      <c r="AP382" s="20">
        <v>0</v>
      </c>
      <c r="AQ382" s="417" t="s">
        <v>1020</v>
      </c>
      <c r="AR382" s="200"/>
      <c r="AS382" s="241">
        <v>150700</v>
      </c>
      <c r="AT382" s="20">
        <v>0</v>
      </c>
      <c r="AU382" s="20">
        <v>0</v>
      </c>
      <c r="AV382" s="20">
        <v>28</v>
      </c>
      <c r="AW382" s="20">
        <v>0</v>
      </c>
      <c r="AX382" s="20">
        <v>0</v>
      </c>
    </row>
    <row r="383" spans="33:50" x14ac:dyDescent="0.3">
      <c r="AG383" s="49" t="s">
        <v>339</v>
      </c>
      <c r="AH383" s="42">
        <v>321900</v>
      </c>
      <c r="AI383" s="43">
        <v>64</v>
      </c>
      <c r="AJ383" s="51">
        <v>46</v>
      </c>
      <c r="AK383" s="331" t="s">
        <v>1239</v>
      </c>
      <c r="AL383" s="21" t="s">
        <v>3</v>
      </c>
      <c r="AM383" s="299" t="s">
        <v>9</v>
      </c>
      <c r="AN383" s="241">
        <v>310300</v>
      </c>
      <c r="AO383" s="20">
        <v>789</v>
      </c>
      <c r="AP383" s="20">
        <v>14</v>
      </c>
      <c r="AQ383" s="417">
        <v>56.357142857142854</v>
      </c>
      <c r="AS383" s="241">
        <v>301500</v>
      </c>
      <c r="AT383" s="20">
        <v>56.428571428571431</v>
      </c>
      <c r="AU383" s="20">
        <v>61.333333333333336</v>
      </c>
      <c r="AV383" s="20">
        <v>55</v>
      </c>
      <c r="AW383" s="20">
        <v>7</v>
      </c>
      <c r="AX383" s="20">
        <v>395</v>
      </c>
    </row>
    <row r="384" spans="33:50" x14ac:dyDescent="0.3">
      <c r="AG384" s="49" t="s">
        <v>726</v>
      </c>
      <c r="AH384" s="42">
        <v>126400</v>
      </c>
      <c r="AI384" s="43">
        <v>0</v>
      </c>
      <c r="AJ384" s="51">
        <v>0</v>
      </c>
      <c r="AK384" s="331" t="s">
        <v>1240</v>
      </c>
      <c r="AL384" s="21" t="s">
        <v>12</v>
      </c>
      <c r="AM384" s="299" t="s">
        <v>1972</v>
      </c>
      <c r="AN384" s="241">
        <v>548600</v>
      </c>
      <c r="AO384" s="20">
        <v>2192</v>
      </c>
      <c r="AP384" s="20">
        <v>22</v>
      </c>
      <c r="AQ384" s="417">
        <v>99.63636363636364</v>
      </c>
      <c r="AS384" s="241">
        <v>372200</v>
      </c>
      <c r="AT384" s="20">
        <v>68.25</v>
      </c>
      <c r="AU384" s="20">
        <v>48.666666666666664</v>
      </c>
      <c r="AV384" s="20">
        <v>114</v>
      </c>
      <c r="AW384" s="20">
        <v>8</v>
      </c>
      <c r="AX384" s="20">
        <v>546</v>
      </c>
    </row>
    <row r="385" spans="33:50" x14ac:dyDescent="0.3">
      <c r="AG385" s="49" t="s">
        <v>340</v>
      </c>
      <c r="AH385" s="42">
        <v>346800</v>
      </c>
      <c r="AI385" s="43">
        <v>85.83</v>
      </c>
      <c r="AJ385" s="51">
        <v>24</v>
      </c>
      <c r="AK385" s="331" t="s">
        <v>910</v>
      </c>
      <c r="AL385" s="21" t="s">
        <v>19</v>
      </c>
      <c r="AM385" s="299" t="s">
        <v>9</v>
      </c>
      <c r="AN385" s="241">
        <v>250000</v>
      </c>
      <c r="AO385" s="20">
        <v>772</v>
      </c>
      <c r="AP385" s="20">
        <v>17</v>
      </c>
      <c r="AQ385" s="417">
        <v>45.411764705882355</v>
      </c>
      <c r="AS385" s="241">
        <v>250000</v>
      </c>
      <c r="AT385" s="20">
        <v>0</v>
      </c>
      <c r="AU385" s="20">
        <v>0</v>
      </c>
      <c r="AV385" s="20">
        <v>47</v>
      </c>
      <c r="AW385" s="20">
        <v>0</v>
      </c>
      <c r="AX385" s="20">
        <v>0</v>
      </c>
    </row>
    <row r="386" spans="33:50" x14ac:dyDescent="0.3">
      <c r="AG386" s="49" t="s">
        <v>341</v>
      </c>
      <c r="AH386" s="42">
        <v>325300</v>
      </c>
      <c r="AI386" s="43">
        <v>66.599999999999994</v>
      </c>
      <c r="AJ386" s="51">
        <v>21</v>
      </c>
      <c r="AK386" s="332" t="s">
        <v>1915</v>
      </c>
      <c r="AL386" s="21" t="s">
        <v>41</v>
      </c>
      <c r="AM386" s="299" t="s">
        <v>1973</v>
      </c>
      <c r="AN386" s="241">
        <v>117300</v>
      </c>
      <c r="AO386" s="20" t="s">
        <v>1020</v>
      </c>
      <c r="AP386" s="20" t="s">
        <v>1020</v>
      </c>
      <c r="AQ386" s="417" t="s">
        <v>1020</v>
      </c>
      <c r="AR386" s="200"/>
      <c r="AS386" s="241">
        <v>117300</v>
      </c>
      <c r="AT386" s="20">
        <v>0</v>
      </c>
      <c r="AU386" s="20">
        <v>0</v>
      </c>
      <c r="AV386" s="20">
        <v>22</v>
      </c>
      <c r="AW386" s="20">
        <v>0</v>
      </c>
      <c r="AX386" s="20">
        <v>0</v>
      </c>
    </row>
    <row r="387" spans="33:50" x14ac:dyDescent="0.3">
      <c r="AG387" s="49" t="s">
        <v>342</v>
      </c>
      <c r="AH387" s="42">
        <v>117300</v>
      </c>
      <c r="AI387" s="43">
        <v>0</v>
      </c>
      <c r="AJ387" s="51">
        <v>0</v>
      </c>
      <c r="AK387" s="331" t="s">
        <v>1241</v>
      </c>
      <c r="AL387" s="21" t="s">
        <v>15</v>
      </c>
      <c r="AM387" s="299" t="s">
        <v>9</v>
      </c>
      <c r="AN387" s="241">
        <v>332200</v>
      </c>
      <c r="AO387" s="20">
        <v>1267</v>
      </c>
      <c r="AP387" s="20">
        <v>21</v>
      </c>
      <c r="AQ387" s="417">
        <v>60.333333333333336</v>
      </c>
      <c r="AS387" s="241">
        <v>315400</v>
      </c>
      <c r="AT387" s="20">
        <v>63.25</v>
      </c>
      <c r="AU387" s="20">
        <v>54.666666666666664</v>
      </c>
      <c r="AV387" s="20">
        <v>70</v>
      </c>
      <c r="AW387" s="20">
        <v>8</v>
      </c>
      <c r="AX387" s="20">
        <v>506</v>
      </c>
    </row>
    <row r="388" spans="33:50" x14ac:dyDescent="0.3">
      <c r="AG388" s="49" t="s">
        <v>805</v>
      </c>
      <c r="AH388" s="42">
        <v>117300</v>
      </c>
      <c r="AI388" s="43">
        <v>0</v>
      </c>
      <c r="AJ388" s="51">
        <v>0</v>
      </c>
      <c r="AK388" s="331" t="s">
        <v>1242</v>
      </c>
      <c r="AL388" s="21" t="s">
        <v>19</v>
      </c>
      <c r="AM388" s="299" t="s">
        <v>10</v>
      </c>
      <c r="AN388" s="241">
        <v>582300</v>
      </c>
      <c r="AO388" s="20">
        <v>2221</v>
      </c>
      <c r="AP388" s="20">
        <v>21</v>
      </c>
      <c r="AQ388" s="417">
        <v>105.76190476190476</v>
      </c>
      <c r="AS388" s="241">
        <v>584200</v>
      </c>
      <c r="AT388" s="20">
        <v>110.28571428571429</v>
      </c>
      <c r="AU388" s="20">
        <v>118.66666666666667</v>
      </c>
      <c r="AV388" s="20">
        <v>113</v>
      </c>
      <c r="AW388" s="20">
        <v>7</v>
      </c>
      <c r="AX388" s="20">
        <v>772</v>
      </c>
    </row>
    <row r="389" spans="33:50" x14ac:dyDescent="0.3">
      <c r="AG389" s="49" t="s">
        <v>343</v>
      </c>
      <c r="AH389" s="42">
        <v>290800</v>
      </c>
      <c r="AI389" s="43">
        <v>37</v>
      </c>
      <c r="AJ389" s="51">
        <v>97</v>
      </c>
      <c r="AK389" s="331" t="s">
        <v>1243</v>
      </c>
      <c r="AL389" s="21" t="s">
        <v>25</v>
      </c>
      <c r="AM389" s="299" t="s">
        <v>10</v>
      </c>
      <c r="AN389" s="241">
        <v>476100</v>
      </c>
      <c r="AO389" s="20">
        <v>1470</v>
      </c>
      <c r="AP389" s="20">
        <v>17</v>
      </c>
      <c r="AQ389" s="417">
        <v>86.470588235294116</v>
      </c>
      <c r="AS389" s="241">
        <v>515900</v>
      </c>
      <c r="AT389" s="20">
        <v>99.5</v>
      </c>
      <c r="AU389" s="20">
        <v>92.333333333333329</v>
      </c>
      <c r="AV389" s="20">
        <v>121</v>
      </c>
      <c r="AW389" s="20">
        <v>8</v>
      </c>
      <c r="AX389" s="20">
        <v>796</v>
      </c>
    </row>
    <row r="390" spans="33:50" x14ac:dyDescent="0.3">
      <c r="AG390" s="49" t="s">
        <v>344</v>
      </c>
      <c r="AH390" s="42">
        <v>298200</v>
      </c>
      <c r="AI390" s="43">
        <v>53</v>
      </c>
      <c r="AJ390" s="51">
        <v>71</v>
      </c>
      <c r="AK390" s="332" t="s">
        <v>986</v>
      </c>
      <c r="AL390" s="21" t="s">
        <v>14</v>
      </c>
      <c r="AM390" s="435" t="s">
        <v>9</v>
      </c>
      <c r="AN390" s="241">
        <v>123900</v>
      </c>
      <c r="AO390" s="20">
        <v>0</v>
      </c>
      <c r="AP390" s="20">
        <v>0</v>
      </c>
      <c r="AQ390" s="417" t="s">
        <v>1020</v>
      </c>
      <c r="AR390" s="200"/>
      <c r="AS390" s="241">
        <v>123900</v>
      </c>
      <c r="AT390" s="20">
        <v>28</v>
      </c>
      <c r="AU390" s="20">
        <v>28</v>
      </c>
      <c r="AV390" s="20">
        <v>14</v>
      </c>
      <c r="AW390" s="20">
        <v>2</v>
      </c>
      <c r="AX390" s="20">
        <v>56</v>
      </c>
    </row>
    <row r="391" spans="33:50" x14ac:dyDescent="0.3">
      <c r="AG391" s="49" t="s">
        <v>345</v>
      </c>
      <c r="AH391" s="42">
        <v>446400</v>
      </c>
      <c r="AI391" s="43">
        <v>82.2</v>
      </c>
      <c r="AJ391" s="51">
        <v>114</v>
      </c>
      <c r="AK391" s="331" t="s">
        <v>1244</v>
      </c>
      <c r="AL391" s="21" t="s">
        <v>26</v>
      </c>
      <c r="AM391" s="435" t="s">
        <v>1974</v>
      </c>
      <c r="AN391" s="241">
        <v>245100</v>
      </c>
      <c r="AO391" s="20">
        <v>191</v>
      </c>
      <c r="AP391" s="20">
        <v>3</v>
      </c>
      <c r="AQ391" s="417">
        <v>63.666666666666664</v>
      </c>
      <c r="AS391" s="241">
        <v>245400</v>
      </c>
      <c r="AT391" s="20">
        <v>77</v>
      </c>
      <c r="AU391" s="20">
        <v>77</v>
      </c>
      <c r="AV391" s="20">
        <v>-15</v>
      </c>
      <c r="AW391" s="20">
        <v>2</v>
      </c>
      <c r="AX391" s="20">
        <v>154</v>
      </c>
    </row>
    <row r="392" spans="33:50" x14ac:dyDescent="0.3">
      <c r="AG392" s="49" t="s">
        <v>346</v>
      </c>
      <c r="AH392" s="42">
        <v>123900</v>
      </c>
      <c r="AI392" s="43">
        <v>34.5</v>
      </c>
      <c r="AJ392" s="51">
        <v>3</v>
      </c>
      <c r="AK392" s="331" t="s">
        <v>1245</v>
      </c>
      <c r="AL392" s="21" t="s">
        <v>19</v>
      </c>
      <c r="AM392" s="435" t="s">
        <v>1974</v>
      </c>
      <c r="AN392" s="241">
        <v>329400</v>
      </c>
      <c r="AO392" s="20">
        <v>1017</v>
      </c>
      <c r="AP392" s="20">
        <v>17</v>
      </c>
      <c r="AQ392" s="417">
        <v>59.823529411764703</v>
      </c>
      <c r="AS392" s="241">
        <v>218500</v>
      </c>
      <c r="AT392" s="20">
        <v>32.6</v>
      </c>
      <c r="AU392" s="20">
        <v>18</v>
      </c>
      <c r="AV392" s="20">
        <v>93</v>
      </c>
      <c r="AW392" s="20">
        <v>5</v>
      </c>
      <c r="AX392" s="20">
        <v>163</v>
      </c>
    </row>
    <row r="393" spans="33:50" x14ac:dyDescent="0.3">
      <c r="AG393" s="49" t="s">
        <v>806</v>
      </c>
      <c r="AH393" s="42">
        <v>102400</v>
      </c>
      <c r="AI393" s="43">
        <v>0</v>
      </c>
      <c r="AJ393" s="51">
        <v>0</v>
      </c>
      <c r="AK393" s="331" t="s">
        <v>1246</v>
      </c>
      <c r="AL393" s="21" t="s">
        <v>26</v>
      </c>
      <c r="AM393" s="299" t="s">
        <v>10</v>
      </c>
      <c r="AN393" s="241">
        <v>532400</v>
      </c>
      <c r="AO393" s="20">
        <v>1644</v>
      </c>
      <c r="AP393" s="20">
        <v>17</v>
      </c>
      <c r="AQ393" s="417">
        <v>96.705882352941174</v>
      </c>
      <c r="AS393" s="241">
        <v>376500</v>
      </c>
      <c r="AT393" s="20">
        <v>64.666666666666671</v>
      </c>
      <c r="AU393" s="20">
        <v>47</v>
      </c>
      <c r="AV393" s="20">
        <v>152</v>
      </c>
      <c r="AW393" s="20">
        <v>6</v>
      </c>
      <c r="AX393" s="20">
        <v>388</v>
      </c>
    </row>
    <row r="394" spans="33:50" x14ac:dyDescent="0.3">
      <c r="AG394" s="49" t="s">
        <v>347</v>
      </c>
      <c r="AH394" s="42">
        <v>371900</v>
      </c>
      <c r="AI394" s="43">
        <v>73</v>
      </c>
      <c r="AJ394" s="51">
        <v>70</v>
      </c>
      <c r="AK394" s="331" t="s">
        <v>1740</v>
      </c>
      <c r="AL394" s="21" t="s">
        <v>3</v>
      </c>
      <c r="AM394" s="435" t="s">
        <v>1974</v>
      </c>
      <c r="AN394" s="241">
        <v>271200</v>
      </c>
      <c r="AO394" s="20">
        <v>394</v>
      </c>
      <c r="AP394" s="20">
        <v>8</v>
      </c>
      <c r="AQ394" s="417">
        <v>49.25</v>
      </c>
      <c r="AS394" s="241" t="e">
        <v>#N/A</v>
      </c>
      <c r="AT394" s="20" t="e">
        <v>#N/A</v>
      </c>
      <c r="AU394" s="20" t="e">
        <v>#N/A</v>
      </c>
      <c r="AV394" s="20" t="e">
        <v>#N/A</v>
      </c>
      <c r="AW394" s="20" t="e">
        <v>#N/A</v>
      </c>
      <c r="AX394" s="20" t="e">
        <v>#N/A</v>
      </c>
    </row>
    <row r="395" spans="33:50" x14ac:dyDescent="0.3">
      <c r="AG395" s="49" t="s">
        <v>348</v>
      </c>
      <c r="AH395" s="42">
        <v>356900</v>
      </c>
      <c r="AI395" s="43">
        <v>60.33</v>
      </c>
      <c r="AJ395" s="51">
        <v>94</v>
      </c>
      <c r="AK395" s="331" t="s">
        <v>987</v>
      </c>
      <c r="AL395" s="21" t="s">
        <v>17</v>
      </c>
      <c r="AM395" s="299" t="s">
        <v>38</v>
      </c>
      <c r="AN395" s="241">
        <v>176300</v>
      </c>
      <c r="AO395" s="20">
        <v>0</v>
      </c>
      <c r="AP395" s="20">
        <v>0</v>
      </c>
      <c r="AQ395" s="417" t="s">
        <v>1020</v>
      </c>
      <c r="AS395" s="241">
        <v>320000</v>
      </c>
      <c r="AT395" s="20">
        <v>57.125</v>
      </c>
      <c r="AU395" s="20">
        <v>84.333333333333329</v>
      </c>
      <c r="AV395" s="20">
        <v>32</v>
      </c>
      <c r="AW395" s="20">
        <v>8</v>
      </c>
      <c r="AX395" s="20">
        <v>457</v>
      </c>
    </row>
    <row r="396" spans="33:50" x14ac:dyDescent="0.3">
      <c r="AG396" s="49" t="s">
        <v>349</v>
      </c>
      <c r="AH396" s="42">
        <v>332900</v>
      </c>
      <c r="AI396" s="43">
        <v>67.17</v>
      </c>
      <c r="AJ396" s="51">
        <v>99</v>
      </c>
      <c r="AK396" s="331" t="s">
        <v>988</v>
      </c>
      <c r="AL396" s="21" t="s">
        <v>41</v>
      </c>
      <c r="AM396" s="299" t="s">
        <v>38</v>
      </c>
      <c r="AN396" s="241">
        <v>381100</v>
      </c>
      <c r="AO396" s="20">
        <v>1523</v>
      </c>
      <c r="AP396" s="20">
        <v>22</v>
      </c>
      <c r="AQ396" s="417">
        <v>69.227272727272734</v>
      </c>
      <c r="AS396" s="241">
        <v>381100</v>
      </c>
      <c r="AT396" s="20">
        <v>0</v>
      </c>
      <c r="AU396" s="20">
        <v>0</v>
      </c>
      <c r="AV396" s="20">
        <v>72</v>
      </c>
      <c r="AW396" s="20">
        <v>0</v>
      </c>
      <c r="AX396" s="20">
        <v>0</v>
      </c>
    </row>
    <row r="397" spans="33:50" x14ac:dyDescent="0.3">
      <c r="AG397" s="49" t="s">
        <v>350</v>
      </c>
      <c r="AH397" s="42">
        <v>490400</v>
      </c>
      <c r="AI397" s="43">
        <v>96.67</v>
      </c>
      <c r="AJ397" s="51">
        <v>111</v>
      </c>
      <c r="AK397" s="332" t="s">
        <v>1916</v>
      </c>
      <c r="AL397" s="21" t="s">
        <v>18</v>
      </c>
      <c r="AM397" s="299" t="s">
        <v>10</v>
      </c>
      <c r="AN397" s="241">
        <v>117300</v>
      </c>
      <c r="AO397" s="20" t="s">
        <v>1020</v>
      </c>
      <c r="AP397" s="20" t="s">
        <v>1020</v>
      </c>
      <c r="AQ397" s="417" t="s">
        <v>1020</v>
      </c>
      <c r="AR397" s="200"/>
      <c r="AS397" s="241">
        <v>164500</v>
      </c>
      <c r="AT397" s="20">
        <v>44</v>
      </c>
      <c r="AU397" s="20">
        <v>44</v>
      </c>
      <c r="AV397" s="20">
        <v>-25</v>
      </c>
      <c r="AW397" s="20">
        <v>3</v>
      </c>
      <c r="AX397" s="20">
        <v>132</v>
      </c>
    </row>
    <row r="398" spans="33:50" x14ac:dyDescent="0.3">
      <c r="AG398" s="49" t="s">
        <v>351</v>
      </c>
      <c r="AH398" s="42">
        <v>245500</v>
      </c>
      <c r="AI398" s="43">
        <v>54</v>
      </c>
      <c r="AJ398" s="51">
        <v>17</v>
      </c>
      <c r="AK398" s="332" t="s">
        <v>1917</v>
      </c>
      <c r="AL398" s="21" t="s">
        <v>16</v>
      </c>
      <c r="AM398" s="299" t="s">
        <v>11</v>
      </c>
      <c r="AN398" s="241">
        <v>117300</v>
      </c>
      <c r="AO398" s="20" t="s">
        <v>1020</v>
      </c>
      <c r="AP398" s="20" t="s">
        <v>1020</v>
      </c>
      <c r="AQ398" s="417" t="s">
        <v>1020</v>
      </c>
      <c r="AR398" s="200"/>
      <c r="AS398" s="241">
        <v>117300</v>
      </c>
      <c r="AT398" s="20">
        <v>0</v>
      </c>
      <c r="AU398" s="20">
        <v>0</v>
      </c>
      <c r="AV398" s="20">
        <v>22</v>
      </c>
      <c r="AW398" s="20">
        <v>0</v>
      </c>
      <c r="AX398" s="20">
        <v>0</v>
      </c>
    </row>
    <row r="399" spans="33:50" x14ac:dyDescent="0.3">
      <c r="AG399" s="49" t="s">
        <v>352</v>
      </c>
      <c r="AH399" s="42">
        <v>241700</v>
      </c>
      <c r="AI399" s="43">
        <v>0</v>
      </c>
      <c r="AJ399" s="51">
        <v>0</v>
      </c>
      <c r="AK399" s="331" t="s">
        <v>1247</v>
      </c>
      <c r="AL399" s="21" t="s">
        <v>18</v>
      </c>
      <c r="AM399" s="299" t="s">
        <v>9</v>
      </c>
      <c r="AN399" s="241">
        <v>312200</v>
      </c>
      <c r="AO399" s="20">
        <v>1134</v>
      </c>
      <c r="AP399" s="20">
        <v>20</v>
      </c>
      <c r="AQ399" s="417">
        <v>56.7</v>
      </c>
      <c r="AS399" s="241">
        <v>354100</v>
      </c>
      <c r="AT399" s="20">
        <v>68.8</v>
      </c>
      <c r="AU399" s="20">
        <v>74</v>
      </c>
      <c r="AV399" s="20">
        <v>72</v>
      </c>
      <c r="AW399" s="20">
        <v>5</v>
      </c>
      <c r="AX399" s="20">
        <v>344</v>
      </c>
    </row>
    <row r="400" spans="33:50" x14ac:dyDescent="0.3">
      <c r="AG400" s="49" t="s">
        <v>353</v>
      </c>
      <c r="AH400" s="42">
        <v>340300</v>
      </c>
      <c r="AI400" s="43">
        <v>71.67</v>
      </c>
      <c r="AJ400" s="51">
        <v>143</v>
      </c>
      <c r="AK400" s="372" t="s">
        <v>1918</v>
      </c>
      <c r="AL400" s="21" t="s">
        <v>24</v>
      </c>
      <c r="AM400" s="299" t="s">
        <v>38</v>
      </c>
      <c r="AN400" s="241">
        <v>121800</v>
      </c>
      <c r="AO400" s="20" t="s">
        <v>1020</v>
      </c>
      <c r="AP400" s="20" t="s">
        <v>1020</v>
      </c>
      <c r="AQ400" s="417" t="s">
        <v>1020</v>
      </c>
      <c r="AR400" s="200"/>
      <c r="AS400" s="241">
        <v>121800</v>
      </c>
      <c r="AT400" s="20">
        <v>0</v>
      </c>
      <c r="AU400" s="20">
        <v>0</v>
      </c>
      <c r="AV400" s="20">
        <v>23</v>
      </c>
      <c r="AW400" s="20">
        <v>0</v>
      </c>
      <c r="AX400" s="20">
        <v>0</v>
      </c>
    </row>
    <row r="401" spans="33:50" x14ac:dyDescent="0.3">
      <c r="AG401" s="49" t="s">
        <v>354</v>
      </c>
      <c r="AH401" s="42">
        <v>318200</v>
      </c>
      <c r="AI401" s="43">
        <v>67.400000000000006</v>
      </c>
      <c r="AJ401" s="51">
        <v>39</v>
      </c>
      <c r="AK401" s="331" t="s">
        <v>989</v>
      </c>
      <c r="AL401" s="21" t="s">
        <v>20</v>
      </c>
      <c r="AM401" s="299" t="s">
        <v>38</v>
      </c>
      <c r="AN401" s="241">
        <v>305800</v>
      </c>
      <c r="AO401" s="20">
        <v>561</v>
      </c>
      <c r="AP401" s="20">
        <v>11</v>
      </c>
      <c r="AQ401" s="417">
        <v>51</v>
      </c>
      <c r="AS401" s="241">
        <v>305800</v>
      </c>
      <c r="AT401" s="20">
        <v>47.5</v>
      </c>
      <c r="AU401" s="20">
        <v>47.5</v>
      </c>
      <c r="AV401" s="20">
        <v>78</v>
      </c>
      <c r="AW401" s="20">
        <v>2</v>
      </c>
      <c r="AX401" s="20">
        <v>95</v>
      </c>
    </row>
    <row r="402" spans="33:50" x14ac:dyDescent="0.3">
      <c r="AG402" s="49" t="s">
        <v>355</v>
      </c>
      <c r="AH402" s="42">
        <v>238600</v>
      </c>
      <c r="AI402" s="43">
        <v>51</v>
      </c>
      <c r="AJ402" s="51">
        <v>46</v>
      </c>
      <c r="AK402" s="331" t="s">
        <v>990</v>
      </c>
      <c r="AL402" s="21" t="s">
        <v>14</v>
      </c>
      <c r="AM402" s="435" t="s">
        <v>38</v>
      </c>
      <c r="AN402" s="241">
        <v>192300</v>
      </c>
      <c r="AO402" s="20">
        <v>131</v>
      </c>
      <c r="AP402" s="20">
        <v>3</v>
      </c>
      <c r="AQ402" s="417">
        <v>43.666666666666664</v>
      </c>
      <c r="AS402" s="241">
        <v>192300</v>
      </c>
      <c r="AT402" s="20">
        <v>8.5</v>
      </c>
      <c r="AU402" s="20">
        <v>8.5</v>
      </c>
      <c r="AV402" s="20">
        <v>92</v>
      </c>
      <c r="AW402" s="20">
        <v>2</v>
      </c>
      <c r="AX402" s="20">
        <v>17</v>
      </c>
    </row>
    <row r="403" spans="33:50" x14ac:dyDescent="0.3">
      <c r="AG403" s="49" t="s">
        <v>356</v>
      </c>
      <c r="AH403" s="42">
        <v>460000</v>
      </c>
      <c r="AI403" s="43">
        <v>81.8</v>
      </c>
      <c r="AJ403" s="51">
        <v>131</v>
      </c>
      <c r="AK403" s="332" t="s">
        <v>1664</v>
      </c>
      <c r="AL403" s="21" t="s">
        <v>18</v>
      </c>
      <c r="AM403" s="299" t="s">
        <v>10</v>
      </c>
      <c r="AN403" s="241">
        <v>123900</v>
      </c>
      <c r="AO403" s="20">
        <v>0</v>
      </c>
      <c r="AP403" s="20">
        <v>0</v>
      </c>
      <c r="AQ403" s="417" t="s">
        <v>1020</v>
      </c>
      <c r="AR403" s="200"/>
      <c r="AS403" s="241">
        <v>123900</v>
      </c>
      <c r="AT403" s="20">
        <v>0</v>
      </c>
      <c r="AU403" s="20">
        <v>0</v>
      </c>
      <c r="AV403" s="20">
        <v>23</v>
      </c>
      <c r="AW403" s="20">
        <v>0</v>
      </c>
      <c r="AX403" s="20">
        <v>0</v>
      </c>
    </row>
    <row r="404" spans="33:50" x14ac:dyDescent="0.3">
      <c r="AG404" s="49" t="s">
        <v>357</v>
      </c>
      <c r="AH404" s="42">
        <v>255200</v>
      </c>
      <c r="AI404" s="43">
        <v>57.17</v>
      </c>
      <c r="AJ404" s="51">
        <v>8</v>
      </c>
      <c r="AK404" s="332" t="s">
        <v>1919</v>
      </c>
      <c r="AL404" s="21" t="s">
        <v>16</v>
      </c>
      <c r="AM404" s="299" t="s">
        <v>38</v>
      </c>
      <c r="AN404" s="241">
        <v>123900</v>
      </c>
      <c r="AO404" s="20">
        <v>0</v>
      </c>
      <c r="AP404" s="20">
        <v>0</v>
      </c>
      <c r="AQ404" s="417" t="s">
        <v>1020</v>
      </c>
      <c r="AR404" s="200"/>
      <c r="AS404" s="241">
        <v>123900</v>
      </c>
      <c r="AT404" s="20">
        <v>0</v>
      </c>
      <c r="AU404" s="20">
        <v>0</v>
      </c>
      <c r="AV404" s="20">
        <v>23</v>
      </c>
      <c r="AW404" s="20">
        <v>0</v>
      </c>
      <c r="AX404" s="20">
        <v>0</v>
      </c>
    </row>
    <row r="405" spans="33:50" x14ac:dyDescent="0.3">
      <c r="AG405" s="49" t="s">
        <v>358</v>
      </c>
      <c r="AH405" s="42">
        <v>117300</v>
      </c>
      <c r="AI405" s="43">
        <v>0</v>
      </c>
      <c r="AJ405" s="51">
        <v>0</v>
      </c>
      <c r="AK405" s="331" t="s">
        <v>912</v>
      </c>
      <c r="AL405" s="21" t="s">
        <v>24</v>
      </c>
      <c r="AM405" s="435" t="s">
        <v>11</v>
      </c>
      <c r="AN405" s="241">
        <v>429400</v>
      </c>
      <c r="AO405" s="20">
        <v>858</v>
      </c>
      <c r="AP405" s="20">
        <v>11</v>
      </c>
      <c r="AQ405" s="417">
        <v>78</v>
      </c>
      <c r="AS405" s="241">
        <v>413100</v>
      </c>
      <c r="AT405" s="20">
        <v>74.125</v>
      </c>
      <c r="AU405" s="20">
        <v>72.333333333333329</v>
      </c>
      <c r="AV405" s="20">
        <v>90</v>
      </c>
      <c r="AW405" s="20">
        <v>8</v>
      </c>
      <c r="AX405" s="20">
        <v>593</v>
      </c>
    </row>
    <row r="406" spans="33:50" x14ac:dyDescent="0.3">
      <c r="AG406" s="49" t="s">
        <v>359</v>
      </c>
      <c r="AH406" s="42">
        <v>389000</v>
      </c>
      <c r="AI406" s="43">
        <v>76.8</v>
      </c>
      <c r="AJ406" s="51">
        <v>115</v>
      </c>
      <c r="AK406" s="331" t="s">
        <v>1248</v>
      </c>
      <c r="AL406" s="21" t="s">
        <v>12</v>
      </c>
      <c r="AM406" s="299" t="s">
        <v>10</v>
      </c>
      <c r="AN406" s="241">
        <v>703900</v>
      </c>
      <c r="AO406" s="20">
        <v>2557</v>
      </c>
      <c r="AP406" s="20">
        <v>20</v>
      </c>
      <c r="AQ406" s="417">
        <v>127.85</v>
      </c>
      <c r="AS406" s="241">
        <v>620000</v>
      </c>
      <c r="AT406" s="20">
        <v>108.875</v>
      </c>
      <c r="AU406" s="20">
        <v>109.33333333333333</v>
      </c>
      <c r="AV406" s="20">
        <v>149</v>
      </c>
      <c r="AW406" s="20">
        <v>8</v>
      </c>
      <c r="AX406" s="20">
        <v>871</v>
      </c>
    </row>
    <row r="407" spans="33:50" x14ac:dyDescent="0.3">
      <c r="AG407" s="49" t="s">
        <v>360</v>
      </c>
      <c r="AH407" s="42">
        <v>309400</v>
      </c>
      <c r="AI407" s="43">
        <v>34</v>
      </c>
      <c r="AJ407" s="51">
        <v>112</v>
      </c>
      <c r="AK407" s="332" t="s">
        <v>1666</v>
      </c>
      <c r="AL407" s="21" t="s">
        <v>13</v>
      </c>
      <c r="AM407" s="299" t="s">
        <v>11</v>
      </c>
      <c r="AN407" s="241">
        <v>123900</v>
      </c>
      <c r="AO407" s="20">
        <v>0</v>
      </c>
      <c r="AP407" s="20">
        <v>0</v>
      </c>
      <c r="AQ407" s="417" t="s">
        <v>1020</v>
      </c>
      <c r="AR407" s="200"/>
      <c r="AS407" s="241">
        <v>123900</v>
      </c>
      <c r="AT407" s="20">
        <v>0</v>
      </c>
      <c r="AU407" s="20">
        <v>0</v>
      </c>
      <c r="AV407" s="20">
        <v>23</v>
      </c>
      <c r="AW407" s="20">
        <v>0</v>
      </c>
      <c r="AX407" s="20">
        <v>0</v>
      </c>
    </row>
    <row r="408" spans="33:50" x14ac:dyDescent="0.3">
      <c r="AG408" s="49" t="s">
        <v>807</v>
      </c>
      <c r="AH408" s="42">
        <v>438700</v>
      </c>
      <c r="AI408" s="43">
        <v>84.67</v>
      </c>
      <c r="AJ408" s="51">
        <v>74</v>
      </c>
      <c r="AK408" s="331" t="s">
        <v>1249</v>
      </c>
      <c r="AL408" s="21" t="s">
        <v>21</v>
      </c>
      <c r="AM408" s="299" t="s">
        <v>10</v>
      </c>
      <c r="AN408" s="241">
        <v>435500</v>
      </c>
      <c r="AO408" s="20">
        <v>1661</v>
      </c>
      <c r="AP408" s="20">
        <v>21</v>
      </c>
      <c r="AQ408" s="417">
        <v>79.095238095238102</v>
      </c>
      <c r="AS408" s="241">
        <v>423100</v>
      </c>
      <c r="AT408" s="20">
        <v>74.25</v>
      </c>
      <c r="AU408" s="20">
        <v>64.666666666666671</v>
      </c>
      <c r="AV408" s="20">
        <v>147</v>
      </c>
      <c r="AW408" s="20">
        <v>8</v>
      </c>
      <c r="AX408" s="20">
        <v>594</v>
      </c>
    </row>
    <row r="409" spans="33:50" x14ac:dyDescent="0.3">
      <c r="AG409" s="49" t="s">
        <v>361</v>
      </c>
      <c r="AH409" s="42">
        <v>123900</v>
      </c>
      <c r="AI409" s="43">
        <v>66.5</v>
      </c>
      <c r="AJ409" s="51">
        <v>-61</v>
      </c>
      <c r="AK409" s="331" t="s">
        <v>1251</v>
      </c>
      <c r="AL409" s="21" t="s">
        <v>15</v>
      </c>
      <c r="AM409" s="435" t="s">
        <v>1972</v>
      </c>
      <c r="AN409" s="241">
        <v>362800</v>
      </c>
      <c r="AO409" s="20">
        <v>593</v>
      </c>
      <c r="AP409" s="20">
        <v>9</v>
      </c>
      <c r="AQ409" s="417">
        <v>65.888888888888886</v>
      </c>
      <c r="AS409" s="241">
        <v>414200</v>
      </c>
      <c r="AT409" s="20">
        <v>84.25</v>
      </c>
      <c r="AU409" s="20">
        <v>75</v>
      </c>
      <c r="AV409" s="20">
        <v>91</v>
      </c>
      <c r="AW409" s="20">
        <v>8</v>
      </c>
      <c r="AX409" s="20">
        <v>674</v>
      </c>
    </row>
    <row r="410" spans="33:50" x14ac:dyDescent="0.3">
      <c r="AG410" s="49" t="s">
        <v>362</v>
      </c>
      <c r="AH410" s="42">
        <v>245600</v>
      </c>
      <c r="AI410" s="43">
        <v>47.67</v>
      </c>
      <c r="AJ410" s="51">
        <v>25</v>
      </c>
      <c r="AK410" s="331" t="s">
        <v>1252</v>
      </c>
      <c r="AL410" s="21" t="s">
        <v>22</v>
      </c>
      <c r="AM410" s="299" t="s">
        <v>38</v>
      </c>
      <c r="AN410" s="241">
        <v>318500</v>
      </c>
      <c r="AO410" s="20">
        <v>1157</v>
      </c>
      <c r="AP410" s="20">
        <v>20</v>
      </c>
      <c r="AQ410" s="417">
        <v>57.85</v>
      </c>
      <c r="AS410" s="241">
        <v>244300</v>
      </c>
      <c r="AT410" s="20">
        <v>51.75</v>
      </c>
      <c r="AU410" s="20">
        <v>50.666666666666664</v>
      </c>
      <c r="AV410" s="20">
        <v>35</v>
      </c>
      <c r="AW410" s="20">
        <v>8</v>
      </c>
      <c r="AX410" s="20">
        <v>414</v>
      </c>
    </row>
    <row r="411" spans="33:50" x14ac:dyDescent="0.3">
      <c r="AG411" s="49" t="s">
        <v>363</v>
      </c>
      <c r="AH411" s="42">
        <v>304000</v>
      </c>
      <c r="AI411" s="43">
        <v>54.5</v>
      </c>
      <c r="AJ411" s="51">
        <v>68</v>
      </c>
      <c r="AK411" s="332" t="s">
        <v>1530</v>
      </c>
      <c r="AL411" s="21" t="s">
        <v>21</v>
      </c>
      <c r="AM411" s="299" t="s">
        <v>1972</v>
      </c>
      <c r="AN411" s="241">
        <v>123900</v>
      </c>
      <c r="AO411" s="20">
        <v>0</v>
      </c>
      <c r="AP411" s="20">
        <v>0</v>
      </c>
      <c r="AQ411" s="417" t="s">
        <v>1020</v>
      </c>
      <c r="AR411" s="200"/>
      <c r="AS411" s="241">
        <v>123900</v>
      </c>
      <c r="AT411" s="20">
        <v>12.5</v>
      </c>
      <c r="AU411" s="20">
        <v>12.5</v>
      </c>
      <c r="AV411" s="20">
        <v>45</v>
      </c>
      <c r="AW411" s="20">
        <v>2</v>
      </c>
      <c r="AX411" s="20">
        <v>25</v>
      </c>
    </row>
    <row r="412" spans="33:50" x14ac:dyDescent="0.3">
      <c r="AG412" s="49" t="s">
        <v>727</v>
      </c>
      <c r="AH412" s="42">
        <v>117300</v>
      </c>
      <c r="AI412" s="43">
        <v>0</v>
      </c>
      <c r="AJ412" s="51">
        <v>0</v>
      </c>
      <c r="AK412" s="331" t="s">
        <v>1253</v>
      </c>
      <c r="AL412" s="21" t="s">
        <v>15</v>
      </c>
      <c r="AM412" s="299" t="s">
        <v>9</v>
      </c>
      <c r="AN412" s="241">
        <v>375100</v>
      </c>
      <c r="AO412" s="20">
        <v>1499</v>
      </c>
      <c r="AP412" s="20">
        <v>22</v>
      </c>
      <c r="AQ412" s="417">
        <v>68.13636363636364</v>
      </c>
      <c r="AS412" s="241">
        <v>370600</v>
      </c>
      <c r="AT412" s="20">
        <v>68.333333333333329</v>
      </c>
      <c r="AU412" s="20">
        <v>73.666666666666671</v>
      </c>
      <c r="AV412" s="20">
        <v>57</v>
      </c>
      <c r="AW412" s="20">
        <v>6</v>
      </c>
      <c r="AX412" s="20">
        <v>410</v>
      </c>
    </row>
    <row r="413" spans="33:50" x14ac:dyDescent="0.3">
      <c r="AG413" s="49" t="s">
        <v>364</v>
      </c>
      <c r="AH413" s="42">
        <v>253600</v>
      </c>
      <c r="AI413" s="43">
        <v>0</v>
      </c>
      <c r="AJ413" s="51">
        <v>0</v>
      </c>
      <c r="AK413" s="331" t="s">
        <v>1531</v>
      </c>
      <c r="AL413" s="21" t="s">
        <v>22</v>
      </c>
      <c r="AM413" s="435" t="s">
        <v>38</v>
      </c>
      <c r="AN413" s="241">
        <v>217200</v>
      </c>
      <c r="AO413" s="20">
        <v>355</v>
      </c>
      <c r="AP413" s="20">
        <v>9</v>
      </c>
      <c r="AQ413" s="417">
        <v>39.444444444444443</v>
      </c>
      <c r="AS413" s="241">
        <v>217200</v>
      </c>
      <c r="AT413" s="20">
        <v>3</v>
      </c>
      <c r="AU413" s="20">
        <v>3</v>
      </c>
      <c r="AV413" s="20">
        <v>81</v>
      </c>
      <c r="AW413" s="20">
        <v>1</v>
      </c>
      <c r="AX413" s="20">
        <v>3</v>
      </c>
    </row>
    <row r="414" spans="33:50" x14ac:dyDescent="0.3">
      <c r="AG414" s="49" t="s">
        <v>365</v>
      </c>
      <c r="AH414" s="42">
        <v>319300</v>
      </c>
      <c r="AI414" s="43">
        <v>61.5</v>
      </c>
      <c r="AJ414" s="51">
        <v>33</v>
      </c>
      <c r="AK414" s="331" t="s">
        <v>1254</v>
      </c>
      <c r="AL414" s="21" t="s">
        <v>17</v>
      </c>
      <c r="AM414" s="299" t="s">
        <v>9</v>
      </c>
      <c r="AN414" s="241">
        <v>320700</v>
      </c>
      <c r="AO414" s="20">
        <v>1165</v>
      </c>
      <c r="AP414" s="20">
        <v>20</v>
      </c>
      <c r="AQ414" s="417">
        <v>58.25</v>
      </c>
      <c r="AS414" s="241">
        <v>320200</v>
      </c>
      <c r="AT414" s="20">
        <v>56.25</v>
      </c>
      <c r="AU414" s="20">
        <v>61.333333333333336</v>
      </c>
      <c r="AV414" s="20">
        <v>74</v>
      </c>
      <c r="AW414" s="20">
        <v>4</v>
      </c>
      <c r="AX414" s="20">
        <v>225</v>
      </c>
    </row>
    <row r="415" spans="33:50" x14ac:dyDescent="0.3">
      <c r="AG415" s="49" t="s">
        <v>366</v>
      </c>
      <c r="AH415" s="42">
        <v>340600</v>
      </c>
      <c r="AI415" s="43">
        <v>64.67</v>
      </c>
      <c r="AJ415" s="51">
        <v>59</v>
      </c>
      <c r="AK415" s="332" t="s">
        <v>1920</v>
      </c>
      <c r="AL415" s="21" t="s">
        <v>26</v>
      </c>
      <c r="AM415" s="299" t="s">
        <v>38</v>
      </c>
      <c r="AN415" s="241">
        <v>117300</v>
      </c>
      <c r="AO415" s="20" t="s">
        <v>1020</v>
      </c>
      <c r="AP415" s="20" t="s">
        <v>1020</v>
      </c>
      <c r="AQ415" s="417" t="s">
        <v>1020</v>
      </c>
      <c r="AR415" s="200"/>
      <c r="AS415" s="241">
        <v>117300</v>
      </c>
      <c r="AT415" s="20">
        <v>0</v>
      </c>
      <c r="AU415" s="20">
        <v>0</v>
      </c>
      <c r="AV415" s="20">
        <v>22</v>
      </c>
      <c r="AW415" s="20">
        <v>0</v>
      </c>
      <c r="AX415" s="20">
        <v>0</v>
      </c>
    </row>
    <row r="416" spans="33:50" x14ac:dyDescent="0.3">
      <c r="AG416" s="49" t="s">
        <v>367</v>
      </c>
      <c r="AH416" s="42">
        <v>322500</v>
      </c>
      <c r="AI416" s="43">
        <v>64</v>
      </c>
      <c r="AJ416" s="51">
        <v>48</v>
      </c>
      <c r="AK416" s="331" t="s">
        <v>1255</v>
      </c>
      <c r="AL416" s="21" t="s">
        <v>13</v>
      </c>
      <c r="AM416" s="299" t="s">
        <v>9</v>
      </c>
      <c r="AN416" s="241">
        <v>250500</v>
      </c>
      <c r="AO416" s="20">
        <v>130</v>
      </c>
      <c r="AP416" s="20">
        <v>2</v>
      </c>
      <c r="AQ416" s="417">
        <v>65</v>
      </c>
      <c r="AS416" s="241">
        <v>250500</v>
      </c>
      <c r="AT416" s="20">
        <v>57.5</v>
      </c>
      <c r="AU416" s="20">
        <v>57.5</v>
      </c>
      <c r="AV416" s="20">
        <v>27</v>
      </c>
      <c r="AW416" s="20">
        <v>2</v>
      </c>
      <c r="AX416" s="20">
        <v>115</v>
      </c>
    </row>
    <row r="417" spans="33:50" x14ac:dyDescent="0.3">
      <c r="AG417" s="49" t="s">
        <v>368</v>
      </c>
      <c r="AH417" s="42">
        <v>454400</v>
      </c>
      <c r="AI417" s="43">
        <v>82.83</v>
      </c>
      <c r="AJ417" s="51">
        <v>153</v>
      </c>
      <c r="AK417" s="331" t="s">
        <v>1256</v>
      </c>
      <c r="AL417" s="21" t="s">
        <v>21</v>
      </c>
      <c r="AM417" s="299" t="s">
        <v>9</v>
      </c>
      <c r="AN417" s="241">
        <v>375700</v>
      </c>
      <c r="AO417" s="20">
        <v>1160</v>
      </c>
      <c r="AP417" s="20">
        <v>17</v>
      </c>
      <c r="AQ417" s="417">
        <v>68.235294117647058</v>
      </c>
      <c r="AS417" s="241">
        <v>381400</v>
      </c>
      <c r="AT417" s="20">
        <v>78.428571428571431</v>
      </c>
      <c r="AU417" s="20">
        <v>66</v>
      </c>
      <c r="AV417" s="20">
        <v>96</v>
      </c>
      <c r="AW417" s="20">
        <v>7</v>
      </c>
      <c r="AX417" s="20">
        <v>549</v>
      </c>
    </row>
    <row r="418" spans="33:50" x14ac:dyDescent="0.3">
      <c r="AG418" s="49" t="s">
        <v>369</v>
      </c>
      <c r="AH418" s="42">
        <v>433600</v>
      </c>
      <c r="AI418" s="43">
        <v>94.83</v>
      </c>
      <c r="AJ418" s="51">
        <v>90</v>
      </c>
      <c r="AK418" s="331" t="s">
        <v>1257</v>
      </c>
      <c r="AL418" s="21" t="s">
        <v>20</v>
      </c>
      <c r="AM418" s="299" t="s">
        <v>38</v>
      </c>
      <c r="AN418" s="241">
        <v>408200</v>
      </c>
      <c r="AO418" s="20">
        <v>1112</v>
      </c>
      <c r="AP418" s="20">
        <v>15</v>
      </c>
      <c r="AQ418" s="417">
        <v>74.13333333333334</v>
      </c>
      <c r="AS418" s="241">
        <v>408200</v>
      </c>
      <c r="AT418" s="20">
        <v>84</v>
      </c>
      <c r="AU418" s="20">
        <v>84</v>
      </c>
      <c r="AV418" s="20">
        <v>63</v>
      </c>
      <c r="AW418" s="20">
        <v>2</v>
      </c>
      <c r="AX418" s="20">
        <v>168</v>
      </c>
    </row>
    <row r="419" spans="33:50" x14ac:dyDescent="0.3">
      <c r="AG419" s="49" t="s">
        <v>370</v>
      </c>
      <c r="AH419" s="42">
        <v>246800</v>
      </c>
      <c r="AI419" s="43">
        <v>50.5</v>
      </c>
      <c r="AJ419" s="51">
        <v>63</v>
      </c>
      <c r="AK419" s="331" t="s">
        <v>1258</v>
      </c>
      <c r="AL419" s="21" t="s">
        <v>3</v>
      </c>
      <c r="AM419" s="435" t="s">
        <v>10</v>
      </c>
      <c r="AN419" s="241">
        <v>576900</v>
      </c>
      <c r="AO419" s="20">
        <v>2305</v>
      </c>
      <c r="AP419" s="20">
        <v>22</v>
      </c>
      <c r="AQ419" s="417">
        <v>104.77272727272727</v>
      </c>
      <c r="AS419" s="241">
        <v>610000</v>
      </c>
      <c r="AT419" s="20">
        <v>115.28571428571429</v>
      </c>
      <c r="AU419" s="20">
        <v>113.66666666666667</v>
      </c>
      <c r="AV419" s="20">
        <v>105</v>
      </c>
      <c r="AW419" s="20">
        <v>7</v>
      </c>
      <c r="AX419" s="20">
        <v>807</v>
      </c>
    </row>
    <row r="420" spans="33:50" x14ac:dyDescent="0.3">
      <c r="AG420" s="49" t="s">
        <v>728</v>
      </c>
      <c r="AH420" s="42">
        <v>102400</v>
      </c>
      <c r="AI420" s="43">
        <v>0</v>
      </c>
      <c r="AJ420" s="51">
        <v>0</v>
      </c>
      <c r="AK420" s="331" t="s">
        <v>1260</v>
      </c>
      <c r="AL420" s="21" t="s">
        <v>14</v>
      </c>
      <c r="AM420" s="299" t="s">
        <v>1972</v>
      </c>
      <c r="AN420" s="241">
        <v>472700</v>
      </c>
      <c r="AO420" s="20">
        <v>1889</v>
      </c>
      <c r="AP420" s="20">
        <v>22</v>
      </c>
      <c r="AQ420" s="417">
        <v>85.86363636363636</v>
      </c>
      <c r="AS420" s="241">
        <v>472700</v>
      </c>
      <c r="AT420" s="20">
        <v>0</v>
      </c>
      <c r="AU420" s="20">
        <v>0</v>
      </c>
      <c r="AV420" s="20">
        <v>89</v>
      </c>
      <c r="AW420" s="20">
        <v>0</v>
      </c>
      <c r="AX420" s="20">
        <v>0</v>
      </c>
    </row>
    <row r="421" spans="33:50" x14ac:dyDescent="0.3">
      <c r="AG421" s="49" t="s">
        <v>371</v>
      </c>
      <c r="AH421" s="42">
        <v>372200</v>
      </c>
      <c r="AI421" s="43">
        <v>80</v>
      </c>
      <c r="AJ421" s="51">
        <v>74</v>
      </c>
      <c r="AK421" s="331" t="s">
        <v>1261</v>
      </c>
      <c r="AL421" s="21" t="s">
        <v>19</v>
      </c>
      <c r="AM421" s="299" t="s">
        <v>38</v>
      </c>
      <c r="AN421" s="241">
        <v>253800</v>
      </c>
      <c r="AO421" s="20">
        <v>507</v>
      </c>
      <c r="AP421" s="20">
        <v>11</v>
      </c>
      <c r="AQ421" s="417">
        <v>46.090909090909093</v>
      </c>
      <c r="AS421" s="241">
        <v>283300</v>
      </c>
      <c r="AT421" s="20">
        <v>56</v>
      </c>
      <c r="AU421" s="20">
        <v>53</v>
      </c>
      <c r="AV421" s="20">
        <v>53</v>
      </c>
      <c r="AW421" s="20">
        <v>6</v>
      </c>
      <c r="AX421" s="20">
        <v>336</v>
      </c>
    </row>
    <row r="422" spans="33:50" x14ac:dyDescent="0.3">
      <c r="AG422" s="49" t="s">
        <v>372</v>
      </c>
      <c r="AH422" s="42">
        <v>356400</v>
      </c>
      <c r="AI422" s="43">
        <v>74.67</v>
      </c>
      <c r="AJ422" s="51">
        <v>63</v>
      </c>
      <c r="AK422" s="331" t="s">
        <v>1262</v>
      </c>
      <c r="AL422" s="21" t="s">
        <v>24</v>
      </c>
      <c r="AM422" s="299" t="s">
        <v>9</v>
      </c>
      <c r="AN422" s="241">
        <v>507300</v>
      </c>
      <c r="AO422" s="20">
        <v>1935</v>
      </c>
      <c r="AP422" s="20">
        <v>21</v>
      </c>
      <c r="AQ422" s="417">
        <v>92.142857142857139</v>
      </c>
      <c r="AS422" s="241">
        <v>531200</v>
      </c>
      <c r="AT422" s="20">
        <v>103.375</v>
      </c>
      <c r="AU422" s="20">
        <v>97.666666666666671</v>
      </c>
      <c r="AV422" s="20">
        <v>84</v>
      </c>
      <c r="AW422" s="20">
        <v>8</v>
      </c>
      <c r="AX422" s="20">
        <v>827</v>
      </c>
    </row>
    <row r="423" spans="33:50" x14ac:dyDescent="0.3">
      <c r="AG423" s="49" t="s">
        <v>373</v>
      </c>
      <c r="AH423" s="42">
        <v>369600</v>
      </c>
      <c r="AI423" s="43">
        <v>79.17</v>
      </c>
      <c r="AJ423" s="51">
        <v>48</v>
      </c>
      <c r="AK423" s="331" t="s">
        <v>1263</v>
      </c>
      <c r="AL423" s="437" t="s">
        <v>3</v>
      </c>
      <c r="AM423" s="299" t="s">
        <v>38</v>
      </c>
      <c r="AN423" s="241">
        <v>455200</v>
      </c>
      <c r="AO423" s="20">
        <v>1573</v>
      </c>
      <c r="AP423" s="20">
        <v>19</v>
      </c>
      <c r="AQ423" s="417">
        <v>82.78947368421052</v>
      </c>
      <c r="AS423" s="241">
        <v>327000</v>
      </c>
      <c r="AT423" s="20">
        <v>53</v>
      </c>
      <c r="AU423" s="20">
        <v>52.333333333333336</v>
      </c>
      <c r="AV423" s="20">
        <v>80</v>
      </c>
      <c r="AW423" s="20">
        <v>7</v>
      </c>
      <c r="AX423" s="20">
        <v>371</v>
      </c>
    </row>
    <row r="424" spans="33:50" x14ac:dyDescent="0.3">
      <c r="AG424" s="49" t="s">
        <v>374</v>
      </c>
      <c r="AH424" s="42">
        <v>334500</v>
      </c>
      <c r="AI424" s="43">
        <v>61</v>
      </c>
      <c r="AJ424" s="51">
        <v>83</v>
      </c>
      <c r="AK424" s="331" t="s">
        <v>1264</v>
      </c>
      <c r="AL424" s="437" t="s">
        <v>22</v>
      </c>
      <c r="AM424" s="435" t="s">
        <v>1974</v>
      </c>
      <c r="AN424" s="241">
        <v>410200</v>
      </c>
      <c r="AO424" s="20">
        <v>1341</v>
      </c>
      <c r="AP424" s="20">
        <v>18</v>
      </c>
      <c r="AQ424" s="417">
        <v>74.5</v>
      </c>
      <c r="AS424" s="241">
        <v>389500</v>
      </c>
      <c r="AT424" s="20">
        <v>71.142857142857139</v>
      </c>
      <c r="AU424" s="20">
        <v>66.666666666666671</v>
      </c>
      <c r="AV424" s="20">
        <v>108</v>
      </c>
      <c r="AW424" s="20">
        <v>7</v>
      </c>
      <c r="AX424" s="20">
        <v>498</v>
      </c>
    </row>
    <row r="425" spans="33:50" x14ac:dyDescent="0.3">
      <c r="AG425" s="49" t="s">
        <v>729</v>
      </c>
      <c r="AH425" s="42">
        <v>102400</v>
      </c>
      <c r="AI425" s="43">
        <v>0</v>
      </c>
      <c r="AJ425" s="51">
        <v>0</v>
      </c>
      <c r="AK425" s="331" t="s">
        <v>1739</v>
      </c>
      <c r="AL425" s="21" t="s">
        <v>13</v>
      </c>
      <c r="AM425" s="299" t="s">
        <v>38</v>
      </c>
      <c r="AN425" s="241">
        <v>146500</v>
      </c>
      <c r="AO425" s="20">
        <v>76</v>
      </c>
      <c r="AP425" s="20">
        <v>2</v>
      </c>
      <c r="AQ425" s="417">
        <v>38</v>
      </c>
      <c r="AS425" s="241">
        <v>146500</v>
      </c>
      <c r="AT425" s="20">
        <v>0</v>
      </c>
      <c r="AU425" s="20">
        <v>0</v>
      </c>
      <c r="AV425" s="20">
        <v>28</v>
      </c>
      <c r="AW425" s="20">
        <v>0</v>
      </c>
      <c r="AX425" s="20">
        <v>0</v>
      </c>
    </row>
    <row r="426" spans="33:50" x14ac:dyDescent="0.3">
      <c r="AG426" s="49" t="s">
        <v>375</v>
      </c>
      <c r="AH426" s="42">
        <v>338800</v>
      </c>
      <c r="AI426" s="43">
        <v>69.17</v>
      </c>
      <c r="AJ426" s="51">
        <v>81</v>
      </c>
      <c r="AK426" s="331" t="s">
        <v>1265</v>
      </c>
      <c r="AL426" s="437" t="s">
        <v>17</v>
      </c>
      <c r="AM426" s="299" t="s">
        <v>1974</v>
      </c>
      <c r="AN426" s="241">
        <v>353900</v>
      </c>
      <c r="AO426" s="20">
        <v>1157</v>
      </c>
      <c r="AP426" s="20">
        <v>18</v>
      </c>
      <c r="AQ426" s="417">
        <v>64.277777777777771</v>
      </c>
      <c r="AS426" s="241">
        <v>289600</v>
      </c>
      <c r="AT426" s="20">
        <v>54.625</v>
      </c>
      <c r="AU426" s="20">
        <v>54</v>
      </c>
      <c r="AV426" s="20">
        <v>55</v>
      </c>
      <c r="AW426" s="20">
        <v>8</v>
      </c>
      <c r="AX426" s="20">
        <v>437</v>
      </c>
    </row>
    <row r="427" spans="33:50" x14ac:dyDescent="0.3">
      <c r="AG427" s="49" t="s">
        <v>376</v>
      </c>
      <c r="AH427" s="42">
        <v>331000</v>
      </c>
      <c r="AI427" s="43">
        <v>56.2</v>
      </c>
      <c r="AJ427" s="51">
        <v>92</v>
      </c>
      <c r="AK427" s="331" t="s">
        <v>1667</v>
      </c>
      <c r="AL427" s="21" t="s">
        <v>20</v>
      </c>
      <c r="AM427" s="435" t="s">
        <v>10</v>
      </c>
      <c r="AN427" s="241">
        <v>165700</v>
      </c>
      <c r="AO427" s="20">
        <v>43</v>
      </c>
      <c r="AP427" s="20">
        <v>1</v>
      </c>
      <c r="AQ427" s="417">
        <v>43</v>
      </c>
      <c r="AS427" s="241">
        <v>165700</v>
      </c>
      <c r="AT427" s="20">
        <v>59</v>
      </c>
      <c r="AU427" s="20">
        <v>59</v>
      </c>
      <c r="AV427" s="20">
        <v>-24</v>
      </c>
      <c r="AW427" s="20">
        <v>2</v>
      </c>
      <c r="AX427" s="20">
        <v>118</v>
      </c>
    </row>
    <row r="428" spans="33:50" x14ac:dyDescent="0.3">
      <c r="AG428" s="49" t="s">
        <v>377</v>
      </c>
      <c r="AH428" s="42">
        <v>117300</v>
      </c>
      <c r="AI428" s="43">
        <v>0</v>
      </c>
      <c r="AJ428" s="51">
        <v>0</v>
      </c>
      <c r="AK428" s="332" t="s">
        <v>1921</v>
      </c>
      <c r="AL428" s="21" t="s">
        <v>25</v>
      </c>
      <c r="AM428" s="299" t="s">
        <v>1972</v>
      </c>
      <c r="AN428" s="241">
        <v>117300</v>
      </c>
      <c r="AO428" s="20" t="s">
        <v>1020</v>
      </c>
      <c r="AP428" s="20" t="s">
        <v>1020</v>
      </c>
      <c r="AQ428" s="417" t="s">
        <v>1020</v>
      </c>
      <c r="AR428" s="200"/>
      <c r="AS428" s="241">
        <v>243300</v>
      </c>
      <c r="AT428" s="20">
        <v>61.4</v>
      </c>
      <c r="AU428" s="20">
        <v>60.666666666666664</v>
      </c>
      <c r="AV428" s="20">
        <v>34</v>
      </c>
      <c r="AW428" s="20">
        <v>5</v>
      </c>
      <c r="AX428" s="20">
        <v>307</v>
      </c>
    </row>
    <row r="429" spans="33:50" x14ac:dyDescent="0.3">
      <c r="AG429" s="49" t="s">
        <v>378</v>
      </c>
      <c r="AH429" s="42">
        <v>368700</v>
      </c>
      <c r="AI429" s="43">
        <v>0</v>
      </c>
      <c r="AJ429" s="51">
        <v>0</v>
      </c>
      <c r="AK429" s="332" t="s">
        <v>1668</v>
      </c>
      <c r="AL429" s="21" t="s">
        <v>15</v>
      </c>
      <c r="AM429" s="299" t="s">
        <v>9</v>
      </c>
      <c r="AN429" s="241">
        <v>123900</v>
      </c>
      <c r="AO429" s="20">
        <v>0</v>
      </c>
      <c r="AP429" s="20">
        <v>0</v>
      </c>
      <c r="AQ429" s="417" t="s">
        <v>1020</v>
      </c>
      <c r="AR429" s="200"/>
      <c r="AS429" s="241">
        <v>123900</v>
      </c>
      <c r="AT429" s="20">
        <v>0</v>
      </c>
      <c r="AU429" s="20">
        <v>0</v>
      </c>
      <c r="AV429" s="20">
        <v>23</v>
      </c>
      <c r="AW429" s="20">
        <v>0</v>
      </c>
      <c r="AX429" s="20">
        <v>0</v>
      </c>
    </row>
    <row r="430" spans="33:50" x14ac:dyDescent="0.3">
      <c r="AG430" s="49" t="s">
        <v>379</v>
      </c>
      <c r="AH430" s="42">
        <v>257600</v>
      </c>
      <c r="AI430" s="43">
        <v>46</v>
      </c>
      <c r="AJ430" s="51">
        <v>78</v>
      </c>
      <c r="AK430" s="332" t="s">
        <v>1532</v>
      </c>
      <c r="AL430" s="21" t="s">
        <v>23</v>
      </c>
      <c r="AM430" s="435" t="s">
        <v>1974</v>
      </c>
      <c r="AN430" s="241">
        <v>123900</v>
      </c>
      <c r="AO430" s="20">
        <v>0</v>
      </c>
      <c r="AP430" s="20">
        <v>0</v>
      </c>
      <c r="AQ430" s="417" t="s">
        <v>1020</v>
      </c>
      <c r="AR430" s="200"/>
      <c r="AS430" s="241">
        <v>123900</v>
      </c>
      <c r="AT430" s="20">
        <v>44</v>
      </c>
      <c r="AU430" s="20">
        <v>44</v>
      </c>
      <c r="AV430" s="20">
        <v>-18</v>
      </c>
      <c r="AW430" s="20">
        <v>2</v>
      </c>
      <c r="AX430" s="20">
        <v>88</v>
      </c>
    </row>
    <row r="431" spans="33:50" x14ac:dyDescent="0.3">
      <c r="AG431" s="49" t="s">
        <v>730</v>
      </c>
      <c r="AH431" s="42">
        <v>126300</v>
      </c>
      <c r="AI431" s="43">
        <v>44</v>
      </c>
      <c r="AJ431" s="51">
        <v>-16</v>
      </c>
      <c r="AK431" s="331" t="s">
        <v>991</v>
      </c>
      <c r="AL431" s="21" t="s">
        <v>17</v>
      </c>
      <c r="AM431" s="435" t="s">
        <v>38</v>
      </c>
      <c r="AN431" s="241">
        <v>360400</v>
      </c>
      <c r="AO431" s="20">
        <v>850</v>
      </c>
      <c r="AP431" s="20">
        <v>13</v>
      </c>
      <c r="AQ431" s="417">
        <v>65.384615384615387</v>
      </c>
      <c r="AS431" s="241">
        <v>390500</v>
      </c>
      <c r="AT431" s="20">
        <v>74.5</v>
      </c>
      <c r="AU431" s="20">
        <v>61.333333333333336</v>
      </c>
      <c r="AV431" s="20">
        <v>116</v>
      </c>
      <c r="AW431" s="20">
        <v>8</v>
      </c>
      <c r="AX431" s="20">
        <v>596</v>
      </c>
    </row>
    <row r="432" spans="33:50" x14ac:dyDescent="0.3">
      <c r="AG432" s="49" t="s">
        <v>380</v>
      </c>
      <c r="AH432" s="42">
        <v>123900</v>
      </c>
      <c r="AI432" s="43">
        <v>0</v>
      </c>
      <c r="AJ432" s="51">
        <v>0</v>
      </c>
      <c r="AK432" s="331" t="s">
        <v>1266</v>
      </c>
      <c r="AL432" s="21" t="s">
        <v>23</v>
      </c>
      <c r="AM432" s="299" t="s">
        <v>11</v>
      </c>
      <c r="AN432" s="241">
        <v>429900</v>
      </c>
      <c r="AO432" s="20">
        <v>347</v>
      </c>
      <c r="AP432" s="20">
        <v>4</v>
      </c>
      <c r="AQ432" s="417">
        <v>86.75</v>
      </c>
      <c r="AS432" s="241">
        <v>383900</v>
      </c>
      <c r="AT432" s="20">
        <v>63.6</v>
      </c>
      <c r="AU432" s="20">
        <v>61</v>
      </c>
      <c r="AV432" s="20">
        <v>123</v>
      </c>
      <c r="AW432" s="20">
        <v>5</v>
      </c>
      <c r="AX432" s="20">
        <v>318</v>
      </c>
    </row>
    <row r="433" spans="33:50" x14ac:dyDescent="0.3">
      <c r="AG433" s="49" t="s">
        <v>381</v>
      </c>
      <c r="AH433" s="42">
        <v>138600</v>
      </c>
      <c r="AI433" s="43">
        <v>0</v>
      </c>
      <c r="AJ433" s="51">
        <v>0</v>
      </c>
      <c r="AK433" s="331" t="s">
        <v>914</v>
      </c>
      <c r="AL433" s="21" t="s">
        <v>20</v>
      </c>
      <c r="AM433" s="299" t="s">
        <v>11</v>
      </c>
      <c r="AN433" s="241">
        <v>290900</v>
      </c>
      <c r="AO433" s="20">
        <v>411</v>
      </c>
      <c r="AP433" s="20">
        <v>7</v>
      </c>
      <c r="AQ433" s="417">
        <v>58.714285714285715</v>
      </c>
      <c r="AS433" s="241">
        <v>290900</v>
      </c>
      <c r="AT433" s="20">
        <v>15</v>
      </c>
      <c r="AU433" s="20">
        <v>15</v>
      </c>
      <c r="AV433" s="20">
        <v>97</v>
      </c>
      <c r="AW433" s="20">
        <v>1</v>
      </c>
      <c r="AX433" s="20">
        <v>15</v>
      </c>
    </row>
    <row r="434" spans="33:50" x14ac:dyDescent="0.3">
      <c r="AG434" s="49" t="s">
        <v>382</v>
      </c>
      <c r="AH434" s="42">
        <v>117300</v>
      </c>
      <c r="AI434" s="43">
        <v>0</v>
      </c>
      <c r="AJ434" s="51">
        <v>0</v>
      </c>
      <c r="AK434" s="331" t="s">
        <v>1267</v>
      </c>
      <c r="AL434" s="21" t="s">
        <v>2</v>
      </c>
      <c r="AM434" s="299" t="s">
        <v>38</v>
      </c>
      <c r="AN434" s="241">
        <v>519100</v>
      </c>
      <c r="AO434" s="20">
        <v>253</v>
      </c>
      <c r="AP434" s="20">
        <v>4</v>
      </c>
      <c r="AQ434" s="417">
        <v>63.25</v>
      </c>
      <c r="AS434" s="241">
        <v>432000</v>
      </c>
      <c r="AT434" s="20">
        <v>64.25</v>
      </c>
      <c r="AU434" s="20">
        <v>54.666666666666664</v>
      </c>
      <c r="AV434" s="20">
        <v>161</v>
      </c>
      <c r="AW434" s="20">
        <v>4</v>
      </c>
      <c r="AX434" s="20">
        <v>257</v>
      </c>
    </row>
    <row r="435" spans="33:50" x14ac:dyDescent="0.3">
      <c r="AG435" s="49" t="s">
        <v>383</v>
      </c>
      <c r="AH435" s="42">
        <v>320100</v>
      </c>
      <c r="AI435" s="43">
        <v>57</v>
      </c>
      <c r="AJ435" s="51">
        <v>65</v>
      </c>
      <c r="AK435" s="331" t="s">
        <v>1268</v>
      </c>
      <c r="AL435" s="21" t="s">
        <v>13</v>
      </c>
      <c r="AM435" s="299" t="s">
        <v>10</v>
      </c>
      <c r="AN435" s="241">
        <v>500300</v>
      </c>
      <c r="AO435" s="20">
        <v>1999</v>
      </c>
      <c r="AP435" s="20">
        <v>22</v>
      </c>
      <c r="AQ435" s="417">
        <v>90.86363636363636</v>
      </c>
      <c r="AS435" s="241">
        <v>399000</v>
      </c>
      <c r="AT435" s="20">
        <v>20</v>
      </c>
      <c r="AU435" s="20">
        <v>20</v>
      </c>
      <c r="AV435" s="20">
        <v>185</v>
      </c>
      <c r="AW435" s="20">
        <v>3</v>
      </c>
      <c r="AX435" s="20">
        <v>60</v>
      </c>
    </row>
    <row r="436" spans="33:50" x14ac:dyDescent="0.3">
      <c r="AG436" s="49" t="s">
        <v>384</v>
      </c>
      <c r="AH436" s="42">
        <v>123900</v>
      </c>
      <c r="AI436" s="43">
        <v>0</v>
      </c>
      <c r="AJ436" s="51">
        <v>0</v>
      </c>
      <c r="AK436" s="332" t="s">
        <v>1922</v>
      </c>
      <c r="AL436" s="21" t="s">
        <v>20</v>
      </c>
      <c r="AM436" s="299" t="s">
        <v>9</v>
      </c>
      <c r="AN436" s="241">
        <v>117300</v>
      </c>
      <c r="AO436" s="20" t="s">
        <v>1020</v>
      </c>
      <c r="AP436" s="20" t="s">
        <v>1020</v>
      </c>
      <c r="AQ436" s="417" t="s">
        <v>1020</v>
      </c>
      <c r="AR436" s="200"/>
      <c r="AS436" s="241">
        <v>117300</v>
      </c>
      <c r="AT436" s="20">
        <v>0</v>
      </c>
      <c r="AU436" s="20">
        <v>0</v>
      </c>
      <c r="AV436" s="20">
        <v>22</v>
      </c>
      <c r="AW436" s="20">
        <v>0</v>
      </c>
      <c r="AX436" s="20">
        <v>0</v>
      </c>
    </row>
    <row r="437" spans="33:50" x14ac:dyDescent="0.3">
      <c r="AG437" s="49" t="s">
        <v>385</v>
      </c>
      <c r="AH437" s="42">
        <v>436500</v>
      </c>
      <c r="AI437" s="43">
        <v>93.8</v>
      </c>
      <c r="AJ437" s="51">
        <v>36</v>
      </c>
      <c r="AK437" s="331" t="s">
        <v>1923</v>
      </c>
      <c r="AL437" s="21" t="s">
        <v>20</v>
      </c>
      <c r="AM437" s="435" t="s">
        <v>38</v>
      </c>
      <c r="AN437" s="241">
        <v>279100</v>
      </c>
      <c r="AO437" s="20">
        <v>963</v>
      </c>
      <c r="AP437" s="20">
        <v>19</v>
      </c>
      <c r="AQ437" s="417">
        <v>50.684210526315788</v>
      </c>
      <c r="AS437" s="241">
        <v>307300</v>
      </c>
      <c r="AT437" s="20">
        <v>59.571428571428569</v>
      </c>
      <c r="AU437" s="20">
        <v>56</v>
      </c>
      <c r="AV437" s="20">
        <v>64</v>
      </c>
      <c r="AW437" s="20">
        <v>7</v>
      </c>
      <c r="AX437" s="20">
        <v>417</v>
      </c>
    </row>
    <row r="438" spans="33:50" x14ac:dyDescent="0.3">
      <c r="AG438" s="49" t="s">
        <v>731</v>
      </c>
      <c r="AH438" s="42">
        <v>114400</v>
      </c>
      <c r="AI438" s="43">
        <v>0</v>
      </c>
      <c r="AJ438" s="51">
        <v>0</v>
      </c>
      <c r="AK438" s="332" t="s">
        <v>1924</v>
      </c>
      <c r="AL438" s="21" t="s">
        <v>20</v>
      </c>
      <c r="AM438" s="299" t="s">
        <v>1972</v>
      </c>
      <c r="AN438" s="241">
        <v>180300</v>
      </c>
      <c r="AO438" s="20" t="s">
        <v>1020</v>
      </c>
      <c r="AP438" s="20" t="s">
        <v>1020</v>
      </c>
      <c r="AQ438" s="417" t="s">
        <v>1020</v>
      </c>
      <c r="AR438" s="200"/>
      <c r="AS438" s="241">
        <v>245100</v>
      </c>
      <c r="AT438" s="20">
        <v>57.5</v>
      </c>
      <c r="AU438" s="20">
        <v>37</v>
      </c>
      <c r="AV438" s="20">
        <v>77</v>
      </c>
      <c r="AW438" s="20">
        <v>6</v>
      </c>
      <c r="AX438" s="20">
        <v>345</v>
      </c>
    </row>
    <row r="439" spans="33:50" x14ac:dyDescent="0.3">
      <c r="AG439" s="49" t="s">
        <v>808</v>
      </c>
      <c r="AH439" s="42">
        <v>472500</v>
      </c>
      <c r="AI439" s="43">
        <v>89.4</v>
      </c>
      <c r="AJ439" s="51">
        <v>100</v>
      </c>
      <c r="AK439" s="331" t="s">
        <v>1533</v>
      </c>
      <c r="AL439" s="21" t="s">
        <v>17</v>
      </c>
      <c r="AM439" s="435" t="s">
        <v>1974</v>
      </c>
      <c r="AN439" s="241">
        <v>310400</v>
      </c>
      <c r="AO439" s="20">
        <v>451</v>
      </c>
      <c r="AP439" s="20">
        <v>8</v>
      </c>
      <c r="AQ439" s="417">
        <v>56.375</v>
      </c>
      <c r="AS439" s="241">
        <v>446300</v>
      </c>
      <c r="AT439" s="20">
        <v>86.5</v>
      </c>
      <c r="AU439" s="20">
        <v>99</v>
      </c>
      <c r="AV439" s="20">
        <v>59</v>
      </c>
      <c r="AW439" s="20">
        <v>8</v>
      </c>
      <c r="AX439" s="20">
        <v>692</v>
      </c>
    </row>
    <row r="440" spans="33:50" x14ac:dyDescent="0.3">
      <c r="AG440" s="49" t="s">
        <v>386</v>
      </c>
      <c r="AH440" s="42">
        <v>500000</v>
      </c>
      <c r="AI440" s="43">
        <v>99</v>
      </c>
      <c r="AJ440" s="51">
        <v>154</v>
      </c>
      <c r="AK440" s="332" t="s">
        <v>1534</v>
      </c>
      <c r="AL440" s="21" t="s">
        <v>14</v>
      </c>
      <c r="AM440" s="435" t="s">
        <v>1972</v>
      </c>
      <c r="AN440" s="241">
        <v>123900</v>
      </c>
      <c r="AO440" s="20">
        <v>32</v>
      </c>
      <c r="AP440" s="20">
        <v>2</v>
      </c>
      <c r="AQ440" s="417">
        <v>16</v>
      </c>
      <c r="AR440" s="200"/>
      <c r="AS440" s="241">
        <v>123900</v>
      </c>
      <c r="AT440" s="20">
        <v>0</v>
      </c>
      <c r="AU440" s="20">
        <v>0</v>
      </c>
      <c r="AV440" s="20">
        <v>23</v>
      </c>
      <c r="AW440" s="20">
        <v>0</v>
      </c>
      <c r="AX440" s="20">
        <v>0</v>
      </c>
    </row>
    <row r="441" spans="33:50" x14ac:dyDescent="0.3">
      <c r="AG441" s="49" t="s">
        <v>387</v>
      </c>
      <c r="AH441" s="42">
        <v>330400</v>
      </c>
      <c r="AI441" s="43">
        <v>86</v>
      </c>
      <c r="AJ441" s="51">
        <v>24</v>
      </c>
      <c r="AK441" s="331" t="s">
        <v>915</v>
      </c>
      <c r="AL441" s="21" t="s">
        <v>3</v>
      </c>
      <c r="AM441" s="299" t="s">
        <v>10</v>
      </c>
      <c r="AN441" s="241">
        <v>634400</v>
      </c>
      <c r="AO441" s="20">
        <v>2535</v>
      </c>
      <c r="AP441" s="20">
        <v>22</v>
      </c>
      <c r="AQ441" s="417">
        <v>115.22727272727273</v>
      </c>
      <c r="AS441" s="241">
        <v>580900</v>
      </c>
      <c r="AT441" s="20">
        <v>104.375</v>
      </c>
      <c r="AU441" s="20">
        <v>105</v>
      </c>
      <c r="AV441" s="20">
        <v>145</v>
      </c>
      <c r="AW441" s="20">
        <v>8</v>
      </c>
      <c r="AX441" s="20">
        <v>835</v>
      </c>
    </row>
    <row r="442" spans="33:50" x14ac:dyDescent="0.3">
      <c r="AG442" s="49" t="s">
        <v>388</v>
      </c>
      <c r="AH442" s="42">
        <v>174200</v>
      </c>
      <c r="AI442" s="43">
        <v>37.5</v>
      </c>
      <c r="AJ442" s="51">
        <v>29</v>
      </c>
      <c r="AK442" s="332" t="s">
        <v>992</v>
      </c>
      <c r="AL442" s="21" t="s">
        <v>13</v>
      </c>
      <c r="AM442" s="299" t="s">
        <v>9</v>
      </c>
      <c r="AN442" s="241">
        <v>148400</v>
      </c>
      <c r="AO442" s="20">
        <v>0</v>
      </c>
      <c r="AP442" s="20">
        <v>0</v>
      </c>
      <c r="AQ442" s="417" t="s">
        <v>1020</v>
      </c>
      <c r="AR442" s="200"/>
      <c r="AS442" s="241">
        <v>148400</v>
      </c>
      <c r="AT442" s="20">
        <v>0</v>
      </c>
      <c r="AU442" s="20">
        <v>0</v>
      </c>
      <c r="AV442" s="20">
        <v>28</v>
      </c>
      <c r="AW442" s="20">
        <v>0</v>
      </c>
      <c r="AX442" s="20">
        <v>0</v>
      </c>
    </row>
    <row r="443" spans="33:50" x14ac:dyDescent="0.3">
      <c r="AG443" s="49" t="s">
        <v>389</v>
      </c>
      <c r="AH443" s="42">
        <v>361400</v>
      </c>
      <c r="AI443" s="43">
        <v>74.67</v>
      </c>
      <c r="AJ443" s="51">
        <v>33</v>
      </c>
      <c r="AK443" s="332" t="s">
        <v>1925</v>
      </c>
      <c r="AL443" s="21" t="s">
        <v>19</v>
      </c>
      <c r="AM443" s="299" t="s">
        <v>1973</v>
      </c>
      <c r="AN443" s="241">
        <v>102400</v>
      </c>
      <c r="AO443" s="20" t="s">
        <v>1020</v>
      </c>
      <c r="AP443" s="20" t="s">
        <v>1020</v>
      </c>
      <c r="AQ443" s="417" t="s">
        <v>1020</v>
      </c>
      <c r="AR443" s="200"/>
      <c r="AS443" s="241">
        <v>102400</v>
      </c>
      <c r="AT443" s="20">
        <v>0</v>
      </c>
      <c r="AU443" s="20">
        <v>0</v>
      </c>
      <c r="AV443" s="20">
        <v>19</v>
      </c>
      <c r="AW443" s="20">
        <v>0</v>
      </c>
      <c r="AX443" s="20">
        <v>0</v>
      </c>
    </row>
    <row r="444" spans="33:50" x14ac:dyDescent="0.3">
      <c r="AG444" s="49" t="s">
        <v>809</v>
      </c>
      <c r="AH444" s="42">
        <v>309100</v>
      </c>
      <c r="AI444" s="43">
        <v>68.17</v>
      </c>
      <c r="AJ444" s="51">
        <v>85</v>
      </c>
      <c r="AK444" s="331" t="s">
        <v>1270</v>
      </c>
      <c r="AL444" s="21" t="s">
        <v>20</v>
      </c>
      <c r="AM444" s="435" t="s">
        <v>1971</v>
      </c>
      <c r="AN444" s="241">
        <v>264600</v>
      </c>
      <c r="AO444" s="20">
        <v>769</v>
      </c>
      <c r="AP444" s="20">
        <v>16</v>
      </c>
      <c r="AQ444" s="417">
        <v>48.0625</v>
      </c>
      <c r="AS444" s="241">
        <v>224600</v>
      </c>
      <c r="AT444" s="20">
        <v>33</v>
      </c>
      <c r="AU444" s="20">
        <v>35.333333333333336</v>
      </c>
      <c r="AV444" s="20">
        <v>54</v>
      </c>
      <c r="AW444" s="20">
        <v>4</v>
      </c>
      <c r="AX444" s="20">
        <v>132</v>
      </c>
    </row>
    <row r="445" spans="33:50" x14ac:dyDescent="0.3">
      <c r="AG445" s="49" t="s">
        <v>390</v>
      </c>
      <c r="AH445" s="42">
        <v>432500</v>
      </c>
      <c r="AI445" s="43">
        <v>74.599999999999994</v>
      </c>
      <c r="AJ445" s="51">
        <v>128</v>
      </c>
      <c r="AK445" s="332" t="s">
        <v>1926</v>
      </c>
      <c r="AL445" s="21" t="s">
        <v>24</v>
      </c>
      <c r="AM445" s="299" t="s">
        <v>1972</v>
      </c>
      <c r="AN445" s="241">
        <v>102400</v>
      </c>
      <c r="AO445" s="20" t="s">
        <v>1020</v>
      </c>
      <c r="AP445" s="20" t="s">
        <v>1020</v>
      </c>
      <c r="AQ445" s="417" t="s">
        <v>1020</v>
      </c>
      <c r="AR445" s="200"/>
      <c r="AS445" s="241">
        <v>102400</v>
      </c>
      <c r="AT445" s="20">
        <v>0</v>
      </c>
      <c r="AU445" s="20">
        <v>0</v>
      </c>
      <c r="AV445" s="20">
        <v>19</v>
      </c>
      <c r="AW445" s="20">
        <v>0</v>
      </c>
      <c r="AX445" s="20">
        <v>0</v>
      </c>
    </row>
    <row r="446" spans="33:50" x14ac:dyDescent="0.3">
      <c r="AG446" s="49" t="s">
        <v>391</v>
      </c>
      <c r="AH446" s="42">
        <v>433300</v>
      </c>
      <c r="AI446" s="43">
        <v>80.5</v>
      </c>
      <c r="AJ446" s="51">
        <v>99</v>
      </c>
      <c r="AK446" s="331" t="s">
        <v>1271</v>
      </c>
      <c r="AL446" s="21" t="s">
        <v>22</v>
      </c>
      <c r="AM446" s="299" t="s">
        <v>38</v>
      </c>
      <c r="AN446" s="241">
        <v>235400</v>
      </c>
      <c r="AO446" s="20">
        <v>513</v>
      </c>
      <c r="AP446" s="20">
        <v>12</v>
      </c>
      <c r="AQ446" s="417">
        <v>42.75</v>
      </c>
      <c r="AS446" s="241">
        <v>235400</v>
      </c>
      <c r="AT446" s="20">
        <v>58</v>
      </c>
      <c r="AU446" s="20">
        <v>58</v>
      </c>
      <c r="AV446" s="20">
        <v>32</v>
      </c>
      <c r="AW446" s="20">
        <v>1</v>
      </c>
      <c r="AX446" s="20">
        <v>58</v>
      </c>
    </row>
    <row r="447" spans="33:50" x14ac:dyDescent="0.3">
      <c r="AG447" s="49" t="s">
        <v>810</v>
      </c>
      <c r="AH447" s="42">
        <v>102400</v>
      </c>
      <c r="AI447" s="43">
        <v>0</v>
      </c>
      <c r="AJ447" s="51">
        <v>0</v>
      </c>
      <c r="AK447" s="331" t="s">
        <v>1535</v>
      </c>
      <c r="AL447" s="21" t="s">
        <v>2</v>
      </c>
      <c r="AM447" s="299" t="s">
        <v>1974</v>
      </c>
      <c r="AN447" s="241">
        <v>188800</v>
      </c>
      <c r="AO447" s="20">
        <v>98</v>
      </c>
      <c r="AP447" s="20">
        <v>2</v>
      </c>
      <c r="AQ447" s="417">
        <v>49</v>
      </c>
      <c r="AS447" s="241">
        <v>239900</v>
      </c>
      <c r="AT447" s="20">
        <v>41.857142857142854</v>
      </c>
      <c r="AU447" s="20">
        <v>38.666666666666664</v>
      </c>
      <c r="AV447" s="20">
        <v>88</v>
      </c>
      <c r="AW447" s="20">
        <v>7</v>
      </c>
      <c r="AX447" s="20">
        <v>293</v>
      </c>
    </row>
    <row r="448" spans="33:50" x14ac:dyDescent="0.3">
      <c r="AG448" s="49" t="s">
        <v>811</v>
      </c>
      <c r="AH448" s="42">
        <v>495700</v>
      </c>
      <c r="AI448" s="43">
        <v>94</v>
      </c>
      <c r="AJ448" s="51">
        <v>81</v>
      </c>
      <c r="AK448" s="331" t="s">
        <v>1272</v>
      </c>
      <c r="AL448" s="21" t="s">
        <v>26</v>
      </c>
      <c r="AM448" s="299" t="s">
        <v>9</v>
      </c>
      <c r="AN448" s="241">
        <v>198200</v>
      </c>
      <c r="AO448" s="20">
        <v>180</v>
      </c>
      <c r="AP448" s="20">
        <v>4</v>
      </c>
      <c r="AQ448" s="417">
        <v>45</v>
      </c>
      <c r="AS448" s="241">
        <v>198200</v>
      </c>
      <c r="AT448" s="20">
        <v>0</v>
      </c>
      <c r="AU448" s="20">
        <v>0</v>
      </c>
      <c r="AV448" s="20">
        <v>37</v>
      </c>
      <c r="AW448" s="20">
        <v>0</v>
      </c>
      <c r="AX448" s="20">
        <v>0</v>
      </c>
    </row>
    <row r="449" spans="33:50" x14ac:dyDescent="0.3">
      <c r="AG449" s="49" t="s">
        <v>392</v>
      </c>
      <c r="AH449" s="42">
        <v>403800</v>
      </c>
      <c r="AI449" s="43">
        <v>79.33</v>
      </c>
      <c r="AJ449" s="51">
        <v>88</v>
      </c>
      <c r="AK449" s="331" t="s">
        <v>1273</v>
      </c>
      <c r="AL449" s="437" t="s">
        <v>14</v>
      </c>
      <c r="AM449" s="299" t="s">
        <v>9</v>
      </c>
      <c r="AN449" s="241">
        <v>369900</v>
      </c>
      <c r="AO449" s="20">
        <v>739</v>
      </c>
      <c r="AP449" s="20">
        <v>11</v>
      </c>
      <c r="AQ449" s="417">
        <v>67.181818181818187</v>
      </c>
      <c r="AS449" s="241">
        <v>333300</v>
      </c>
      <c r="AT449" s="20">
        <v>50.4</v>
      </c>
      <c r="AU449" s="20">
        <v>54.666666666666664</v>
      </c>
      <c r="AV449" s="20">
        <v>99</v>
      </c>
      <c r="AW449" s="20">
        <v>5</v>
      </c>
      <c r="AX449" s="20">
        <v>252</v>
      </c>
    </row>
    <row r="450" spans="33:50" x14ac:dyDescent="0.3">
      <c r="AG450" s="49" t="s">
        <v>393</v>
      </c>
      <c r="AH450" s="42">
        <v>215800</v>
      </c>
      <c r="AI450" s="43">
        <v>62</v>
      </c>
      <c r="AJ450" s="51">
        <v>-57</v>
      </c>
      <c r="AK450" s="332" t="s">
        <v>1927</v>
      </c>
      <c r="AL450" s="21" t="s">
        <v>23</v>
      </c>
      <c r="AM450" s="299" t="s">
        <v>9</v>
      </c>
      <c r="AN450" s="241">
        <v>117300</v>
      </c>
      <c r="AO450" s="20" t="s">
        <v>1020</v>
      </c>
      <c r="AP450" s="20" t="s">
        <v>1020</v>
      </c>
      <c r="AQ450" s="417" t="s">
        <v>1020</v>
      </c>
      <c r="AR450" s="200"/>
      <c r="AS450" s="241">
        <v>117300</v>
      </c>
      <c r="AT450" s="20">
        <v>0</v>
      </c>
      <c r="AU450" s="20">
        <v>0</v>
      </c>
      <c r="AV450" s="20">
        <v>22</v>
      </c>
      <c r="AW450" s="20">
        <v>0</v>
      </c>
      <c r="AX450" s="20">
        <v>0</v>
      </c>
    </row>
    <row r="451" spans="33:50" x14ac:dyDescent="0.3">
      <c r="AG451" s="49" t="s">
        <v>732</v>
      </c>
      <c r="AH451" s="42">
        <v>102400</v>
      </c>
      <c r="AI451" s="43">
        <v>0</v>
      </c>
      <c r="AJ451" s="51">
        <v>0</v>
      </c>
      <c r="AK451" s="331" t="s">
        <v>916</v>
      </c>
      <c r="AL451" s="21" t="s">
        <v>41</v>
      </c>
      <c r="AM451" s="435" t="s">
        <v>11</v>
      </c>
      <c r="AN451" s="241">
        <v>506500</v>
      </c>
      <c r="AO451" s="20">
        <v>1932</v>
      </c>
      <c r="AP451" s="20">
        <v>21</v>
      </c>
      <c r="AQ451" s="417">
        <v>92</v>
      </c>
      <c r="AS451" s="241">
        <v>570600</v>
      </c>
      <c r="AT451" s="20">
        <v>107.5</v>
      </c>
      <c r="AU451" s="20">
        <v>118</v>
      </c>
      <c r="AV451" s="20">
        <v>57</v>
      </c>
      <c r="AW451" s="20">
        <v>8</v>
      </c>
      <c r="AX451" s="20">
        <v>860</v>
      </c>
    </row>
    <row r="452" spans="33:50" x14ac:dyDescent="0.3">
      <c r="AG452" s="49" t="s">
        <v>394</v>
      </c>
      <c r="AH452" s="42">
        <v>514900</v>
      </c>
      <c r="AI452" s="43">
        <v>52.5</v>
      </c>
      <c r="AJ452" s="51">
        <v>195</v>
      </c>
      <c r="AK452" s="331" t="s">
        <v>1274</v>
      </c>
      <c r="AL452" s="21" t="s">
        <v>23</v>
      </c>
      <c r="AM452" s="299" t="s">
        <v>38</v>
      </c>
      <c r="AN452" s="241">
        <v>425000</v>
      </c>
      <c r="AO452" s="20">
        <v>1621</v>
      </c>
      <c r="AP452" s="20">
        <v>21</v>
      </c>
      <c r="AQ452" s="417">
        <v>77.19047619047619</v>
      </c>
      <c r="AS452" s="241">
        <v>327600</v>
      </c>
      <c r="AT452" s="20">
        <v>63.142857142857146</v>
      </c>
      <c r="AU452" s="20">
        <v>48</v>
      </c>
      <c r="AV452" s="20">
        <v>117</v>
      </c>
      <c r="AW452" s="20">
        <v>7</v>
      </c>
      <c r="AX452" s="20">
        <v>442</v>
      </c>
    </row>
    <row r="453" spans="33:50" x14ac:dyDescent="0.3">
      <c r="AG453" s="49" t="s">
        <v>733</v>
      </c>
      <c r="AH453" s="42">
        <v>117300</v>
      </c>
      <c r="AI453" s="43">
        <v>0</v>
      </c>
      <c r="AJ453" s="51">
        <v>0</v>
      </c>
      <c r="AK453" s="331" t="s">
        <v>1275</v>
      </c>
      <c r="AL453" s="21" t="s">
        <v>2</v>
      </c>
      <c r="AM453" s="299" t="s">
        <v>1972</v>
      </c>
      <c r="AN453" s="241">
        <v>480400</v>
      </c>
      <c r="AO453" s="20">
        <v>698</v>
      </c>
      <c r="AP453" s="20">
        <v>8</v>
      </c>
      <c r="AQ453" s="417">
        <v>87.25</v>
      </c>
      <c r="AS453" s="241">
        <v>437100</v>
      </c>
      <c r="AT453" s="20">
        <v>82.428571428571431</v>
      </c>
      <c r="AU453" s="20">
        <v>92</v>
      </c>
      <c r="AV453" s="20">
        <v>53</v>
      </c>
      <c r="AW453" s="20">
        <v>7</v>
      </c>
      <c r="AX453" s="20">
        <v>577</v>
      </c>
    </row>
    <row r="454" spans="33:50" x14ac:dyDescent="0.3">
      <c r="AG454" s="49" t="s">
        <v>812</v>
      </c>
      <c r="AH454" s="42">
        <v>117300</v>
      </c>
      <c r="AI454" s="43">
        <v>0</v>
      </c>
      <c r="AJ454" s="51">
        <v>0</v>
      </c>
      <c r="AK454" s="331" t="s">
        <v>917</v>
      </c>
      <c r="AL454" s="21" t="s">
        <v>26</v>
      </c>
      <c r="AM454" s="299" t="s">
        <v>38</v>
      </c>
      <c r="AN454" s="241">
        <v>371100</v>
      </c>
      <c r="AO454" s="20">
        <v>648</v>
      </c>
      <c r="AP454" s="20">
        <v>12</v>
      </c>
      <c r="AQ454" s="417">
        <v>54</v>
      </c>
      <c r="AS454" s="241">
        <v>297300</v>
      </c>
      <c r="AT454" s="20">
        <v>40</v>
      </c>
      <c r="AU454" s="20">
        <v>40</v>
      </c>
      <c r="AV454" s="20">
        <v>74</v>
      </c>
      <c r="AW454" s="20">
        <v>1</v>
      </c>
      <c r="AX454" s="20">
        <v>40</v>
      </c>
    </row>
    <row r="455" spans="33:50" x14ac:dyDescent="0.3">
      <c r="AG455" s="54" t="s">
        <v>395</v>
      </c>
      <c r="AH455" s="28">
        <v>236300</v>
      </c>
      <c r="AI455" s="43">
        <v>0</v>
      </c>
      <c r="AJ455" s="51">
        <v>0</v>
      </c>
      <c r="AK455" s="331" t="s">
        <v>1738</v>
      </c>
      <c r="AL455" s="21" t="s">
        <v>15</v>
      </c>
      <c r="AM455" s="299" t="s">
        <v>1972</v>
      </c>
      <c r="AN455" s="241">
        <v>436000</v>
      </c>
      <c r="AO455" s="20">
        <v>1663</v>
      </c>
      <c r="AP455" s="20">
        <v>21</v>
      </c>
      <c r="AQ455" s="417">
        <v>79.19047619047619</v>
      </c>
      <c r="AS455" s="241">
        <v>431500</v>
      </c>
      <c r="AT455" s="20">
        <v>79.625</v>
      </c>
      <c r="AU455" s="20">
        <v>83.666666666666671</v>
      </c>
      <c r="AV455" s="20">
        <v>53</v>
      </c>
      <c r="AW455" s="20">
        <v>8</v>
      </c>
      <c r="AX455" s="20">
        <v>637</v>
      </c>
    </row>
    <row r="456" spans="33:50" x14ac:dyDescent="0.3">
      <c r="AG456" s="49" t="s">
        <v>396</v>
      </c>
      <c r="AH456" s="42">
        <v>504700</v>
      </c>
      <c r="AI456" s="43">
        <v>98.33</v>
      </c>
      <c r="AJ456" s="51">
        <v>88</v>
      </c>
      <c r="AK456" s="331" t="s">
        <v>1278</v>
      </c>
      <c r="AL456" s="21" t="s">
        <v>13</v>
      </c>
      <c r="AM456" s="435" t="s">
        <v>1972</v>
      </c>
      <c r="AN456" s="241">
        <v>446800</v>
      </c>
      <c r="AO456" s="20">
        <v>541</v>
      </c>
      <c r="AP456" s="20">
        <v>6</v>
      </c>
      <c r="AQ456" s="417">
        <v>90.166666666666671</v>
      </c>
      <c r="AS456" s="241">
        <v>446800</v>
      </c>
      <c r="AT456" s="20">
        <v>0</v>
      </c>
      <c r="AU456" s="20">
        <v>0</v>
      </c>
      <c r="AV456" s="20">
        <v>84</v>
      </c>
      <c r="AW456" s="20">
        <v>0</v>
      </c>
      <c r="AX456" s="20">
        <v>0</v>
      </c>
    </row>
    <row r="457" spans="33:50" x14ac:dyDescent="0.3">
      <c r="AG457" s="49" t="s">
        <v>397</v>
      </c>
      <c r="AH457" s="42">
        <v>354000</v>
      </c>
      <c r="AI457" s="43">
        <v>73</v>
      </c>
      <c r="AJ457" s="51">
        <v>100</v>
      </c>
      <c r="AK457" s="331" t="s">
        <v>1279</v>
      </c>
      <c r="AL457" s="21" t="s">
        <v>21</v>
      </c>
      <c r="AM457" s="299" t="s">
        <v>9</v>
      </c>
      <c r="AN457" s="241">
        <v>507400</v>
      </c>
      <c r="AO457" s="20">
        <v>1843</v>
      </c>
      <c r="AP457" s="20">
        <v>20</v>
      </c>
      <c r="AQ457" s="417">
        <v>92.15</v>
      </c>
      <c r="AS457" s="241">
        <v>450600</v>
      </c>
      <c r="AT457" s="20">
        <v>81.333333333333329</v>
      </c>
      <c r="AU457" s="20">
        <v>73.333333333333329</v>
      </c>
      <c r="AV457" s="20">
        <v>136</v>
      </c>
      <c r="AW457" s="20">
        <v>6</v>
      </c>
      <c r="AX457" s="20">
        <v>488</v>
      </c>
    </row>
    <row r="458" spans="33:50" x14ac:dyDescent="0.3">
      <c r="AG458" s="49" t="s">
        <v>398</v>
      </c>
      <c r="AH458" s="42">
        <v>475800</v>
      </c>
      <c r="AI458" s="43">
        <v>87.67</v>
      </c>
      <c r="AJ458" s="51">
        <v>129</v>
      </c>
      <c r="AK458" s="331" t="s">
        <v>1281</v>
      </c>
      <c r="AL458" s="21" t="s">
        <v>14</v>
      </c>
      <c r="AM458" s="299" t="s">
        <v>9</v>
      </c>
      <c r="AN458" s="241">
        <v>455900</v>
      </c>
      <c r="AO458" s="20">
        <v>1656</v>
      </c>
      <c r="AP458" s="20">
        <v>20</v>
      </c>
      <c r="AQ458" s="417">
        <v>82.8</v>
      </c>
      <c r="AS458" s="241">
        <v>417900</v>
      </c>
      <c r="AT458" s="20">
        <v>75.25</v>
      </c>
      <c r="AU458" s="20">
        <v>70.666666666666671</v>
      </c>
      <c r="AV458" s="20">
        <v>113</v>
      </c>
      <c r="AW458" s="20">
        <v>8</v>
      </c>
      <c r="AX458" s="20">
        <v>602</v>
      </c>
    </row>
    <row r="459" spans="33:50" x14ac:dyDescent="0.3">
      <c r="AG459" s="49" t="s">
        <v>399</v>
      </c>
      <c r="AH459" s="42">
        <v>416600</v>
      </c>
      <c r="AI459" s="43">
        <v>62.25</v>
      </c>
      <c r="AJ459" s="51">
        <v>105</v>
      </c>
      <c r="AK459" s="331" t="s">
        <v>993</v>
      </c>
      <c r="AL459" s="21" t="s">
        <v>12</v>
      </c>
      <c r="AM459" s="299" t="s">
        <v>38</v>
      </c>
      <c r="AN459" s="241">
        <v>342500</v>
      </c>
      <c r="AO459" s="20">
        <v>933</v>
      </c>
      <c r="AP459" s="20">
        <v>15</v>
      </c>
      <c r="AQ459" s="417">
        <v>62.2</v>
      </c>
      <c r="AS459" s="241">
        <v>342500</v>
      </c>
      <c r="AT459" s="20">
        <v>32</v>
      </c>
      <c r="AU459" s="20">
        <v>32</v>
      </c>
      <c r="AV459" s="20">
        <v>100</v>
      </c>
      <c r="AW459" s="20">
        <v>1</v>
      </c>
      <c r="AX459" s="20">
        <v>32</v>
      </c>
    </row>
    <row r="460" spans="33:50" x14ac:dyDescent="0.3">
      <c r="AG460" s="49" t="s">
        <v>400</v>
      </c>
      <c r="AH460" s="42">
        <v>370600</v>
      </c>
      <c r="AI460" s="43">
        <v>57</v>
      </c>
      <c r="AJ460" s="51">
        <v>102</v>
      </c>
      <c r="AK460" s="332" t="s">
        <v>1670</v>
      </c>
      <c r="AL460" s="21" t="s">
        <v>24</v>
      </c>
      <c r="AM460" s="435" t="s">
        <v>1973</v>
      </c>
      <c r="AN460" s="241">
        <v>123900</v>
      </c>
      <c r="AO460" s="20">
        <v>0</v>
      </c>
      <c r="AP460" s="20">
        <v>0</v>
      </c>
      <c r="AQ460" s="417" t="s">
        <v>1020</v>
      </c>
      <c r="AR460" s="200"/>
      <c r="AS460" s="241">
        <v>123900</v>
      </c>
      <c r="AT460" s="20">
        <v>0</v>
      </c>
      <c r="AU460" s="20">
        <v>0</v>
      </c>
      <c r="AV460" s="20">
        <v>23</v>
      </c>
      <c r="AW460" s="20">
        <v>0</v>
      </c>
      <c r="AX460" s="20">
        <v>0</v>
      </c>
    </row>
    <row r="461" spans="33:50" x14ac:dyDescent="0.3">
      <c r="AG461" s="49" t="s">
        <v>734</v>
      </c>
      <c r="AH461" s="42">
        <v>117300</v>
      </c>
      <c r="AI461" s="43">
        <v>0</v>
      </c>
      <c r="AJ461" s="51">
        <v>0</v>
      </c>
      <c r="AK461" s="332" t="s">
        <v>1283</v>
      </c>
      <c r="AL461" s="21" t="s">
        <v>15</v>
      </c>
      <c r="AM461" s="435" t="s">
        <v>1976</v>
      </c>
      <c r="AN461" s="241">
        <v>123900</v>
      </c>
      <c r="AO461" s="20">
        <v>0</v>
      </c>
      <c r="AP461" s="20">
        <v>0</v>
      </c>
      <c r="AQ461" s="417" t="s">
        <v>1020</v>
      </c>
      <c r="AR461" s="200"/>
      <c r="AS461" s="241">
        <v>123900</v>
      </c>
      <c r="AT461" s="20">
        <v>0</v>
      </c>
      <c r="AU461" s="20">
        <v>0</v>
      </c>
      <c r="AV461" s="20">
        <v>23</v>
      </c>
      <c r="AW461" s="20">
        <v>0</v>
      </c>
      <c r="AX461" s="20">
        <v>0</v>
      </c>
    </row>
    <row r="462" spans="33:50" x14ac:dyDescent="0.3">
      <c r="AG462" s="49" t="s">
        <v>401</v>
      </c>
      <c r="AH462" s="42">
        <v>412400</v>
      </c>
      <c r="AI462" s="43">
        <v>84.25</v>
      </c>
      <c r="AJ462" s="51">
        <v>70</v>
      </c>
      <c r="AK462" s="332" t="s">
        <v>1928</v>
      </c>
      <c r="AL462" s="21" t="s">
        <v>23</v>
      </c>
      <c r="AM462" s="299" t="s">
        <v>9</v>
      </c>
      <c r="AN462" s="241">
        <v>117300</v>
      </c>
      <c r="AO462" s="20" t="s">
        <v>1020</v>
      </c>
      <c r="AP462" s="20" t="s">
        <v>1020</v>
      </c>
      <c r="AQ462" s="417" t="s">
        <v>1020</v>
      </c>
      <c r="AR462" s="200"/>
      <c r="AS462" s="241">
        <v>117300</v>
      </c>
      <c r="AT462" s="20">
        <v>0</v>
      </c>
      <c r="AU462" s="20">
        <v>0</v>
      </c>
      <c r="AV462" s="20">
        <v>22</v>
      </c>
      <c r="AW462" s="20">
        <v>0</v>
      </c>
      <c r="AX462" s="20">
        <v>0</v>
      </c>
    </row>
    <row r="463" spans="33:50" x14ac:dyDescent="0.3">
      <c r="AG463" s="49" t="s">
        <v>402</v>
      </c>
      <c r="AH463" s="42">
        <v>296200</v>
      </c>
      <c r="AI463" s="43">
        <v>52.6</v>
      </c>
      <c r="AJ463" s="51">
        <v>42</v>
      </c>
      <c r="AK463" s="331" t="s">
        <v>1284</v>
      </c>
      <c r="AL463" s="21" t="s">
        <v>13</v>
      </c>
      <c r="AM463" s="299" t="s">
        <v>38</v>
      </c>
      <c r="AN463" s="241">
        <v>374100</v>
      </c>
      <c r="AO463" s="20">
        <v>1495</v>
      </c>
      <c r="AP463" s="20">
        <v>22</v>
      </c>
      <c r="AQ463" s="417">
        <v>67.954545454545453</v>
      </c>
      <c r="AS463" s="241">
        <v>277000</v>
      </c>
      <c r="AT463" s="20">
        <v>48</v>
      </c>
      <c r="AU463" s="20">
        <v>42</v>
      </c>
      <c r="AV463" s="20">
        <v>81</v>
      </c>
      <c r="AW463" s="20">
        <v>8</v>
      </c>
      <c r="AX463" s="20">
        <v>384</v>
      </c>
    </row>
    <row r="464" spans="33:50" x14ac:dyDescent="0.3">
      <c r="AG464" s="49" t="s">
        <v>403</v>
      </c>
      <c r="AH464" s="42">
        <v>305500</v>
      </c>
      <c r="AI464" s="43">
        <v>58.75</v>
      </c>
      <c r="AJ464" s="51">
        <v>49</v>
      </c>
      <c r="AK464" s="332" t="s">
        <v>1929</v>
      </c>
      <c r="AL464" s="21" t="s">
        <v>24</v>
      </c>
      <c r="AM464" s="299" t="s">
        <v>9</v>
      </c>
      <c r="AN464" s="241">
        <v>388500</v>
      </c>
      <c r="AO464" s="20" t="s">
        <v>1020</v>
      </c>
      <c r="AP464" s="20" t="s">
        <v>1020</v>
      </c>
      <c r="AQ464" s="417" t="s">
        <v>1020</v>
      </c>
      <c r="AR464" s="200"/>
      <c r="AS464" s="241">
        <v>342500</v>
      </c>
      <c r="AT464" s="20">
        <v>50.25</v>
      </c>
      <c r="AU464" s="20">
        <v>46.666666666666664</v>
      </c>
      <c r="AV464" s="20">
        <v>127</v>
      </c>
      <c r="AW464" s="20">
        <v>4</v>
      </c>
      <c r="AX464" s="20">
        <v>201</v>
      </c>
    </row>
    <row r="465" spans="33:50" x14ac:dyDescent="0.3">
      <c r="AG465" s="49" t="s">
        <v>404</v>
      </c>
      <c r="AH465" s="42">
        <v>412000</v>
      </c>
      <c r="AI465" s="43">
        <v>70.67</v>
      </c>
      <c r="AJ465" s="51">
        <v>89</v>
      </c>
      <c r="AK465" s="331" t="s">
        <v>1285</v>
      </c>
      <c r="AL465" s="21" t="s">
        <v>24</v>
      </c>
      <c r="AM465" s="299" t="s">
        <v>9</v>
      </c>
      <c r="AN465" s="241">
        <v>331100</v>
      </c>
      <c r="AO465" s="20">
        <v>1323</v>
      </c>
      <c r="AP465" s="20">
        <v>22</v>
      </c>
      <c r="AQ465" s="417">
        <v>60.136363636363633</v>
      </c>
      <c r="AS465" s="241">
        <v>291800</v>
      </c>
      <c r="AT465" s="20">
        <v>59.666666666666664</v>
      </c>
      <c r="AU465" s="20">
        <v>44.666666666666664</v>
      </c>
      <c r="AV465" s="20">
        <v>45</v>
      </c>
      <c r="AW465" s="20">
        <v>6</v>
      </c>
      <c r="AX465" s="20">
        <v>358</v>
      </c>
    </row>
    <row r="466" spans="33:50" x14ac:dyDescent="0.3">
      <c r="AG466" s="49" t="s">
        <v>813</v>
      </c>
      <c r="AH466" s="42">
        <v>150600</v>
      </c>
      <c r="AI466" s="43">
        <v>0</v>
      </c>
      <c r="AJ466" s="51">
        <v>0</v>
      </c>
      <c r="AK466" s="331" t="s">
        <v>1286</v>
      </c>
      <c r="AL466" s="21" t="s">
        <v>13</v>
      </c>
      <c r="AM466" s="299" t="s">
        <v>10</v>
      </c>
      <c r="AN466" s="241">
        <v>570800</v>
      </c>
      <c r="AO466" s="20">
        <v>2177</v>
      </c>
      <c r="AP466" s="20">
        <v>21</v>
      </c>
      <c r="AQ466" s="417">
        <v>103.66666666666667</v>
      </c>
      <c r="AS466" s="241">
        <v>452900</v>
      </c>
      <c r="AT466" s="20">
        <v>76.25</v>
      </c>
      <c r="AU466" s="20">
        <v>87</v>
      </c>
      <c r="AV466" s="20">
        <v>91</v>
      </c>
      <c r="AW466" s="20">
        <v>8</v>
      </c>
      <c r="AX466" s="20">
        <v>610</v>
      </c>
    </row>
    <row r="467" spans="33:50" x14ac:dyDescent="0.3">
      <c r="AG467" s="49" t="s">
        <v>814</v>
      </c>
      <c r="AH467" s="42">
        <v>288400</v>
      </c>
      <c r="AI467" s="43">
        <v>0</v>
      </c>
      <c r="AJ467" s="51">
        <v>0</v>
      </c>
      <c r="AK467" s="331" t="s">
        <v>1672</v>
      </c>
      <c r="AL467" s="21" t="s">
        <v>3</v>
      </c>
      <c r="AM467" s="299" t="s">
        <v>1972</v>
      </c>
      <c r="AN467" s="241">
        <v>264700</v>
      </c>
      <c r="AO467" s="20">
        <v>625</v>
      </c>
      <c r="AP467" s="20">
        <v>14</v>
      </c>
      <c r="AQ467" s="417">
        <v>44.642857142857146</v>
      </c>
      <c r="AS467" s="241">
        <v>220500</v>
      </c>
      <c r="AT467" s="20">
        <v>18</v>
      </c>
      <c r="AU467" s="20">
        <v>18</v>
      </c>
      <c r="AV467" s="20">
        <v>78</v>
      </c>
      <c r="AW467" s="20">
        <v>3</v>
      </c>
      <c r="AX467" s="20">
        <v>54</v>
      </c>
    </row>
    <row r="468" spans="33:50" x14ac:dyDescent="0.3">
      <c r="AG468" s="49" t="s">
        <v>815</v>
      </c>
      <c r="AH468" s="42">
        <v>282500</v>
      </c>
      <c r="AI468" s="43">
        <v>65.599999999999994</v>
      </c>
      <c r="AJ468" s="51">
        <v>42</v>
      </c>
      <c r="AK468" s="331" t="s">
        <v>1536</v>
      </c>
      <c r="AL468" s="21" t="s">
        <v>14</v>
      </c>
      <c r="AM468" s="299" t="s">
        <v>38</v>
      </c>
      <c r="AN468" s="241">
        <v>315400</v>
      </c>
      <c r="AO468" s="20">
        <v>1031</v>
      </c>
      <c r="AP468" s="20">
        <v>18</v>
      </c>
      <c r="AQ468" s="417">
        <v>57.277777777777779</v>
      </c>
      <c r="AS468" s="241">
        <v>321500</v>
      </c>
      <c r="AT468" s="20">
        <v>61.25</v>
      </c>
      <c r="AU468" s="20">
        <v>58.333333333333336</v>
      </c>
      <c r="AV468" s="20">
        <v>95</v>
      </c>
      <c r="AW468" s="20">
        <v>8</v>
      </c>
      <c r="AX468" s="20">
        <v>490</v>
      </c>
    </row>
    <row r="469" spans="33:50" x14ac:dyDescent="0.3">
      <c r="AG469" s="49" t="s">
        <v>816</v>
      </c>
      <c r="AH469" s="42">
        <v>213800</v>
      </c>
      <c r="AI469" s="43">
        <v>43.75</v>
      </c>
      <c r="AJ469" s="51">
        <v>30</v>
      </c>
      <c r="AK469" s="331" t="s">
        <v>1537</v>
      </c>
      <c r="AL469" s="21" t="s">
        <v>24</v>
      </c>
      <c r="AM469" s="299" t="s">
        <v>38</v>
      </c>
      <c r="AN469" s="241">
        <v>290700</v>
      </c>
      <c r="AO469" s="20">
        <v>792</v>
      </c>
      <c r="AP469" s="20">
        <v>15</v>
      </c>
      <c r="AQ469" s="417">
        <v>52.8</v>
      </c>
      <c r="AS469" s="241">
        <v>281200</v>
      </c>
      <c r="AT469" s="20">
        <v>59</v>
      </c>
      <c r="AU469" s="20">
        <v>42.666666666666664</v>
      </c>
      <c r="AV469" s="20">
        <v>47</v>
      </c>
      <c r="AW469" s="20">
        <v>8</v>
      </c>
      <c r="AX469" s="20">
        <v>472</v>
      </c>
    </row>
    <row r="470" spans="33:50" x14ac:dyDescent="0.3">
      <c r="AG470" s="49" t="s">
        <v>817</v>
      </c>
      <c r="AH470" s="42">
        <v>328900</v>
      </c>
      <c r="AI470" s="43">
        <v>65.33</v>
      </c>
      <c r="AJ470" s="51">
        <v>45</v>
      </c>
      <c r="AK470" s="331" t="s">
        <v>1287</v>
      </c>
      <c r="AL470" s="21" t="s">
        <v>22</v>
      </c>
      <c r="AM470" s="435" t="s">
        <v>9</v>
      </c>
      <c r="AN470" s="241">
        <v>487300</v>
      </c>
      <c r="AO470" s="20">
        <v>1947</v>
      </c>
      <c r="AP470" s="20">
        <v>22</v>
      </c>
      <c r="AQ470" s="417">
        <v>88.5</v>
      </c>
      <c r="AS470" s="241">
        <v>472300</v>
      </c>
      <c r="AT470" s="20">
        <v>89.875</v>
      </c>
      <c r="AU470" s="20">
        <v>98.666666666666671</v>
      </c>
      <c r="AV470" s="20">
        <v>61</v>
      </c>
      <c r="AW470" s="20">
        <v>8</v>
      </c>
      <c r="AX470" s="20">
        <v>719</v>
      </c>
    </row>
    <row r="471" spans="33:50" x14ac:dyDescent="0.3">
      <c r="AG471" s="49" t="s">
        <v>818</v>
      </c>
      <c r="AH471" s="42">
        <v>155400</v>
      </c>
      <c r="AI471" s="43">
        <v>32</v>
      </c>
      <c r="AJ471" s="51">
        <v>29</v>
      </c>
      <c r="AK471" s="331" t="s">
        <v>1289</v>
      </c>
      <c r="AL471" s="21" t="s">
        <v>21</v>
      </c>
      <c r="AM471" s="299" t="s">
        <v>38</v>
      </c>
      <c r="AN471" s="241">
        <v>365800</v>
      </c>
      <c r="AO471" s="20">
        <v>598</v>
      </c>
      <c r="AP471" s="20">
        <v>9</v>
      </c>
      <c r="AQ471" s="417">
        <v>66.444444444444443</v>
      </c>
      <c r="AS471" s="241">
        <v>363200</v>
      </c>
      <c r="AT471" s="20">
        <v>62</v>
      </c>
      <c r="AU471" s="20">
        <v>64</v>
      </c>
      <c r="AV471" s="20">
        <v>74</v>
      </c>
      <c r="AW471" s="20">
        <v>4</v>
      </c>
      <c r="AX471" s="20">
        <v>248</v>
      </c>
    </row>
    <row r="472" spans="33:50" x14ac:dyDescent="0.3">
      <c r="AG472" s="49" t="s">
        <v>819</v>
      </c>
      <c r="AH472" s="42">
        <v>411200</v>
      </c>
      <c r="AI472" s="43">
        <v>74.83</v>
      </c>
      <c r="AJ472" s="51">
        <v>99</v>
      </c>
      <c r="AK472" s="331" t="s">
        <v>1290</v>
      </c>
      <c r="AL472" s="21" t="s">
        <v>15</v>
      </c>
      <c r="AM472" s="299" t="s">
        <v>38</v>
      </c>
      <c r="AN472" s="241">
        <v>209600</v>
      </c>
      <c r="AO472" s="20">
        <v>0</v>
      </c>
      <c r="AP472" s="20">
        <v>0</v>
      </c>
      <c r="AQ472" s="417" t="s">
        <v>1020</v>
      </c>
      <c r="AS472" s="241">
        <v>217500</v>
      </c>
      <c r="AT472" s="20">
        <v>45.333333333333336</v>
      </c>
      <c r="AU472" s="20">
        <v>45.333333333333336</v>
      </c>
      <c r="AV472" s="20">
        <v>5</v>
      </c>
      <c r="AW472" s="20">
        <v>3</v>
      </c>
      <c r="AX472" s="20">
        <v>136</v>
      </c>
    </row>
    <row r="473" spans="33:50" x14ac:dyDescent="0.3">
      <c r="AG473" s="49" t="s">
        <v>820</v>
      </c>
      <c r="AH473" s="42">
        <v>309500</v>
      </c>
      <c r="AI473" s="43">
        <v>71.5</v>
      </c>
      <c r="AJ473" s="51">
        <v>62</v>
      </c>
      <c r="AK473" s="332" t="s">
        <v>1930</v>
      </c>
      <c r="AL473" s="20" t="s">
        <v>13</v>
      </c>
      <c r="AM473" s="299" t="s">
        <v>1972</v>
      </c>
      <c r="AN473" s="241">
        <v>102400</v>
      </c>
      <c r="AO473" s="20" t="s">
        <v>1020</v>
      </c>
      <c r="AP473" s="20" t="s">
        <v>1020</v>
      </c>
      <c r="AQ473" s="417" t="s">
        <v>1020</v>
      </c>
      <c r="AR473" s="200"/>
      <c r="AS473" s="241">
        <v>102400</v>
      </c>
      <c r="AT473" s="20">
        <v>0</v>
      </c>
      <c r="AU473" s="20">
        <v>0</v>
      </c>
      <c r="AV473" s="20">
        <v>19</v>
      </c>
      <c r="AW473" s="20">
        <v>0</v>
      </c>
      <c r="AX473" s="20">
        <v>0</v>
      </c>
    </row>
    <row r="474" spans="33:50" x14ac:dyDescent="0.3">
      <c r="AG474" s="49" t="s">
        <v>821</v>
      </c>
      <c r="AH474" s="42">
        <v>413400</v>
      </c>
      <c r="AI474" s="43">
        <v>75.5</v>
      </c>
      <c r="AJ474" s="51">
        <v>83</v>
      </c>
      <c r="AK474" s="331" t="s">
        <v>1673</v>
      </c>
      <c r="AL474" s="21" t="s">
        <v>23</v>
      </c>
      <c r="AM474" s="435" t="s">
        <v>38</v>
      </c>
      <c r="AN474" s="241">
        <v>228600</v>
      </c>
      <c r="AO474" s="20">
        <v>323</v>
      </c>
      <c r="AP474" s="20">
        <v>7</v>
      </c>
      <c r="AQ474" s="417">
        <v>46.142857142857146</v>
      </c>
      <c r="AS474" s="241">
        <v>250300</v>
      </c>
      <c r="AT474" s="20">
        <v>53.2</v>
      </c>
      <c r="AU474" s="20">
        <v>45</v>
      </c>
      <c r="AV474" s="20">
        <v>41</v>
      </c>
      <c r="AW474" s="20">
        <v>5</v>
      </c>
      <c r="AX474" s="20">
        <v>266</v>
      </c>
    </row>
    <row r="475" spans="33:50" x14ac:dyDescent="0.3">
      <c r="AG475" s="49" t="s">
        <v>822</v>
      </c>
      <c r="AH475" s="42">
        <v>199700</v>
      </c>
      <c r="AI475" s="43">
        <v>0</v>
      </c>
      <c r="AJ475" s="51">
        <v>0</v>
      </c>
      <c r="AK475" s="331" t="s">
        <v>1292</v>
      </c>
      <c r="AL475" s="21" t="s">
        <v>25</v>
      </c>
      <c r="AM475" s="299" t="s">
        <v>9</v>
      </c>
      <c r="AN475" s="241">
        <v>483400</v>
      </c>
      <c r="AO475" s="20">
        <v>877</v>
      </c>
      <c r="AP475" s="20">
        <v>10</v>
      </c>
      <c r="AQ475" s="417">
        <v>87.7</v>
      </c>
      <c r="AS475" s="241">
        <v>481100</v>
      </c>
      <c r="AT475" s="20">
        <v>90.666666666666671</v>
      </c>
      <c r="AU475" s="20">
        <v>90.666666666666671</v>
      </c>
      <c r="AV475" s="20">
        <v>108</v>
      </c>
      <c r="AW475" s="20">
        <v>3</v>
      </c>
      <c r="AX475" s="20">
        <v>272</v>
      </c>
    </row>
    <row r="476" spans="33:50" x14ac:dyDescent="0.3">
      <c r="AG476" s="49" t="s">
        <v>823</v>
      </c>
      <c r="AH476" s="42">
        <v>411500</v>
      </c>
      <c r="AI476" s="43">
        <v>79</v>
      </c>
      <c r="AJ476" s="51">
        <v>80</v>
      </c>
      <c r="AK476" s="331" t="s">
        <v>1293</v>
      </c>
      <c r="AL476" s="21" t="s">
        <v>26</v>
      </c>
      <c r="AM476" s="435" t="s">
        <v>9</v>
      </c>
      <c r="AN476" s="241">
        <v>338400</v>
      </c>
      <c r="AO476" s="20">
        <v>478</v>
      </c>
      <c r="AP476" s="20">
        <v>7</v>
      </c>
      <c r="AQ476" s="417">
        <v>68.285714285714292</v>
      </c>
      <c r="AS476" s="241">
        <v>408600</v>
      </c>
      <c r="AT476" s="20">
        <v>82.571428571428569</v>
      </c>
      <c r="AU476" s="20">
        <v>70.333333333333329</v>
      </c>
      <c r="AV476" s="20">
        <v>104</v>
      </c>
      <c r="AW476" s="20">
        <v>7</v>
      </c>
      <c r="AX476" s="20">
        <v>578</v>
      </c>
    </row>
    <row r="477" spans="33:50" x14ac:dyDescent="0.3">
      <c r="AG477" s="49" t="s">
        <v>824</v>
      </c>
      <c r="AH477" s="42">
        <v>439300</v>
      </c>
      <c r="AI477" s="43">
        <v>81.67</v>
      </c>
      <c r="AJ477" s="51">
        <v>47</v>
      </c>
      <c r="AK477" s="331" t="s">
        <v>1294</v>
      </c>
      <c r="AL477" s="21" t="s">
        <v>15</v>
      </c>
      <c r="AM477" s="435" t="s">
        <v>1971</v>
      </c>
      <c r="AN477" s="241">
        <v>478700</v>
      </c>
      <c r="AO477" s="20">
        <v>1565</v>
      </c>
      <c r="AP477" s="20">
        <v>18</v>
      </c>
      <c r="AQ477" s="417">
        <v>86.944444444444443</v>
      </c>
      <c r="AS477" s="241">
        <v>442700</v>
      </c>
      <c r="AT477" s="20">
        <v>84.75</v>
      </c>
      <c r="AU477" s="20">
        <v>77.333333333333329</v>
      </c>
      <c r="AV477" s="20">
        <v>94</v>
      </c>
      <c r="AW477" s="20">
        <v>8</v>
      </c>
      <c r="AX477" s="20">
        <v>678</v>
      </c>
    </row>
    <row r="478" spans="33:50" x14ac:dyDescent="0.3">
      <c r="AG478" s="49" t="s">
        <v>825</v>
      </c>
      <c r="AH478" s="42">
        <v>261700</v>
      </c>
      <c r="AI478" s="43">
        <v>58.33</v>
      </c>
      <c r="AJ478" s="51">
        <v>34</v>
      </c>
      <c r="AK478" s="331" t="s">
        <v>995</v>
      </c>
      <c r="AL478" s="21" t="s">
        <v>12</v>
      </c>
      <c r="AM478" s="299" t="s">
        <v>38</v>
      </c>
      <c r="AN478" s="241">
        <v>316600</v>
      </c>
      <c r="AO478" s="20">
        <v>1150</v>
      </c>
      <c r="AP478" s="20">
        <v>20</v>
      </c>
      <c r="AQ478" s="417">
        <v>57.5</v>
      </c>
      <c r="AS478" s="241">
        <v>277700</v>
      </c>
      <c r="AT478" s="20">
        <v>32</v>
      </c>
      <c r="AU478" s="20">
        <v>32</v>
      </c>
      <c r="AV478" s="20">
        <v>130</v>
      </c>
      <c r="AW478" s="20">
        <v>3</v>
      </c>
      <c r="AX478" s="20">
        <v>96</v>
      </c>
    </row>
    <row r="479" spans="33:50" x14ac:dyDescent="0.3">
      <c r="AG479" s="49" t="s">
        <v>826</v>
      </c>
      <c r="AH479" s="42">
        <v>222900</v>
      </c>
      <c r="AI479" s="43">
        <v>0</v>
      </c>
      <c r="AJ479" s="51">
        <v>0</v>
      </c>
      <c r="AK479" s="331" t="s">
        <v>996</v>
      </c>
      <c r="AL479" s="21" t="s">
        <v>24</v>
      </c>
      <c r="AM479" s="435" t="s">
        <v>10</v>
      </c>
      <c r="AN479" s="241">
        <v>397000</v>
      </c>
      <c r="AO479" s="20">
        <v>1370</v>
      </c>
      <c r="AP479" s="20">
        <v>19</v>
      </c>
      <c r="AQ479" s="417">
        <v>72.10526315789474</v>
      </c>
      <c r="AS479" s="241">
        <v>329600</v>
      </c>
      <c r="AT479" s="20">
        <v>63.428571428571431</v>
      </c>
      <c r="AU479" s="20">
        <v>62.333333333333336</v>
      </c>
      <c r="AV479" s="20">
        <v>49</v>
      </c>
      <c r="AW479" s="20">
        <v>7</v>
      </c>
      <c r="AX479" s="20">
        <v>444</v>
      </c>
    </row>
    <row r="480" spans="33:50" x14ac:dyDescent="0.3">
      <c r="AG480" s="49" t="s">
        <v>827</v>
      </c>
      <c r="AH480" s="42">
        <v>123900</v>
      </c>
      <c r="AI480" s="43">
        <v>0</v>
      </c>
      <c r="AJ480" s="51">
        <v>0</v>
      </c>
      <c r="AK480" s="331" t="s">
        <v>918</v>
      </c>
      <c r="AL480" s="21" t="s">
        <v>13</v>
      </c>
      <c r="AM480" s="299" t="s">
        <v>11</v>
      </c>
      <c r="AN480" s="241">
        <v>487000</v>
      </c>
      <c r="AO480" s="20">
        <v>1769</v>
      </c>
      <c r="AP480" s="20">
        <v>20</v>
      </c>
      <c r="AQ480" s="417">
        <v>88.45</v>
      </c>
      <c r="AS480" s="241">
        <v>475500</v>
      </c>
      <c r="AT480" s="20">
        <v>87.5</v>
      </c>
      <c r="AU480" s="20">
        <v>104</v>
      </c>
      <c r="AV480" s="20">
        <v>66</v>
      </c>
      <c r="AW480" s="20">
        <v>8</v>
      </c>
      <c r="AX480" s="20">
        <v>700</v>
      </c>
    </row>
    <row r="481" spans="33:50" x14ac:dyDescent="0.3">
      <c r="AG481" s="49" t="s">
        <v>828</v>
      </c>
      <c r="AH481" s="42">
        <v>285200</v>
      </c>
      <c r="AI481" s="43">
        <v>40</v>
      </c>
      <c r="AJ481" s="51">
        <v>85</v>
      </c>
      <c r="AK481" s="331" t="s">
        <v>1538</v>
      </c>
      <c r="AL481" s="21" t="s">
        <v>14</v>
      </c>
      <c r="AM481" s="435" t="s">
        <v>38</v>
      </c>
      <c r="AN481" s="241">
        <v>176200</v>
      </c>
      <c r="AO481" s="20">
        <v>200</v>
      </c>
      <c r="AP481" s="20">
        <v>5</v>
      </c>
      <c r="AQ481" s="417">
        <v>40</v>
      </c>
      <c r="AS481" s="241">
        <v>165800</v>
      </c>
      <c r="AT481" s="20">
        <v>26</v>
      </c>
      <c r="AU481" s="20">
        <v>26</v>
      </c>
      <c r="AV481" s="20">
        <v>77</v>
      </c>
      <c r="AW481" s="20">
        <v>3</v>
      </c>
      <c r="AX481" s="20">
        <v>78</v>
      </c>
    </row>
    <row r="482" spans="33:50" x14ac:dyDescent="0.3">
      <c r="AG482" s="49" t="s">
        <v>829</v>
      </c>
      <c r="AH482" s="42">
        <v>413700</v>
      </c>
      <c r="AI482" s="43">
        <v>86.6</v>
      </c>
      <c r="AJ482" s="51">
        <v>78</v>
      </c>
      <c r="AK482" s="331" t="s">
        <v>1539</v>
      </c>
      <c r="AL482" s="21" t="s">
        <v>2</v>
      </c>
      <c r="AM482" s="435" t="s">
        <v>10</v>
      </c>
      <c r="AN482" s="241">
        <v>393700</v>
      </c>
      <c r="AO482" s="20">
        <v>1430</v>
      </c>
      <c r="AP482" s="20">
        <v>20</v>
      </c>
      <c r="AQ482" s="417">
        <v>71.5</v>
      </c>
      <c r="AS482" s="241">
        <v>299000</v>
      </c>
      <c r="AT482" s="20">
        <v>53.5</v>
      </c>
      <c r="AU482" s="20">
        <v>53.333333333333336</v>
      </c>
      <c r="AV482" s="20">
        <v>40</v>
      </c>
      <c r="AW482" s="20">
        <v>8</v>
      </c>
      <c r="AX482" s="20">
        <v>428</v>
      </c>
    </row>
    <row r="483" spans="33:50" x14ac:dyDescent="0.3">
      <c r="AG483" s="49" t="s">
        <v>830</v>
      </c>
      <c r="AH483" s="42">
        <v>130800</v>
      </c>
      <c r="AI483" s="43">
        <v>0</v>
      </c>
      <c r="AJ483" s="51">
        <v>0</v>
      </c>
      <c r="AK483" s="331" t="s">
        <v>1295</v>
      </c>
      <c r="AL483" s="21" t="s">
        <v>22</v>
      </c>
      <c r="AM483" s="299" t="s">
        <v>9</v>
      </c>
      <c r="AN483" s="241">
        <v>313100</v>
      </c>
      <c r="AO483" s="20">
        <v>853</v>
      </c>
      <c r="AP483" s="20">
        <v>15</v>
      </c>
      <c r="AQ483" s="417">
        <v>56.866666666666667</v>
      </c>
      <c r="AS483" s="241">
        <v>298400</v>
      </c>
      <c r="AT483" s="20">
        <v>52.75</v>
      </c>
      <c r="AU483" s="20">
        <v>55.333333333333336</v>
      </c>
      <c r="AV483" s="20">
        <v>58</v>
      </c>
      <c r="AW483" s="20">
        <v>4</v>
      </c>
      <c r="AX483" s="20">
        <v>211</v>
      </c>
    </row>
    <row r="484" spans="33:50" x14ac:dyDescent="0.3">
      <c r="AG484" s="49" t="s">
        <v>831</v>
      </c>
      <c r="AH484" s="42">
        <v>180300</v>
      </c>
      <c r="AI484" s="43">
        <v>0</v>
      </c>
      <c r="AJ484" s="51">
        <v>0</v>
      </c>
      <c r="AK484" s="331" t="s">
        <v>1296</v>
      </c>
      <c r="AL484" s="21" t="s">
        <v>26</v>
      </c>
      <c r="AM484" s="299" t="s">
        <v>38</v>
      </c>
      <c r="AN484" s="241">
        <v>436700</v>
      </c>
      <c r="AO484" s="20">
        <v>1507</v>
      </c>
      <c r="AP484" s="20">
        <v>19</v>
      </c>
      <c r="AQ484" s="417">
        <v>79.315789473684205</v>
      </c>
      <c r="AS484" s="241">
        <v>395600</v>
      </c>
      <c r="AT484" s="20">
        <v>47</v>
      </c>
      <c r="AU484" s="20">
        <v>47</v>
      </c>
      <c r="AV484" s="20">
        <v>89</v>
      </c>
      <c r="AW484" s="20">
        <v>1</v>
      </c>
      <c r="AX484" s="20">
        <v>47</v>
      </c>
    </row>
    <row r="485" spans="33:50" x14ac:dyDescent="0.3">
      <c r="AG485" s="49" t="s">
        <v>832</v>
      </c>
      <c r="AH485" s="42">
        <v>189900</v>
      </c>
      <c r="AI485" s="43">
        <v>42.5</v>
      </c>
      <c r="AJ485" s="51">
        <v>26</v>
      </c>
      <c r="AK485" s="332" t="s">
        <v>1297</v>
      </c>
      <c r="AL485" s="21" t="s">
        <v>13</v>
      </c>
      <c r="AM485" s="299" t="s">
        <v>9</v>
      </c>
      <c r="AN485" s="241">
        <v>167500</v>
      </c>
      <c r="AO485" s="20" t="s">
        <v>1020</v>
      </c>
      <c r="AP485" s="20" t="s">
        <v>1020</v>
      </c>
      <c r="AQ485" s="417" t="s">
        <v>1020</v>
      </c>
      <c r="AR485" s="200"/>
      <c r="AS485" s="241">
        <v>306700</v>
      </c>
      <c r="AT485" s="20">
        <v>67.75</v>
      </c>
      <c r="AU485" s="20">
        <v>57.666666666666664</v>
      </c>
      <c r="AV485" s="20">
        <v>57</v>
      </c>
      <c r="AW485" s="20">
        <v>8</v>
      </c>
      <c r="AX485" s="20">
        <v>542</v>
      </c>
    </row>
    <row r="486" spans="33:50" x14ac:dyDescent="0.3">
      <c r="AG486" s="49" t="s">
        <v>833</v>
      </c>
      <c r="AH486" s="42">
        <v>123900</v>
      </c>
      <c r="AI486" s="43">
        <v>0</v>
      </c>
      <c r="AJ486" s="51">
        <v>0</v>
      </c>
      <c r="AK486" s="331" t="s">
        <v>1298</v>
      </c>
      <c r="AL486" s="21" t="s">
        <v>41</v>
      </c>
      <c r="AM486" s="299" t="s">
        <v>10</v>
      </c>
      <c r="AN486" s="241">
        <v>417100</v>
      </c>
      <c r="AO486" s="20">
        <v>909</v>
      </c>
      <c r="AP486" s="20">
        <v>12</v>
      </c>
      <c r="AQ486" s="417">
        <v>75.75</v>
      </c>
      <c r="AS486" s="241">
        <v>417100</v>
      </c>
      <c r="AT486" s="20">
        <v>0</v>
      </c>
      <c r="AU486" s="20">
        <v>0</v>
      </c>
      <c r="AV486" s="20">
        <v>79</v>
      </c>
      <c r="AW486" s="20">
        <v>0</v>
      </c>
      <c r="AX486" s="20">
        <v>0</v>
      </c>
    </row>
    <row r="487" spans="33:50" x14ac:dyDescent="0.3">
      <c r="AG487" s="49" t="s">
        <v>834</v>
      </c>
      <c r="AH487" s="42">
        <v>241700</v>
      </c>
      <c r="AI487" s="43">
        <v>0</v>
      </c>
      <c r="AJ487" s="51">
        <v>0</v>
      </c>
      <c r="AK487" s="331" t="s">
        <v>1299</v>
      </c>
      <c r="AL487" s="21" t="s">
        <v>23</v>
      </c>
      <c r="AM487" s="299" t="s">
        <v>9</v>
      </c>
      <c r="AN487" s="241">
        <v>275400</v>
      </c>
      <c r="AO487" s="20">
        <v>389</v>
      </c>
      <c r="AP487" s="20">
        <v>7</v>
      </c>
      <c r="AQ487" s="417">
        <v>55.571428571428569</v>
      </c>
      <c r="AS487" s="241">
        <v>329300</v>
      </c>
      <c r="AT487" s="20">
        <v>63.5</v>
      </c>
      <c r="AU487" s="20">
        <v>56.333333333333336</v>
      </c>
      <c r="AV487" s="20">
        <v>94</v>
      </c>
      <c r="AW487" s="20">
        <v>6</v>
      </c>
      <c r="AX487" s="20">
        <v>381</v>
      </c>
    </row>
    <row r="488" spans="33:50" x14ac:dyDescent="0.3">
      <c r="AG488" s="49" t="s">
        <v>835</v>
      </c>
      <c r="AH488" s="42">
        <v>255200</v>
      </c>
      <c r="AI488" s="43">
        <v>0</v>
      </c>
      <c r="AJ488" s="51">
        <v>0</v>
      </c>
      <c r="AK488" s="332" t="s">
        <v>1931</v>
      </c>
      <c r="AL488" s="21" t="s">
        <v>17</v>
      </c>
      <c r="AM488" s="299" t="s">
        <v>38</v>
      </c>
      <c r="AN488" s="241">
        <v>102400</v>
      </c>
      <c r="AO488" s="20" t="s">
        <v>1020</v>
      </c>
      <c r="AP488" s="20" t="s">
        <v>1020</v>
      </c>
      <c r="AQ488" s="417" t="s">
        <v>1020</v>
      </c>
      <c r="AR488" s="200"/>
      <c r="AS488" s="241">
        <v>102400</v>
      </c>
      <c r="AT488" s="20">
        <v>0</v>
      </c>
      <c r="AU488" s="20">
        <v>0</v>
      </c>
      <c r="AV488" s="20">
        <v>19</v>
      </c>
      <c r="AW488" s="20">
        <v>0</v>
      </c>
      <c r="AX488" s="20">
        <v>0</v>
      </c>
    </row>
    <row r="489" spans="33:50" x14ac:dyDescent="0.3">
      <c r="AG489" s="49" t="s">
        <v>836</v>
      </c>
      <c r="AH489" s="42">
        <v>123900</v>
      </c>
      <c r="AI489" s="43">
        <v>0</v>
      </c>
      <c r="AJ489" s="51">
        <v>0</v>
      </c>
      <c r="AK489" s="331" t="s">
        <v>1023</v>
      </c>
      <c r="AL489" s="21" t="s">
        <v>24</v>
      </c>
      <c r="AM489" s="299" t="s">
        <v>38</v>
      </c>
      <c r="AN489" s="241">
        <v>368200</v>
      </c>
      <c r="AO489" s="20">
        <v>535</v>
      </c>
      <c r="AP489" s="20">
        <v>8</v>
      </c>
      <c r="AQ489" s="417">
        <v>66.875</v>
      </c>
      <c r="AS489" s="241">
        <v>330500</v>
      </c>
      <c r="AT489" s="20">
        <v>61.833333333333336</v>
      </c>
      <c r="AU489" s="20">
        <v>71.333333333333329</v>
      </c>
      <c r="AV489" s="20">
        <v>35</v>
      </c>
      <c r="AW489" s="20">
        <v>6</v>
      </c>
      <c r="AX489" s="20">
        <v>371</v>
      </c>
    </row>
    <row r="490" spans="33:50" x14ac:dyDescent="0.3">
      <c r="AG490" s="49" t="s">
        <v>837</v>
      </c>
      <c r="AH490" s="42">
        <v>222100</v>
      </c>
      <c r="AI490" s="43">
        <v>40.4</v>
      </c>
      <c r="AJ490" s="51">
        <v>74</v>
      </c>
      <c r="AK490" s="332" t="s">
        <v>1300</v>
      </c>
      <c r="AL490" s="21" t="s">
        <v>3</v>
      </c>
      <c r="AM490" s="435" t="s">
        <v>1972</v>
      </c>
      <c r="AN490" s="241">
        <v>178900</v>
      </c>
      <c r="AO490" s="20">
        <v>0</v>
      </c>
      <c r="AP490" s="20">
        <v>0</v>
      </c>
      <c r="AQ490" s="417" t="s">
        <v>1020</v>
      </c>
      <c r="AR490" s="200"/>
      <c r="AS490" s="241">
        <v>175900</v>
      </c>
      <c r="AT490" s="20">
        <v>31.75</v>
      </c>
      <c r="AU490" s="20">
        <v>35.333333333333336</v>
      </c>
      <c r="AV490" s="20">
        <v>56</v>
      </c>
      <c r="AW490" s="20">
        <v>4</v>
      </c>
      <c r="AX490" s="20">
        <v>127</v>
      </c>
    </row>
    <row r="491" spans="33:50" x14ac:dyDescent="0.3">
      <c r="AG491" s="49" t="s">
        <v>838</v>
      </c>
      <c r="AH491" s="42">
        <v>451500</v>
      </c>
      <c r="AI491" s="43">
        <v>28</v>
      </c>
      <c r="AJ491" s="51">
        <v>217</v>
      </c>
      <c r="AK491" s="332" t="s">
        <v>1932</v>
      </c>
      <c r="AL491" s="21" t="s">
        <v>41</v>
      </c>
      <c r="AM491" s="299" t="s">
        <v>9</v>
      </c>
      <c r="AN491" s="241">
        <v>102400</v>
      </c>
      <c r="AO491" s="20" t="s">
        <v>1020</v>
      </c>
      <c r="AP491" s="20" t="s">
        <v>1020</v>
      </c>
      <c r="AQ491" s="417" t="s">
        <v>1020</v>
      </c>
      <c r="AR491" s="200"/>
      <c r="AS491" s="241">
        <v>102400</v>
      </c>
      <c r="AT491" s="20">
        <v>0</v>
      </c>
      <c r="AU491" s="20">
        <v>0</v>
      </c>
      <c r="AV491" s="20">
        <v>19</v>
      </c>
      <c r="AW491" s="20">
        <v>0</v>
      </c>
      <c r="AX491" s="20">
        <v>0</v>
      </c>
    </row>
    <row r="492" spans="33:50" x14ac:dyDescent="0.3">
      <c r="AG492" s="49" t="s">
        <v>839</v>
      </c>
      <c r="AH492" s="42">
        <v>369700</v>
      </c>
      <c r="AI492" s="43">
        <v>81.33</v>
      </c>
      <c r="AJ492" s="51">
        <v>39</v>
      </c>
      <c r="AK492" s="332" t="s">
        <v>1933</v>
      </c>
      <c r="AL492" s="21" t="s">
        <v>19</v>
      </c>
      <c r="AM492" s="299" t="s">
        <v>38</v>
      </c>
      <c r="AN492" s="241">
        <v>117300</v>
      </c>
      <c r="AO492" s="20" t="s">
        <v>1020</v>
      </c>
      <c r="AP492" s="20" t="s">
        <v>1020</v>
      </c>
      <c r="AQ492" s="417" t="s">
        <v>1020</v>
      </c>
      <c r="AR492" s="200"/>
      <c r="AS492" s="241">
        <v>117300</v>
      </c>
      <c r="AT492" s="20">
        <v>0</v>
      </c>
      <c r="AU492" s="20">
        <v>0</v>
      </c>
      <c r="AV492" s="20">
        <v>22</v>
      </c>
      <c r="AW492" s="20">
        <v>0</v>
      </c>
      <c r="AX492" s="20">
        <v>0</v>
      </c>
    </row>
    <row r="493" spans="33:50" x14ac:dyDescent="0.3">
      <c r="AG493" s="49" t="s">
        <v>840</v>
      </c>
      <c r="AH493" s="42">
        <v>236400</v>
      </c>
      <c r="AI493" s="43">
        <v>45.5</v>
      </c>
      <c r="AJ493" s="51">
        <v>62</v>
      </c>
      <c r="AK493" s="331" t="s">
        <v>1540</v>
      </c>
      <c r="AL493" s="21" t="s">
        <v>3</v>
      </c>
      <c r="AM493" s="435" t="s">
        <v>1972</v>
      </c>
      <c r="AN493" s="241">
        <v>244800</v>
      </c>
      <c r="AO493" s="20">
        <v>667</v>
      </c>
      <c r="AP493" s="20">
        <v>15</v>
      </c>
      <c r="AQ493" s="417">
        <v>44.466666666666669</v>
      </c>
      <c r="AS493" s="241">
        <v>218200</v>
      </c>
      <c r="AT493" s="20">
        <v>26.666666666666668</v>
      </c>
      <c r="AU493" s="20">
        <v>26.666666666666668</v>
      </c>
      <c r="AV493" s="20">
        <v>64</v>
      </c>
      <c r="AW493" s="20">
        <v>3</v>
      </c>
      <c r="AX493" s="20">
        <v>80</v>
      </c>
    </row>
    <row r="494" spans="33:50" x14ac:dyDescent="0.3">
      <c r="AG494" s="49" t="s">
        <v>841</v>
      </c>
      <c r="AH494" s="42">
        <v>512700</v>
      </c>
      <c r="AI494" s="43">
        <v>83.67</v>
      </c>
      <c r="AJ494" s="51">
        <v>131</v>
      </c>
      <c r="AK494" s="331" t="s">
        <v>1301</v>
      </c>
      <c r="AL494" s="21" t="s">
        <v>12</v>
      </c>
      <c r="AM494" s="299" t="s">
        <v>9</v>
      </c>
      <c r="AN494" s="241">
        <v>155700</v>
      </c>
      <c r="AO494" s="20">
        <v>20</v>
      </c>
      <c r="AP494" s="20">
        <v>1</v>
      </c>
      <c r="AQ494" s="417">
        <v>20</v>
      </c>
      <c r="AS494" s="241">
        <v>155700</v>
      </c>
      <c r="AT494" s="20">
        <v>0</v>
      </c>
      <c r="AU494" s="20">
        <v>0</v>
      </c>
      <c r="AV494" s="20">
        <v>29</v>
      </c>
      <c r="AW494" s="20">
        <v>0</v>
      </c>
      <c r="AX494" s="20">
        <v>0</v>
      </c>
    </row>
    <row r="495" spans="33:50" x14ac:dyDescent="0.3">
      <c r="AG495" s="49" t="s">
        <v>405</v>
      </c>
      <c r="AH495" s="42">
        <v>117300</v>
      </c>
      <c r="AI495" s="43">
        <v>0</v>
      </c>
      <c r="AJ495" s="51">
        <v>0</v>
      </c>
      <c r="AK495" s="331" t="s">
        <v>1302</v>
      </c>
      <c r="AL495" s="437" t="s">
        <v>14</v>
      </c>
      <c r="AM495" s="299" t="s">
        <v>38</v>
      </c>
      <c r="AN495" s="241">
        <v>360800</v>
      </c>
      <c r="AO495" s="20">
        <v>1245</v>
      </c>
      <c r="AP495" s="20">
        <v>19</v>
      </c>
      <c r="AQ495" s="417">
        <v>65.526315789473685</v>
      </c>
      <c r="AS495" s="241">
        <v>321300</v>
      </c>
      <c r="AT495" s="20">
        <v>49.2</v>
      </c>
      <c r="AU495" s="20">
        <v>44.666666666666664</v>
      </c>
      <c r="AV495" s="20">
        <v>119</v>
      </c>
      <c r="AW495" s="20">
        <v>5</v>
      </c>
      <c r="AX495" s="20">
        <v>246</v>
      </c>
    </row>
    <row r="496" spans="33:50" x14ac:dyDescent="0.3">
      <c r="AG496" s="49"/>
      <c r="AH496" s="42"/>
      <c r="AI496" s="43"/>
      <c r="AJ496" s="51"/>
      <c r="AK496" s="332" t="s">
        <v>1675</v>
      </c>
      <c r="AL496" s="21" t="s">
        <v>21</v>
      </c>
      <c r="AM496" s="299" t="s">
        <v>1971</v>
      </c>
      <c r="AN496" s="241">
        <v>123900</v>
      </c>
      <c r="AO496" s="20">
        <v>0</v>
      </c>
      <c r="AP496" s="20">
        <v>0</v>
      </c>
      <c r="AQ496" s="417" t="s">
        <v>1020</v>
      </c>
      <c r="AR496" s="200"/>
      <c r="AS496" s="241">
        <v>276700</v>
      </c>
      <c r="AT496" s="20">
        <v>56.25</v>
      </c>
      <c r="AU496" s="20">
        <v>54.666666666666664</v>
      </c>
      <c r="AV496" s="20">
        <v>52</v>
      </c>
      <c r="AW496" s="20">
        <v>8</v>
      </c>
      <c r="AX496" s="20">
        <v>450</v>
      </c>
    </row>
    <row r="497" spans="33:50" x14ac:dyDescent="0.3">
      <c r="AG497" s="49" t="s">
        <v>406</v>
      </c>
      <c r="AH497" s="42">
        <v>304900</v>
      </c>
      <c r="AI497" s="43">
        <v>100</v>
      </c>
      <c r="AJ497" s="51">
        <v>-23</v>
      </c>
      <c r="AK497" s="331" t="s">
        <v>1303</v>
      </c>
      <c r="AL497" s="21" t="s">
        <v>23</v>
      </c>
      <c r="AM497" s="299" t="s">
        <v>1972</v>
      </c>
      <c r="AN497" s="241">
        <v>262100.00000000003</v>
      </c>
      <c r="AO497" s="20">
        <v>476</v>
      </c>
      <c r="AP497" s="20">
        <v>10</v>
      </c>
      <c r="AQ497" s="417">
        <v>47.6</v>
      </c>
      <c r="AS497" s="241">
        <v>262100.00000000003</v>
      </c>
      <c r="AT497" s="20">
        <v>37.5</v>
      </c>
      <c r="AU497" s="20">
        <v>37.5</v>
      </c>
      <c r="AV497" s="20">
        <v>73</v>
      </c>
      <c r="AW497" s="20">
        <v>2</v>
      </c>
      <c r="AX497" s="20">
        <v>75</v>
      </c>
    </row>
    <row r="498" spans="33:50" x14ac:dyDescent="0.3">
      <c r="AG498" s="49" t="s">
        <v>407</v>
      </c>
      <c r="AH498" s="42">
        <v>220500</v>
      </c>
      <c r="AI498" s="43">
        <v>53.33</v>
      </c>
      <c r="AJ498" s="51">
        <v>41</v>
      </c>
      <c r="AK498" s="331" t="s">
        <v>919</v>
      </c>
      <c r="AL498" s="437" t="s">
        <v>20</v>
      </c>
      <c r="AM498" s="299" t="s">
        <v>1973</v>
      </c>
      <c r="AN498" s="241">
        <v>431100</v>
      </c>
      <c r="AO498" s="20">
        <v>525</v>
      </c>
      <c r="AP498" s="20">
        <v>6</v>
      </c>
      <c r="AQ498" s="417">
        <v>87.5</v>
      </c>
      <c r="AS498" s="241">
        <v>353100</v>
      </c>
      <c r="AT498" s="20">
        <v>65.166666666666671</v>
      </c>
      <c r="AU498" s="20">
        <v>73.666666666666671</v>
      </c>
      <c r="AV498" s="20">
        <v>25</v>
      </c>
      <c r="AW498" s="20">
        <v>6</v>
      </c>
      <c r="AX498" s="20">
        <v>391</v>
      </c>
    </row>
    <row r="499" spans="33:50" x14ac:dyDescent="0.3">
      <c r="AG499" s="49" t="s">
        <v>735</v>
      </c>
      <c r="AH499" s="42">
        <v>117300</v>
      </c>
      <c r="AI499" s="43">
        <v>0</v>
      </c>
      <c r="AJ499" s="51">
        <v>0</v>
      </c>
      <c r="AK499" s="332" t="s">
        <v>1304</v>
      </c>
      <c r="AL499" s="21" t="s">
        <v>24</v>
      </c>
      <c r="AM499" s="299" t="s">
        <v>9</v>
      </c>
      <c r="AN499" s="241">
        <v>172300</v>
      </c>
      <c r="AO499" s="20">
        <v>0</v>
      </c>
      <c r="AP499" s="20">
        <v>0</v>
      </c>
      <c r="AQ499" s="417" t="s">
        <v>1020</v>
      </c>
      <c r="AR499" s="200"/>
      <c r="AS499" s="241">
        <v>172300</v>
      </c>
      <c r="AT499" s="20">
        <v>0</v>
      </c>
      <c r="AU499" s="20">
        <v>0</v>
      </c>
      <c r="AV499" s="20">
        <v>32</v>
      </c>
      <c r="AW499" s="20">
        <v>0</v>
      </c>
      <c r="AX499" s="20">
        <v>0</v>
      </c>
    </row>
    <row r="500" spans="33:50" x14ac:dyDescent="0.3">
      <c r="AG500" s="49" t="s">
        <v>408</v>
      </c>
      <c r="AH500" s="42">
        <v>347200</v>
      </c>
      <c r="AI500" s="43">
        <v>92.5</v>
      </c>
      <c r="AJ500" s="51">
        <v>-9</v>
      </c>
      <c r="AK500" s="331" t="s">
        <v>1305</v>
      </c>
      <c r="AL500" s="21" t="s">
        <v>21</v>
      </c>
      <c r="AM500" s="299" t="s">
        <v>38</v>
      </c>
      <c r="AN500" s="241">
        <v>316900</v>
      </c>
      <c r="AO500" s="20">
        <v>518</v>
      </c>
      <c r="AP500" s="20">
        <v>9</v>
      </c>
      <c r="AQ500" s="417">
        <v>57.555555555555557</v>
      </c>
      <c r="AS500" s="241">
        <v>216900</v>
      </c>
      <c r="AT500" s="20">
        <v>20.75</v>
      </c>
      <c r="AU500" s="20">
        <v>24</v>
      </c>
      <c r="AV500" s="20">
        <v>64</v>
      </c>
      <c r="AW500" s="20">
        <v>4</v>
      </c>
      <c r="AX500" s="20">
        <v>83</v>
      </c>
    </row>
    <row r="501" spans="33:50" x14ac:dyDescent="0.3">
      <c r="AG501" s="49" t="s">
        <v>409</v>
      </c>
      <c r="AH501" s="42">
        <v>260600</v>
      </c>
      <c r="AI501" s="43">
        <v>0</v>
      </c>
      <c r="AJ501" s="51">
        <v>0</v>
      </c>
      <c r="AK501" s="331" t="s">
        <v>1306</v>
      </c>
      <c r="AL501" s="21" t="s">
        <v>41</v>
      </c>
      <c r="AM501" s="299" t="s">
        <v>38</v>
      </c>
      <c r="AN501" s="241">
        <v>417200</v>
      </c>
      <c r="AO501" s="20">
        <v>1667</v>
      </c>
      <c r="AP501" s="20">
        <v>22</v>
      </c>
      <c r="AQ501" s="417">
        <v>75.772727272727266</v>
      </c>
      <c r="AS501" s="241">
        <v>373500</v>
      </c>
      <c r="AT501" s="20">
        <v>46.666666666666664</v>
      </c>
      <c r="AU501" s="20">
        <v>46.666666666666664</v>
      </c>
      <c r="AV501" s="20">
        <v>134</v>
      </c>
      <c r="AW501" s="20">
        <v>3</v>
      </c>
      <c r="AX501" s="20">
        <v>140</v>
      </c>
    </row>
    <row r="502" spans="33:50" x14ac:dyDescent="0.3">
      <c r="AG502" s="49" t="s">
        <v>410</v>
      </c>
      <c r="AH502" s="42">
        <v>346300</v>
      </c>
      <c r="AI502" s="43">
        <v>65.2</v>
      </c>
      <c r="AJ502" s="51">
        <v>21</v>
      </c>
      <c r="AK502" s="331" t="s">
        <v>1307</v>
      </c>
      <c r="AL502" s="21" t="s">
        <v>18</v>
      </c>
      <c r="AM502" s="299" t="s">
        <v>10</v>
      </c>
      <c r="AN502" s="241">
        <v>344000</v>
      </c>
      <c r="AO502" s="20">
        <v>486</v>
      </c>
      <c r="AP502" s="20">
        <v>7</v>
      </c>
      <c r="AQ502" s="417">
        <v>69.428571428571431</v>
      </c>
      <c r="AS502" s="241">
        <v>344000</v>
      </c>
      <c r="AT502" s="20">
        <v>0</v>
      </c>
      <c r="AU502" s="20">
        <v>0</v>
      </c>
      <c r="AV502" s="20">
        <v>65</v>
      </c>
      <c r="AW502" s="20">
        <v>0</v>
      </c>
      <c r="AX502" s="20">
        <v>0</v>
      </c>
    </row>
    <row r="503" spans="33:50" x14ac:dyDescent="0.3">
      <c r="AG503" s="49" t="s">
        <v>411</v>
      </c>
      <c r="AH503" s="42">
        <v>298100</v>
      </c>
      <c r="AI503" s="43">
        <v>59</v>
      </c>
      <c r="AJ503" s="51">
        <v>54</v>
      </c>
      <c r="AK503" s="332" t="s">
        <v>1934</v>
      </c>
      <c r="AL503" s="21" t="s">
        <v>15</v>
      </c>
      <c r="AM503" s="299" t="s">
        <v>38</v>
      </c>
      <c r="AN503" s="241">
        <v>154200</v>
      </c>
      <c r="AO503" s="20">
        <v>80</v>
      </c>
      <c r="AP503" s="20">
        <v>2</v>
      </c>
      <c r="AQ503" s="417">
        <v>40</v>
      </c>
      <c r="AR503" s="200"/>
      <c r="AS503" s="241">
        <v>207000</v>
      </c>
      <c r="AT503" s="20">
        <v>46.714285714285715</v>
      </c>
      <c r="AU503" s="20">
        <v>26.333333333333332</v>
      </c>
      <c r="AV503" s="20">
        <v>57</v>
      </c>
      <c r="AW503" s="20">
        <v>7</v>
      </c>
      <c r="AX503" s="20">
        <v>327</v>
      </c>
    </row>
    <row r="504" spans="33:50" x14ac:dyDescent="0.3">
      <c r="AG504" s="49" t="s">
        <v>412</v>
      </c>
      <c r="AH504" s="42">
        <v>498500</v>
      </c>
      <c r="AI504" s="43">
        <v>101.67</v>
      </c>
      <c r="AJ504" s="51">
        <v>148</v>
      </c>
      <c r="AK504" s="331" t="s">
        <v>1308</v>
      </c>
      <c r="AL504" s="21" t="s">
        <v>15</v>
      </c>
      <c r="AM504" s="299" t="s">
        <v>10</v>
      </c>
      <c r="AN504" s="241">
        <v>625700</v>
      </c>
      <c r="AO504" s="20">
        <v>2131</v>
      </c>
      <c r="AP504" s="20">
        <v>19</v>
      </c>
      <c r="AQ504" s="417">
        <v>112.15789473684211</v>
      </c>
      <c r="AS504" s="241">
        <v>582000</v>
      </c>
      <c r="AT504" s="20">
        <v>105.14285714285714</v>
      </c>
      <c r="AU504" s="20">
        <v>110.33333333333333</v>
      </c>
      <c r="AV504" s="20">
        <v>132</v>
      </c>
      <c r="AW504" s="20">
        <v>7</v>
      </c>
      <c r="AX504" s="20">
        <v>736</v>
      </c>
    </row>
    <row r="505" spans="33:50" x14ac:dyDescent="0.3">
      <c r="AG505" s="49" t="s">
        <v>842</v>
      </c>
      <c r="AH505" s="42">
        <v>123900</v>
      </c>
      <c r="AI505" s="43">
        <v>0</v>
      </c>
      <c r="AJ505" s="51">
        <v>0</v>
      </c>
      <c r="AK505" s="332" t="s">
        <v>1541</v>
      </c>
      <c r="AL505" s="21" t="s">
        <v>13</v>
      </c>
      <c r="AM505" s="299" t="s">
        <v>9</v>
      </c>
      <c r="AN505" s="241">
        <v>188300</v>
      </c>
      <c r="AO505" s="20">
        <v>57</v>
      </c>
      <c r="AP505" s="20">
        <v>1</v>
      </c>
      <c r="AQ505" s="417">
        <v>57</v>
      </c>
      <c r="AR505" s="200"/>
      <c r="AS505" s="241">
        <v>188300</v>
      </c>
      <c r="AT505" s="20">
        <v>0</v>
      </c>
      <c r="AU505" s="20">
        <v>0</v>
      </c>
      <c r="AV505" s="20">
        <v>36</v>
      </c>
      <c r="AW505" s="20">
        <v>0</v>
      </c>
      <c r="AX505" s="20">
        <v>0</v>
      </c>
    </row>
    <row r="506" spans="33:50" x14ac:dyDescent="0.3">
      <c r="AG506" s="49" t="s">
        <v>413</v>
      </c>
      <c r="AH506" s="42">
        <v>317400</v>
      </c>
      <c r="AI506" s="43">
        <v>0</v>
      </c>
      <c r="AJ506" s="51">
        <v>0</v>
      </c>
      <c r="AK506" s="332" t="s">
        <v>1935</v>
      </c>
      <c r="AL506" s="21" t="s">
        <v>12</v>
      </c>
      <c r="AM506" s="299" t="s">
        <v>9</v>
      </c>
      <c r="AN506" s="241">
        <v>135300</v>
      </c>
      <c r="AO506" s="20" t="s">
        <v>1020</v>
      </c>
      <c r="AP506" s="20" t="s">
        <v>1020</v>
      </c>
      <c r="AQ506" s="417" t="s">
        <v>1020</v>
      </c>
      <c r="AR506" s="200"/>
      <c r="AS506" s="241">
        <v>300900</v>
      </c>
      <c r="AT506" s="20">
        <v>65</v>
      </c>
      <c r="AU506" s="20">
        <v>55</v>
      </c>
      <c r="AV506" s="20">
        <v>55</v>
      </c>
      <c r="AW506" s="20">
        <v>8</v>
      </c>
      <c r="AX506" s="20">
        <v>520</v>
      </c>
    </row>
    <row r="507" spans="33:50" x14ac:dyDescent="0.3">
      <c r="AG507" s="49" t="s">
        <v>736</v>
      </c>
      <c r="AH507" s="42">
        <v>215200</v>
      </c>
      <c r="AI507" s="43">
        <v>47.25</v>
      </c>
      <c r="AJ507" s="51">
        <v>60</v>
      </c>
      <c r="AK507" s="331" t="s">
        <v>1309</v>
      </c>
      <c r="AL507" s="21" t="s">
        <v>18</v>
      </c>
      <c r="AM507" s="299" t="s">
        <v>38</v>
      </c>
      <c r="AN507" s="241">
        <v>351200</v>
      </c>
      <c r="AO507" s="20">
        <v>1212</v>
      </c>
      <c r="AP507" s="20">
        <v>19</v>
      </c>
      <c r="AQ507" s="417">
        <v>63.789473684210527</v>
      </c>
      <c r="AS507" s="241">
        <v>416900</v>
      </c>
      <c r="AT507" s="20">
        <v>76.125</v>
      </c>
      <c r="AU507" s="20">
        <v>77.666666666666671</v>
      </c>
      <c r="AV507" s="20">
        <v>85</v>
      </c>
      <c r="AW507" s="20">
        <v>8</v>
      </c>
      <c r="AX507" s="20">
        <v>609</v>
      </c>
    </row>
    <row r="508" spans="33:50" x14ac:dyDescent="0.3">
      <c r="AG508" s="49" t="s">
        <v>414</v>
      </c>
      <c r="AH508" s="42">
        <v>445600</v>
      </c>
      <c r="AI508" s="43">
        <v>77.599999999999994</v>
      </c>
      <c r="AJ508" s="51">
        <v>95</v>
      </c>
      <c r="AK508" s="331" t="s">
        <v>1310</v>
      </c>
      <c r="AL508" s="21" t="s">
        <v>14</v>
      </c>
      <c r="AM508" s="299" t="s">
        <v>38</v>
      </c>
      <c r="AN508" s="241">
        <v>328100</v>
      </c>
      <c r="AO508" s="20">
        <v>1192</v>
      </c>
      <c r="AP508" s="20">
        <v>20</v>
      </c>
      <c r="AQ508" s="417">
        <v>59.6</v>
      </c>
      <c r="AS508" s="241">
        <v>340900</v>
      </c>
      <c r="AT508" s="20">
        <v>66.625</v>
      </c>
      <c r="AU508" s="20">
        <v>60.666666666666664</v>
      </c>
      <c r="AV508" s="20">
        <v>42</v>
      </c>
      <c r="AW508" s="20">
        <v>8</v>
      </c>
      <c r="AX508" s="20">
        <v>533</v>
      </c>
    </row>
    <row r="509" spans="33:50" x14ac:dyDescent="0.3">
      <c r="AG509" s="49" t="s">
        <v>415</v>
      </c>
      <c r="AH509" s="42">
        <v>123900</v>
      </c>
      <c r="AI509" s="43">
        <v>0</v>
      </c>
      <c r="AJ509" s="51">
        <v>0</v>
      </c>
      <c r="AK509" s="331" t="s">
        <v>1311</v>
      </c>
      <c r="AL509" s="21" t="s">
        <v>12</v>
      </c>
      <c r="AM509" s="435" t="s">
        <v>1974</v>
      </c>
      <c r="AN509" s="241">
        <v>321200</v>
      </c>
      <c r="AO509" s="20">
        <v>700</v>
      </c>
      <c r="AP509" s="20">
        <v>12</v>
      </c>
      <c r="AQ509" s="417">
        <v>58.333333333333336</v>
      </c>
      <c r="AS509" s="241">
        <v>345500</v>
      </c>
      <c r="AT509" s="20">
        <v>69.571428571428569</v>
      </c>
      <c r="AU509" s="20">
        <v>54.333333333333336</v>
      </c>
      <c r="AV509" s="20">
        <v>86</v>
      </c>
      <c r="AW509" s="20">
        <v>7</v>
      </c>
      <c r="AX509" s="20">
        <v>487</v>
      </c>
    </row>
    <row r="510" spans="33:50" x14ac:dyDescent="0.3">
      <c r="AG510" s="49" t="s">
        <v>416</v>
      </c>
      <c r="AH510" s="42">
        <v>330600</v>
      </c>
      <c r="AI510" s="43">
        <v>51.5</v>
      </c>
      <c r="AJ510" s="51">
        <v>118</v>
      </c>
      <c r="AK510" s="331" t="s">
        <v>920</v>
      </c>
      <c r="AL510" s="21" t="s">
        <v>2</v>
      </c>
      <c r="AM510" s="299" t="s">
        <v>9</v>
      </c>
      <c r="AN510" s="241">
        <v>339700</v>
      </c>
      <c r="AO510" s="20">
        <v>617</v>
      </c>
      <c r="AP510" s="20">
        <v>10</v>
      </c>
      <c r="AQ510" s="417">
        <v>61.7</v>
      </c>
      <c r="AS510" s="241">
        <v>330400</v>
      </c>
      <c r="AT510" s="20">
        <v>66</v>
      </c>
      <c r="AU510" s="20">
        <v>60.666666666666664</v>
      </c>
      <c r="AV510" s="20">
        <v>67</v>
      </c>
      <c r="AW510" s="20">
        <v>5</v>
      </c>
      <c r="AX510" s="20">
        <v>330</v>
      </c>
    </row>
    <row r="511" spans="33:50" x14ac:dyDescent="0.3">
      <c r="AG511" s="49" t="s">
        <v>843</v>
      </c>
      <c r="AH511" s="42">
        <v>117300</v>
      </c>
      <c r="AI511" s="43">
        <v>0</v>
      </c>
      <c r="AJ511" s="51">
        <v>0</v>
      </c>
      <c r="AK511" s="331" t="s">
        <v>1312</v>
      </c>
      <c r="AL511" s="21" t="s">
        <v>17</v>
      </c>
      <c r="AM511" s="299" t="s">
        <v>10</v>
      </c>
      <c r="AN511" s="241">
        <v>662400</v>
      </c>
      <c r="AO511" s="20">
        <v>2647</v>
      </c>
      <c r="AP511" s="20">
        <v>22</v>
      </c>
      <c r="AQ511" s="417">
        <v>120.31818181818181</v>
      </c>
      <c r="AS511" s="241">
        <v>592600</v>
      </c>
      <c r="AT511" s="20">
        <v>102.83333333333333</v>
      </c>
      <c r="AU511" s="20">
        <v>96.333333333333329</v>
      </c>
      <c r="AV511" s="20">
        <v>168</v>
      </c>
      <c r="AW511" s="20">
        <v>6</v>
      </c>
      <c r="AX511" s="20">
        <v>617</v>
      </c>
    </row>
    <row r="512" spans="33:50" x14ac:dyDescent="0.3">
      <c r="AG512" s="49" t="s">
        <v>737</v>
      </c>
      <c r="AH512" s="42">
        <v>335700</v>
      </c>
      <c r="AI512" s="43">
        <v>73.83</v>
      </c>
      <c r="AJ512" s="51">
        <v>31</v>
      </c>
      <c r="AK512" s="331" t="s">
        <v>1313</v>
      </c>
      <c r="AL512" s="21" t="s">
        <v>24</v>
      </c>
      <c r="AM512" s="299" t="s">
        <v>10</v>
      </c>
      <c r="AN512" s="241">
        <v>642400</v>
      </c>
      <c r="AO512" s="20">
        <v>2566</v>
      </c>
      <c r="AP512" s="20">
        <v>22</v>
      </c>
      <c r="AQ512" s="417">
        <v>116.63636363636364</v>
      </c>
      <c r="AS512" s="241">
        <v>523100</v>
      </c>
      <c r="AT512" s="20">
        <v>97.75</v>
      </c>
      <c r="AU512" s="20">
        <v>92.666666666666671</v>
      </c>
      <c r="AV512" s="20">
        <v>116</v>
      </c>
      <c r="AW512" s="20">
        <v>8</v>
      </c>
      <c r="AX512" s="20">
        <v>782</v>
      </c>
    </row>
    <row r="513" spans="33:50" x14ac:dyDescent="0.3">
      <c r="AG513" s="49" t="s">
        <v>417</v>
      </c>
      <c r="AH513" s="42">
        <v>275800</v>
      </c>
      <c r="AI513" s="43">
        <v>53.75</v>
      </c>
      <c r="AJ513" s="51">
        <v>74</v>
      </c>
      <c r="AK513" s="332" t="s">
        <v>1676</v>
      </c>
      <c r="AL513" s="21" t="s">
        <v>26</v>
      </c>
      <c r="AM513" s="299" t="s">
        <v>11</v>
      </c>
      <c r="AN513" s="241">
        <v>123900</v>
      </c>
      <c r="AO513" s="20">
        <v>0</v>
      </c>
      <c r="AP513" s="20">
        <v>0</v>
      </c>
      <c r="AQ513" s="417" t="s">
        <v>1020</v>
      </c>
      <c r="AR513" s="200"/>
      <c r="AS513" s="241">
        <v>123900</v>
      </c>
      <c r="AT513" s="20">
        <v>0</v>
      </c>
      <c r="AU513" s="20">
        <v>0</v>
      </c>
      <c r="AV513" s="20">
        <v>23</v>
      </c>
      <c r="AW513" s="20">
        <v>0</v>
      </c>
      <c r="AX513" s="20">
        <v>0</v>
      </c>
    </row>
    <row r="514" spans="33:50" x14ac:dyDescent="0.3">
      <c r="AG514" s="49" t="s">
        <v>418</v>
      </c>
      <c r="AH514" s="42">
        <v>407700</v>
      </c>
      <c r="AI514" s="43">
        <v>0</v>
      </c>
      <c r="AJ514" s="51">
        <v>0</v>
      </c>
      <c r="AK514" s="332" t="s">
        <v>1936</v>
      </c>
      <c r="AL514" s="21" t="s">
        <v>24</v>
      </c>
      <c r="AM514" s="299" t="s">
        <v>1971</v>
      </c>
      <c r="AN514" s="241">
        <v>117300</v>
      </c>
      <c r="AO514" s="20" t="s">
        <v>1020</v>
      </c>
      <c r="AP514" s="20" t="s">
        <v>1020</v>
      </c>
      <c r="AQ514" s="417" t="s">
        <v>1020</v>
      </c>
      <c r="AR514" s="200"/>
      <c r="AS514" s="241">
        <v>117300</v>
      </c>
      <c r="AT514" s="20">
        <v>0</v>
      </c>
      <c r="AU514" s="20">
        <v>0</v>
      </c>
      <c r="AV514" s="20">
        <v>22</v>
      </c>
      <c r="AW514" s="20">
        <v>0</v>
      </c>
      <c r="AX514" s="20">
        <v>0</v>
      </c>
    </row>
    <row r="515" spans="33:50" x14ac:dyDescent="0.3">
      <c r="AG515" s="49" t="s">
        <v>419</v>
      </c>
      <c r="AH515" s="42">
        <v>334600</v>
      </c>
      <c r="AI515" s="43">
        <v>0</v>
      </c>
      <c r="AJ515" s="51">
        <v>0</v>
      </c>
      <c r="AK515" s="332" t="s">
        <v>1542</v>
      </c>
      <c r="AL515" s="21" t="s">
        <v>20</v>
      </c>
      <c r="AM515" s="435" t="s">
        <v>1974</v>
      </c>
      <c r="AN515" s="241">
        <v>123900</v>
      </c>
      <c r="AO515" s="20">
        <v>0</v>
      </c>
      <c r="AP515" s="20">
        <v>0</v>
      </c>
      <c r="AQ515" s="417" t="s">
        <v>1020</v>
      </c>
      <c r="AR515" s="200"/>
      <c r="AS515" s="241">
        <v>210300</v>
      </c>
      <c r="AT515" s="20">
        <v>60.25</v>
      </c>
      <c r="AU515" s="20">
        <v>58</v>
      </c>
      <c r="AV515" s="20">
        <v>24</v>
      </c>
      <c r="AW515" s="20">
        <v>4</v>
      </c>
      <c r="AX515" s="20">
        <v>241</v>
      </c>
    </row>
    <row r="516" spans="33:50" x14ac:dyDescent="0.3">
      <c r="AG516" s="49" t="s">
        <v>420</v>
      </c>
      <c r="AH516" s="42">
        <v>573700</v>
      </c>
      <c r="AI516" s="43">
        <v>111.5</v>
      </c>
      <c r="AJ516" s="51">
        <v>179</v>
      </c>
      <c r="AK516" s="331" t="s">
        <v>1314</v>
      </c>
      <c r="AL516" s="437" t="s">
        <v>14</v>
      </c>
      <c r="AM516" s="299" t="s">
        <v>10</v>
      </c>
      <c r="AN516" s="241">
        <v>528600</v>
      </c>
      <c r="AO516" s="20">
        <v>2016</v>
      </c>
      <c r="AP516" s="20">
        <v>21</v>
      </c>
      <c r="AQ516" s="417">
        <v>96</v>
      </c>
      <c r="AS516" s="241">
        <v>528300</v>
      </c>
      <c r="AT516" s="20">
        <v>101.625</v>
      </c>
      <c r="AU516" s="20">
        <v>100.66666666666667</v>
      </c>
      <c r="AV516" s="20">
        <v>105</v>
      </c>
      <c r="AW516" s="20">
        <v>8</v>
      </c>
      <c r="AX516" s="20">
        <v>813</v>
      </c>
    </row>
    <row r="517" spans="33:50" x14ac:dyDescent="0.3">
      <c r="AG517" s="49" t="s">
        <v>421</v>
      </c>
      <c r="AH517" s="42">
        <v>533700</v>
      </c>
      <c r="AI517" s="43">
        <v>109.17</v>
      </c>
      <c r="AJ517" s="51">
        <v>96</v>
      </c>
      <c r="AK517" s="332" t="s">
        <v>1677</v>
      </c>
      <c r="AL517" s="21" t="s">
        <v>21</v>
      </c>
      <c r="AM517" s="435" t="s">
        <v>38</v>
      </c>
      <c r="AN517" s="241">
        <v>123900</v>
      </c>
      <c r="AO517" s="20">
        <v>0</v>
      </c>
      <c r="AP517" s="20">
        <v>0</v>
      </c>
      <c r="AQ517" s="417" t="s">
        <v>1020</v>
      </c>
      <c r="AR517" s="200"/>
      <c r="AS517" s="241">
        <v>123900</v>
      </c>
      <c r="AT517" s="20">
        <v>0</v>
      </c>
      <c r="AU517" s="20">
        <v>0</v>
      </c>
      <c r="AV517" s="20">
        <v>23</v>
      </c>
      <c r="AW517" s="20">
        <v>0</v>
      </c>
      <c r="AX517" s="20">
        <v>0</v>
      </c>
    </row>
    <row r="518" spans="33:50" x14ac:dyDescent="0.3">
      <c r="AG518" s="49" t="s">
        <v>422</v>
      </c>
      <c r="AH518" s="42">
        <v>195300</v>
      </c>
      <c r="AI518" s="43">
        <v>0</v>
      </c>
      <c r="AJ518" s="51">
        <v>0</v>
      </c>
      <c r="AK518" s="332" t="s">
        <v>1937</v>
      </c>
      <c r="AL518" s="21" t="s">
        <v>15</v>
      </c>
      <c r="AM518" s="299" t="s">
        <v>9</v>
      </c>
      <c r="AN518" s="241">
        <v>102400</v>
      </c>
      <c r="AO518" s="20" t="s">
        <v>1020</v>
      </c>
      <c r="AP518" s="20" t="s">
        <v>1020</v>
      </c>
      <c r="AQ518" s="417" t="s">
        <v>1020</v>
      </c>
      <c r="AR518" s="200"/>
      <c r="AS518" s="241">
        <v>102400</v>
      </c>
      <c r="AT518" s="20">
        <v>0</v>
      </c>
      <c r="AU518" s="20">
        <v>0</v>
      </c>
      <c r="AV518" s="20">
        <v>19</v>
      </c>
      <c r="AW518" s="20">
        <v>0</v>
      </c>
      <c r="AX518" s="20">
        <v>0</v>
      </c>
    </row>
    <row r="519" spans="33:50" x14ac:dyDescent="0.3">
      <c r="AG519" s="49"/>
      <c r="AH519" s="42"/>
      <c r="AI519" s="43"/>
      <c r="AJ519" s="51"/>
      <c r="AK519" s="331" t="s">
        <v>921</v>
      </c>
      <c r="AL519" s="21" t="s">
        <v>14</v>
      </c>
      <c r="AM519" s="299" t="s">
        <v>9</v>
      </c>
      <c r="AN519" s="241">
        <v>455100</v>
      </c>
      <c r="AO519" s="20">
        <v>1736</v>
      </c>
      <c r="AP519" s="20">
        <v>21</v>
      </c>
      <c r="AQ519" s="417">
        <v>82.666666666666671</v>
      </c>
      <c r="AS519" s="241">
        <v>473900</v>
      </c>
      <c r="AT519" s="20">
        <v>87.75</v>
      </c>
      <c r="AU519" s="20">
        <v>108</v>
      </c>
      <c r="AV519" s="20">
        <v>45</v>
      </c>
      <c r="AW519" s="20">
        <v>8</v>
      </c>
      <c r="AX519" s="20">
        <v>702</v>
      </c>
    </row>
    <row r="520" spans="33:50" x14ac:dyDescent="0.3">
      <c r="AG520" s="49" t="s">
        <v>423</v>
      </c>
      <c r="AH520" s="42">
        <v>555000</v>
      </c>
      <c r="AI520" s="43">
        <v>99.17</v>
      </c>
      <c r="AJ520" s="51">
        <v>172</v>
      </c>
      <c r="AK520" s="331" t="s">
        <v>1315</v>
      </c>
      <c r="AL520" s="21" t="s">
        <v>20</v>
      </c>
      <c r="AM520" s="299" t="s">
        <v>38</v>
      </c>
      <c r="AN520" s="241">
        <v>521000</v>
      </c>
      <c r="AO520" s="20">
        <v>2082</v>
      </c>
      <c r="AP520" s="20">
        <v>22</v>
      </c>
      <c r="AQ520" s="417">
        <v>94.63636363636364</v>
      </c>
      <c r="AS520" s="241">
        <v>459800</v>
      </c>
      <c r="AT520" s="20">
        <v>88.5</v>
      </c>
      <c r="AU520" s="20">
        <v>71</v>
      </c>
      <c r="AV520" s="20">
        <v>125</v>
      </c>
      <c r="AW520" s="20">
        <v>8</v>
      </c>
      <c r="AX520" s="20">
        <v>708</v>
      </c>
    </row>
    <row r="521" spans="33:50" x14ac:dyDescent="0.3">
      <c r="AG521" s="49" t="s">
        <v>424</v>
      </c>
      <c r="AH521" s="42">
        <v>267600</v>
      </c>
      <c r="AI521" s="43">
        <v>32</v>
      </c>
      <c r="AJ521" s="51">
        <v>92</v>
      </c>
      <c r="AK521" s="331" t="s">
        <v>1316</v>
      </c>
      <c r="AL521" s="21" t="s">
        <v>20</v>
      </c>
      <c r="AM521" s="435" t="s">
        <v>9</v>
      </c>
      <c r="AN521" s="241">
        <v>123900</v>
      </c>
      <c r="AO521" s="20">
        <v>162</v>
      </c>
      <c r="AP521" s="20">
        <v>5</v>
      </c>
      <c r="AQ521" s="417">
        <v>32.4</v>
      </c>
      <c r="AS521" s="241">
        <v>142700</v>
      </c>
      <c r="AT521" s="20">
        <v>0</v>
      </c>
      <c r="AU521" s="20">
        <v>0</v>
      </c>
      <c r="AV521" s="20">
        <v>27</v>
      </c>
      <c r="AW521" s="20">
        <v>0</v>
      </c>
      <c r="AX521" s="20">
        <v>0</v>
      </c>
    </row>
    <row r="522" spans="33:50" x14ac:dyDescent="0.3">
      <c r="AG522" s="49" t="s">
        <v>738</v>
      </c>
      <c r="AH522" s="42">
        <v>112900</v>
      </c>
      <c r="AI522" s="43">
        <v>0</v>
      </c>
      <c r="AJ522" s="51">
        <v>0</v>
      </c>
      <c r="AK522" s="331" t="s">
        <v>1317</v>
      </c>
      <c r="AL522" s="21" t="s">
        <v>20</v>
      </c>
      <c r="AM522" s="435" t="s">
        <v>10</v>
      </c>
      <c r="AN522" s="241">
        <v>415600</v>
      </c>
      <c r="AO522" s="20">
        <v>1585</v>
      </c>
      <c r="AP522" s="20">
        <v>21</v>
      </c>
      <c r="AQ522" s="417">
        <v>75.476190476190482</v>
      </c>
      <c r="AS522" s="241">
        <v>393100</v>
      </c>
      <c r="AT522" s="20">
        <v>72.333333333333329</v>
      </c>
      <c r="AU522" s="20">
        <v>79</v>
      </c>
      <c r="AV522" s="20">
        <v>75</v>
      </c>
      <c r="AW522" s="20">
        <v>6</v>
      </c>
      <c r="AX522" s="20">
        <v>434</v>
      </c>
    </row>
    <row r="523" spans="33:50" x14ac:dyDescent="0.3">
      <c r="AG523" s="49" t="s">
        <v>425</v>
      </c>
      <c r="AH523" s="42">
        <v>291600</v>
      </c>
      <c r="AI523" s="43">
        <v>55.67</v>
      </c>
      <c r="AJ523" s="51">
        <v>35</v>
      </c>
      <c r="AK523" s="331" t="s">
        <v>1678</v>
      </c>
      <c r="AL523" s="21" t="s">
        <v>26</v>
      </c>
      <c r="AM523" s="299" t="s">
        <v>38</v>
      </c>
      <c r="AN523" s="241">
        <v>242700</v>
      </c>
      <c r="AO523" s="20">
        <v>529</v>
      </c>
      <c r="AP523" s="20">
        <v>12</v>
      </c>
      <c r="AQ523" s="417">
        <v>44.083333333333336</v>
      </c>
      <c r="AS523" s="241">
        <v>269900</v>
      </c>
      <c r="AT523" s="20">
        <v>50.857142857142854</v>
      </c>
      <c r="AU523" s="20">
        <v>45</v>
      </c>
      <c r="AV523" s="20">
        <v>77</v>
      </c>
      <c r="AW523" s="20">
        <v>7</v>
      </c>
      <c r="AX523" s="20">
        <v>356</v>
      </c>
    </row>
    <row r="524" spans="33:50" x14ac:dyDescent="0.3">
      <c r="AG524" s="49" t="s">
        <v>426</v>
      </c>
      <c r="AH524" s="42">
        <v>123900</v>
      </c>
      <c r="AI524" s="43">
        <v>0</v>
      </c>
      <c r="AJ524" s="51">
        <v>0</v>
      </c>
      <c r="AK524" s="332" t="s">
        <v>1679</v>
      </c>
      <c r="AL524" s="21" t="s">
        <v>17</v>
      </c>
      <c r="AM524" s="299" t="s">
        <v>11</v>
      </c>
      <c r="AN524" s="241">
        <v>123900</v>
      </c>
      <c r="AO524" s="20">
        <v>0</v>
      </c>
      <c r="AP524" s="20">
        <v>0</v>
      </c>
      <c r="AQ524" s="417" t="s">
        <v>1020</v>
      </c>
      <c r="AR524" s="200"/>
      <c r="AS524" s="241">
        <v>123900</v>
      </c>
      <c r="AT524" s="20">
        <v>49.5</v>
      </c>
      <c r="AU524" s="20">
        <v>49.5</v>
      </c>
      <c r="AV524" s="20">
        <v>-29</v>
      </c>
      <c r="AW524" s="20">
        <v>2</v>
      </c>
      <c r="AX524" s="20">
        <v>99</v>
      </c>
    </row>
    <row r="525" spans="33:50" x14ac:dyDescent="0.3">
      <c r="AG525" s="49" t="s">
        <v>739</v>
      </c>
      <c r="AH525" s="42">
        <v>117300</v>
      </c>
      <c r="AI525" s="43">
        <v>0</v>
      </c>
      <c r="AJ525" s="51">
        <v>0</v>
      </c>
      <c r="AK525" s="332" t="s">
        <v>1680</v>
      </c>
      <c r="AL525" s="21" t="s">
        <v>18</v>
      </c>
      <c r="AM525" s="299" t="s">
        <v>9</v>
      </c>
      <c r="AN525" s="241">
        <v>102400</v>
      </c>
      <c r="AO525" s="20">
        <v>0</v>
      </c>
      <c r="AP525" s="20">
        <v>0</v>
      </c>
      <c r="AQ525" s="417" t="s">
        <v>1020</v>
      </c>
      <c r="AR525" s="200"/>
      <c r="AS525" s="241">
        <v>102400</v>
      </c>
      <c r="AT525" s="20">
        <v>0</v>
      </c>
      <c r="AU525" s="20">
        <v>0</v>
      </c>
      <c r="AV525" s="20">
        <v>19</v>
      </c>
      <c r="AW525" s="20">
        <v>0</v>
      </c>
      <c r="AX525" s="20">
        <v>0</v>
      </c>
    </row>
    <row r="526" spans="33:50" x14ac:dyDescent="0.3">
      <c r="AG526" s="49" t="s">
        <v>427</v>
      </c>
      <c r="AH526" s="42">
        <v>392300</v>
      </c>
      <c r="AI526" s="43">
        <v>75.5</v>
      </c>
      <c r="AJ526" s="51">
        <v>74</v>
      </c>
      <c r="AK526" s="332" t="s">
        <v>1938</v>
      </c>
      <c r="AL526" s="21" t="s">
        <v>15</v>
      </c>
      <c r="AM526" s="299" t="s">
        <v>38</v>
      </c>
      <c r="AN526" s="241">
        <v>102400</v>
      </c>
      <c r="AO526" s="20" t="s">
        <v>1020</v>
      </c>
      <c r="AP526" s="20" t="s">
        <v>1020</v>
      </c>
      <c r="AQ526" s="417" t="s">
        <v>1020</v>
      </c>
      <c r="AR526" s="200"/>
      <c r="AS526" s="241">
        <v>102400</v>
      </c>
      <c r="AT526" s="20">
        <v>0</v>
      </c>
      <c r="AU526" s="20">
        <v>0</v>
      </c>
      <c r="AV526" s="20">
        <v>19</v>
      </c>
      <c r="AW526" s="20">
        <v>0</v>
      </c>
      <c r="AX526" s="20">
        <v>0</v>
      </c>
    </row>
    <row r="527" spans="33:50" x14ac:dyDescent="0.3">
      <c r="AG527" s="49" t="s">
        <v>428</v>
      </c>
      <c r="AH527" s="42">
        <v>245500</v>
      </c>
      <c r="AI527" s="43">
        <v>39</v>
      </c>
      <c r="AJ527" s="51">
        <v>50</v>
      </c>
      <c r="AK527" s="332" t="s">
        <v>1939</v>
      </c>
      <c r="AL527" s="21" t="s">
        <v>18</v>
      </c>
      <c r="AM527" s="299" t="s">
        <v>9</v>
      </c>
      <c r="AN527" s="241">
        <v>102400</v>
      </c>
      <c r="AO527" s="20" t="s">
        <v>1020</v>
      </c>
      <c r="AP527" s="20" t="s">
        <v>1020</v>
      </c>
      <c r="AQ527" s="417" t="s">
        <v>1020</v>
      </c>
      <c r="AR527" s="200"/>
      <c r="AS527" s="241">
        <v>102400</v>
      </c>
      <c r="AT527" s="20">
        <v>0</v>
      </c>
      <c r="AU527" s="20">
        <v>0</v>
      </c>
      <c r="AV527" s="20">
        <v>19</v>
      </c>
      <c r="AW527" s="20">
        <v>0</v>
      </c>
      <c r="AX527" s="20">
        <v>0</v>
      </c>
    </row>
    <row r="528" spans="33:50" x14ac:dyDescent="0.3">
      <c r="AG528" s="49" t="s">
        <v>429</v>
      </c>
      <c r="AH528" s="42">
        <v>486600</v>
      </c>
      <c r="AI528" s="43">
        <v>92</v>
      </c>
      <c r="AJ528" s="51">
        <v>71</v>
      </c>
      <c r="AK528" s="332" t="s">
        <v>1681</v>
      </c>
      <c r="AL528" s="21" t="s">
        <v>14</v>
      </c>
      <c r="AM528" s="299" t="s">
        <v>1972</v>
      </c>
      <c r="AN528" s="241">
        <v>123900</v>
      </c>
      <c r="AO528" s="20">
        <v>55</v>
      </c>
      <c r="AP528" s="20">
        <v>1</v>
      </c>
      <c r="AQ528" s="417">
        <v>55</v>
      </c>
      <c r="AR528" s="200"/>
      <c r="AS528" s="241">
        <v>123900</v>
      </c>
      <c r="AT528" s="20">
        <v>0</v>
      </c>
      <c r="AU528" s="20">
        <v>0</v>
      </c>
      <c r="AV528" s="20">
        <v>23</v>
      </c>
      <c r="AW528" s="20">
        <v>0</v>
      </c>
      <c r="AX528" s="20">
        <v>0</v>
      </c>
    </row>
    <row r="529" spans="33:50" x14ac:dyDescent="0.3">
      <c r="AG529" s="49" t="s">
        <v>740</v>
      </c>
      <c r="AH529" s="42">
        <v>117300</v>
      </c>
      <c r="AI529" s="43">
        <v>0</v>
      </c>
      <c r="AJ529" s="51">
        <v>0</v>
      </c>
      <c r="AK529" s="331" t="s">
        <v>1320</v>
      </c>
      <c r="AL529" s="21" t="s">
        <v>12</v>
      </c>
      <c r="AM529" s="299" t="s">
        <v>38</v>
      </c>
      <c r="AN529" s="241">
        <v>310600</v>
      </c>
      <c r="AO529" s="20">
        <v>959</v>
      </c>
      <c r="AP529" s="20">
        <v>17</v>
      </c>
      <c r="AQ529" s="417">
        <v>56.411764705882355</v>
      </c>
      <c r="AS529" s="241">
        <v>307200</v>
      </c>
      <c r="AT529" s="20">
        <v>63.285714285714285</v>
      </c>
      <c r="AU529" s="20">
        <v>53.666666666666664</v>
      </c>
      <c r="AV529" s="20">
        <v>54</v>
      </c>
      <c r="AW529" s="20">
        <v>7</v>
      </c>
      <c r="AX529" s="20">
        <v>443</v>
      </c>
    </row>
    <row r="530" spans="33:50" x14ac:dyDescent="0.3">
      <c r="AG530" s="49" t="s">
        <v>430</v>
      </c>
      <c r="AH530" s="42">
        <v>199700</v>
      </c>
      <c r="AI530" s="43">
        <v>0</v>
      </c>
      <c r="AJ530" s="51">
        <v>0</v>
      </c>
      <c r="AK530" s="331" t="s">
        <v>922</v>
      </c>
      <c r="AL530" s="21" t="s">
        <v>14</v>
      </c>
      <c r="AM530" s="435" t="s">
        <v>9</v>
      </c>
      <c r="AN530" s="241">
        <v>337100</v>
      </c>
      <c r="AO530" s="20">
        <v>796</v>
      </c>
      <c r="AP530" s="20">
        <v>13</v>
      </c>
      <c r="AQ530" s="417">
        <v>61.230769230769234</v>
      </c>
      <c r="AS530" s="241">
        <v>334000</v>
      </c>
      <c r="AT530" s="20">
        <v>59.285714285714285</v>
      </c>
      <c r="AU530" s="20">
        <v>62.333333333333336</v>
      </c>
      <c r="AV530" s="20">
        <v>62</v>
      </c>
      <c r="AW530" s="20">
        <v>7</v>
      </c>
      <c r="AX530" s="20">
        <v>415</v>
      </c>
    </row>
    <row r="531" spans="33:50" x14ac:dyDescent="0.3">
      <c r="AG531" s="49" t="s">
        <v>431</v>
      </c>
      <c r="AH531" s="42">
        <v>544800</v>
      </c>
      <c r="AI531" s="43">
        <v>98.17</v>
      </c>
      <c r="AJ531" s="51">
        <v>130</v>
      </c>
      <c r="AK531" s="331" t="s">
        <v>1734</v>
      </c>
      <c r="AL531" s="21" t="s">
        <v>12</v>
      </c>
      <c r="AM531" s="299" t="s">
        <v>9</v>
      </c>
      <c r="AN531" s="241">
        <v>257000</v>
      </c>
      <c r="AO531" s="20">
        <v>747</v>
      </c>
      <c r="AP531" s="20">
        <v>16</v>
      </c>
      <c r="AQ531" s="417">
        <v>46.6875</v>
      </c>
      <c r="AS531" s="241" t="e">
        <v>#N/A</v>
      </c>
      <c r="AT531" s="20" t="e">
        <v>#N/A</v>
      </c>
      <c r="AU531" s="20" t="e">
        <v>#N/A</v>
      </c>
      <c r="AV531" s="20" t="e">
        <v>#N/A</v>
      </c>
      <c r="AW531" s="20" t="e">
        <v>#N/A</v>
      </c>
      <c r="AX531" s="20" t="e">
        <v>#N/A</v>
      </c>
    </row>
    <row r="532" spans="33:50" x14ac:dyDescent="0.3">
      <c r="AG532" s="49" t="s">
        <v>432</v>
      </c>
      <c r="AH532" s="42">
        <v>560600</v>
      </c>
      <c r="AI532" s="43">
        <v>80.67</v>
      </c>
      <c r="AJ532" s="51">
        <v>167</v>
      </c>
      <c r="AK532" s="331" t="s">
        <v>1324</v>
      </c>
      <c r="AL532" s="21" t="s">
        <v>25</v>
      </c>
      <c r="AM532" s="299" t="s">
        <v>11</v>
      </c>
      <c r="AN532" s="241">
        <v>537500</v>
      </c>
      <c r="AO532" s="20">
        <v>780</v>
      </c>
      <c r="AP532" s="20">
        <v>8</v>
      </c>
      <c r="AQ532" s="417">
        <v>97.5</v>
      </c>
      <c r="AS532" s="241">
        <v>537500</v>
      </c>
      <c r="AT532" s="20">
        <v>0</v>
      </c>
      <c r="AU532" s="20">
        <v>0</v>
      </c>
      <c r="AV532" s="20">
        <v>101</v>
      </c>
      <c r="AW532" s="20">
        <v>0</v>
      </c>
      <c r="AX532" s="20">
        <v>0</v>
      </c>
    </row>
    <row r="533" spans="33:50" x14ac:dyDescent="0.3">
      <c r="AG533" s="49" t="s">
        <v>433</v>
      </c>
      <c r="AH533" s="42">
        <v>217600</v>
      </c>
      <c r="AI533" s="43">
        <v>0</v>
      </c>
      <c r="AJ533" s="51">
        <v>0</v>
      </c>
      <c r="AK533" s="332" t="s">
        <v>1682</v>
      </c>
      <c r="AL533" s="21" t="s">
        <v>12</v>
      </c>
      <c r="AM533" s="299" t="s">
        <v>1972</v>
      </c>
      <c r="AN533" s="241">
        <v>123900</v>
      </c>
      <c r="AO533" s="20">
        <v>0</v>
      </c>
      <c r="AP533" s="20">
        <v>0</v>
      </c>
      <c r="AQ533" s="417" t="s">
        <v>1020</v>
      </c>
      <c r="AR533" s="200"/>
      <c r="AS533" s="241">
        <v>123900</v>
      </c>
      <c r="AT533" s="20">
        <v>0</v>
      </c>
      <c r="AU533" s="20">
        <v>0</v>
      </c>
      <c r="AV533" s="20">
        <v>23</v>
      </c>
      <c r="AW533" s="20">
        <v>0</v>
      </c>
      <c r="AX533" s="20">
        <v>0</v>
      </c>
    </row>
    <row r="534" spans="33:50" x14ac:dyDescent="0.3">
      <c r="AG534" s="49" t="s">
        <v>434</v>
      </c>
      <c r="AH534" s="42">
        <v>347400</v>
      </c>
      <c r="AI534" s="43">
        <v>57.67</v>
      </c>
      <c r="AJ534" s="51">
        <v>104</v>
      </c>
      <c r="AK534" s="331" t="s">
        <v>1325</v>
      </c>
      <c r="AL534" s="21" t="s">
        <v>2</v>
      </c>
      <c r="AM534" s="299" t="s">
        <v>11</v>
      </c>
      <c r="AN534" s="241">
        <v>531100</v>
      </c>
      <c r="AO534" s="20">
        <v>2122</v>
      </c>
      <c r="AP534" s="20">
        <v>22</v>
      </c>
      <c r="AQ534" s="417">
        <v>96.454545454545453</v>
      </c>
      <c r="AS534" s="241">
        <v>563500</v>
      </c>
      <c r="AT534" s="20">
        <v>112.75</v>
      </c>
      <c r="AU534" s="20">
        <v>113</v>
      </c>
      <c r="AV534" s="20">
        <v>98</v>
      </c>
      <c r="AW534" s="20">
        <v>4</v>
      </c>
      <c r="AX534" s="20">
        <v>451</v>
      </c>
    </row>
    <row r="535" spans="33:50" x14ac:dyDescent="0.3">
      <c r="AG535" s="49" t="s">
        <v>435</v>
      </c>
      <c r="AH535" s="42">
        <v>432300</v>
      </c>
      <c r="AI535" s="43">
        <v>85.17</v>
      </c>
      <c r="AJ535" s="51">
        <v>48</v>
      </c>
      <c r="AK535" s="331" t="s">
        <v>1327</v>
      </c>
      <c r="AL535" s="21" t="s">
        <v>20</v>
      </c>
      <c r="AM535" s="435" t="s">
        <v>10</v>
      </c>
      <c r="AN535" s="241">
        <v>365200</v>
      </c>
      <c r="AO535" s="20">
        <v>1393</v>
      </c>
      <c r="AP535" s="20">
        <v>21</v>
      </c>
      <c r="AQ535" s="417">
        <v>66.333333333333329</v>
      </c>
      <c r="AS535" s="241">
        <v>462800</v>
      </c>
      <c r="AT535" s="20">
        <v>80.25</v>
      </c>
      <c r="AU535" s="20">
        <v>101</v>
      </c>
      <c r="AV535" s="20">
        <v>83</v>
      </c>
      <c r="AW535" s="20">
        <v>8</v>
      </c>
      <c r="AX535" s="20">
        <v>642</v>
      </c>
    </row>
    <row r="536" spans="33:50" x14ac:dyDescent="0.3">
      <c r="AG536" s="49" t="s">
        <v>436</v>
      </c>
      <c r="AH536" s="42">
        <v>503400</v>
      </c>
      <c r="AI536" s="43">
        <v>103</v>
      </c>
      <c r="AJ536" s="51">
        <v>97</v>
      </c>
      <c r="AK536" s="331" t="s">
        <v>1328</v>
      </c>
      <c r="AL536" s="21" t="s">
        <v>3</v>
      </c>
      <c r="AM536" s="299" t="s">
        <v>38</v>
      </c>
      <c r="AN536" s="241">
        <v>436800</v>
      </c>
      <c r="AO536" s="20">
        <v>1666</v>
      </c>
      <c r="AP536" s="20">
        <v>21</v>
      </c>
      <c r="AQ536" s="417">
        <v>79.333333333333329</v>
      </c>
      <c r="AS536" s="241">
        <v>432000</v>
      </c>
      <c r="AT536" s="20">
        <v>80.25</v>
      </c>
      <c r="AU536" s="20">
        <v>88</v>
      </c>
      <c r="AV536" s="20">
        <v>54</v>
      </c>
      <c r="AW536" s="20">
        <v>8</v>
      </c>
      <c r="AX536" s="20">
        <v>642</v>
      </c>
    </row>
    <row r="537" spans="33:50" x14ac:dyDescent="0.3">
      <c r="AG537" s="49" t="s">
        <v>741</v>
      </c>
      <c r="AH537" s="42">
        <v>102400</v>
      </c>
      <c r="AI537" s="43">
        <v>0</v>
      </c>
      <c r="AJ537" s="51">
        <v>0</v>
      </c>
      <c r="AK537" s="331" t="s">
        <v>923</v>
      </c>
      <c r="AL537" s="21" t="s">
        <v>21</v>
      </c>
      <c r="AM537" s="299" t="s">
        <v>38</v>
      </c>
      <c r="AN537" s="241">
        <v>392200</v>
      </c>
      <c r="AO537" s="20">
        <v>1496</v>
      </c>
      <c r="AP537" s="20">
        <v>21</v>
      </c>
      <c r="AQ537" s="417">
        <v>71.238095238095241</v>
      </c>
      <c r="AS537" s="241">
        <v>389100</v>
      </c>
      <c r="AT537" s="20">
        <v>71.25</v>
      </c>
      <c r="AU537" s="20">
        <v>75</v>
      </c>
      <c r="AV537" s="20">
        <v>66</v>
      </c>
      <c r="AW537" s="20">
        <v>8</v>
      </c>
      <c r="AX537" s="20">
        <v>570</v>
      </c>
    </row>
    <row r="538" spans="33:50" x14ac:dyDescent="0.3">
      <c r="AG538" s="49" t="s">
        <v>742</v>
      </c>
      <c r="AH538" s="42">
        <v>117300</v>
      </c>
      <c r="AI538" s="43">
        <v>0</v>
      </c>
      <c r="AJ538" s="51">
        <v>0</v>
      </c>
      <c r="AK538" s="331" t="s">
        <v>1329</v>
      </c>
      <c r="AL538" s="21" t="s">
        <v>13</v>
      </c>
      <c r="AM538" s="299" t="s">
        <v>10</v>
      </c>
      <c r="AN538" s="241">
        <v>676200</v>
      </c>
      <c r="AO538" s="20">
        <v>2702</v>
      </c>
      <c r="AP538" s="20">
        <v>22</v>
      </c>
      <c r="AQ538" s="417">
        <v>122.81818181818181</v>
      </c>
      <c r="AS538" s="241">
        <v>593800</v>
      </c>
      <c r="AT538" s="20">
        <v>106.625</v>
      </c>
      <c r="AU538" s="20">
        <v>87.666666666666671</v>
      </c>
      <c r="AV538" s="20">
        <v>149</v>
      </c>
      <c r="AW538" s="20">
        <v>8</v>
      </c>
      <c r="AX538" s="20">
        <v>853</v>
      </c>
    </row>
    <row r="539" spans="33:50" x14ac:dyDescent="0.3">
      <c r="AG539" s="49"/>
      <c r="AH539" s="42"/>
      <c r="AI539" s="43"/>
      <c r="AJ539" s="51"/>
      <c r="AK539" s="332" t="s">
        <v>1543</v>
      </c>
      <c r="AL539" s="21" t="s">
        <v>18</v>
      </c>
      <c r="AM539" s="299" t="s">
        <v>38</v>
      </c>
      <c r="AN539" s="241">
        <v>129100</v>
      </c>
      <c r="AO539" s="20">
        <v>67</v>
      </c>
      <c r="AP539" s="20">
        <v>2</v>
      </c>
      <c r="AQ539" s="417">
        <v>33.5</v>
      </c>
      <c r="AR539" s="200"/>
      <c r="AS539" s="241">
        <v>129100</v>
      </c>
      <c r="AT539" s="20">
        <v>0</v>
      </c>
      <c r="AU539" s="20">
        <v>0</v>
      </c>
      <c r="AV539" s="20">
        <v>24</v>
      </c>
      <c r="AW539" s="20">
        <v>0</v>
      </c>
      <c r="AX539" s="20">
        <v>0</v>
      </c>
    </row>
    <row r="540" spans="33:50" x14ac:dyDescent="0.3">
      <c r="AG540" s="49" t="s">
        <v>437</v>
      </c>
      <c r="AH540" s="42">
        <v>351900</v>
      </c>
      <c r="AI540" s="43">
        <v>41.5</v>
      </c>
      <c r="AJ540" s="51">
        <v>124</v>
      </c>
      <c r="AK540" s="332" t="s">
        <v>1544</v>
      </c>
      <c r="AL540" s="21" t="s">
        <v>12</v>
      </c>
      <c r="AM540" s="299" t="s">
        <v>38</v>
      </c>
      <c r="AN540" s="241">
        <v>123900</v>
      </c>
      <c r="AO540" s="20">
        <v>0</v>
      </c>
      <c r="AP540" s="20">
        <v>0</v>
      </c>
      <c r="AQ540" s="417" t="s">
        <v>1020</v>
      </c>
      <c r="AR540" s="200"/>
      <c r="AS540" s="241">
        <v>123900</v>
      </c>
      <c r="AT540" s="20">
        <v>0</v>
      </c>
      <c r="AU540" s="20">
        <v>0</v>
      </c>
      <c r="AV540" s="20">
        <v>23</v>
      </c>
      <c r="AW540" s="20">
        <v>0</v>
      </c>
      <c r="AX540" s="20">
        <v>0</v>
      </c>
    </row>
    <row r="541" spans="33:50" x14ac:dyDescent="0.3">
      <c r="AG541" s="49" t="s">
        <v>438</v>
      </c>
      <c r="AH541" s="42">
        <v>343800</v>
      </c>
      <c r="AI541" s="43">
        <v>0</v>
      </c>
      <c r="AJ541" s="51">
        <v>0</v>
      </c>
      <c r="AK541" s="331" t="s">
        <v>1683</v>
      </c>
      <c r="AL541" s="21" t="s">
        <v>20</v>
      </c>
      <c r="AM541" s="299" t="s">
        <v>10</v>
      </c>
      <c r="AN541" s="241">
        <v>478200</v>
      </c>
      <c r="AO541" s="20">
        <v>1911</v>
      </c>
      <c r="AP541" s="20">
        <v>22</v>
      </c>
      <c r="AQ541" s="417">
        <v>86.86363636363636</v>
      </c>
      <c r="AS541" s="241">
        <v>508000</v>
      </c>
      <c r="AT541" s="20">
        <v>91.75</v>
      </c>
      <c r="AU541" s="20">
        <v>94.666666666666671</v>
      </c>
      <c r="AV541" s="20">
        <v>117</v>
      </c>
      <c r="AW541" s="20">
        <v>8</v>
      </c>
      <c r="AX541" s="20">
        <v>734</v>
      </c>
    </row>
    <row r="542" spans="33:50" x14ac:dyDescent="0.3">
      <c r="AG542" s="49" t="s">
        <v>439</v>
      </c>
      <c r="AH542" s="42">
        <v>123900</v>
      </c>
      <c r="AI542" s="43">
        <v>0</v>
      </c>
      <c r="AJ542" s="51">
        <v>0</v>
      </c>
      <c r="AK542" s="331" t="s">
        <v>934</v>
      </c>
      <c r="AL542" s="21" t="s">
        <v>26</v>
      </c>
      <c r="AM542" s="299" t="s">
        <v>9</v>
      </c>
      <c r="AN542" s="241">
        <v>441600</v>
      </c>
      <c r="AO542" s="20">
        <v>1524</v>
      </c>
      <c r="AP542" s="20">
        <v>19</v>
      </c>
      <c r="AQ542" s="417">
        <v>80.21052631578948</v>
      </c>
      <c r="AS542" s="241">
        <v>513299.99999999994</v>
      </c>
      <c r="AT542" s="20">
        <v>96.125</v>
      </c>
      <c r="AU542" s="20">
        <v>107</v>
      </c>
      <c r="AV542" s="20">
        <v>90</v>
      </c>
      <c r="AW542" s="20">
        <v>8</v>
      </c>
      <c r="AX542" s="20">
        <v>769</v>
      </c>
    </row>
    <row r="543" spans="33:50" x14ac:dyDescent="0.3">
      <c r="AG543" s="49" t="s">
        <v>440</v>
      </c>
      <c r="AH543" s="42">
        <v>569100</v>
      </c>
      <c r="AI543" s="43">
        <v>117.83</v>
      </c>
      <c r="AJ543" s="51">
        <v>73</v>
      </c>
      <c r="AK543" s="331" t="s">
        <v>1032</v>
      </c>
      <c r="AL543" s="21" t="s">
        <v>14</v>
      </c>
      <c r="AM543" s="299" t="s">
        <v>9</v>
      </c>
      <c r="AN543" s="241">
        <v>408700</v>
      </c>
      <c r="AO543" s="20">
        <v>1633</v>
      </c>
      <c r="AP543" s="20">
        <v>22</v>
      </c>
      <c r="AQ543" s="417">
        <v>74.227272727272734</v>
      </c>
      <c r="AS543" s="241">
        <v>436100</v>
      </c>
      <c r="AT543" s="20">
        <v>86.875</v>
      </c>
      <c r="AU543" s="20">
        <v>87.333333333333329</v>
      </c>
      <c r="AV543" s="20">
        <v>58</v>
      </c>
      <c r="AW543" s="20">
        <v>8</v>
      </c>
      <c r="AX543" s="20">
        <v>695</v>
      </c>
    </row>
    <row r="544" spans="33:50" x14ac:dyDescent="0.3">
      <c r="AG544" s="49" t="s">
        <v>441</v>
      </c>
      <c r="AH544" s="42">
        <v>226600</v>
      </c>
      <c r="AI544" s="43">
        <v>70</v>
      </c>
      <c r="AJ544" s="51">
        <v>-8</v>
      </c>
      <c r="AK544" s="332" t="s">
        <v>1332</v>
      </c>
      <c r="AL544" s="21" t="s">
        <v>2</v>
      </c>
      <c r="AM544" s="299" t="s">
        <v>9</v>
      </c>
      <c r="AN544" s="241">
        <v>150300</v>
      </c>
      <c r="AO544" s="20">
        <v>39</v>
      </c>
      <c r="AP544" s="20">
        <v>1</v>
      </c>
      <c r="AQ544" s="417">
        <v>39</v>
      </c>
      <c r="AR544" s="200"/>
      <c r="AS544" s="241">
        <v>150300</v>
      </c>
      <c r="AT544" s="20">
        <v>0</v>
      </c>
      <c r="AU544" s="20">
        <v>0</v>
      </c>
      <c r="AV544" s="20">
        <v>28</v>
      </c>
      <c r="AW544" s="20">
        <v>0</v>
      </c>
      <c r="AX544" s="20">
        <v>0</v>
      </c>
    </row>
    <row r="545" spans="33:50" x14ac:dyDescent="0.3">
      <c r="AG545" s="49" t="s">
        <v>442</v>
      </c>
      <c r="AH545" s="42">
        <v>271500</v>
      </c>
      <c r="AI545" s="43">
        <v>51</v>
      </c>
      <c r="AJ545" s="51">
        <v>55</v>
      </c>
      <c r="AK545" s="331" t="s">
        <v>1333</v>
      </c>
      <c r="AL545" s="21" t="s">
        <v>26</v>
      </c>
      <c r="AM545" s="299" t="s">
        <v>1972</v>
      </c>
      <c r="AN545" s="241">
        <v>354400</v>
      </c>
      <c r="AO545" s="20">
        <v>1223</v>
      </c>
      <c r="AP545" s="20">
        <v>19</v>
      </c>
      <c r="AQ545" s="417">
        <v>64.368421052631575</v>
      </c>
      <c r="AS545" s="241">
        <v>229600</v>
      </c>
      <c r="AT545" s="20">
        <v>26.6</v>
      </c>
      <c r="AU545" s="20">
        <v>28.333333333333332</v>
      </c>
      <c r="AV545" s="20">
        <v>66</v>
      </c>
      <c r="AW545" s="20">
        <v>5</v>
      </c>
      <c r="AX545" s="20">
        <v>133</v>
      </c>
    </row>
    <row r="546" spans="33:50" x14ac:dyDescent="0.3">
      <c r="AG546" s="49" t="s">
        <v>844</v>
      </c>
      <c r="AH546" s="42">
        <v>231100</v>
      </c>
      <c r="AI546" s="43">
        <v>0</v>
      </c>
      <c r="AJ546" s="51">
        <v>0</v>
      </c>
      <c r="AK546" s="331" t="s">
        <v>1334</v>
      </c>
      <c r="AL546" s="21" t="s">
        <v>12</v>
      </c>
      <c r="AM546" s="299" t="s">
        <v>11</v>
      </c>
      <c r="AN546" s="241">
        <v>560500</v>
      </c>
      <c r="AO546" s="20">
        <v>2036</v>
      </c>
      <c r="AP546" s="20">
        <v>20</v>
      </c>
      <c r="AQ546" s="417">
        <v>101.8</v>
      </c>
      <c r="AS546" s="241">
        <v>480800</v>
      </c>
      <c r="AT546" s="20">
        <v>94.625</v>
      </c>
      <c r="AU546" s="20">
        <v>98</v>
      </c>
      <c r="AV546" s="20">
        <v>54</v>
      </c>
      <c r="AW546" s="20">
        <v>8</v>
      </c>
      <c r="AX546" s="20">
        <v>757</v>
      </c>
    </row>
    <row r="547" spans="33:50" x14ac:dyDescent="0.3">
      <c r="AG547" s="49" t="s">
        <v>443</v>
      </c>
      <c r="AH547" s="42">
        <v>552800</v>
      </c>
      <c r="AI547" s="43">
        <v>105.83</v>
      </c>
      <c r="AJ547" s="51">
        <v>110</v>
      </c>
      <c r="AK547" s="331" t="s">
        <v>1335</v>
      </c>
      <c r="AL547" s="21" t="s">
        <v>3</v>
      </c>
      <c r="AM547" s="435" t="s">
        <v>9</v>
      </c>
      <c r="AN547" s="241">
        <v>344400</v>
      </c>
      <c r="AO547" s="20">
        <v>688</v>
      </c>
      <c r="AP547" s="20">
        <v>11</v>
      </c>
      <c r="AQ547" s="417">
        <v>62.545454545454547</v>
      </c>
      <c r="AS547" s="241">
        <v>356900</v>
      </c>
      <c r="AT547" s="20">
        <v>74.666666666666671</v>
      </c>
      <c r="AU547" s="20">
        <v>74.666666666666671</v>
      </c>
      <c r="AV547" s="20">
        <v>63</v>
      </c>
      <c r="AW547" s="20">
        <v>3</v>
      </c>
      <c r="AX547" s="20">
        <v>224</v>
      </c>
    </row>
    <row r="548" spans="33:50" x14ac:dyDescent="0.3">
      <c r="AG548" s="49" t="s">
        <v>444</v>
      </c>
      <c r="AH548" s="42">
        <v>209900</v>
      </c>
      <c r="AI548" s="43">
        <v>40.5</v>
      </c>
      <c r="AJ548" s="51">
        <v>48</v>
      </c>
      <c r="AK548" s="331" t="s">
        <v>1337</v>
      </c>
      <c r="AL548" s="21" t="s">
        <v>18</v>
      </c>
      <c r="AM548" s="435" t="s">
        <v>9</v>
      </c>
      <c r="AN548" s="241">
        <v>323100</v>
      </c>
      <c r="AO548" s="20">
        <v>1115</v>
      </c>
      <c r="AP548" s="20">
        <v>19</v>
      </c>
      <c r="AQ548" s="417">
        <v>58.684210526315788</v>
      </c>
      <c r="AS548" s="241">
        <v>404100</v>
      </c>
      <c r="AT548" s="20">
        <v>78.75</v>
      </c>
      <c r="AU548" s="20">
        <v>85.333333333333329</v>
      </c>
      <c r="AV548" s="20">
        <v>59</v>
      </c>
      <c r="AW548" s="20">
        <v>8</v>
      </c>
      <c r="AX548" s="20">
        <v>630</v>
      </c>
    </row>
    <row r="549" spans="33:50" x14ac:dyDescent="0.3">
      <c r="AG549" s="49" t="s">
        <v>845</v>
      </c>
      <c r="AH549" s="42">
        <v>117300</v>
      </c>
      <c r="AI549" s="43">
        <v>0</v>
      </c>
      <c r="AJ549" s="51">
        <v>0</v>
      </c>
      <c r="AK549" s="331" t="s">
        <v>1545</v>
      </c>
      <c r="AL549" s="21" t="s">
        <v>16</v>
      </c>
      <c r="AM549" s="435" t="s">
        <v>10</v>
      </c>
      <c r="AN549" s="241">
        <v>352900</v>
      </c>
      <c r="AO549" s="20">
        <v>639</v>
      </c>
      <c r="AP549" s="20">
        <v>10</v>
      </c>
      <c r="AQ549" s="417">
        <v>63.9</v>
      </c>
      <c r="AS549" s="241">
        <v>307400</v>
      </c>
      <c r="AT549" s="20">
        <v>47.75</v>
      </c>
      <c r="AU549" s="20">
        <v>52</v>
      </c>
      <c r="AV549" s="20">
        <v>48</v>
      </c>
      <c r="AW549" s="20">
        <v>4</v>
      </c>
      <c r="AX549" s="20">
        <v>191</v>
      </c>
    </row>
    <row r="550" spans="33:50" x14ac:dyDescent="0.3">
      <c r="AG550" s="49" t="s">
        <v>445</v>
      </c>
      <c r="AH550" s="42">
        <v>485400</v>
      </c>
      <c r="AI550" s="43">
        <v>93.33</v>
      </c>
      <c r="AJ550" s="51">
        <v>106</v>
      </c>
      <c r="AK550" s="331" t="s">
        <v>1684</v>
      </c>
      <c r="AL550" s="21" t="s">
        <v>17</v>
      </c>
      <c r="AM550" s="435" t="s">
        <v>38</v>
      </c>
      <c r="AN550" s="241">
        <v>160800</v>
      </c>
      <c r="AO550" s="20">
        <v>146</v>
      </c>
      <c r="AP550" s="20">
        <v>4</v>
      </c>
      <c r="AQ550" s="417">
        <v>36.5</v>
      </c>
      <c r="AS550" s="241">
        <v>160800</v>
      </c>
      <c r="AT550" s="20">
        <v>46</v>
      </c>
      <c r="AU550" s="20">
        <v>46</v>
      </c>
      <c r="AV550" s="20">
        <v>-1</v>
      </c>
      <c r="AW550" s="20">
        <v>2</v>
      </c>
      <c r="AX550" s="20">
        <v>92</v>
      </c>
    </row>
    <row r="551" spans="33:50" x14ac:dyDescent="0.3">
      <c r="AG551" s="49" t="s">
        <v>743</v>
      </c>
      <c r="AH551" s="42">
        <v>365000</v>
      </c>
      <c r="AI551" s="43">
        <v>0</v>
      </c>
      <c r="AJ551" s="51">
        <v>0</v>
      </c>
      <c r="AK551" s="331" t="s">
        <v>997</v>
      </c>
      <c r="AL551" s="21" t="s">
        <v>19</v>
      </c>
      <c r="AM551" s="435" t="s">
        <v>10</v>
      </c>
      <c r="AN551" s="241">
        <v>202100</v>
      </c>
      <c r="AO551" s="20">
        <v>514</v>
      </c>
      <c r="AP551" s="20">
        <v>14</v>
      </c>
      <c r="AQ551" s="417">
        <v>36.714285714285715</v>
      </c>
      <c r="AS551" s="241">
        <v>276400</v>
      </c>
      <c r="AT551" s="20">
        <v>62.5</v>
      </c>
      <c r="AU551" s="20">
        <v>69.666666666666671</v>
      </c>
      <c r="AV551" s="20">
        <v>50</v>
      </c>
      <c r="AW551" s="20">
        <v>4</v>
      </c>
      <c r="AX551" s="20">
        <v>250</v>
      </c>
    </row>
    <row r="552" spans="33:50" x14ac:dyDescent="0.3">
      <c r="AG552" s="49" t="s">
        <v>446</v>
      </c>
      <c r="AH552" s="42">
        <v>412600</v>
      </c>
      <c r="AI552" s="43">
        <v>83</v>
      </c>
      <c r="AJ552" s="51">
        <v>47</v>
      </c>
      <c r="AK552" s="331" t="s">
        <v>1685</v>
      </c>
      <c r="AL552" s="21" t="s">
        <v>20</v>
      </c>
      <c r="AM552" s="299" t="s">
        <v>9</v>
      </c>
      <c r="AN552" s="241">
        <v>123900</v>
      </c>
      <c r="AO552" s="20">
        <v>272</v>
      </c>
      <c r="AP552" s="20">
        <v>4</v>
      </c>
      <c r="AQ552" s="417">
        <v>68</v>
      </c>
      <c r="AS552" s="241">
        <v>123900</v>
      </c>
      <c r="AT552" s="20">
        <v>0</v>
      </c>
      <c r="AU552" s="20">
        <v>0</v>
      </c>
      <c r="AV552" s="20">
        <v>23</v>
      </c>
      <c r="AW552" s="20">
        <v>0</v>
      </c>
      <c r="AX552" s="20">
        <v>0</v>
      </c>
    </row>
    <row r="553" spans="33:50" x14ac:dyDescent="0.3">
      <c r="AG553" s="49" t="s">
        <v>447</v>
      </c>
      <c r="AH553" s="42">
        <v>123900</v>
      </c>
      <c r="AI553" s="43">
        <v>0</v>
      </c>
      <c r="AJ553" s="51">
        <v>0</v>
      </c>
      <c r="AK553" s="331" t="s">
        <v>1338</v>
      </c>
      <c r="AL553" s="21" t="s">
        <v>21</v>
      </c>
      <c r="AM553" s="299" t="s">
        <v>10</v>
      </c>
      <c r="AN553" s="241">
        <v>699800</v>
      </c>
      <c r="AO553" s="20">
        <v>2669</v>
      </c>
      <c r="AP553" s="20">
        <v>21</v>
      </c>
      <c r="AQ553" s="417">
        <v>127.0952380952381</v>
      </c>
      <c r="AS553" s="241">
        <v>652000</v>
      </c>
      <c r="AT553" s="20">
        <v>126</v>
      </c>
      <c r="AU553" s="20">
        <v>122.66666666666667</v>
      </c>
      <c r="AV553" s="20">
        <v>99</v>
      </c>
      <c r="AW553" s="20">
        <v>8</v>
      </c>
      <c r="AX553" s="20">
        <v>1008</v>
      </c>
    </row>
    <row r="554" spans="33:50" x14ac:dyDescent="0.3">
      <c r="AG554" s="49" t="s">
        <v>744</v>
      </c>
      <c r="AH554" s="42">
        <v>102400</v>
      </c>
      <c r="AI554" s="43">
        <v>0</v>
      </c>
      <c r="AJ554" s="51">
        <v>0</v>
      </c>
      <c r="AK554" s="331" t="s">
        <v>1339</v>
      </c>
      <c r="AL554" s="437" t="s">
        <v>16</v>
      </c>
      <c r="AM554" s="299" t="s">
        <v>10</v>
      </c>
      <c r="AN554" s="241">
        <v>472400</v>
      </c>
      <c r="AO554" s="20">
        <v>1802</v>
      </c>
      <c r="AP554" s="20">
        <v>21</v>
      </c>
      <c r="AQ554" s="417">
        <v>85.80952380952381</v>
      </c>
      <c r="AS554" s="241">
        <v>439600</v>
      </c>
      <c r="AT554" s="20">
        <v>82.625</v>
      </c>
      <c r="AU554" s="20">
        <v>99</v>
      </c>
      <c r="AV554" s="20">
        <v>35</v>
      </c>
      <c r="AW554" s="20">
        <v>8</v>
      </c>
      <c r="AX554" s="20">
        <v>661</v>
      </c>
    </row>
    <row r="555" spans="33:50" x14ac:dyDescent="0.3">
      <c r="AG555" s="49" t="s">
        <v>745</v>
      </c>
      <c r="AH555" s="42">
        <v>124900</v>
      </c>
      <c r="AI555" s="43">
        <v>0</v>
      </c>
      <c r="AJ555" s="51">
        <v>0</v>
      </c>
      <c r="AK555" s="331" t="s">
        <v>998</v>
      </c>
      <c r="AL555" s="21" t="s">
        <v>25</v>
      </c>
      <c r="AM555" s="435" t="s">
        <v>10</v>
      </c>
      <c r="AN555" s="241">
        <v>333800</v>
      </c>
      <c r="AO555" s="20">
        <v>667</v>
      </c>
      <c r="AP555" s="20">
        <v>11</v>
      </c>
      <c r="AQ555" s="417">
        <v>60.636363636363633</v>
      </c>
      <c r="AS555" s="241">
        <v>325200</v>
      </c>
      <c r="AT555" s="20">
        <v>55.75</v>
      </c>
      <c r="AU555" s="20">
        <v>60.666666666666664</v>
      </c>
      <c r="AV555" s="20">
        <v>51</v>
      </c>
      <c r="AW555" s="20">
        <v>4</v>
      </c>
      <c r="AX555" s="20">
        <v>223</v>
      </c>
    </row>
    <row r="556" spans="33:50" x14ac:dyDescent="0.3">
      <c r="AG556" s="49" t="s">
        <v>846</v>
      </c>
      <c r="AH556" s="42">
        <v>117300</v>
      </c>
      <c r="AI556" s="43">
        <v>0</v>
      </c>
      <c r="AJ556" s="51">
        <v>0</v>
      </c>
      <c r="AK556" s="332" t="s">
        <v>1940</v>
      </c>
      <c r="AL556" s="21" t="s">
        <v>20</v>
      </c>
      <c r="AM556" s="299" t="s">
        <v>38</v>
      </c>
      <c r="AN556" s="241">
        <v>117300</v>
      </c>
      <c r="AO556" s="20" t="s">
        <v>1020</v>
      </c>
      <c r="AP556" s="20" t="s">
        <v>1020</v>
      </c>
      <c r="AQ556" s="417" t="s">
        <v>1020</v>
      </c>
      <c r="AR556" s="200"/>
      <c r="AS556" s="241">
        <v>117300</v>
      </c>
      <c r="AT556" s="20">
        <v>0</v>
      </c>
      <c r="AU556" s="20">
        <v>0</v>
      </c>
      <c r="AV556" s="20">
        <v>22</v>
      </c>
      <c r="AW556" s="20">
        <v>0</v>
      </c>
      <c r="AX556" s="20">
        <v>0</v>
      </c>
    </row>
    <row r="557" spans="33:50" x14ac:dyDescent="0.3">
      <c r="AG557" s="49" t="s">
        <v>847</v>
      </c>
      <c r="AH557" s="42">
        <v>169800</v>
      </c>
      <c r="AI557" s="43">
        <v>58.67</v>
      </c>
      <c r="AJ557" s="51">
        <v>-5</v>
      </c>
      <c r="AK557" s="332" t="s">
        <v>1941</v>
      </c>
      <c r="AL557" s="21" t="s">
        <v>24</v>
      </c>
      <c r="AM557" s="299" t="s">
        <v>11</v>
      </c>
      <c r="AN557" s="241">
        <v>102400</v>
      </c>
      <c r="AO557" s="20" t="s">
        <v>1020</v>
      </c>
      <c r="AP557" s="20" t="s">
        <v>1020</v>
      </c>
      <c r="AQ557" s="417" t="s">
        <v>1020</v>
      </c>
      <c r="AR557" s="200"/>
      <c r="AS557" s="241">
        <v>102400</v>
      </c>
      <c r="AT557" s="20">
        <v>0</v>
      </c>
      <c r="AU557" s="20">
        <v>0</v>
      </c>
      <c r="AV557" s="20">
        <v>19</v>
      </c>
      <c r="AW557" s="20">
        <v>0</v>
      </c>
      <c r="AX557" s="20">
        <v>0</v>
      </c>
    </row>
    <row r="558" spans="33:50" x14ac:dyDescent="0.3">
      <c r="AG558" s="49" t="s">
        <v>848</v>
      </c>
      <c r="AH558" s="42">
        <v>123400</v>
      </c>
      <c r="AI558" s="43">
        <v>0</v>
      </c>
      <c r="AJ558" s="51">
        <v>0</v>
      </c>
      <c r="AK558" s="331" t="s">
        <v>1686</v>
      </c>
      <c r="AL558" s="21" t="s">
        <v>41</v>
      </c>
      <c r="AM558" s="435" t="s">
        <v>38</v>
      </c>
      <c r="AN558" s="241">
        <v>249900</v>
      </c>
      <c r="AO558" s="20">
        <v>353</v>
      </c>
      <c r="AP558" s="20">
        <v>7</v>
      </c>
      <c r="AQ558" s="417">
        <v>50.428571428571431</v>
      </c>
      <c r="AS558" s="241">
        <v>480800</v>
      </c>
      <c r="AT558" s="20">
        <v>96.125</v>
      </c>
      <c r="AU558" s="20">
        <v>97.666666666666671</v>
      </c>
      <c r="AV558" s="20">
        <v>93</v>
      </c>
      <c r="AW558" s="20">
        <v>8</v>
      </c>
      <c r="AX558" s="20">
        <v>769</v>
      </c>
    </row>
    <row r="559" spans="33:50" x14ac:dyDescent="0.3">
      <c r="AG559" s="49" t="s">
        <v>746</v>
      </c>
      <c r="AH559" s="42">
        <v>271700</v>
      </c>
      <c r="AI559" s="43">
        <v>66.5</v>
      </c>
      <c r="AJ559" s="51">
        <v>28</v>
      </c>
      <c r="AK559" s="331" t="s">
        <v>1546</v>
      </c>
      <c r="AL559" s="21" t="s">
        <v>26</v>
      </c>
      <c r="AM559" s="299" t="s">
        <v>38</v>
      </c>
      <c r="AN559" s="241">
        <v>313200</v>
      </c>
      <c r="AO559" s="20">
        <v>967</v>
      </c>
      <c r="AP559" s="20">
        <v>17</v>
      </c>
      <c r="AQ559" s="417">
        <v>56.882352941176471</v>
      </c>
      <c r="AS559" s="241">
        <v>296300</v>
      </c>
      <c r="AT559" s="20">
        <v>47.333333333333336</v>
      </c>
      <c r="AU559" s="20">
        <v>47.333333333333336</v>
      </c>
      <c r="AV559" s="20">
        <v>59</v>
      </c>
      <c r="AW559" s="20">
        <v>3</v>
      </c>
      <c r="AX559" s="20">
        <v>142</v>
      </c>
    </row>
    <row r="560" spans="33:50" x14ac:dyDescent="0.3">
      <c r="AG560" s="49" t="s">
        <v>849</v>
      </c>
      <c r="AH560" s="42">
        <v>316300</v>
      </c>
      <c r="AI560" s="43">
        <v>0</v>
      </c>
      <c r="AJ560" s="51">
        <v>0</v>
      </c>
      <c r="AK560" s="331" t="s">
        <v>1341</v>
      </c>
      <c r="AL560" s="21" t="s">
        <v>24</v>
      </c>
      <c r="AM560" s="435" t="s">
        <v>38</v>
      </c>
      <c r="AN560" s="241">
        <v>441800</v>
      </c>
      <c r="AO560" s="20">
        <v>1284</v>
      </c>
      <c r="AP560" s="20">
        <v>16</v>
      </c>
      <c r="AQ560" s="417">
        <v>80.25</v>
      </c>
      <c r="AS560" s="241">
        <v>393400</v>
      </c>
      <c r="AT560" s="20">
        <v>75.375</v>
      </c>
      <c r="AU560" s="20">
        <v>47</v>
      </c>
      <c r="AV560" s="20">
        <v>145</v>
      </c>
      <c r="AW560" s="20">
        <v>8</v>
      </c>
      <c r="AX560" s="20">
        <v>603</v>
      </c>
    </row>
    <row r="561" spans="33:50" x14ac:dyDescent="0.3">
      <c r="AG561" s="49" t="s">
        <v>850</v>
      </c>
      <c r="AH561" s="42">
        <v>102400</v>
      </c>
      <c r="AI561" s="43">
        <v>0</v>
      </c>
      <c r="AJ561" s="51">
        <v>0</v>
      </c>
      <c r="AK561" s="331" t="s">
        <v>1342</v>
      </c>
      <c r="AL561" s="21" t="s">
        <v>18</v>
      </c>
      <c r="AM561" s="299" t="s">
        <v>10</v>
      </c>
      <c r="AN561" s="241">
        <v>408100</v>
      </c>
      <c r="AO561" s="20">
        <v>1186</v>
      </c>
      <c r="AP561" s="20">
        <v>16</v>
      </c>
      <c r="AQ561" s="417">
        <v>74.125</v>
      </c>
      <c r="AS561" s="241">
        <v>408100</v>
      </c>
      <c r="AT561" s="20">
        <v>28.5</v>
      </c>
      <c r="AU561" s="20">
        <v>28.5</v>
      </c>
      <c r="AV561" s="20">
        <v>174</v>
      </c>
      <c r="AW561" s="20">
        <v>2</v>
      </c>
      <c r="AX561" s="20">
        <v>57</v>
      </c>
    </row>
    <row r="562" spans="33:50" x14ac:dyDescent="0.3">
      <c r="AG562" s="49" t="s">
        <v>851</v>
      </c>
      <c r="AH562" s="42">
        <v>245300</v>
      </c>
      <c r="AI562" s="43">
        <v>56.33</v>
      </c>
      <c r="AJ562" s="51">
        <v>29</v>
      </c>
      <c r="AK562" s="331" t="s">
        <v>1343</v>
      </c>
      <c r="AL562" s="21" t="s">
        <v>15</v>
      </c>
      <c r="AM562" s="299" t="s">
        <v>10</v>
      </c>
      <c r="AN562" s="241">
        <v>621300</v>
      </c>
      <c r="AO562" s="20">
        <v>1775</v>
      </c>
      <c r="AP562" s="20">
        <v>16</v>
      </c>
      <c r="AQ562" s="417">
        <v>110.9375</v>
      </c>
      <c r="AS562" s="241">
        <v>567900</v>
      </c>
      <c r="AT562" s="20">
        <v>107</v>
      </c>
      <c r="AU562" s="20">
        <v>111.66666666666667</v>
      </c>
      <c r="AV562" s="20">
        <v>96</v>
      </c>
      <c r="AW562" s="20">
        <v>8</v>
      </c>
      <c r="AX562" s="20">
        <v>856</v>
      </c>
    </row>
    <row r="563" spans="33:50" x14ac:dyDescent="0.3">
      <c r="AG563" s="49" t="s">
        <v>852</v>
      </c>
      <c r="AH563" s="42">
        <v>305400</v>
      </c>
      <c r="AI563" s="43">
        <v>59</v>
      </c>
      <c r="AJ563" s="51">
        <v>59</v>
      </c>
      <c r="AK563" s="331" t="s">
        <v>1344</v>
      </c>
      <c r="AL563" s="21" t="s">
        <v>24</v>
      </c>
      <c r="AM563" s="435" t="s">
        <v>10</v>
      </c>
      <c r="AN563" s="241">
        <v>572100</v>
      </c>
      <c r="AO563" s="20">
        <v>2286</v>
      </c>
      <c r="AP563" s="20">
        <v>22</v>
      </c>
      <c r="AQ563" s="417">
        <v>103.90909090909091</v>
      </c>
      <c r="AS563" s="241">
        <v>506500</v>
      </c>
      <c r="AT563" s="20">
        <v>92.875</v>
      </c>
      <c r="AU563" s="20">
        <v>107.66666666666667</v>
      </c>
      <c r="AV563" s="20">
        <v>68</v>
      </c>
      <c r="AW563" s="20">
        <v>8</v>
      </c>
      <c r="AX563" s="20">
        <v>743</v>
      </c>
    </row>
    <row r="564" spans="33:50" x14ac:dyDescent="0.3">
      <c r="AG564" s="49" t="s">
        <v>448</v>
      </c>
      <c r="AH564" s="42">
        <v>148400</v>
      </c>
      <c r="AI564" s="43">
        <v>0</v>
      </c>
      <c r="AJ564" s="51">
        <v>0</v>
      </c>
      <c r="AK564" s="331" t="s">
        <v>1688</v>
      </c>
      <c r="AL564" s="21" t="s">
        <v>12</v>
      </c>
      <c r="AM564" s="299" t="s">
        <v>9</v>
      </c>
      <c r="AN564" s="241">
        <v>248000</v>
      </c>
      <c r="AO564" s="20">
        <v>496</v>
      </c>
      <c r="AP564" s="20">
        <v>11</v>
      </c>
      <c r="AQ564" s="417">
        <v>45.090909090909093</v>
      </c>
      <c r="AS564" s="241">
        <v>248300</v>
      </c>
      <c r="AT564" s="20">
        <v>3</v>
      </c>
      <c r="AU564" s="20">
        <v>3</v>
      </c>
      <c r="AV564" s="20">
        <v>92</v>
      </c>
      <c r="AW564" s="20">
        <v>1</v>
      </c>
      <c r="AX564" s="20">
        <v>3</v>
      </c>
    </row>
    <row r="565" spans="33:50" x14ac:dyDescent="0.3">
      <c r="AG565" s="49" t="s">
        <v>449</v>
      </c>
      <c r="AH565" s="42">
        <v>445600</v>
      </c>
      <c r="AI565" s="43">
        <v>89.2</v>
      </c>
      <c r="AJ565" s="51">
        <v>79</v>
      </c>
      <c r="AK565" s="332" t="s">
        <v>1346</v>
      </c>
      <c r="AL565" s="21" t="s">
        <v>23</v>
      </c>
      <c r="AM565" s="299" t="s">
        <v>9</v>
      </c>
      <c r="AN565" s="241">
        <v>123900</v>
      </c>
      <c r="AO565" s="20">
        <v>0</v>
      </c>
      <c r="AP565" s="20">
        <v>0</v>
      </c>
      <c r="AQ565" s="417" t="s">
        <v>1020</v>
      </c>
      <c r="AR565" s="200"/>
      <c r="AS565" s="241">
        <v>123900</v>
      </c>
      <c r="AT565" s="20">
        <v>0</v>
      </c>
      <c r="AU565" s="20">
        <v>0</v>
      </c>
      <c r="AV565" s="20">
        <v>23</v>
      </c>
      <c r="AW565" s="20">
        <v>0</v>
      </c>
      <c r="AX565" s="20">
        <v>0</v>
      </c>
    </row>
    <row r="566" spans="33:50" x14ac:dyDescent="0.3">
      <c r="AG566" s="49" t="s">
        <v>450</v>
      </c>
      <c r="AH566" s="42">
        <v>127900</v>
      </c>
      <c r="AI566" s="43">
        <v>0</v>
      </c>
      <c r="AJ566" s="51">
        <v>0</v>
      </c>
      <c r="AK566" s="331" t="s">
        <v>1347</v>
      </c>
      <c r="AL566" s="21" t="s">
        <v>41</v>
      </c>
      <c r="AM566" s="435" t="s">
        <v>9</v>
      </c>
      <c r="AN566" s="241">
        <v>345800</v>
      </c>
      <c r="AO566" s="20">
        <v>1256</v>
      </c>
      <c r="AP566" s="20">
        <v>20</v>
      </c>
      <c r="AQ566" s="417">
        <v>62.8</v>
      </c>
      <c r="AS566" s="241">
        <v>285400</v>
      </c>
      <c r="AT566" s="20">
        <v>51.5</v>
      </c>
      <c r="AU566" s="20">
        <v>56.666666666666664</v>
      </c>
      <c r="AV566" s="20">
        <v>37</v>
      </c>
      <c r="AW566" s="20">
        <v>8</v>
      </c>
      <c r="AX566" s="20">
        <v>412</v>
      </c>
    </row>
    <row r="567" spans="33:50" x14ac:dyDescent="0.3">
      <c r="AG567" s="49" t="s">
        <v>451</v>
      </c>
      <c r="AH567" s="42">
        <v>123900</v>
      </c>
      <c r="AI567" s="43">
        <v>0</v>
      </c>
      <c r="AJ567" s="51">
        <v>0</v>
      </c>
      <c r="AK567" s="331" t="s">
        <v>1348</v>
      </c>
      <c r="AL567" s="21" t="s">
        <v>13</v>
      </c>
      <c r="AM567" s="299" t="s">
        <v>9</v>
      </c>
      <c r="AN567" s="241">
        <v>364600</v>
      </c>
      <c r="AO567" s="20">
        <v>596</v>
      </c>
      <c r="AP567" s="20">
        <v>9</v>
      </c>
      <c r="AQ567" s="417">
        <v>66.222222222222229</v>
      </c>
      <c r="AS567" s="241">
        <v>355200</v>
      </c>
      <c r="AT567" s="20">
        <v>62.875</v>
      </c>
      <c r="AU567" s="20">
        <v>79.666666666666671</v>
      </c>
      <c r="AV567" s="20">
        <v>51</v>
      </c>
      <c r="AW567" s="20">
        <v>8</v>
      </c>
      <c r="AX567" s="20">
        <v>503</v>
      </c>
    </row>
    <row r="568" spans="33:50" x14ac:dyDescent="0.3">
      <c r="AG568" s="49" t="s">
        <v>452</v>
      </c>
      <c r="AH568" s="42">
        <v>352700</v>
      </c>
      <c r="AI568" s="43">
        <v>63.4</v>
      </c>
      <c r="AJ568" s="51">
        <v>57</v>
      </c>
      <c r="AK568" s="331" t="s">
        <v>1349</v>
      </c>
      <c r="AL568" s="21" t="s">
        <v>16</v>
      </c>
      <c r="AM568" s="299" t="s">
        <v>9</v>
      </c>
      <c r="AN568" s="241">
        <v>328600</v>
      </c>
      <c r="AO568" s="20">
        <v>1134</v>
      </c>
      <c r="AP568" s="20">
        <v>19</v>
      </c>
      <c r="AQ568" s="417">
        <v>59.684210526315788</v>
      </c>
      <c r="AS568" s="241">
        <v>275700</v>
      </c>
      <c r="AT568" s="20">
        <v>58.25</v>
      </c>
      <c r="AU568" s="20">
        <v>49.333333333333336</v>
      </c>
      <c r="AV568" s="20">
        <v>41</v>
      </c>
      <c r="AW568" s="20">
        <v>8</v>
      </c>
      <c r="AX568" s="20">
        <v>466</v>
      </c>
    </row>
    <row r="569" spans="33:50" x14ac:dyDescent="0.3">
      <c r="AG569" s="49" t="s">
        <v>453</v>
      </c>
      <c r="AH569" s="42">
        <v>417200</v>
      </c>
      <c r="AI569" s="43">
        <v>38</v>
      </c>
      <c r="AJ569" s="51">
        <v>176</v>
      </c>
      <c r="AK569" s="331" t="s">
        <v>1689</v>
      </c>
      <c r="AL569" s="21" t="s">
        <v>19</v>
      </c>
      <c r="AM569" s="435" t="s">
        <v>38</v>
      </c>
      <c r="AN569" s="241">
        <v>271600</v>
      </c>
      <c r="AO569" s="20">
        <v>546</v>
      </c>
      <c r="AP569" s="20">
        <v>11</v>
      </c>
      <c r="AQ569" s="417">
        <v>49.636363636363633</v>
      </c>
      <c r="AS569" s="241">
        <v>286600</v>
      </c>
      <c r="AT569" s="20">
        <v>52.142857142857146</v>
      </c>
      <c r="AU569" s="20">
        <v>62</v>
      </c>
      <c r="AV569" s="20">
        <v>47</v>
      </c>
      <c r="AW569" s="20">
        <v>7</v>
      </c>
      <c r="AX569" s="20">
        <v>365</v>
      </c>
    </row>
    <row r="570" spans="33:50" x14ac:dyDescent="0.3">
      <c r="AG570" s="49" t="s">
        <v>747</v>
      </c>
      <c r="AH570" s="42">
        <v>245000</v>
      </c>
      <c r="AI570" s="43">
        <v>70.83</v>
      </c>
      <c r="AJ570" s="51">
        <v>2</v>
      </c>
      <c r="AK570" s="332" t="s">
        <v>1548</v>
      </c>
      <c r="AL570" s="21" t="s">
        <v>12</v>
      </c>
      <c r="AM570" s="435" t="s">
        <v>38</v>
      </c>
      <c r="AN570" s="241">
        <v>173400</v>
      </c>
      <c r="AO570" s="20">
        <v>45</v>
      </c>
      <c r="AP570" s="20">
        <v>1</v>
      </c>
      <c r="AQ570" s="417">
        <v>45</v>
      </c>
      <c r="AR570" s="200"/>
      <c r="AS570" s="241">
        <v>276300</v>
      </c>
      <c r="AT570" s="20">
        <v>59.857142857142854</v>
      </c>
      <c r="AU570" s="20">
        <v>55.666666666666664</v>
      </c>
      <c r="AV570" s="20">
        <v>36</v>
      </c>
      <c r="AW570" s="20">
        <v>7</v>
      </c>
      <c r="AX570" s="20">
        <v>419</v>
      </c>
    </row>
    <row r="571" spans="33:50" x14ac:dyDescent="0.3">
      <c r="AG571" s="49" t="s">
        <v>748</v>
      </c>
      <c r="AH571" s="42">
        <v>331100</v>
      </c>
      <c r="AI571" s="43">
        <v>75.17</v>
      </c>
      <c r="AJ571" s="51">
        <v>73</v>
      </c>
      <c r="AK571" s="331" t="s">
        <v>924</v>
      </c>
      <c r="AL571" s="21" t="s">
        <v>14</v>
      </c>
      <c r="AM571" s="435" t="s">
        <v>10</v>
      </c>
      <c r="AN571" s="241">
        <v>520700.00000000006</v>
      </c>
      <c r="AO571" s="20">
        <v>1986</v>
      </c>
      <c r="AP571" s="20">
        <v>21</v>
      </c>
      <c r="AQ571" s="417">
        <v>94.571428571428569</v>
      </c>
      <c r="AS571" s="241">
        <v>516000</v>
      </c>
      <c r="AT571" s="20">
        <v>103</v>
      </c>
      <c r="AU571" s="20">
        <v>87</v>
      </c>
      <c r="AV571" s="20">
        <v>123</v>
      </c>
      <c r="AW571" s="20">
        <v>7</v>
      </c>
      <c r="AX571" s="20">
        <v>721</v>
      </c>
    </row>
    <row r="572" spans="33:50" x14ac:dyDescent="0.3">
      <c r="AG572" s="49" t="s">
        <v>454</v>
      </c>
      <c r="AH572" s="42">
        <v>595700</v>
      </c>
      <c r="AI572" s="43">
        <v>129.66999999999999</v>
      </c>
      <c r="AJ572" s="51">
        <v>68</v>
      </c>
      <c r="AK572" s="331" t="s">
        <v>1350</v>
      </c>
      <c r="AL572" s="21" t="s">
        <v>22</v>
      </c>
      <c r="AM572" s="299" t="s">
        <v>1971</v>
      </c>
      <c r="AN572" s="241">
        <v>265400</v>
      </c>
      <c r="AO572" s="20">
        <v>723</v>
      </c>
      <c r="AP572" s="20">
        <v>15</v>
      </c>
      <c r="AQ572" s="417">
        <v>48.2</v>
      </c>
      <c r="AS572" s="241">
        <v>265400</v>
      </c>
      <c r="AT572" s="20">
        <v>58</v>
      </c>
      <c r="AU572" s="20">
        <v>58</v>
      </c>
      <c r="AV572" s="20">
        <v>44</v>
      </c>
      <c r="AW572" s="20">
        <v>1</v>
      </c>
      <c r="AX572" s="20">
        <v>58</v>
      </c>
    </row>
    <row r="573" spans="33:50" x14ac:dyDescent="0.3">
      <c r="AG573" s="49" t="s">
        <v>749</v>
      </c>
      <c r="AH573" s="42">
        <v>102400</v>
      </c>
      <c r="AI573" s="43">
        <v>0</v>
      </c>
      <c r="AJ573" s="51">
        <v>0</v>
      </c>
      <c r="AK573" s="332" t="s">
        <v>1690</v>
      </c>
      <c r="AL573" s="21" t="s">
        <v>41</v>
      </c>
      <c r="AM573" s="299" t="s">
        <v>1972</v>
      </c>
      <c r="AN573" s="241">
        <v>123900</v>
      </c>
      <c r="AO573" s="20">
        <v>0</v>
      </c>
      <c r="AP573" s="20">
        <v>0</v>
      </c>
      <c r="AQ573" s="417" t="s">
        <v>1020</v>
      </c>
      <c r="AR573" s="200"/>
      <c r="AS573" s="241">
        <v>123900</v>
      </c>
      <c r="AT573" s="20">
        <v>0</v>
      </c>
      <c r="AU573" s="20">
        <v>0</v>
      </c>
      <c r="AV573" s="20">
        <v>23</v>
      </c>
      <c r="AW573" s="20">
        <v>0</v>
      </c>
      <c r="AX573" s="20">
        <v>0</v>
      </c>
    </row>
    <row r="574" spans="33:50" x14ac:dyDescent="0.3">
      <c r="AG574" s="49" t="s">
        <v>750</v>
      </c>
      <c r="AH574" s="42">
        <v>117300</v>
      </c>
      <c r="AI574" s="43">
        <v>0</v>
      </c>
      <c r="AJ574" s="51">
        <v>0</v>
      </c>
      <c r="AK574" s="331" t="s">
        <v>1604</v>
      </c>
      <c r="AL574" s="21" t="s">
        <v>15</v>
      </c>
      <c r="AM574" s="435" t="s">
        <v>38</v>
      </c>
      <c r="AN574" s="241">
        <v>314400</v>
      </c>
      <c r="AO574" s="20">
        <v>1028</v>
      </c>
      <c r="AP574" s="20">
        <v>18</v>
      </c>
      <c r="AQ574" s="417">
        <v>57.111111111111114</v>
      </c>
      <c r="AS574" s="241">
        <v>339600</v>
      </c>
      <c r="AT574" s="20">
        <v>68.5</v>
      </c>
      <c r="AU574" s="20">
        <v>65.666666666666671</v>
      </c>
      <c r="AV574" s="20">
        <v>77</v>
      </c>
      <c r="AW574" s="20">
        <v>8</v>
      </c>
      <c r="AX574" s="20">
        <v>548</v>
      </c>
    </row>
    <row r="575" spans="33:50" x14ac:dyDescent="0.3">
      <c r="AG575" s="49" t="s">
        <v>455</v>
      </c>
      <c r="AH575" s="42">
        <v>272000</v>
      </c>
      <c r="AI575" s="43">
        <v>48.25</v>
      </c>
      <c r="AJ575" s="51">
        <v>82</v>
      </c>
      <c r="AK575" s="331" t="s">
        <v>1351</v>
      </c>
      <c r="AL575" s="21" t="s">
        <v>19</v>
      </c>
      <c r="AM575" s="435" t="s">
        <v>10</v>
      </c>
      <c r="AN575" s="241">
        <v>520299.99999999994</v>
      </c>
      <c r="AO575" s="20">
        <v>1512</v>
      </c>
      <c r="AP575" s="20">
        <v>16</v>
      </c>
      <c r="AQ575" s="417">
        <v>94.5</v>
      </c>
      <c r="AS575" s="241">
        <v>494500</v>
      </c>
      <c r="AT575" s="20">
        <v>75</v>
      </c>
      <c r="AU575" s="20">
        <v>99.666666666666671</v>
      </c>
      <c r="AV575" s="20">
        <v>69</v>
      </c>
      <c r="AW575" s="20">
        <v>4</v>
      </c>
      <c r="AX575" s="20">
        <v>300</v>
      </c>
    </row>
    <row r="576" spans="33:50" x14ac:dyDescent="0.3">
      <c r="AG576" s="49" t="s">
        <v>456</v>
      </c>
      <c r="AH576" s="42">
        <v>268900</v>
      </c>
      <c r="AI576" s="43">
        <v>50.4</v>
      </c>
      <c r="AJ576" s="51">
        <v>62</v>
      </c>
      <c r="AK576" s="331" t="s">
        <v>925</v>
      </c>
      <c r="AL576" s="21" t="s">
        <v>21</v>
      </c>
      <c r="AM576" s="299" t="s">
        <v>10</v>
      </c>
      <c r="AN576" s="241">
        <v>618600</v>
      </c>
      <c r="AO576" s="20">
        <v>2472</v>
      </c>
      <c r="AP576" s="20">
        <v>22</v>
      </c>
      <c r="AQ576" s="417">
        <v>112.36363636363636</v>
      </c>
      <c r="AS576" s="241">
        <v>624200</v>
      </c>
      <c r="AT576" s="20">
        <v>114.875</v>
      </c>
      <c r="AU576" s="20">
        <v>131</v>
      </c>
      <c r="AV576" s="20">
        <v>64</v>
      </c>
      <c r="AW576" s="20">
        <v>8</v>
      </c>
      <c r="AX576" s="20">
        <v>919</v>
      </c>
    </row>
    <row r="577" spans="33:50" x14ac:dyDescent="0.3">
      <c r="AG577" s="49" t="s">
        <v>457</v>
      </c>
      <c r="AH577" s="42">
        <v>398400</v>
      </c>
      <c r="AI577" s="43">
        <v>72.67</v>
      </c>
      <c r="AJ577" s="51">
        <v>82</v>
      </c>
      <c r="AK577" s="331" t="s">
        <v>1352</v>
      </c>
      <c r="AL577" s="21" t="s">
        <v>25</v>
      </c>
      <c r="AM577" s="435" t="s">
        <v>38</v>
      </c>
      <c r="AN577" s="241">
        <v>281600</v>
      </c>
      <c r="AO577" s="20">
        <v>715</v>
      </c>
      <c r="AP577" s="20">
        <v>14</v>
      </c>
      <c r="AQ577" s="417">
        <v>51.071428571428569</v>
      </c>
      <c r="AS577" s="241">
        <v>297200</v>
      </c>
      <c r="AT577" s="20">
        <v>62.5</v>
      </c>
      <c r="AU577" s="20">
        <v>43.333333333333336</v>
      </c>
      <c r="AV577" s="20">
        <v>90</v>
      </c>
      <c r="AW577" s="20">
        <v>6</v>
      </c>
      <c r="AX577" s="20">
        <v>375</v>
      </c>
    </row>
    <row r="578" spans="33:50" x14ac:dyDescent="0.3">
      <c r="AG578" s="49" t="s">
        <v>458</v>
      </c>
      <c r="AH578" s="42">
        <v>117300</v>
      </c>
      <c r="AI578" s="43">
        <v>0</v>
      </c>
      <c r="AJ578" s="51">
        <v>0</v>
      </c>
      <c r="AK578" s="331" t="s">
        <v>1353</v>
      </c>
      <c r="AL578" s="21" t="s">
        <v>25</v>
      </c>
      <c r="AM578" s="299" t="s">
        <v>38</v>
      </c>
      <c r="AN578" s="241">
        <v>290400</v>
      </c>
      <c r="AO578" s="20">
        <v>423</v>
      </c>
      <c r="AP578" s="20">
        <v>8</v>
      </c>
      <c r="AQ578" s="417">
        <v>52.875</v>
      </c>
      <c r="AS578" s="241">
        <v>291300</v>
      </c>
      <c r="AT578" s="20">
        <v>47.6</v>
      </c>
      <c r="AU578" s="20">
        <v>60.333333333333336</v>
      </c>
      <c r="AV578" s="20">
        <v>53</v>
      </c>
      <c r="AW578" s="20">
        <v>5</v>
      </c>
      <c r="AX578" s="20">
        <v>238</v>
      </c>
    </row>
    <row r="579" spans="33:50" x14ac:dyDescent="0.3">
      <c r="AG579" s="49" t="s">
        <v>459</v>
      </c>
      <c r="AH579" s="42">
        <v>284600</v>
      </c>
      <c r="AI579" s="43">
        <v>58.2</v>
      </c>
      <c r="AJ579" s="51">
        <v>58</v>
      </c>
      <c r="AK579" s="331" t="s">
        <v>1354</v>
      </c>
      <c r="AL579" s="21" t="s">
        <v>21</v>
      </c>
      <c r="AM579" s="299" t="s">
        <v>9</v>
      </c>
      <c r="AN579" s="241">
        <v>320700</v>
      </c>
      <c r="AO579" s="20">
        <v>932</v>
      </c>
      <c r="AP579" s="20">
        <v>16</v>
      </c>
      <c r="AQ579" s="417">
        <v>58.25</v>
      </c>
      <c r="AS579" s="241">
        <v>291700</v>
      </c>
      <c r="AT579" s="20">
        <v>53.714285714285715</v>
      </c>
      <c r="AU579" s="20">
        <v>51.666666666666664</v>
      </c>
      <c r="AV579" s="20">
        <v>81</v>
      </c>
      <c r="AW579" s="20">
        <v>7</v>
      </c>
      <c r="AX579" s="20">
        <v>376</v>
      </c>
    </row>
    <row r="580" spans="33:50" x14ac:dyDescent="0.3">
      <c r="AG580" s="49" t="s">
        <v>460</v>
      </c>
      <c r="AH580" s="42">
        <v>421200</v>
      </c>
      <c r="AI580" s="43">
        <v>66</v>
      </c>
      <c r="AJ580" s="51">
        <v>87</v>
      </c>
      <c r="AK580" s="332" t="s">
        <v>1942</v>
      </c>
      <c r="AL580" s="21" t="s">
        <v>41</v>
      </c>
      <c r="AM580" s="299" t="s">
        <v>1972</v>
      </c>
      <c r="AN580" s="241">
        <v>166800</v>
      </c>
      <c r="AO580" s="20" t="s">
        <v>1020</v>
      </c>
      <c r="AP580" s="20" t="s">
        <v>1020</v>
      </c>
      <c r="AQ580" s="417" t="s">
        <v>1020</v>
      </c>
      <c r="AR580" s="200"/>
      <c r="AS580" s="241">
        <v>238900</v>
      </c>
      <c r="AT580" s="20">
        <v>53.625</v>
      </c>
      <c r="AU580" s="20">
        <v>38.333333333333336</v>
      </c>
      <c r="AV580" s="20">
        <v>59</v>
      </c>
      <c r="AW580" s="20">
        <v>8</v>
      </c>
      <c r="AX580" s="20">
        <v>429</v>
      </c>
    </row>
    <row r="581" spans="33:50" x14ac:dyDescent="0.3">
      <c r="AG581" s="49" t="s">
        <v>461</v>
      </c>
      <c r="AH581" s="42">
        <v>360300</v>
      </c>
      <c r="AI581" s="43">
        <v>65</v>
      </c>
      <c r="AJ581" s="51">
        <v>41</v>
      </c>
      <c r="AK581" s="331" t="s">
        <v>926</v>
      </c>
      <c r="AL581" s="20" t="s">
        <v>15</v>
      </c>
      <c r="AM581" s="299" t="s">
        <v>1973</v>
      </c>
      <c r="AN581" s="241">
        <v>325500</v>
      </c>
      <c r="AO581" s="20">
        <v>532</v>
      </c>
      <c r="AP581" s="20">
        <v>9</v>
      </c>
      <c r="AQ581" s="417">
        <v>59.111111111111114</v>
      </c>
      <c r="AS581" s="241">
        <v>324700</v>
      </c>
      <c r="AT581" s="20">
        <v>56.428571428571431</v>
      </c>
      <c r="AU581" s="20">
        <v>51.666666666666664</v>
      </c>
      <c r="AV581" s="20">
        <v>88</v>
      </c>
      <c r="AW581" s="20">
        <v>7</v>
      </c>
      <c r="AX581" s="20">
        <v>395</v>
      </c>
    </row>
    <row r="582" spans="33:50" x14ac:dyDescent="0.3">
      <c r="AG582" s="49"/>
      <c r="AH582" s="42"/>
      <c r="AI582" s="43"/>
      <c r="AJ582" s="51"/>
      <c r="AK582" s="332" t="s">
        <v>1549</v>
      </c>
      <c r="AL582" s="21" t="s">
        <v>22</v>
      </c>
      <c r="AM582" s="435" t="s">
        <v>1972</v>
      </c>
      <c r="AN582" s="241">
        <v>158300</v>
      </c>
      <c r="AO582" s="20">
        <v>0</v>
      </c>
      <c r="AP582" s="20">
        <v>0</v>
      </c>
      <c r="AQ582" s="417" t="s">
        <v>1020</v>
      </c>
      <c r="AR582" s="200"/>
      <c r="AS582" s="241">
        <v>269400</v>
      </c>
      <c r="AT582" s="20">
        <v>64</v>
      </c>
      <c r="AU582" s="20">
        <v>59</v>
      </c>
      <c r="AV582" s="20">
        <v>42</v>
      </c>
      <c r="AW582" s="20">
        <v>5</v>
      </c>
      <c r="AX582" s="20">
        <v>320</v>
      </c>
    </row>
    <row r="583" spans="33:50" x14ac:dyDescent="0.3">
      <c r="AG583" s="49" t="s">
        <v>462</v>
      </c>
      <c r="AH583" s="42">
        <v>372300</v>
      </c>
      <c r="AI583" s="43">
        <v>71.8</v>
      </c>
      <c r="AJ583" s="51">
        <v>77</v>
      </c>
      <c r="AK583" s="332" t="s">
        <v>1356</v>
      </c>
      <c r="AL583" s="21" t="s">
        <v>26</v>
      </c>
      <c r="AM583" s="299" t="s">
        <v>38</v>
      </c>
      <c r="AN583" s="241">
        <v>123900</v>
      </c>
      <c r="AO583" s="20">
        <v>0</v>
      </c>
      <c r="AP583" s="20">
        <v>0</v>
      </c>
      <c r="AQ583" s="417" t="s">
        <v>1020</v>
      </c>
      <c r="AR583" s="200"/>
      <c r="AS583" s="241">
        <v>123900</v>
      </c>
      <c r="AT583" s="20">
        <v>0</v>
      </c>
      <c r="AU583" s="20">
        <v>0</v>
      </c>
      <c r="AV583" s="20">
        <v>23</v>
      </c>
      <c r="AW583" s="20">
        <v>0</v>
      </c>
      <c r="AX583" s="20">
        <v>0</v>
      </c>
    </row>
    <row r="584" spans="33:50" x14ac:dyDescent="0.3">
      <c r="AG584" s="49" t="s">
        <v>463</v>
      </c>
      <c r="AH584" s="42">
        <v>577600</v>
      </c>
      <c r="AI584" s="43">
        <v>106</v>
      </c>
      <c r="AJ584" s="51">
        <v>108</v>
      </c>
      <c r="AK584" s="331" t="s">
        <v>1550</v>
      </c>
      <c r="AL584" s="21" t="s">
        <v>21</v>
      </c>
      <c r="AM584" s="299" t="s">
        <v>38</v>
      </c>
      <c r="AN584" s="241">
        <v>365000</v>
      </c>
      <c r="AO584" s="20">
        <v>1392</v>
      </c>
      <c r="AP584" s="20">
        <v>21</v>
      </c>
      <c r="AQ584" s="417">
        <v>66.285714285714292</v>
      </c>
      <c r="AS584" s="241">
        <v>368000</v>
      </c>
      <c r="AT584" s="20">
        <v>84.166666666666671</v>
      </c>
      <c r="AU584" s="20">
        <v>70.333333333333329</v>
      </c>
      <c r="AV584" s="20">
        <v>13</v>
      </c>
      <c r="AW584" s="20">
        <v>6</v>
      </c>
      <c r="AX584" s="20">
        <v>505</v>
      </c>
    </row>
    <row r="585" spans="33:50" x14ac:dyDescent="0.3">
      <c r="AG585" s="49" t="s">
        <v>464</v>
      </c>
      <c r="AH585" s="42">
        <v>123900</v>
      </c>
      <c r="AI585" s="43">
        <v>63</v>
      </c>
      <c r="AJ585" s="51">
        <v>-54</v>
      </c>
      <c r="AK585" s="331" t="s">
        <v>1033</v>
      </c>
      <c r="AL585" s="21" t="s">
        <v>2</v>
      </c>
      <c r="AM585" s="299" t="s">
        <v>10</v>
      </c>
      <c r="AN585" s="241">
        <v>386600</v>
      </c>
      <c r="AO585" s="20">
        <v>1264</v>
      </c>
      <c r="AP585" s="20">
        <v>18</v>
      </c>
      <c r="AQ585" s="417">
        <v>70.222222222222229</v>
      </c>
      <c r="AS585" s="241">
        <v>369900</v>
      </c>
      <c r="AT585" s="20">
        <v>67</v>
      </c>
      <c r="AU585" s="20">
        <v>82.333333333333329</v>
      </c>
      <c r="AV585" s="20">
        <v>38</v>
      </c>
      <c r="AW585" s="20">
        <v>8</v>
      </c>
      <c r="AX585" s="20">
        <v>536</v>
      </c>
    </row>
    <row r="586" spans="33:50" x14ac:dyDescent="0.3">
      <c r="AG586" s="49" t="s">
        <v>465</v>
      </c>
      <c r="AH586" s="42">
        <v>379200</v>
      </c>
      <c r="AI586" s="43">
        <v>67.33</v>
      </c>
      <c r="AJ586" s="51">
        <v>72</v>
      </c>
      <c r="AK586" s="331" t="s">
        <v>1357</v>
      </c>
      <c r="AL586" s="21" t="s">
        <v>26</v>
      </c>
      <c r="AM586" s="299" t="s">
        <v>11</v>
      </c>
      <c r="AN586" s="241">
        <v>386100</v>
      </c>
      <c r="AO586" s="20">
        <v>561</v>
      </c>
      <c r="AP586" s="20">
        <v>8</v>
      </c>
      <c r="AQ586" s="417">
        <v>70.125</v>
      </c>
      <c r="AS586" s="241">
        <v>400900</v>
      </c>
      <c r="AT586" s="20">
        <v>73.571428571428569</v>
      </c>
      <c r="AU586" s="20">
        <v>99</v>
      </c>
      <c r="AV586" s="20">
        <v>35</v>
      </c>
      <c r="AW586" s="20">
        <v>7</v>
      </c>
      <c r="AX586" s="20">
        <v>515</v>
      </c>
    </row>
    <row r="587" spans="33:50" x14ac:dyDescent="0.3">
      <c r="AG587" s="49" t="s">
        <v>466</v>
      </c>
      <c r="AH587" s="42">
        <v>297400</v>
      </c>
      <c r="AI587" s="43">
        <v>57.67</v>
      </c>
      <c r="AJ587" s="51">
        <v>29</v>
      </c>
      <c r="AK587" s="332" t="s">
        <v>1358</v>
      </c>
      <c r="AL587" s="21" t="s">
        <v>26</v>
      </c>
      <c r="AM587" s="299" t="s">
        <v>38</v>
      </c>
      <c r="AN587" s="241">
        <v>436700</v>
      </c>
      <c r="AO587" s="20" t="s">
        <v>1020</v>
      </c>
      <c r="AP587" s="20" t="s">
        <v>1020</v>
      </c>
      <c r="AQ587" s="417" t="s">
        <v>1020</v>
      </c>
      <c r="AR587" s="200"/>
      <c r="AS587" s="241">
        <v>395600</v>
      </c>
      <c r="AT587" s="20">
        <v>47</v>
      </c>
      <c r="AU587" s="20">
        <v>47</v>
      </c>
      <c r="AV587" s="20">
        <v>89</v>
      </c>
      <c r="AW587" s="20">
        <v>1</v>
      </c>
      <c r="AX587" s="20">
        <v>47</v>
      </c>
    </row>
    <row r="588" spans="33:50" x14ac:dyDescent="0.3">
      <c r="AG588" s="49" t="s">
        <v>751</v>
      </c>
      <c r="AH588" s="42">
        <v>117300</v>
      </c>
      <c r="AI588" s="43">
        <v>0</v>
      </c>
      <c r="AJ588" s="51">
        <v>0</v>
      </c>
      <c r="AK588" s="331" t="s">
        <v>1553</v>
      </c>
      <c r="AL588" s="21" t="s">
        <v>22</v>
      </c>
      <c r="AM588" s="299" t="s">
        <v>1972</v>
      </c>
      <c r="AN588" s="241">
        <v>308000</v>
      </c>
      <c r="AO588" s="20">
        <v>1007</v>
      </c>
      <c r="AP588" s="20">
        <v>18</v>
      </c>
      <c r="AQ588" s="417">
        <v>55.944444444444443</v>
      </c>
      <c r="AS588" s="241">
        <v>296200</v>
      </c>
      <c r="AT588" s="20">
        <v>56.857142857142854</v>
      </c>
      <c r="AU588" s="20">
        <v>49.666666666666664</v>
      </c>
      <c r="AV588" s="20">
        <v>80</v>
      </c>
      <c r="AW588" s="20">
        <v>7</v>
      </c>
      <c r="AX588" s="20">
        <v>398</v>
      </c>
    </row>
    <row r="589" spans="33:50" x14ac:dyDescent="0.3">
      <c r="AG589" s="49" t="s">
        <v>467</v>
      </c>
      <c r="AH589" s="42">
        <v>431100</v>
      </c>
      <c r="AI589" s="43">
        <v>80</v>
      </c>
      <c r="AJ589" s="51">
        <v>98</v>
      </c>
      <c r="AK589" s="331" t="s">
        <v>1360</v>
      </c>
      <c r="AL589" s="21" t="s">
        <v>17</v>
      </c>
      <c r="AM589" s="299" t="s">
        <v>9</v>
      </c>
      <c r="AN589" s="241">
        <v>425300</v>
      </c>
      <c r="AO589" s="20">
        <v>929</v>
      </c>
      <c r="AP589" s="20">
        <v>12</v>
      </c>
      <c r="AQ589" s="417">
        <v>77.416666666666671</v>
      </c>
      <c r="AS589" s="241">
        <v>527400</v>
      </c>
      <c r="AT589" s="20">
        <v>102</v>
      </c>
      <c r="AU589" s="20">
        <v>124</v>
      </c>
      <c r="AV589" s="20">
        <v>51</v>
      </c>
      <c r="AW589" s="20">
        <v>6</v>
      </c>
      <c r="AX589" s="20">
        <v>612</v>
      </c>
    </row>
    <row r="590" spans="33:50" x14ac:dyDescent="0.3">
      <c r="AG590" s="49" t="s">
        <v>468</v>
      </c>
      <c r="AH590" s="42">
        <v>123900</v>
      </c>
      <c r="AI590" s="43">
        <v>0</v>
      </c>
      <c r="AJ590" s="51">
        <v>0</v>
      </c>
      <c r="AK590" s="331" t="s">
        <v>1361</v>
      </c>
      <c r="AL590" s="21" t="s">
        <v>23</v>
      </c>
      <c r="AM590" s="435" t="s">
        <v>38</v>
      </c>
      <c r="AN590" s="241">
        <v>408400</v>
      </c>
      <c r="AO590" s="20">
        <v>1632</v>
      </c>
      <c r="AP590" s="20">
        <v>22</v>
      </c>
      <c r="AQ590" s="417">
        <v>74.181818181818187</v>
      </c>
      <c r="AS590" s="241">
        <v>348200</v>
      </c>
      <c r="AT590" s="20">
        <v>70.25</v>
      </c>
      <c r="AU590" s="20">
        <v>63.666666666666664</v>
      </c>
      <c r="AV590" s="20">
        <v>65</v>
      </c>
      <c r="AW590" s="20">
        <v>8</v>
      </c>
      <c r="AX590" s="20">
        <v>562</v>
      </c>
    </row>
    <row r="591" spans="33:50" x14ac:dyDescent="0.3">
      <c r="AG591" s="49" t="s">
        <v>469</v>
      </c>
      <c r="AH591" s="42">
        <v>123900</v>
      </c>
      <c r="AI591" s="43">
        <v>0</v>
      </c>
      <c r="AJ591" s="51">
        <v>0</v>
      </c>
      <c r="AK591" s="331" t="s">
        <v>1362</v>
      </c>
      <c r="AL591" s="21" t="s">
        <v>2</v>
      </c>
      <c r="AM591" s="435" t="s">
        <v>10</v>
      </c>
      <c r="AN591" s="241">
        <v>518799.99999999994</v>
      </c>
      <c r="AO591" s="20">
        <v>1696</v>
      </c>
      <c r="AP591" s="20">
        <v>18</v>
      </c>
      <c r="AQ591" s="417">
        <v>94.222222222222229</v>
      </c>
      <c r="AS591" s="241">
        <v>423900</v>
      </c>
      <c r="AT591" s="20">
        <v>77.142857142857139</v>
      </c>
      <c r="AU591" s="20">
        <v>86.333333333333329</v>
      </c>
      <c r="AV591" s="20">
        <v>50</v>
      </c>
      <c r="AW591" s="20">
        <v>7</v>
      </c>
      <c r="AX591" s="20">
        <v>540</v>
      </c>
    </row>
    <row r="592" spans="33:50" x14ac:dyDescent="0.3">
      <c r="AG592" s="49" t="s">
        <v>470</v>
      </c>
      <c r="AH592" s="42">
        <v>487700</v>
      </c>
      <c r="AI592" s="43">
        <v>96.5</v>
      </c>
      <c r="AJ592" s="51">
        <v>89</v>
      </c>
      <c r="AK592" s="331" t="s">
        <v>1363</v>
      </c>
      <c r="AL592" s="21" t="s">
        <v>19</v>
      </c>
      <c r="AM592" s="299" t="s">
        <v>11</v>
      </c>
      <c r="AN592" s="241">
        <v>506000</v>
      </c>
      <c r="AO592" s="20">
        <v>919</v>
      </c>
      <c r="AP592" s="20">
        <v>10</v>
      </c>
      <c r="AQ592" s="417">
        <v>91.9</v>
      </c>
      <c r="AS592" s="241">
        <v>506000</v>
      </c>
      <c r="AT592" s="20">
        <v>0</v>
      </c>
      <c r="AU592" s="20">
        <v>0</v>
      </c>
      <c r="AV592" s="20">
        <v>95</v>
      </c>
      <c r="AW592" s="20">
        <v>0</v>
      </c>
      <c r="AX592" s="20">
        <v>0</v>
      </c>
    </row>
    <row r="593" spans="33:50" x14ac:dyDescent="0.3">
      <c r="AG593" s="49" t="s">
        <v>471</v>
      </c>
      <c r="AH593" s="42">
        <v>123900</v>
      </c>
      <c r="AI593" s="43">
        <v>16</v>
      </c>
      <c r="AJ593" s="51">
        <v>43</v>
      </c>
      <c r="AK593" s="331" t="s">
        <v>1364</v>
      </c>
      <c r="AL593" s="21" t="s">
        <v>13</v>
      </c>
      <c r="AM593" s="299" t="s">
        <v>10</v>
      </c>
      <c r="AN593" s="241">
        <v>312200</v>
      </c>
      <c r="AO593" s="20">
        <v>567</v>
      </c>
      <c r="AP593" s="20">
        <v>10</v>
      </c>
      <c r="AQ593" s="417">
        <v>56.7</v>
      </c>
      <c r="AS593" s="241">
        <v>312200</v>
      </c>
      <c r="AT593" s="20">
        <v>34.5</v>
      </c>
      <c r="AU593" s="20">
        <v>34.5</v>
      </c>
      <c r="AV593" s="20">
        <v>108</v>
      </c>
      <c r="AW593" s="20">
        <v>2</v>
      </c>
      <c r="AX593" s="20">
        <v>69</v>
      </c>
    </row>
    <row r="594" spans="33:50" x14ac:dyDescent="0.3">
      <c r="AG594" s="49" t="s">
        <v>472</v>
      </c>
      <c r="AH594" s="42">
        <v>247900</v>
      </c>
      <c r="AI594" s="43">
        <v>55</v>
      </c>
      <c r="AJ594" s="51">
        <v>25</v>
      </c>
      <c r="AK594" s="331" t="s">
        <v>999</v>
      </c>
      <c r="AL594" s="21" t="s">
        <v>14</v>
      </c>
      <c r="AM594" s="299" t="s">
        <v>9</v>
      </c>
      <c r="AN594" s="241">
        <v>376700</v>
      </c>
      <c r="AO594" s="20">
        <v>1437</v>
      </c>
      <c r="AP594" s="20">
        <v>21</v>
      </c>
      <c r="AQ594" s="417">
        <v>68.428571428571431</v>
      </c>
      <c r="AS594" s="241">
        <v>346700</v>
      </c>
      <c r="AT594" s="20">
        <v>63.25</v>
      </c>
      <c r="AU594" s="20">
        <v>63.666666666666664</v>
      </c>
      <c r="AV594" s="20">
        <v>50</v>
      </c>
      <c r="AW594" s="20">
        <v>8</v>
      </c>
      <c r="AX594" s="20">
        <v>506</v>
      </c>
    </row>
    <row r="595" spans="33:50" x14ac:dyDescent="0.3">
      <c r="AG595" s="49" t="s">
        <v>473</v>
      </c>
      <c r="AH595" s="42">
        <v>353700</v>
      </c>
      <c r="AI595" s="43">
        <v>69.599999999999994</v>
      </c>
      <c r="AJ595" s="51">
        <v>50</v>
      </c>
      <c r="AK595" s="332" t="s">
        <v>1691</v>
      </c>
      <c r="AL595" s="21" t="s">
        <v>3</v>
      </c>
      <c r="AM595" s="435" t="s">
        <v>1974</v>
      </c>
      <c r="AN595" s="241">
        <v>123900</v>
      </c>
      <c r="AO595" s="20">
        <v>0</v>
      </c>
      <c r="AP595" s="20">
        <v>0</v>
      </c>
      <c r="AQ595" s="417" t="s">
        <v>1020</v>
      </c>
      <c r="AR595" s="200"/>
      <c r="AS595" s="241">
        <v>123900</v>
      </c>
      <c r="AT595" s="20">
        <v>0</v>
      </c>
      <c r="AU595" s="20">
        <v>0</v>
      </c>
      <c r="AV595" s="20">
        <v>23</v>
      </c>
      <c r="AW595" s="20">
        <v>0</v>
      </c>
      <c r="AX595" s="20">
        <v>0</v>
      </c>
    </row>
    <row r="596" spans="33:50" x14ac:dyDescent="0.3">
      <c r="AG596" s="49" t="s">
        <v>752</v>
      </c>
      <c r="AH596" s="42">
        <v>123900</v>
      </c>
      <c r="AI596" s="43">
        <v>52</v>
      </c>
      <c r="AJ596" s="51">
        <v>-32</v>
      </c>
      <c r="AK596" s="331" t="s">
        <v>1732</v>
      </c>
      <c r="AL596" s="21" t="s">
        <v>12</v>
      </c>
      <c r="AM596" s="435" t="s">
        <v>1972</v>
      </c>
      <c r="AN596" s="241">
        <v>287100</v>
      </c>
      <c r="AO596" s="20">
        <v>678</v>
      </c>
      <c r="AP596" s="20">
        <v>13</v>
      </c>
      <c r="AQ596" s="417">
        <v>52.153846153846153</v>
      </c>
      <c r="AS596" s="241">
        <v>389900</v>
      </c>
      <c r="AT596" s="20">
        <v>79.25</v>
      </c>
      <c r="AU596" s="20">
        <v>62.333333333333336</v>
      </c>
      <c r="AV596" s="20">
        <v>123</v>
      </c>
      <c r="AW596" s="20">
        <v>8</v>
      </c>
      <c r="AX596" s="20">
        <v>634</v>
      </c>
    </row>
    <row r="597" spans="33:50" x14ac:dyDescent="0.3">
      <c r="AG597" s="49" t="s">
        <v>474</v>
      </c>
      <c r="AH597" s="42">
        <v>464500</v>
      </c>
      <c r="AI597" s="43">
        <v>87</v>
      </c>
      <c r="AJ597" s="51">
        <v>110</v>
      </c>
      <c r="AK597" s="331" t="s">
        <v>1365</v>
      </c>
      <c r="AL597" s="21" t="s">
        <v>2</v>
      </c>
      <c r="AM597" s="435" t="s">
        <v>9</v>
      </c>
      <c r="AN597" s="241">
        <v>333300</v>
      </c>
      <c r="AO597" s="20">
        <v>787</v>
      </c>
      <c r="AP597" s="20">
        <v>13</v>
      </c>
      <c r="AQ597" s="417">
        <v>60.53846153846154</v>
      </c>
      <c r="AS597" s="241">
        <v>280900</v>
      </c>
      <c r="AT597" s="20">
        <v>49</v>
      </c>
      <c r="AU597" s="20">
        <v>33</v>
      </c>
      <c r="AV597" s="20">
        <v>116</v>
      </c>
      <c r="AW597" s="20">
        <v>5</v>
      </c>
      <c r="AX597" s="20">
        <v>245</v>
      </c>
    </row>
    <row r="598" spans="33:50" x14ac:dyDescent="0.3">
      <c r="AG598" s="49" t="s">
        <v>475</v>
      </c>
      <c r="AH598" s="42">
        <v>117300</v>
      </c>
      <c r="AI598" s="43">
        <v>0</v>
      </c>
      <c r="AJ598" s="51">
        <v>0</v>
      </c>
      <c r="AK598" s="331" t="s">
        <v>1366</v>
      </c>
      <c r="AL598" s="21" t="s">
        <v>24</v>
      </c>
      <c r="AM598" s="299" t="s">
        <v>9</v>
      </c>
      <c r="AN598" s="241">
        <v>330100</v>
      </c>
      <c r="AO598" s="20">
        <v>1319</v>
      </c>
      <c r="AP598" s="20">
        <v>22</v>
      </c>
      <c r="AQ598" s="417">
        <v>59.954545454545453</v>
      </c>
      <c r="AS598" s="241">
        <v>397700</v>
      </c>
      <c r="AT598" s="20">
        <v>101.75</v>
      </c>
      <c r="AU598" s="20">
        <v>85.666666666666671</v>
      </c>
      <c r="AV598" s="20">
        <v>50</v>
      </c>
      <c r="AW598" s="20">
        <v>4</v>
      </c>
      <c r="AX598" s="20">
        <v>407</v>
      </c>
    </row>
    <row r="599" spans="33:50" x14ac:dyDescent="0.3">
      <c r="AG599" s="49" t="s">
        <v>476</v>
      </c>
      <c r="AH599" s="42">
        <v>550300</v>
      </c>
      <c r="AI599" s="43">
        <v>103.4</v>
      </c>
      <c r="AJ599" s="51">
        <v>159</v>
      </c>
      <c r="AK599" s="332" t="s">
        <v>1943</v>
      </c>
      <c r="AL599" s="21" t="s">
        <v>20</v>
      </c>
      <c r="AM599" s="299" t="s">
        <v>1973</v>
      </c>
      <c r="AN599" s="241">
        <v>123900</v>
      </c>
      <c r="AO599" s="20">
        <v>0</v>
      </c>
      <c r="AP599" s="20">
        <v>0</v>
      </c>
      <c r="AQ599" s="417" t="s">
        <v>1020</v>
      </c>
      <c r="AR599" s="200"/>
      <c r="AS599" s="241">
        <v>123900</v>
      </c>
      <c r="AT599" s="20">
        <v>22</v>
      </c>
      <c r="AU599" s="20">
        <v>22</v>
      </c>
      <c r="AV599" s="20">
        <v>25</v>
      </c>
      <c r="AW599" s="20">
        <v>1</v>
      </c>
      <c r="AX599" s="20">
        <v>22</v>
      </c>
    </row>
    <row r="600" spans="33:50" x14ac:dyDescent="0.3">
      <c r="AG600" s="49" t="s">
        <v>477</v>
      </c>
      <c r="AH600" s="42">
        <v>286000</v>
      </c>
      <c r="AI600" s="43">
        <v>0</v>
      </c>
      <c r="AJ600" s="51">
        <v>0</v>
      </c>
      <c r="AK600" s="332" t="s">
        <v>1731</v>
      </c>
      <c r="AL600" s="21" t="s">
        <v>24</v>
      </c>
      <c r="AM600" s="435" t="s">
        <v>9</v>
      </c>
      <c r="AN600" s="241">
        <v>123900</v>
      </c>
      <c r="AO600" s="20">
        <v>0</v>
      </c>
      <c r="AP600" s="20">
        <v>0</v>
      </c>
      <c r="AQ600" s="417" t="s">
        <v>1020</v>
      </c>
      <c r="AR600" s="200"/>
      <c r="AS600" s="241">
        <v>123900</v>
      </c>
      <c r="AT600" s="20">
        <v>0</v>
      </c>
      <c r="AU600" s="20">
        <v>0</v>
      </c>
      <c r="AV600" s="20">
        <v>23</v>
      </c>
      <c r="AW600" s="20">
        <v>0</v>
      </c>
      <c r="AX600" s="20">
        <v>0</v>
      </c>
    </row>
    <row r="601" spans="33:50" x14ac:dyDescent="0.3">
      <c r="AG601" s="49" t="s">
        <v>478</v>
      </c>
      <c r="AH601" s="42">
        <v>412700</v>
      </c>
      <c r="AI601" s="43">
        <v>75.67</v>
      </c>
      <c r="AJ601" s="51">
        <v>41</v>
      </c>
      <c r="AK601" s="331" t="s">
        <v>1000</v>
      </c>
      <c r="AL601" s="437" t="s">
        <v>12</v>
      </c>
      <c r="AM601" s="299" t="s">
        <v>38</v>
      </c>
      <c r="AN601" s="241">
        <v>386000</v>
      </c>
      <c r="AO601" s="20">
        <v>1260</v>
      </c>
      <c r="AP601" s="20">
        <v>18</v>
      </c>
      <c r="AQ601" s="417">
        <v>70</v>
      </c>
      <c r="AS601" s="241">
        <v>446500</v>
      </c>
      <c r="AT601" s="20">
        <v>83.875</v>
      </c>
      <c r="AU601" s="20">
        <v>87.333333333333329</v>
      </c>
      <c r="AV601" s="20">
        <v>76</v>
      </c>
      <c r="AW601" s="20">
        <v>8</v>
      </c>
      <c r="AX601" s="20">
        <v>671</v>
      </c>
    </row>
    <row r="602" spans="33:50" x14ac:dyDescent="0.3">
      <c r="AG602" s="49" t="s">
        <v>479</v>
      </c>
      <c r="AH602" s="42">
        <v>442100</v>
      </c>
      <c r="AI602" s="43">
        <v>82.83</v>
      </c>
      <c r="AJ602" s="51">
        <v>76</v>
      </c>
      <c r="AK602" s="331" t="s">
        <v>927</v>
      </c>
      <c r="AL602" s="21" t="s">
        <v>18</v>
      </c>
      <c r="AM602" s="299" t="s">
        <v>1973</v>
      </c>
      <c r="AN602" s="241">
        <v>174000</v>
      </c>
      <c r="AO602" s="20">
        <v>158</v>
      </c>
      <c r="AP602" s="20">
        <v>4</v>
      </c>
      <c r="AQ602" s="417">
        <v>39.5</v>
      </c>
      <c r="AS602" s="241">
        <v>331300</v>
      </c>
      <c r="AT602" s="20">
        <v>64.375</v>
      </c>
      <c r="AU602" s="20">
        <v>68.666666666666671</v>
      </c>
      <c r="AV602" s="20">
        <v>56</v>
      </c>
      <c r="AW602" s="20">
        <v>8</v>
      </c>
      <c r="AX602" s="20">
        <v>515</v>
      </c>
    </row>
    <row r="603" spans="33:50" x14ac:dyDescent="0.3">
      <c r="AG603" s="49" t="s">
        <v>480</v>
      </c>
      <c r="AH603" s="42">
        <v>319400</v>
      </c>
      <c r="AI603" s="43">
        <v>75.5</v>
      </c>
      <c r="AJ603" s="51">
        <v>72</v>
      </c>
      <c r="AK603" s="332" t="s">
        <v>1944</v>
      </c>
      <c r="AL603" s="21" t="s">
        <v>13</v>
      </c>
      <c r="AM603" s="299" t="s">
        <v>1974</v>
      </c>
      <c r="AN603" s="241">
        <v>390700</v>
      </c>
      <c r="AO603" s="20" t="s">
        <v>1020</v>
      </c>
      <c r="AP603" s="20" t="s">
        <v>1020</v>
      </c>
      <c r="AQ603" s="417" t="s">
        <v>1020</v>
      </c>
      <c r="AR603" s="200"/>
      <c r="AS603" s="241">
        <v>357200</v>
      </c>
      <c r="AT603" s="20">
        <v>68.625</v>
      </c>
      <c r="AU603" s="20">
        <v>47</v>
      </c>
      <c r="AV603" s="20">
        <v>131</v>
      </c>
      <c r="AW603" s="20">
        <v>8</v>
      </c>
      <c r="AX603" s="20">
        <v>549</v>
      </c>
    </row>
    <row r="604" spans="33:50" x14ac:dyDescent="0.3">
      <c r="AG604" s="49" t="s">
        <v>481</v>
      </c>
      <c r="AH604" s="42">
        <v>117300</v>
      </c>
      <c r="AI604" s="43">
        <v>0</v>
      </c>
      <c r="AJ604" s="51">
        <v>0</v>
      </c>
      <c r="AK604" s="331" t="s">
        <v>1368</v>
      </c>
      <c r="AL604" s="21" t="s">
        <v>15</v>
      </c>
      <c r="AM604" s="299" t="s">
        <v>9</v>
      </c>
      <c r="AN604" s="241">
        <v>510900</v>
      </c>
      <c r="AO604" s="20">
        <v>1856</v>
      </c>
      <c r="AP604" s="20">
        <v>20</v>
      </c>
      <c r="AQ604" s="417">
        <v>92.8</v>
      </c>
      <c r="AS604" s="241">
        <v>438900</v>
      </c>
      <c r="AT604" s="20">
        <v>86.625</v>
      </c>
      <c r="AU604" s="20">
        <v>72</v>
      </c>
      <c r="AV604" s="20">
        <v>121</v>
      </c>
      <c r="AW604" s="20">
        <v>8</v>
      </c>
      <c r="AX604" s="20">
        <v>693</v>
      </c>
    </row>
    <row r="605" spans="33:50" x14ac:dyDescent="0.3">
      <c r="AG605" s="49" t="s">
        <v>482</v>
      </c>
      <c r="AH605" s="42">
        <v>549000</v>
      </c>
      <c r="AI605" s="43">
        <v>105.4</v>
      </c>
      <c r="AJ605" s="51">
        <v>86</v>
      </c>
      <c r="AK605" s="331" t="s">
        <v>1024</v>
      </c>
      <c r="AL605" s="21" t="s">
        <v>20</v>
      </c>
      <c r="AM605" s="299" t="s">
        <v>11</v>
      </c>
      <c r="AN605" s="241">
        <v>356500</v>
      </c>
      <c r="AO605" s="20">
        <v>777</v>
      </c>
      <c r="AP605" s="20">
        <v>12</v>
      </c>
      <c r="AQ605" s="417">
        <v>64.75</v>
      </c>
      <c r="AS605" s="241">
        <v>392100</v>
      </c>
      <c r="AT605" s="20">
        <v>63.75</v>
      </c>
      <c r="AU605" s="20">
        <v>73.666666666666671</v>
      </c>
      <c r="AV605" s="20">
        <v>75</v>
      </c>
      <c r="AW605" s="20">
        <v>8</v>
      </c>
      <c r="AX605" s="20">
        <v>510</v>
      </c>
    </row>
    <row r="606" spans="33:50" x14ac:dyDescent="0.3">
      <c r="AG606" s="49" t="s">
        <v>483</v>
      </c>
      <c r="AH606" s="42">
        <v>348700</v>
      </c>
      <c r="AI606" s="43">
        <v>0</v>
      </c>
      <c r="AJ606" s="51">
        <v>0</v>
      </c>
      <c r="AK606" s="332" t="s">
        <v>1369</v>
      </c>
      <c r="AL606" s="21" t="s">
        <v>24</v>
      </c>
      <c r="AM606" s="299" t="s">
        <v>38</v>
      </c>
      <c r="AN606" s="241">
        <v>470900</v>
      </c>
      <c r="AO606" s="20" t="s">
        <v>1020</v>
      </c>
      <c r="AP606" s="20" t="s">
        <v>1020</v>
      </c>
      <c r="AQ606" s="417" t="s">
        <v>1020</v>
      </c>
      <c r="AR606" s="200"/>
      <c r="AS606" s="241">
        <v>470900</v>
      </c>
      <c r="AT606" s="20">
        <v>0</v>
      </c>
      <c r="AU606" s="20">
        <v>0</v>
      </c>
      <c r="AV606" s="20">
        <v>89</v>
      </c>
      <c r="AW606" s="20">
        <v>0</v>
      </c>
      <c r="AX606" s="20">
        <v>0</v>
      </c>
    </row>
    <row r="607" spans="33:50" x14ac:dyDescent="0.3">
      <c r="AG607" s="49" t="s">
        <v>484</v>
      </c>
      <c r="AH607" s="42">
        <v>117300</v>
      </c>
      <c r="AI607" s="43">
        <v>0</v>
      </c>
      <c r="AJ607" s="51">
        <v>0</v>
      </c>
      <c r="AK607" s="331" t="s">
        <v>1554</v>
      </c>
      <c r="AL607" s="21" t="s">
        <v>15</v>
      </c>
      <c r="AM607" s="299" t="s">
        <v>9</v>
      </c>
      <c r="AN607" s="241">
        <v>229400</v>
      </c>
      <c r="AO607" s="20">
        <v>324</v>
      </c>
      <c r="AP607" s="20">
        <v>7</v>
      </c>
      <c r="AQ607" s="417">
        <v>46.285714285714285</v>
      </c>
      <c r="AS607" s="241">
        <v>229400</v>
      </c>
      <c r="AT607" s="20">
        <v>0</v>
      </c>
      <c r="AU607" s="20">
        <v>0</v>
      </c>
      <c r="AV607" s="20">
        <v>43</v>
      </c>
      <c r="AW607" s="20">
        <v>0</v>
      </c>
      <c r="AX607" s="20">
        <v>0</v>
      </c>
    </row>
    <row r="608" spans="33:50" x14ac:dyDescent="0.3">
      <c r="AG608" s="49" t="s">
        <v>485</v>
      </c>
      <c r="AH608" s="42">
        <v>392200</v>
      </c>
      <c r="AI608" s="43">
        <v>73.67</v>
      </c>
      <c r="AJ608" s="51">
        <v>59</v>
      </c>
      <c r="AK608" s="332" t="s">
        <v>1945</v>
      </c>
      <c r="AL608" s="21" t="s">
        <v>16</v>
      </c>
      <c r="AM608" s="299" t="s">
        <v>11</v>
      </c>
      <c r="AN608" s="241">
        <v>102400</v>
      </c>
      <c r="AO608" s="20" t="s">
        <v>1020</v>
      </c>
      <c r="AP608" s="20" t="s">
        <v>1020</v>
      </c>
      <c r="AQ608" s="417" t="s">
        <v>1020</v>
      </c>
      <c r="AR608" s="200"/>
      <c r="AS608" s="241">
        <v>102400</v>
      </c>
      <c r="AT608" s="20">
        <v>0</v>
      </c>
      <c r="AU608" s="20">
        <v>0</v>
      </c>
      <c r="AV608" s="20">
        <v>19</v>
      </c>
      <c r="AW608" s="20">
        <v>0</v>
      </c>
      <c r="AX608" s="20">
        <v>0</v>
      </c>
    </row>
    <row r="609" spans="33:50" x14ac:dyDescent="0.3">
      <c r="AG609" s="49" t="s">
        <v>753</v>
      </c>
      <c r="AH609" s="42">
        <v>117300</v>
      </c>
      <c r="AI609" s="43">
        <v>0</v>
      </c>
      <c r="AJ609" s="51">
        <v>0</v>
      </c>
      <c r="AK609" s="331" t="s">
        <v>1370</v>
      </c>
      <c r="AL609" s="21" t="s">
        <v>19</v>
      </c>
      <c r="AM609" s="435" t="s">
        <v>38</v>
      </c>
      <c r="AN609" s="241">
        <v>325600</v>
      </c>
      <c r="AO609" s="20">
        <v>828</v>
      </c>
      <c r="AP609" s="20">
        <v>14</v>
      </c>
      <c r="AQ609" s="417">
        <v>59.142857142857146</v>
      </c>
      <c r="AS609" s="241">
        <v>269200</v>
      </c>
      <c r="AT609" s="20">
        <v>39.75</v>
      </c>
      <c r="AU609" s="20">
        <v>35.666666666666664</v>
      </c>
      <c r="AV609" s="20">
        <v>81</v>
      </c>
      <c r="AW609" s="20">
        <v>4</v>
      </c>
      <c r="AX609" s="20">
        <v>159</v>
      </c>
    </row>
    <row r="610" spans="33:50" x14ac:dyDescent="0.3">
      <c r="AG610" s="49" t="s">
        <v>486</v>
      </c>
      <c r="AH610" s="42">
        <v>313000</v>
      </c>
      <c r="AI610" s="43">
        <v>0</v>
      </c>
      <c r="AJ610" s="51">
        <v>0</v>
      </c>
      <c r="AK610" s="332" t="s">
        <v>1946</v>
      </c>
      <c r="AL610" s="21" t="s">
        <v>18</v>
      </c>
      <c r="AM610" s="299" t="s">
        <v>1974</v>
      </c>
      <c r="AN610" s="241">
        <v>102400</v>
      </c>
      <c r="AO610" s="20" t="s">
        <v>1020</v>
      </c>
      <c r="AP610" s="20" t="s">
        <v>1020</v>
      </c>
      <c r="AQ610" s="417" t="s">
        <v>1020</v>
      </c>
      <c r="AR610" s="200"/>
      <c r="AS610" s="241">
        <v>102400</v>
      </c>
      <c r="AT610" s="20">
        <v>0</v>
      </c>
      <c r="AU610" s="20">
        <v>0</v>
      </c>
      <c r="AV610" s="20">
        <v>19</v>
      </c>
      <c r="AW610" s="20">
        <v>0</v>
      </c>
      <c r="AX610" s="20">
        <v>0</v>
      </c>
    </row>
    <row r="611" spans="33:50" x14ac:dyDescent="0.3">
      <c r="AG611" s="49" t="s">
        <v>487</v>
      </c>
      <c r="AH611" s="42">
        <v>359500</v>
      </c>
      <c r="AI611" s="43">
        <v>80.2</v>
      </c>
      <c r="AJ611" s="51">
        <v>54</v>
      </c>
      <c r="AK611" s="331" t="s">
        <v>1371</v>
      </c>
      <c r="AL611" s="21" t="s">
        <v>13</v>
      </c>
      <c r="AM611" s="299" t="s">
        <v>9</v>
      </c>
      <c r="AN611" s="241">
        <v>531200</v>
      </c>
      <c r="AO611" s="20">
        <v>1833</v>
      </c>
      <c r="AP611" s="20">
        <v>19</v>
      </c>
      <c r="AQ611" s="417">
        <v>96.473684210526315</v>
      </c>
      <c r="AS611" s="241">
        <v>464100</v>
      </c>
      <c r="AT611" s="20">
        <v>85.4</v>
      </c>
      <c r="AU611" s="20">
        <v>82</v>
      </c>
      <c r="AV611" s="20">
        <v>79</v>
      </c>
      <c r="AW611" s="20">
        <v>5</v>
      </c>
      <c r="AX611" s="20">
        <v>427</v>
      </c>
    </row>
    <row r="612" spans="33:50" x14ac:dyDescent="0.3">
      <c r="AG612" s="49" t="s">
        <v>488</v>
      </c>
      <c r="AH612" s="42">
        <v>390100</v>
      </c>
      <c r="AI612" s="43">
        <v>0</v>
      </c>
      <c r="AJ612" s="51">
        <v>0</v>
      </c>
      <c r="AK612" s="331" t="s">
        <v>1372</v>
      </c>
      <c r="AL612" s="21" t="s">
        <v>3</v>
      </c>
      <c r="AM612" s="435" t="s">
        <v>9</v>
      </c>
      <c r="AN612" s="241">
        <v>460400</v>
      </c>
      <c r="AO612" s="20">
        <v>1756</v>
      </c>
      <c r="AP612" s="20">
        <v>21</v>
      </c>
      <c r="AQ612" s="417">
        <v>83.61904761904762</v>
      </c>
      <c r="AS612" s="241">
        <v>423900</v>
      </c>
      <c r="AT612" s="20">
        <v>84.625</v>
      </c>
      <c r="AU612" s="20">
        <v>73.333333333333329</v>
      </c>
      <c r="AV612" s="20">
        <v>77</v>
      </c>
      <c r="AW612" s="20">
        <v>8</v>
      </c>
      <c r="AX612" s="20">
        <v>677</v>
      </c>
    </row>
    <row r="613" spans="33:50" x14ac:dyDescent="0.3">
      <c r="AG613" s="49" t="s">
        <v>853</v>
      </c>
      <c r="AH613" s="42">
        <v>118900</v>
      </c>
      <c r="AI613" s="43">
        <v>0</v>
      </c>
      <c r="AJ613" s="51">
        <v>0</v>
      </c>
      <c r="AK613" s="332" t="s">
        <v>1947</v>
      </c>
      <c r="AL613" s="21" t="s">
        <v>14</v>
      </c>
      <c r="AM613" s="299" t="s">
        <v>1972</v>
      </c>
      <c r="AN613" s="241">
        <v>117300</v>
      </c>
      <c r="AO613" s="20" t="s">
        <v>1020</v>
      </c>
      <c r="AP613" s="20" t="s">
        <v>1020</v>
      </c>
      <c r="AQ613" s="417" t="s">
        <v>1020</v>
      </c>
      <c r="AR613" s="200"/>
      <c r="AS613" s="241">
        <v>117300</v>
      </c>
      <c r="AT613" s="20">
        <v>0</v>
      </c>
      <c r="AU613" s="20">
        <v>0</v>
      </c>
      <c r="AV613" s="20">
        <v>22</v>
      </c>
      <c r="AW613" s="20">
        <v>0</v>
      </c>
      <c r="AX613" s="20">
        <v>0</v>
      </c>
    </row>
    <row r="614" spans="33:50" x14ac:dyDescent="0.3">
      <c r="AG614" s="49" t="s">
        <v>754</v>
      </c>
      <c r="AH614" s="42">
        <v>117300</v>
      </c>
      <c r="AI614" s="43">
        <v>0</v>
      </c>
      <c r="AJ614" s="51">
        <v>0</v>
      </c>
      <c r="AK614" s="331" t="s">
        <v>1373</v>
      </c>
      <c r="AL614" s="21" t="s">
        <v>15</v>
      </c>
      <c r="AM614" s="299" t="s">
        <v>9</v>
      </c>
      <c r="AN614" s="241">
        <v>504300</v>
      </c>
      <c r="AO614" s="20">
        <v>1832</v>
      </c>
      <c r="AP614" s="20">
        <v>20</v>
      </c>
      <c r="AQ614" s="417">
        <v>91.6</v>
      </c>
      <c r="AS614" s="241">
        <v>426500</v>
      </c>
      <c r="AT614" s="20">
        <v>78.75</v>
      </c>
      <c r="AU614" s="20">
        <v>59.333333333333336</v>
      </c>
      <c r="AV614" s="20">
        <v>145</v>
      </c>
      <c r="AW614" s="20">
        <v>8</v>
      </c>
      <c r="AX614" s="20">
        <v>630</v>
      </c>
    </row>
    <row r="615" spans="33:50" x14ac:dyDescent="0.3">
      <c r="AG615" s="49" t="s">
        <v>489</v>
      </c>
      <c r="AH615" s="42">
        <v>445100</v>
      </c>
      <c r="AI615" s="43">
        <v>87.4</v>
      </c>
      <c r="AJ615" s="51">
        <v>80</v>
      </c>
      <c r="AK615" s="331" t="s">
        <v>1374</v>
      </c>
      <c r="AL615" s="21" t="s">
        <v>2</v>
      </c>
      <c r="AM615" s="299" t="s">
        <v>38</v>
      </c>
      <c r="AN615" s="241">
        <v>387300</v>
      </c>
      <c r="AO615" s="20">
        <v>1407</v>
      </c>
      <c r="AP615" s="20">
        <v>20</v>
      </c>
      <c r="AQ615" s="417">
        <v>70.349999999999994</v>
      </c>
      <c r="AS615" s="241">
        <v>349500</v>
      </c>
      <c r="AT615" s="20">
        <v>67.285714285714292</v>
      </c>
      <c r="AU615" s="20">
        <v>63.666666666666664</v>
      </c>
      <c r="AV615" s="20">
        <v>93</v>
      </c>
      <c r="AW615" s="20">
        <v>7</v>
      </c>
      <c r="AX615" s="20">
        <v>471</v>
      </c>
    </row>
    <row r="616" spans="33:50" x14ac:dyDescent="0.3">
      <c r="AG616" s="49" t="s">
        <v>490</v>
      </c>
      <c r="AH616" s="42">
        <v>312600</v>
      </c>
      <c r="AI616" s="43">
        <v>61</v>
      </c>
      <c r="AJ616" s="51">
        <v>24</v>
      </c>
      <c r="AK616" s="331" t="s">
        <v>929</v>
      </c>
      <c r="AL616" s="21" t="s">
        <v>2</v>
      </c>
      <c r="AM616" s="435" t="s">
        <v>9</v>
      </c>
      <c r="AN616" s="241">
        <v>507000</v>
      </c>
      <c r="AO616" s="20">
        <v>2026</v>
      </c>
      <c r="AP616" s="20">
        <v>22</v>
      </c>
      <c r="AQ616" s="417">
        <v>92.090909090909093</v>
      </c>
      <c r="AS616" s="241">
        <v>483000</v>
      </c>
      <c r="AT616" s="20">
        <v>92.375</v>
      </c>
      <c r="AU616" s="20">
        <v>81.666666666666671</v>
      </c>
      <c r="AV616" s="20">
        <v>112</v>
      </c>
      <c r="AW616" s="20">
        <v>8</v>
      </c>
      <c r="AX616" s="20">
        <v>739</v>
      </c>
    </row>
    <row r="617" spans="33:50" x14ac:dyDescent="0.3">
      <c r="AG617" s="49" t="s">
        <v>491</v>
      </c>
      <c r="AH617" s="42">
        <v>250400</v>
      </c>
      <c r="AI617" s="43">
        <v>0</v>
      </c>
      <c r="AJ617" s="51">
        <v>0</v>
      </c>
      <c r="AK617" s="332" t="s">
        <v>1948</v>
      </c>
      <c r="AL617" s="21" t="s">
        <v>23</v>
      </c>
      <c r="AM617" s="299" t="s">
        <v>1972</v>
      </c>
      <c r="AN617" s="241">
        <v>342200</v>
      </c>
      <c r="AO617" s="20" t="s">
        <v>1020</v>
      </c>
      <c r="AP617" s="20" t="s">
        <v>1020</v>
      </c>
      <c r="AQ617" s="417" t="s">
        <v>1020</v>
      </c>
      <c r="AR617" s="200"/>
      <c r="AS617" s="241">
        <v>278400</v>
      </c>
      <c r="AT617" s="20">
        <v>57</v>
      </c>
      <c r="AU617" s="20">
        <v>64.666666666666671</v>
      </c>
      <c r="AV617" s="20">
        <v>31</v>
      </c>
      <c r="AW617" s="20">
        <v>8</v>
      </c>
      <c r="AX617" s="20">
        <v>456</v>
      </c>
    </row>
    <row r="618" spans="33:50" x14ac:dyDescent="0.3">
      <c r="AG618" s="49" t="s">
        <v>492</v>
      </c>
      <c r="AH618" s="42">
        <v>486200</v>
      </c>
      <c r="AI618" s="43">
        <v>93.67</v>
      </c>
      <c r="AJ618" s="51">
        <v>88</v>
      </c>
      <c r="AK618" s="331" t="s">
        <v>1555</v>
      </c>
      <c r="AL618" s="21" t="s">
        <v>2</v>
      </c>
      <c r="AM618" s="435" t="s">
        <v>38</v>
      </c>
      <c r="AN618" s="241">
        <v>246600</v>
      </c>
      <c r="AO618" s="20">
        <v>627</v>
      </c>
      <c r="AP618" s="20">
        <v>14</v>
      </c>
      <c r="AQ618" s="417">
        <v>44.785714285714285</v>
      </c>
      <c r="AS618" s="241">
        <v>180600</v>
      </c>
      <c r="AT618" s="20">
        <v>29.6</v>
      </c>
      <c r="AU618" s="20">
        <v>24</v>
      </c>
      <c r="AV618" s="20">
        <v>60</v>
      </c>
      <c r="AW618" s="20">
        <v>5</v>
      </c>
      <c r="AX618" s="20">
        <v>148</v>
      </c>
    </row>
    <row r="619" spans="33:50" x14ac:dyDescent="0.3">
      <c r="AG619" s="49" t="s">
        <v>493</v>
      </c>
      <c r="AH619" s="42">
        <v>520500</v>
      </c>
      <c r="AI619" s="43">
        <v>97.33</v>
      </c>
      <c r="AJ619" s="51">
        <v>44</v>
      </c>
      <c r="AK619" s="331" t="s">
        <v>1375</v>
      </c>
      <c r="AL619" s="21" t="s">
        <v>21</v>
      </c>
      <c r="AM619" s="299" t="s">
        <v>9</v>
      </c>
      <c r="AN619" s="241">
        <v>324200</v>
      </c>
      <c r="AO619" s="20">
        <v>942</v>
      </c>
      <c r="AP619" s="20">
        <v>16</v>
      </c>
      <c r="AQ619" s="417">
        <v>58.875</v>
      </c>
      <c r="AS619" s="241">
        <v>417400</v>
      </c>
      <c r="AT619" s="20">
        <v>85.25</v>
      </c>
      <c r="AU619" s="20">
        <v>79.666666666666671</v>
      </c>
      <c r="AV619" s="20">
        <v>69</v>
      </c>
      <c r="AW619" s="20">
        <v>8</v>
      </c>
      <c r="AX619" s="20">
        <v>682</v>
      </c>
    </row>
    <row r="620" spans="33:50" x14ac:dyDescent="0.3">
      <c r="AG620" s="49" t="s">
        <v>494</v>
      </c>
      <c r="AH620" s="42">
        <v>459000</v>
      </c>
      <c r="AI620" s="43">
        <v>85.17</v>
      </c>
      <c r="AJ620" s="51">
        <v>97</v>
      </c>
      <c r="AK620" s="332" t="s">
        <v>1949</v>
      </c>
      <c r="AL620" s="21" t="s">
        <v>24</v>
      </c>
      <c r="AM620" s="299" t="s">
        <v>1972</v>
      </c>
      <c r="AN620" s="241">
        <v>123900</v>
      </c>
      <c r="AO620" s="20" t="s">
        <v>1020</v>
      </c>
      <c r="AP620" s="20" t="s">
        <v>1020</v>
      </c>
      <c r="AQ620" s="417" t="s">
        <v>1020</v>
      </c>
      <c r="AR620" s="200"/>
      <c r="AS620" s="241">
        <v>148600</v>
      </c>
      <c r="AT620" s="20">
        <v>30.6</v>
      </c>
      <c r="AU620" s="20">
        <v>38.666666666666664</v>
      </c>
      <c r="AV620" s="20">
        <v>-28</v>
      </c>
      <c r="AW620" s="20">
        <v>5</v>
      </c>
      <c r="AX620" s="20">
        <v>153</v>
      </c>
    </row>
    <row r="621" spans="33:50" x14ac:dyDescent="0.3">
      <c r="AG621" s="49" t="s">
        <v>755</v>
      </c>
      <c r="AH621" s="42">
        <v>207700</v>
      </c>
      <c r="AI621" s="43">
        <v>45.4</v>
      </c>
      <c r="AJ621" s="51">
        <v>39</v>
      </c>
      <c r="AK621" s="331" t="s">
        <v>1376</v>
      </c>
      <c r="AL621" s="21" t="s">
        <v>13</v>
      </c>
      <c r="AM621" s="299" t="s">
        <v>10</v>
      </c>
      <c r="AN621" s="241">
        <v>259899.99999999997</v>
      </c>
      <c r="AO621" s="20">
        <v>236</v>
      </c>
      <c r="AP621" s="20">
        <v>4</v>
      </c>
      <c r="AQ621" s="417">
        <v>59</v>
      </c>
      <c r="AS621" s="241">
        <v>202400</v>
      </c>
      <c r="AT621" s="20">
        <v>7.333333333333333</v>
      </c>
      <c r="AU621" s="20">
        <v>7.333333333333333</v>
      </c>
      <c r="AV621" s="20">
        <v>115</v>
      </c>
      <c r="AW621" s="20">
        <v>3</v>
      </c>
      <c r="AX621" s="20">
        <v>22</v>
      </c>
    </row>
    <row r="622" spans="33:50" x14ac:dyDescent="0.3">
      <c r="AG622" s="49" t="s">
        <v>495</v>
      </c>
      <c r="AH622" s="42">
        <v>459800</v>
      </c>
      <c r="AI622" s="43">
        <v>85</v>
      </c>
      <c r="AJ622" s="51">
        <v>74</v>
      </c>
      <c r="AK622" s="331" t="s">
        <v>1378</v>
      </c>
      <c r="AL622" s="21" t="s">
        <v>18</v>
      </c>
      <c r="AM622" s="299" t="s">
        <v>38</v>
      </c>
      <c r="AN622" s="241">
        <v>305900</v>
      </c>
      <c r="AO622" s="20">
        <v>500</v>
      </c>
      <c r="AP622" s="20">
        <v>9</v>
      </c>
      <c r="AQ622" s="417">
        <v>55.555555555555557</v>
      </c>
      <c r="AS622" s="241">
        <v>300400</v>
      </c>
      <c r="AT622" s="20">
        <v>54.666666666666664</v>
      </c>
      <c r="AU622" s="20">
        <v>58.333333333333336</v>
      </c>
      <c r="AV622" s="20">
        <v>49</v>
      </c>
      <c r="AW622" s="20">
        <v>6</v>
      </c>
      <c r="AX622" s="20">
        <v>328</v>
      </c>
    </row>
    <row r="623" spans="33:50" x14ac:dyDescent="0.3">
      <c r="AG623" s="49" t="s">
        <v>496</v>
      </c>
      <c r="AH623" s="42">
        <v>448000</v>
      </c>
      <c r="AI623" s="43">
        <v>65</v>
      </c>
      <c r="AJ623" s="51">
        <v>118</v>
      </c>
      <c r="AK623" s="331" t="s">
        <v>1379</v>
      </c>
      <c r="AL623" s="21" t="s">
        <v>17</v>
      </c>
      <c r="AM623" s="299" t="s">
        <v>38</v>
      </c>
      <c r="AN623" s="241">
        <v>279300</v>
      </c>
      <c r="AO623" s="20">
        <v>761</v>
      </c>
      <c r="AP623" s="20">
        <v>15</v>
      </c>
      <c r="AQ623" s="417">
        <v>50.733333333333334</v>
      </c>
      <c r="AS623" s="241">
        <v>222600</v>
      </c>
      <c r="AT623" s="20">
        <v>45.142857142857146</v>
      </c>
      <c r="AU623" s="20">
        <v>41</v>
      </c>
      <c r="AV623" s="20">
        <v>11</v>
      </c>
      <c r="AW623" s="20">
        <v>7</v>
      </c>
      <c r="AX623" s="20">
        <v>316</v>
      </c>
    </row>
    <row r="624" spans="33:50" x14ac:dyDescent="0.3">
      <c r="AG624" s="49" t="s">
        <v>497</v>
      </c>
      <c r="AH624" s="42">
        <v>273700</v>
      </c>
      <c r="AI624" s="43">
        <v>46</v>
      </c>
      <c r="AJ624" s="51">
        <v>67</v>
      </c>
      <c r="AK624" s="331" t="s">
        <v>1001</v>
      </c>
      <c r="AL624" s="21" t="s">
        <v>2</v>
      </c>
      <c r="AM624" s="299" t="s">
        <v>10</v>
      </c>
      <c r="AN624" s="241">
        <v>378600</v>
      </c>
      <c r="AO624" s="20">
        <v>894</v>
      </c>
      <c r="AP624" s="20">
        <v>13</v>
      </c>
      <c r="AQ624" s="417">
        <v>68.769230769230774</v>
      </c>
      <c r="AS624" s="241">
        <v>373900</v>
      </c>
      <c r="AT624" s="20">
        <v>61.5</v>
      </c>
      <c r="AU624" s="20">
        <v>76.333333333333329</v>
      </c>
      <c r="AV624" s="20">
        <v>69</v>
      </c>
      <c r="AW624" s="20">
        <v>4</v>
      </c>
      <c r="AX624" s="20">
        <v>246</v>
      </c>
    </row>
    <row r="625" spans="33:50" x14ac:dyDescent="0.3">
      <c r="AG625" s="49" t="s">
        <v>498</v>
      </c>
      <c r="AH625" s="42">
        <v>286400</v>
      </c>
      <c r="AI625" s="43">
        <v>0</v>
      </c>
      <c r="AJ625" s="51">
        <v>0</v>
      </c>
      <c r="AK625" s="331" t="s">
        <v>1380</v>
      </c>
      <c r="AL625" s="21" t="s">
        <v>41</v>
      </c>
      <c r="AM625" s="299" t="s">
        <v>10</v>
      </c>
      <c r="AN625" s="241">
        <v>536200</v>
      </c>
      <c r="AO625" s="20">
        <v>2045</v>
      </c>
      <c r="AP625" s="20">
        <v>21</v>
      </c>
      <c r="AQ625" s="417">
        <v>97.38095238095238</v>
      </c>
      <c r="AS625" s="241">
        <v>431800</v>
      </c>
      <c r="AT625" s="20">
        <v>78.142857142857139</v>
      </c>
      <c r="AU625" s="20">
        <v>63</v>
      </c>
      <c r="AV625" s="20">
        <v>146</v>
      </c>
      <c r="AW625" s="20">
        <v>7</v>
      </c>
      <c r="AX625" s="20">
        <v>547</v>
      </c>
    </row>
    <row r="626" spans="33:50" x14ac:dyDescent="0.3">
      <c r="AG626" s="49" t="s">
        <v>499</v>
      </c>
      <c r="AH626" s="42">
        <v>291700</v>
      </c>
      <c r="AI626" s="43">
        <v>63.17</v>
      </c>
      <c r="AJ626" s="51">
        <v>50</v>
      </c>
      <c r="AK626" s="331" t="s">
        <v>1381</v>
      </c>
      <c r="AL626" s="21" t="s">
        <v>25</v>
      </c>
      <c r="AM626" s="299" t="s">
        <v>9</v>
      </c>
      <c r="AN626" s="241">
        <v>272300</v>
      </c>
      <c r="AO626" s="20">
        <v>645</v>
      </c>
      <c r="AP626" s="20">
        <v>13</v>
      </c>
      <c r="AQ626" s="417">
        <v>49.615384615384613</v>
      </c>
      <c r="AS626" s="241">
        <v>214100</v>
      </c>
      <c r="AT626" s="20">
        <v>32.799999999999997</v>
      </c>
      <c r="AU626" s="20">
        <v>43.666666666666664</v>
      </c>
      <c r="AV626" s="20">
        <v>14</v>
      </c>
      <c r="AW626" s="20">
        <v>5</v>
      </c>
      <c r="AX626" s="20">
        <v>164</v>
      </c>
    </row>
    <row r="627" spans="33:50" x14ac:dyDescent="0.3">
      <c r="AG627" s="49" t="s">
        <v>500</v>
      </c>
      <c r="AH627" s="42">
        <v>496700</v>
      </c>
      <c r="AI627" s="43">
        <v>97.6</v>
      </c>
      <c r="AJ627" s="51">
        <v>76</v>
      </c>
      <c r="AK627" s="331" t="s">
        <v>1002</v>
      </c>
      <c r="AL627" s="21" t="s">
        <v>24</v>
      </c>
      <c r="AM627" s="299" t="s">
        <v>10</v>
      </c>
      <c r="AN627" s="241">
        <v>468500</v>
      </c>
      <c r="AO627" s="20">
        <v>1787</v>
      </c>
      <c r="AP627" s="20">
        <v>21</v>
      </c>
      <c r="AQ627" s="417">
        <v>85.095238095238102</v>
      </c>
      <c r="AS627" s="241">
        <v>406700</v>
      </c>
      <c r="AT627" s="20">
        <v>74.875</v>
      </c>
      <c r="AU627" s="20">
        <v>82</v>
      </c>
      <c r="AV627" s="20">
        <v>64</v>
      </c>
      <c r="AW627" s="20">
        <v>8</v>
      </c>
      <c r="AX627" s="20">
        <v>599</v>
      </c>
    </row>
    <row r="628" spans="33:50" x14ac:dyDescent="0.3">
      <c r="AG628" s="49" t="s">
        <v>501</v>
      </c>
      <c r="AH628" s="42">
        <v>483400</v>
      </c>
      <c r="AI628" s="43">
        <v>84.25</v>
      </c>
      <c r="AJ628" s="51">
        <v>82</v>
      </c>
      <c r="AK628" s="331" t="s">
        <v>1558</v>
      </c>
      <c r="AL628" s="21" t="s">
        <v>17</v>
      </c>
      <c r="AM628" s="299" t="s">
        <v>10</v>
      </c>
      <c r="AN628" s="241">
        <v>481800</v>
      </c>
      <c r="AO628" s="20">
        <v>1802</v>
      </c>
      <c r="AP628" s="20">
        <v>21</v>
      </c>
      <c r="AQ628" s="417">
        <v>85.80952380952381</v>
      </c>
      <c r="AS628" s="241">
        <v>512500</v>
      </c>
      <c r="AT628" s="20">
        <v>95.875</v>
      </c>
      <c r="AU628" s="20">
        <v>105.66666666666667</v>
      </c>
      <c r="AV628" s="20">
        <v>97</v>
      </c>
      <c r="AW628" s="20">
        <v>8</v>
      </c>
      <c r="AX628" s="20">
        <v>767</v>
      </c>
    </row>
    <row r="629" spans="33:50" x14ac:dyDescent="0.3">
      <c r="AG629" s="49" t="s">
        <v>502</v>
      </c>
      <c r="AH629" s="42">
        <v>317000</v>
      </c>
      <c r="AI629" s="43">
        <v>0</v>
      </c>
      <c r="AJ629" s="51">
        <v>0</v>
      </c>
      <c r="AK629" s="332" t="s">
        <v>1950</v>
      </c>
      <c r="AL629" s="21" t="s">
        <v>19</v>
      </c>
      <c r="AM629" s="299" t="s">
        <v>10</v>
      </c>
      <c r="AN629" s="241">
        <v>139800</v>
      </c>
      <c r="AO629" s="20" t="s">
        <v>1020</v>
      </c>
      <c r="AP629" s="20" t="s">
        <v>1020</v>
      </c>
      <c r="AQ629" s="417" t="s">
        <v>1020</v>
      </c>
      <c r="AR629" s="200"/>
      <c r="AS629" s="241">
        <v>175000</v>
      </c>
      <c r="AT629" s="20">
        <v>37.5</v>
      </c>
      <c r="AU629" s="20">
        <v>28.333333333333332</v>
      </c>
      <c r="AV629" s="20">
        <v>56</v>
      </c>
      <c r="AW629" s="20">
        <v>6</v>
      </c>
      <c r="AX629" s="20">
        <v>225</v>
      </c>
    </row>
    <row r="630" spans="33:50" x14ac:dyDescent="0.3">
      <c r="AG630" s="49" t="s">
        <v>503</v>
      </c>
      <c r="AH630" s="42">
        <v>411300</v>
      </c>
      <c r="AI630" s="43">
        <v>81.400000000000006</v>
      </c>
      <c r="AJ630" s="51">
        <v>74</v>
      </c>
      <c r="AK630" s="331" t="s">
        <v>1003</v>
      </c>
      <c r="AL630" s="21" t="s">
        <v>23</v>
      </c>
      <c r="AM630" s="299" t="s">
        <v>1972</v>
      </c>
      <c r="AN630" s="241">
        <v>513799.99999999994</v>
      </c>
      <c r="AO630" s="20">
        <v>2053</v>
      </c>
      <c r="AP630" s="20">
        <v>22</v>
      </c>
      <c r="AQ630" s="417">
        <v>93.318181818181813</v>
      </c>
      <c r="AS630" s="241">
        <v>543400</v>
      </c>
      <c r="AT630" s="20">
        <v>102.25</v>
      </c>
      <c r="AU630" s="20">
        <v>108.66666666666667</v>
      </c>
      <c r="AV630" s="20">
        <v>107</v>
      </c>
      <c r="AW630" s="20">
        <v>8</v>
      </c>
      <c r="AX630" s="20">
        <v>818</v>
      </c>
    </row>
    <row r="631" spans="33:50" x14ac:dyDescent="0.3">
      <c r="AG631" s="49" t="s">
        <v>504</v>
      </c>
      <c r="AH631" s="42">
        <v>155400</v>
      </c>
      <c r="AI631" s="43">
        <v>0</v>
      </c>
      <c r="AJ631" s="51">
        <v>0</v>
      </c>
      <c r="AK631" s="331" t="s">
        <v>1383</v>
      </c>
      <c r="AL631" s="21" t="s">
        <v>14</v>
      </c>
      <c r="AM631" s="299" t="s">
        <v>9</v>
      </c>
      <c r="AN631" s="241">
        <v>233400</v>
      </c>
      <c r="AO631" s="20">
        <v>159</v>
      </c>
      <c r="AP631" s="20">
        <v>3</v>
      </c>
      <c r="AQ631" s="417">
        <v>53</v>
      </c>
      <c r="AS631" s="241">
        <v>233400</v>
      </c>
      <c r="AT631" s="20">
        <v>90</v>
      </c>
      <c r="AU631" s="20">
        <v>90</v>
      </c>
      <c r="AV631" s="20">
        <v>0</v>
      </c>
      <c r="AW631" s="20">
        <v>1</v>
      </c>
      <c r="AX631" s="20">
        <v>90</v>
      </c>
    </row>
    <row r="632" spans="33:50" x14ac:dyDescent="0.3">
      <c r="AG632" s="49" t="s">
        <v>505</v>
      </c>
      <c r="AH632" s="42">
        <v>424300</v>
      </c>
      <c r="AI632" s="43">
        <v>86.5</v>
      </c>
      <c r="AJ632" s="51">
        <v>68</v>
      </c>
      <c r="AK632" s="332" t="s">
        <v>1951</v>
      </c>
      <c r="AL632" s="21" t="s">
        <v>14</v>
      </c>
      <c r="AM632" s="299" t="s">
        <v>9</v>
      </c>
      <c r="AN632" s="241">
        <v>117300</v>
      </c>
      <c r="AO632" s="20" t="s">
        <v>1020</v>
      </c>
      <c r="AP632" s="20" t="s">
        <v>1020</v>
      </c>
      <c r="AQ632" s="417" t="s">
        <v>1020</v>
      </c>
      <c r="AR632" s="200"/>
      <c r="AS632" s="241">
        <v>117300</v>
      </c>
      <c r="AT632" s="20">
        <v>0</v>
      </c>
      <c r="AU632" s="20">
        <v>0</v>
      </c>
      <c r="AV632" s="20">
        <v>22</v>
      </c>
      <c r="AW632" s="20">
        <v>0</v>
      </c>
      <c r="AX632" s="20">
        <v>0</v>
      </c>
    </row>
    <row r="633" spans="33:50" x14ac:dyDescent="0.3">
      <c r="AG633" s="49" t="s">
        <v>506</v>
      </c>
      <c r="AH633" s="42">
        <v>520200</v>
      </c>
      <c r="AI633" s="43">
        <v>0</v>
      </c>
      <c r="AJ633" s="51">
        <v>0</v>
      </c>
      <c r="AK633" s="331" t="s">
        <v>1384</v>
      </c>
      <c r="AL633" s="21" t="s">
        <v>25</v>
      </c>
      <c r="AM633" s="299" t="s">
        <v>38</v>
      </c>
      <c r="AN633" s="241">
        <v>295700</v>
      </c>
      <c r="AO633" s="20">
        <v>913</v>
      </c>
      <c r="AP633" s="20">
        <v>17</v>
      </c>
      <c r="AQ633" s="417">
        <v>53.705882352941174</v>
      </c>
      <c r="AS633" s="241">
        <v>321300</v>
      </c>
      <c r="AT633" s="20">
        <v>75.333333333333329</v>
      </c>
      <c r="AU633" s="20">
        <v>75.333333333333329</v>
      </c>
      <c r="AV633" s="20">
        <v>47</v>
      </c>
      <c r="AW633" s="20">
        <v>3</v>
      </c>
      <c r="AX633" s="20">
        <v>226</v>
      </c>
    </row>
    <row r="634" spans="33:50" x14ac:dyDescent="0.3">
      <c r="AG634" s="49" t="s">
        <v>507</v>
      </c>
      <c r="AH634" s="42">
        <v>374600</v>
      </c>
      <c r="AI634" s="43">
        <v>73.67</v>
      </c>
      <c r="AJ634" s="51">
        <v>119</v>
      </c>
      <c r="AK634" s="331" t="s">
        <v>1385</v>
      </c>
      <c r="AL634" s="21" t="s">
        <v>16</v>
      </c>
      <c r="AM634" s="299" t="s">
        <v>9</v>
      </c>
      <c r="AN634" s="241">
        <v>531600</v>
      </c>
      <c r="AO634" s="20">
        <v>2124</v>
      </c>
      <c r="AP634" s="20">
        <v>22</v>
      </c>
      <c r="AQ634" s="417">
        <v>96.545454545454547</v>
      </c>
      <c r="AS634" s="241">
        <v>587900</v>
      </c>
      <c r="AT634" s="20">
        <v>119.75</v>
      </c>
      <c r="AU634" s="20">
        <v>118.66666666666667</v>
      </c>
      <c r="AV634" s="20">
        <v>97</v>
      </c>
      <c r="AW634" s="20">
        <v>8</v>
      </c>
      <c r="AX634" s="20">
        <v>958</v>
      </c>
    </row>
    <row r="635" spans="33:50" x14ac:dyDescent="0.3">
      <c r="AG635" s="49" t="s">
        <v>508</v>
      </c>
      <c r="AH635" s="42">
        <v>287100</v>
      </c>
      <c r="AI635" s="43">
        <v>52</v>
      </c>
      <c r="AJ635" s="51">
        <v>57</v>
      </c>
      <c r="AK635" s="332" t="s">
        <v>1559</v>
      </c>
      <c r="AL635" s="21" t="s">
        <v>2</v>
      </c>
      <c r="AM635" s="299" t="s">
        <v>1973</v>
      </c>
      <c r="AN635" s="241">
        <v>123900</v>
      </c>
      <c r="AO635" s="20">
        <v>0</v>
      </c>
      <c r="AP635" s="20">
        <v>0</v>
      </c>
      <c r="AQ635" s="417" t="s">
        <v>1020</v>
      </c>
      <c r="AR635" s="200"/>
      <c r="AS635" s="241">
        <v>303000</v>
      </c>
      <c r="AT635" s="20">
        <v>65.142857142857139</v>
      </c>
      <c r="AU635" s="20">
        <v>85.666666666666671</v>
      </c>
      <c r="AV635" s="20">
        <v>-4</v>
      </c>
      <c r="AW635" s="20">
        <v>7</v>
      </c>
      <c r="AX635" s="20">
        <v>456</v>
      </c>
    </row>
    <row r="636" spans="33:50" x14ac:dyDescent="0.3">
      <c r="AG636" s="49" t="s">
        <v>756</v>
      </c>
      <c r="AH636" s="42">
        <v>152100</v>
      </c>
      <c r="AI636" s="43">
        <v>57.33</v>
      </c>
      <c r="AJ636" s="51">
        <v>-8</v>
      </c>
      <c r="AK636" s="331" t="s">
        <v>1386</v>
      </c>
      <c r="AL636" s="21" t="s">
        <v>26</v>
      </c>
      <c r="AM636" s="299" t="s">
        <v>9</v>
      </c>
      <c r="AN636" s="241">
        <v>567900</v>
      </c>
      <c r="AO636" s="20">
        <v>2166</v>
      </c>
      <c r="AP636" s="20">
        <v>21</v>
      </c>
      <c r="AQ636" s="417">
        <v>103.14285714285714</v>
      </c>
      <c r="AS636" s="241">
        <v>531400</v>
      </c>
      <c r="AT636" s="20">
        <v>102.71428571428571</v>
      </c>
      <c r="AU636" s="20">
        <v>86.333333333333329</v>
      </c>
      <c r="AV636" s="20">
        <v>127</v>
      </c>
      <c r="AW636" s="20">
        <v>7</v>
      </c>
      <c r="AX636" s="20">
        <v>719</v>
      </c>
    </row>
    <row r="637" spans="33:50" x14ac:dyDescent="0.3">
      <c r="AG637" s="49" t="s">
        <v>509</v>
      </c>
      <c r="AH637" s="42">
        <v>266000</v>
      </c>
      <c r="AI637" s="43">
        <v>15</v>
      </c>
      <c r="AJ637" s="51">
        <v>126</v>
      </c>
      <c r="AK637" s="331" t="s">
        <v>1387</v>
      </c>
      <c r="AL637" s="21" t="s">
        <v>21</v>
      </c>
      <c r="AM637" s="299" t="s">
        <v>9</v>
      </c>
      <c r="AN637" s="241">
        <v>390400</v>
      </c>
      <c r="AO637" s="20">
        <v>780</v>
      </c>
      <c r="AP637" s="20">
        <v>11</v>
      </c>
      <c r="AQ637" s="417">
        <v>70.909090909090907</v>
      </c>
      <c r="AS637" s="241">
        <v>390400</v>
      </c>
      <c r="AT637" s="20">
        <v>0</v>
      </c>
      <c r="AU637" s="20">
        <v>0</v>
      </c>
      <c r="AV637" s="20">
        <v>74</v>
      </c>
      <c r="AW637" s="20">
        <v>0</v>
      </c>
      <c r="AX637" s="20">
        <v>0</v>
      </c>
    </row>
    <row r="638" spans="33:50" x14ac:dyDescent="0.3">
      <c r="AG638" s="49"/>
      <c r="AH638" s="42"/>
      <c r="AI638" s="43"/>
      <c r="AJ638" s="51"/>
      <c r="AK638" s="331" t="s">
        <v>1388</v>
      </c>
      <c r="AL638" s="437" t="s">
        <v>21</v>
      </c>
      <c r="AM638" s="435" t="s">
        <v>38</v>
      </c>
      <c r="AN638" s="241">
        <v>217300</v>
      </c>
      <c r="AO638" s="20">
        <v>307</v>
      </c>
      <c r="AP638" s="20">
        <v>7</v>
      </c>
      <c r="AQ638" s="417">
        <v>43.857142857142854</v>
      </c>
      <c r="AS638" s="241">
        <v>217300</v>
      </c>
      <c r="AT638" s="20">
        <v>37</v>
      </c>
      <c r="AU638" s="20">
        <v>37</v>
      </c>
      <c r="AV638" s="20">
        <v>47</v>
      </c>
      <c r="AW638" s="20">
        <v>1</v>
      </c>
      <c r="AX638" s="20">
        <v>37</v>
      </c>
    </row>
    <row r="639" spans="33:50" x14ac:dyDescent="0.3">
      <c r="AG639" s="49" t="s">
        <v>510</v>
      </c>
      <c r="AH639" s="42">
        <v>402900</v>
      </c>
      <c r="AI639" s="43">
        <v>76.599999999999994</v>
      </c>
      <c r="AJ639" s="51">
        <v>84</v>
      </c>
      <c r="AK639" s="331" t="s">
        <v>1389</v>
      </c>
      <c r="AL639" s="21" t="s">
        <v>12</v>
      </c>
      <c r="AM639" s="299" t="s">
        <v>10</v>
      </c>
      <c r="AN639" s="241">
        <v>322800</v>
      </c>
      <c r="AO639" s="20">
        <v>938</v>
      </c>
      <c r="AP639" s="20">
        <v>16</v>
      </c>
      <c r="AQ639" s="417">
        <v>58.625</v>
      </c>
      <c r="AS639" s="241">
        <v>252200</v>
      </c>
      <c r="AT639" s="20">
        <v>33.75</v>
      </c>
      <c r="AU639" s="20">
        <v>27</v>
      </c>
      <c r="AV639" s="20">
        <v>111</v>
      </c>
      <c r="AW639" s="20">
        <v>4</v>
      </c>
      <c r="AX639" s="20">
        <v>135</v>
      </c>
    </row>
    <row r="640" spans="33:50" x14ac:dyDescent="0.3">
      <c r="AG640" s="49" t="s">
        <v>511</v>
      </c>
      <c r="AH640" s="42">
        <v>375800</v>
      </c>
      <c r="AI640" s="43">
        <v>67.33</v>
      </c>
      <c r="AJ640" s="51">
        <v>85</v>
      </c>
      <c r="AK640" s="331" t="s">
        <v>1728</v>
      </c>
      <c r="AL640" s="21" t="s">
        <v>16</v>
      </c>
      <c r="AM640" s="299" t="s">
        <v>38</v>
      </c>
      <c r="AN640" s="241">
        <v>383600</v>
      </c>
      <c r="AO640" s="20">
        <v>1462</v>
      </c>
      <c r="AP640" s="20">
        <v>21</v>
      </c>
      <c r="AQ640" s="417">
        <v>69.61904761904762</v>
      </c>
      <c r="AS640" s="241">
        <v>361700</v>
      </c>
      <c r="AT640" s="20">
        <v>69.875</v>
      </c>
      <c r="AU640" s="20">
        <v>46.333333333333336</v>
      </c>
      <c r="AV640" s="20">
        <v>113</v>
      </c>
      <c r="AW640" s="20">
        <v>8</v>
      </c>
      <c r="AX640" s="20">
        <v>559</v>
      </c>
    </row>
    <row r="641" spans="33:50" x14ac:dyDescent="0.3">
      <c r="AG641" s="49" t="s">
        <v>512</v>
      </c>
      <c r="AH641" s="42">
        <v>581700</v>
      </c>
      <c r="AI641" s="43">
        <v>67.5</v>
      </c>
      <c r="AJ641" s="51">
        <v>207</v>
      </c>
      <c r="AK641" s="331" t="s">
        <v>1563</v>
      </c>
      <c r="AL641" s="21" t="s">
        <v>3</v>
      </c>
      <c r="AM641" s="435" t="s">
        <v>10</v>
      </c>
      <c r="AN641" s="241">
        <v>302000</v>
      </c>
      <c r="AO641" s="20">
        <v>768</v>
      </c>
      <c r="AP641" s="20">
        <v>14</v>
      </c>
      <c r="AQ641" s="417">
        <v>54.857142857142854</v>
      </c>
      <c r="AS641" s="241">
        <v>278200</v>
      </c>
      <c r="AT641" s="20">
        <v>55.375</v>
      </c>
      <c r="AU641" s="20">
        <v>55</v>
      </c>
      <c r="AV641" s="20">
        <v>46</v>
      </c>
      <c r="AW641" s="20">
        <v>8</v>
      </c>
      <c r="AX641" s="20">
        <v>443</v>
      </c>
    </row>
    <row r="642" spans="33:50" x14ac:dyDescent="0.3">
      <c r="AG642" s="49" t="s">
        <v>513</v>
      </c>
      <c r="AH642" s="42">
        <v>159500</v>
      </c>
      <c r="AI642" s="43">
        <v>0</v>
      </c>
      <c r="AJ642" s="51">
        <v>0</v>
      </c>
      <c r="AK642" s="331" t="s">
        <v>1004</v>
      </c>
      <c r="AL642" s="21" t="s">
        <v>22</v>
      </c>
      <c r="AM642" s="435" t="s">
        <v>1971</v>
      </c>
      <c r="AN642" s="241">
        <v>385100</v>
      </c>
      <c r="AO642" s="20">
        <v>1469</v>
      </c>
      <c r="AP642" s="20">
        <v>21</v>
      </c>
      <c r="AQ642" s="417">
        <v>69.952380952380949</v>
      </c>
      <c r="AS642" s="241">
        <v>297400</v>
      </c>
      <c r="AT642" s="20">
        <v>56.75</v>
      </c>
      <c r="AU642" s="20">
        <v>51.666666666666664</v>
      </c>
      <c r="AV642" s="20">
        <v>59</v>
      </c>
      <c r="AW642" s="20">
        <v>8</v>
      </c>
      <c r="AX642" s="20">
        <v>454</v>
      </c>
    </row>
    <row r="643" spans="33:50" x14ac:dyDescent="0.3">
      <c r="AG643" s="49" t="s">
        <v>514</v>
      </c>
      <c r="AH643" s="42">
        <v>463100</v>
      </c>
      <c r="AI643" s="43">
        <v>89.5</v>
      </c>
      <c r="AJ643" s="51">
        <v>90</v>
      </c>
      <c r="AK643" s="331" t="s">
        <v>1390</v>
      </c>
      <c r="AL643" s="21" t="s">
        <v>20</v>
      </c>
      <c r="AM643" s="299" t="s">
        <v>9</v>
      </c>
      <c r="AN643" s="241">
        <v>463300</v>
      </c>
      <c r="AO643" s="20">
        <v>1683</v>
      </c>
      <c r="AP643" s="20">
        <v>20</v>
      </c>
      <c r="AQ643" s="417">
        <v>84.15</v>
      </c>
      <c r="AS643" s="241">
        <v>340200</v>
      </c>
      <c r="AT643" s="20">
        <v>59.4</v>
      </c>
      <c r="AU643" s="20">
        <v>49</v>
      </c>
      <c r="AV643" s="20">
        <v>80</v>
      </c>
      <c r="AW643" s="20">
        <v>5</v>
      </c>
      <c r="AX643" s="20">
        <v>297</v>
      </c>
    </row>
    <row r="644" spans="33:50" x14ac:dyDescent="0.3">
      <c r="AG644" s="49" t="s">
        <v>757</v>
      </c>
      <c r="AH644" s="42">
        <v>273200</v>
      </c>
      <c r="AI644" s="43">
        <v>61.4</v>
      </c>
      <c r="AJ644" s="51">
        <v>23</v>
      </c>
      <c r="AK644" s="332" t="s">
        <v>1952</v>
      </c>
      <c r="AL644" s="21" t="s">
        <v>23</v>
      </c>
      <c r="AM644" s="299" t="s">
        <v>38</v>
      </c>
      <c r="AN644" s="241">
        <v>117300</v>
      </c>
      <c r="AO644" s="20" t="s">
        <v>1020</v>
      </c>
      <c r="AP644" s="20" t="s">
        <v>1020</v>
      </c>
      <c r="AQ644" s="417" t="s">
        <v>1020</v>
      </c>
      <c r="AR644" s="200"/>
      <c r="AS644" s="241">
        <v>117300</v>
      </c>
      <c r="AT644" s="20">
        <v>0</v>
      </c>
      <c r="AU644" s="20">
        <v>0</v>
      </c>
      <c r="AV644" s="20">
        <v>22</v>
      </c>
      <c r="AW644" s="20">
        <v>0</v>
      </c>
      <c r="AX644" s="20">
        <v>0</v>
      </c>
    </row>
    <row r="645" spans="33:50" x14ac:dyDescent="0.3">
      <c r="AG645" s="49" t="s">
        <v>515</v>
      </c>
      <c r="AH645" s="42">
        <v>278800</v>
      </c>
      <c r="AI645" s="43">
        <v>72</v>
      </c>
      <c r="AJ645" s="51">
        <v>18</v>
      </c>
      <c r="AK645" s="331" t="s">
        <v>1391</v>
      </c>
      <c r="AL645" s="21" t="s">
        <v>12</v>
      </c>
      <c r="AM645" s="435" t="s">
        <v>10</v>
      </c>
      <c r="AN645" s="241">
        <v>422000</v>
      </c>
      <c r="AO645" s="20">
        <v>0</v>
      </c>
      <c r="AP645" s="20">
        <v>0</v>
      </c>
      <c r="AQ645" s="417" t="s">
        <v>1020</v>
      </c>
      <c r="AS645" s="241">
        <v>422000</v>
      </c>
      <c r="AT645" s="20">
        <v>0</v>
      </c>
      <c r="AU645" s="20">
        <v>0</v>
      </c>
      <c r="AV645" s="20">
        <v>80</v>
      </c>
      <c r="AW645" s="20">
        <v>0</v>
      </c>
      <c r="AX645" s="20">
        <v>0</v>
      </c>
    </row>
    <row r="646" spans="33:50" x14ac:dyDescent="0.3">
      <c r="AG646" s="49" t="s">
        <v>854</v>
      </c>
      <c r="AH646" s="42">
        <v>271200</v>
      </c>
      <c r="AI646" s="43">
        <v>0</v>
      </c>
      <c r="AJ646" s="51">
        <v>0</v>
      </c>
      <c r="AK646" s="331" t="s">
        <v>1393</v>
      </c>
      <c r="AL646" s="21" t="s">
        <v>16</v>
      </c>
      <c r="AM646" s="299" t="s">
        <v>10</v>
      </c>
      <c r="AN646" s="241">
        <v>498800</v>
      </c>
      <c r="AO646" s="20">
        <v>1812</v>
      </c>
      <c r="AP646" s="20">
        <v>20</v>
      </c>
      <c r="AQ646" s="417">
        <v>90.6</v>
      </c>
      <c r="AS646" s="241">
        <v>613600</v>
      </c>
      <c r="AT646" s="20">
        <v>113.375</v>
      </c>
      <c r="AU646" s="20">
        <v>114.66666666666667</v>
      </c>
      <c r="AV646" s="20">
        <v>133</v>
      </c>
      <c r="AW646" s="20">
        <v>8</v>
      </c>
      <c r="AX646" s="20">
        <v>907</v>
      </c>
    </row>
    <row r="647" spans="33:50" x14ac:dyDescent="0.3">
      <c r="AG647" s="49" t="s">
        <v>758</v>
      </c>
      <c r="AH647" s="42">
        <v>117300</v>
      </c>
      <c r="AI647" s="43">
        <v>0</v>
      </c>
      <c r="AJ647" s="51">
        <v>0</v>
      </c>
      <c r="AK647" s="332" t="s">
        <v>1692</v>
      </c>
      <c r="AL647" s="21" t="s">
        <v>20</v>
      </c>
      <c r="AM647" s="435" t="s">
        <v>38</v>
      </c>
      <c r="AN647" s="241">
        <v>123900</v>
      </c>
      <c r="AO647" s="20">
        <v>63</v>
      </c>
      <c r="AP647" s="20">
        <v>2</v>
      </c>
      <c r="AQ647" s="417">
        <v>31.5</v>
      </c>
      <c r="AR647" s="200"/>
      <c r="AS647" s="241">
        <v>123900</v>
      </c>
      <c r="AT647" s="20">
        <v>0</v>
      </c>
      <c r="AU647" s="20">
        <v>0</v>
      </c>
      <c r="AV647" s="20">
        <v>23</v>
      </c>
      <c r="AW647" s="20">
        <v>0</v>
      </c>
      <c r="AX647" s="20">
        <v>0</v>
      </c>
    </row>
    <row r="648" spans="33:50" x14ac:dyDescent="0.3">
      <c r="AG648" s="49" t="s">
        <v>516</v>
      </c>
      <c r="AH648" s="42">
        <v>292700</v>
      </c>
      <c r="AI648" s="43">
        <v>31.33</v>
      </c>
      <c r="AJ648" s="51">
        <v>91</v>
      </c>
      <c r="AK648" s="332" t="s">
        <v>1953</v>
      </c>
      <c r="AL648" s="21" t="s">
        <v>21</v>
      </c>
      <c r="AM648" s="299" t="s">
        <v>38</v>
      </c>
      <c r="AN648" s="241">
        <v>102400</v>
      </c>
      <c r="AO648" s="20" t="s">
        <v>1020</v>
      </c>
      <c r="AP648" s="20" t="s">
        <v>1020</v>
      </c>
      <c r="AQ648" s="417" t="s">
        <v>1020</v>
      </c>
      <c r="AR648" s="200"/>
      <c r="AS648" s="241">
        <v>102400</v>
      </c>
      <c r="AT648" s="20">
        <v>0</v>
      </c>
      <c r="AU648" s="20">
        <v>0</v>
      </c>
      <c r="AV648" s="20">
        <v>19</v>
      </c>
      <c r="AW648" s="20">
        <v>0</v>
      </c>
      <c r="AX648" s="20">
        <v>0</v>
      </c>
    </row>
    <row r="649" spans="33:50" x14ac:dyDescent="0.3">
      <c r="AG649" s="49" t="s">
        <v>517</v>
      </c>
      <c r="AH649" s="42">
        <v>265800</v>
      </c>
      <c r="AI649" s="43">
        <v>43.33</v>
      </c>
      <c r="AJ649" s="51">
        <v>74</v>
      </c>
      <c r="AK649" s="331" t="s">
        <v>1394</v>
      </c>
      <c r="AL649" s="437" t="s">
        <v>15</v>
      </c>
      <c r="AM649" s="299" t="s">
        <v>10</v>
      </c>
      <c r="AN649" s="241">
        <v>337500</v>
      </c>
      <c r="AO649" s="20">
        <v>759</v>
      </c>
      <c r="AP649" s="20">
        <v>12</v>
      </c>
      <c r="AQ649" s="417">
        <v>63.25</v>
      </c>
      <c r="AS649" s="241">
        <v>408300</v>
      </c>
      <c r="AT649" s="20">
        <v>88</v>
      </c>
      <c r="AU649" s="20">
        <v>66</v>
      </c>
      <c r="AV649" s="20">
        <v>109</v>
      </c>
      <c r="AW649" s="20">
        <v>8</v>
      </c>
      <c r="AX649" s="20">
        <v>704</v>
      </c>
    </row>
    <row r="650" spans="33:50" x14ac:dyDescent="0.3">
      <c r="AG650" s="49" t="s">
        <v>518</v>
      </c>
      <c r="AH650" s="42">
        <v>401700</v>
      </c>
      <c r="AI650" s="43">
        <v>73</v>
      </c>
      <c r="AJ650" s="51">
        <v>97</v>
      </c>
      <c r="AK650" s="331" t="s">
        <v>1395</v>
      </c>
      <c r="AL650" s="21" t="s">
        <v>17</v>
      </c>
      <c r="AM650" s="299" t="s">
        <v>38</v>
      </c>
      <c r="AN650" s="241">
        <v>214600</v>
      </c>
      <c r="AO650" s="20">
        <v>146</v>
      </c>
      <c r="AP650" s="20">
        <v>3</v>
      </c>
      <c r="AQ650" s="417">
        <v>48.666666666666664</v>
      </c>
      <c r="AS650" s="241">
        <v>143700</v>
      </c>
      <c r="AT650" s="20">
        <v>20.8</v>
      </c>
      <c r="AU650" s="20">
        <v>17.666666666666668</v>
      </c>
      <c r="AV650" s="20">
        <v>39</v>
      </c>
      <c r="AW650" s="20">
        <v>5</v>
      </c>
      <c r="AX650" s="20">
        <v>104</v>
      </c>
    </row>
    <row r="651" spans="33:50" x14ac:dyDescent="0.3">
      <c r="AG651" s="49" t="s">
        <v>519</v>
      </c>
      <c r="AH651" s="42">
        <v>495500</v>
      </c>
      <c r="AI651" s="43">
        <v>104</v>
      </c>
      <c r="AJ651" s="51">
        <v>66</v>
      </c>
      <c r="AK651" s="331" t="s">
        <v>1693</v>
      </c>
      <c r="AL651" s="21" t="s">
        <v>41</v>
      </c>
      <c r="AM651" s="435" t="s">
        <v>1974</v>
      </c>
      <c r="AN651" s="241">
        <v>262400</v>
      </c>
      <c r="AO651" s="20">
        <v>429</v>
      </c>
      <c r="AP651" s="20">
        <v>9</v>
      </c>
      <c r="AQ651" s="417">
        <v>47.666666666666664</v>
      </c>
      <c r="AS651" s="241">
        <v>262400</v>
      </c>
      <c r="AT651" s="20">
        <v>92</v>
      </c>
      <c r="AU651" s="20">
        <v>92</v>
      </c>
      <c r="AV651" s="20">
        <v>8</v>
      </c>
      <c r="AW651" s="20">
        <v>1</v>
      </c>
      <c r="AX651" s="20">
        <v>92</v>
      </c>
    </row>
    <row r="652" spans="33:50" x14ac:dyDescent="0.3">
      <c r="AG652" s="49" t="s">
        <v>520</v>
      </c>
      <c r="AH652" s="42">
        <v>356400</v>
      </c>
      <c r="AI652" s="43">
        <v>70.83</v>
      </c>
      <c r="AJ652" s="51">
        <v>57</v>
      </c>
      <c r="AK652" s="331" t="s">
        <v>1564</v>
      </c>
      <c r="AL652" s="21" t="s">
        <v>13</v>
      </c>
      <c r="AM652" s="299" t="s">
        <v>10</v>
      </c>
      <c r="AN652" s="241">
        <v>123900</v>
      </c>
      <c r="AO652" s="20">
        <v>87</v>
      </c>
      <c r="AP652" s="20">
        <v>4</v>
      </c>
      <c r="AQ652" s="417">
        <v>21.75</v>
      </c>
      <c r="AS652" s="241">
        <v>123900</v>
      </c>
      <c r="AT652" s="20">
        <v>40</v>
      </c>
      <c r="AU652" s="20">
        <v>40</v>
      </c>
      <c r="AV652" s="20">
        <v>7</v>
      </c>
      <c r="AW652" s="20">
        <v>1</v>
      </c>
      <c r="AX652" s="20">
        <v>40</v>
      </c>
    </row>
    <row r="653" spans="33:50" x14ac:dyDescent="0.3">
      <c r="AG653" s="49" t="s">
        <v>521</v>
      </c>
      <c r="AH653" s="42">
        <v>598100</v>
      </c>
      <c r="AI653" s="43">
        <v>116.5</v>
      </c>
      <c r="AJ653" s="51">
        <v>69</v>
      </c>
      <c r="AK653" s="331" t="s">
        <v>1396</v>
      </c>
      <c r="AL653" s="21" t="s">
        <v>17</v>
      </c>
      <c r="AM653" s="299" t="s">
        <v>10</v>
      </c>
      <c r="AN653" s="241">
        <v>224700</v>
      </c>
      <c r="AO653" s="20">
        <v>414</v>
      </c>
      <c r="AP653" s="20">
        <v>10</v>
      </c>
      <c r="AQ653" s="417">
        <v>41.4</v>
      </c>
      <c r="AS653" s="241">
        <v>224700</v>
      </c>
      <c r="AT653" s="20">
        <v>0</v>
      </c>
      <c r="AU653" s="20">
        <v>0</v>
      </c>
      <c r="AV653" s="20">
        <v>42</v>
      </c>
      <c r="AW653" s="20">
        <v>0</v>
      </c>
      <c r="AX653" s="20">
        <v>0</v>
      </c>
    </row>
    <row r="654" spans="33:50" x14ac:dyDescent="0.3">
      <c r="AG654" s="49" t="s">
        <v>522</v>
      </c>
      <c r="AH654" s="42">
        <v>310300</v>
      </c>
      <c r="AI654" s="43">
        <v>0</v>
      </c>
      <c r="AJ654" s="51">
        <v>0</v>
      </c>
      <c r="AK654" s="332" t="s">
        <v>1694</v>
      </c>
      <c r="AL654" s="21" t="s">
        <v>24</v>
      </c>
      <c r="AM654" s="435" t="s">
        <v>1974</v>
      </c>
      <c r="AN654" s="241">
        <v>123900</v>
      </c>
      <c r="AO654" s="20">
        <v>0</v>
      </c>
      <c r="AP654" s="20">
        <v>0</v>
      </c>
      <c r="AQ654" s="417" t="s">
        <v>1020</v>
      </c>
      <c r="AR654" s="200"/>
      <c r="AS654" s="241">
        <v>123900</v>
      </c>
      <c r="AT654" s="20">
        <v>11.5</v>
      </c>
      <c r="AU654" s="20">
        <v>11.5</v>
      </c>
      <c r="AV654" s="20">
        <v>47</v>
      </c>
      <c r="AW654" s="20">
        <v>2</v>
      </c>
      <c r="AX654" s="20">
        <v>23</v>
      </c>
    </row>
    <row r="655" spans="33:50" x14ac:dyDescent="0.3">
      <c r="AG655" s="49" t="s">
        <v>523</v>
      </c>
      <c r="AH655" s="42">
        <v>330700</v>
      </c>
      <c r="AI655" s="43">
        <v>73.33</v>
      </c>
      <c r="AJ655" s="51">
        <v>76</v>
      </c>
      <c r="AK655" s="331" t="s">
        <v>1397</v>
      </c>
      <c r="AL655" s="21" t="s">
        <v>25</v>
      </c>
      <c r="AM655" s="299" t="s">
        <v>10</v>
      </c>
      <c r="AN655" s="241">
        <v>332000</v>
      </c>
      <c r="AO655" s="20">
        <v>67</v>
      </c>
      <c r="AP655" s="20">
        <v>1</v>
      </c>
      <c r="AQ655" s="417">
        <v>67</v>
      </c>
      <c r="AS655" s="241">
        <v>403300</v>
      </c>
      <c r="AT655" s="20">
        <v>94.75</v>
      </c>
      <c r="AU655" s="20">
        <v>96.666666666666671</v>
      </c>
      <c r="AV655" s="20">
        <v>26</v>
      </c>
      <c r="AW655" s="20">
        <v>4</v>
      </c>
      <c r="AX655" s="20">
        <v>379</v>
      </c>
    </row>
    <row r="656" spans="33:50" x14ac:dyDescent="0.3">
      <c r="AG656" s="49" t="s">
        <v>524</v>
      </c>
      <c r="AH656" s="42">
        <v>562000</v>
      </c>
      <c r="AI656" s="43">
        <v>105.83</v>
      </c>
      <c r="AJ656" s="51">
        <v>55</v>
      </c>
      <c r="AK656" s="332" t="s">
        <v>1954</v>
      </c>
      <c r="AL656" s="21" t="s">
        <v>22</v>
      </c>
      <c r="AM656" s="299" t="s">
        <v>1974</v>
      </c>
      <c r="AN656" s="241">
        <v>198300</v>
      </c>
      <c r="AO656" s="20" t="s">
        <v>1020</v>
      </c>
      <c r="AP656" s="20" t="s">
        <v>1020</v>
      </c>
      <c r="AQ656" s="417" t="s">
        <v>1020</v>
      </c>
      <c r="AR656" s="200"/>
      <c r="AS656" s="241">
        <v>452000</v>
      </c>
      <c r="AT656" s="20">
        <v>103.625</v>
      </c>
      <c r="AU656" s="20">
        <v>90</v>
      </c>
      <c r="AV656" s="20">
        <v>39</v>
      </c>
      <c r="AW656" s="20">
        <v>8</v>
      </c>
      <c r="AX656" s="20">
        <v>829</v>
      </c>
    </row>
    <row r="657" spans="33:50" x14ac:dyDescent="0.3">
      <c r="AG657" s="49" t="s">
        <v>525</v>
      </c>
      <c r="AH657" s="42">
        <v>311900</v>
      </c>
      <c r="AI657" s="43">
        <v>0</v>
      </c>
      <c r="AJ657" s="51">
        <v>0</v>
      </c>
      <c r="AK657" s="332" t="s">
        <v>1695</v>
      </c>
      <c r="AL657" s="21" t="s">
        <v>24</v>
      </c>
      <c r="AM657" s="435" t="s">
        <v>1972</v>
      </c>
      <c r="AN657" s="241">
        <v>165700</v>
      </c>
      <c r="AO657" s="20">
        <v>43</v>
      </c>
      <c r="AP657" s="20">
        <v>1</v>
      </c>
      <c r="AQ657" s="417">
        <v>43</v>
      </c>
      <c r="AR657" s="200"/>
      <c r="AS657" s="241">
        <v>165700</v>
      </c>
      <c r="AT657" s="20">
        <v>11</v>
      </c>
      <c r="AU657" s="20">
        <v>11</v>
      </c>
      <c r="AV657" s="20">
        <v>53</v>
      </c>
      <c r="AW657" s="20">
        <v>1</v>
      </c>
      <c r="AX657" s="20">
        <v>11</v>
      </c>
    </row>
    <row r="658" spans="33:50" x14ac:dyDescent="0.3">
      <c r="AG658" s="49" t="s">
        <v>526</v>
      </c>
      <c r="AH658" s="42">
        <v>191800</v>
      </c>
      <c r="AI658" s="43">
        <v>0</v>
      </c>
      <c r="AJ658" s="51">
        <v>0</v>
      </c>
      <c r="AK658" s="331" t="s">
        <v>1398</v>
      </c>
      <c r="AL658" s="21" t="s">
        <v>15</v>
      </c>
      <c r="AM658" s="299" t="s">
        <v>10</v>
      </c>
      <c r="AN658" s="241">
        <v>361100</v>
      </c>
      <c r="AO658" s="20">
        <v>1757</v>
      </c>
      <c r="AP658" s="20">
        <v>19</v>
      </c>
      <c r="AQ658" s="417">
        <v>92.473684210526315</v>
      </c>
      <c r="AS658" s="241">
        <v>476000</v>
      </c>
      <c r="AT658" s="20">
        <v>89.25</v>
      </c>
      <c r="AU658" s="20">
        <v>82.666666666666671</v>
      </c>
      <c r="AV658" s="20">
        <v>101</v>
      </c>
      <c r="AW658" s="20">
        <v>8</v>
      </c>
      <c r="AX658" s="20">
        <v>714</v>
      </c>
    </row>
    <row r="659" spans="33:50" x14ac:dyDescent="0.3">
      <c r="AG659" s="49" t="s">
        <v>759</v>
      </c>
      <c r="AH659" s="42">
        <v>386600</v>
      </c>
      <c r="AI659" s="43">
        <v>0</v>
      </c>
      <c r="AJ659" s="51">
        <v>0</v>
      </c>
      <c r="AK659" s="331" t="s">
        <v>1399</v>
      </c>
      <c r="AL659" s="437" t="s">
        <v>22</v>
      </c>
      <c r="AM659" s="299" t="s">
        <v>1972</v>
      </c>
      <c r="AN659" s="241">
        <v>313800</v>
      </c>
      <c r="AO659" s="20">
        <v>570</v>
      </c>
      <c r="AP659" s="20">
        <v>10</v>
      </c>
      <c r="AQ659" s="417">
        <v>57</v>
      </c>
      <c r="AS659" s="241">
        <v>349000</v>
      </c>
      <c r="AT659" s="20">
        <v>70.375</v>
      </c>
      <c r="AU659" s="20">
        <v>77</v>
      </c>
      <c r="AV659" s="20">
        <v>-14</v>
      </c>
      <c r="AW659" s="20">
        <v>8</v>
      </c>
      <c r="AX659" s="20">
        <v>563</v>
      </c>
    </row>
    <row r="660" spans="33:50" x14ac:dyDescent="0.3">
      <c r="AG660" s="49" t="s">
        <v>527</v>
      </c>
      <c r="AH660" s="42">
        <v>183500</v>
      </c>
      <c r="AI660" s="43">
        <v>0</v>
      </c>
      <c r="AJ660" s="51">
        <v>0</v>
      </c>
      <c r="AK660" s="331" t="s">
        <v>1005</v>
      </c>
      <c r="AL660" s="21" t="s">
        <v>12</v>
      </c>
      <c r="AM660" s="299" t="s">
        <v>10</v>
      </c>
      <c r="AN660" s="241">
        <v>362800</v>
      </c>
      <c r="AO660" s="20">
        <v>659</v>
      </c>
      <c r="AP660" s="20">
        <v>10</v>
      </c>
      <c r="AQ660" s="417">
        <v>65.900000000000006</v>
      </c>
      <c r="AS660" s="241">
        <v>374500</v>
      </c>
      <c r="AT660" s="20">
        <v>74</v>
      </c>
      <c r="AU660" s="20">
        <v>70.333333333333329</v>
      </c>
      <c r="AV660" s="20">
        <v>87</v>
      </c>
      <c r="AW660" s="20">
        <v>7</v>
      </c>
      <c r="AX660" s="20">
        <v>518</v>
      </c>
    </row>
    <row r="661" spans="33:50" x14ac:dyDescent="0.3">
      <c r="AG661" s="49" t="s">
        <v>528</v>
      </c>
      <c r="AH661" s="42">
        <v>333500</v>
      </c>
      <c r="AI661" s="43">
        <v>0</v>
      </c>
      <c r="AJ661" s="51">
        <v>0</v>
      </c>
      <c r="AK661" s="331" t="s">
        <v>1400</v>
      </c>
      <c r="AL661" s="21" t="s">
        <v>2</v>
      </c>
      <c r="AM661" s="435" t="s">
        <v>10</v>
      </c>
      <c r="AN661" s="241">
        <v>543800</v>
      </c>
      <c r="AO661" s="20">
        <v>2173</v>
      </c>
      <c r="AP661" s="20">
        <v>22</v>
      </c>
      <c r="AQ661" s="417">
        <v>98.772727272727266</v>
      </c>
      <c r="AS661" s="241">
        <v>546800</v>
      </c>
      <c r="AT661" s="20">
        <v>97</v>
      </c>
      <c r="AU661" s="20">
        <v>102</v>
      </c>
      <c r="AV661" s="20">
        <v>133</v>
      </c>
      <c r="AW661" s="20">
        <v>5</v>
      </c>
      <c r="AX661" s="20">
        <v>485</v>
      </c>
    </row>
    <row r="662" spans="33:50" x14ac:dyDescent="0.3">
      <c r="AG662" s="49" t="s">
        <v>529</v>
      </c>
      <c r="AH662" s="42">
        <v>367700</v>
      </c>
      <c r="AI662" s="43">
        <v>66.17</v>
      </c>
      <c r="AJ662" s="51">
        <v>65</v>
      </c>
      <c r="AK662" s="331" t="s">
        <v>1401</v>
      </c>
      <c r="AL662" s="21" t="s">
        <v>25</v>
      </c>
      <c r="AM662" s="299" t="s">
        <v>10</v>
      </c>
      <c r="AN662" s="241">
        <v>472800</v>
      </c>
      <c r="AO662" s="20">
        <v>1460</v>
      </c>
      <c r="AP662" s="20">
        <v>17</v>
      </c>
      <c r="AQ662" s="417">
        <v>85.882352941176464</v>
      </c>
      <c r="AS662" s="241">
        <v>416400</v>
      </c>
      <c r="AT662" s="20">
        <v>72.75</v>
      </c>
      <c r="AU662" s="20">
        <v>59.666666666666664</v>
      </c>
      <c r="AV662" s="20">
        <v>131</v>
      </c>
      <c r="AW662" s="20">
        <v>4</v>
      </c>
      <c r="AX662" s="20">
        <v>291</v>
      </c>
    </row>
    <row r="663" spans="33:50" x14ac:dyDescent="0.3">
      <c r="AG663" s="49" t="s">
        <v>855</v>
      </c>
      <c r="AH663" s="42">
        <v>324200</v>
      </c>
      <c r="AI663" s="43">
        <v>64.5</v>
      </c>
      <c r="AJ663" s="51">
        <v>84</v>
      </c>
      <c r="AK663" s="331" t="s">
        <v>1402</v>
      </c>
      <c r="AL663" s="21" t="s">
        <v>20</v>
      </c>
      <c r="AM663" s="299" t="s">
        <v>9</v>
      </c>
      <c r="AN663" s="241">
        <v>624700</v>
      </c>
      <c r="AO663" s="20">
        <v>2496</v>
      </c>
      <c r="AP663" s="20">
        <v>22</v>
      </c>
      <c r="AQ663" s="417">
        <v>113.45454545454545</v>
      </c>
      <c r="AS663" s="241">
        <v>537600</v>
      </c>
      <c r="AT663" s="20">
        <v>98.125</v>
      </c>
      <c r="AU663" s="20">
        <v>98.666666666666671</v>
      </c>
      <c r="AV663" s="20">
        <v>113</v>
      </c>
      <c r="AW663" s="20">
        <v>8</v>
      </c>
      <c r="AX663" s="20">
        <v>785</v>
      </c>
    </row>
    <row r="664" spans="33:50" x14ac:dyDescent="0.3">
      <c r="AG664" s="49" t="s">
        <v>530</v>
      </c>
      <c r="AH664" s="42">
        <v>532700</v>
      </c>
      <c r="AI664" s="43">
        <v>102.5</v>
      </c>
      <c r="AJ664" s="51">
        <v>106</v>
      </c>
      <c r="AK664" s="331" t="s">
        <v>1403</v>
      </c>
      <c r="AL664" s="21" t="s">
        <v>14</v>
      </c>
      <c r="AM664" s="435" t="s">
        <v>10</v>
      </c>
      <c r="AN664" s="241">
        <v>409200</v>
      </c>
      <c r="AO664" s="20">
        <v>1635</v>
      </c>
      <c r="AP664" s="20">
        <v>22</v>
      </c>
      <c r="AQ664" s="417">
        <v>74.318181818181813</v>
      </c>
      <c r="AS664" s="241">
        <v>517600</v>
      </c>
      <c r="AT664" s="20">
        <v>100.125</v>
      </c>
      <c r="AU664" s="20">
        <v>110.33333333333333</v>
      </c>
      <c r="AV664" s="20">
        <v>111</v>
      </c>
      <c r="AW664" s="20">
        <v>8</v>
      </c>
      <c r="AX664" s="20">
        <v>801</v>
      </c>
    </row>
    <row r="665" spans="33:50" x14ac:dyDescent="0.3">
      <c r="AG665" s="49" t="s">
        <v>531</v>
      </c>
      <c r="AH665" s="42">
        <v>429400</v>
      </c>
      <c r="AI665" s="43">
        <v>59.5</v>
      </c>
      <c r="AJ665" s="51">
        <v>116</v>
      </c>
      <c r="AK665" s="331" t="s">
        <v>1404</v>
      </c>
      <c r="AL665" s="21" t="s">
        <v>26</v>
      </c>
      <c r="AM665" s="299" t="s">
        <v>38</v>
      </c>
      <c r="AN665" s="241">
        <v>419200</v>
      </c>
      <c r="AO665" s="20">
        <v>1599</v>
      </c>
      <c r="AP665" s="20">
        <v>21</v>
      </c>
      <c r="AQ665" s="417">
        <v>76.142857142857139</v>
      </c>
      <c r="AS665" s="241">
        <v>380900</v>
      </c>
      <c r="AT665" s="20">
        <v>69.5</v>
      </c>
      <c r="AU665" s="20">
        <v>75.666666666666671</v>
      </c>
      <c r="AV665" s="20">
        <v>50</v>
      </c>
      <c r="AW665" s="20">
        <v>8</v>
      </c>
      <c r="AX665" s="20">
        <v>556</v>
      </c>
    </row>
    <row r="666" spans="33:50" x14ac:dyDescent="0.3">
      <c r="AG666" s="49" t="s">
        <v>532</v>
      </c>
      <c r="AH666" s="42">
        <v>117300</v>
      </c>
      <c r="AI666" s="43">
        <v>49</v>
      </c>
      <c r="AJ666" s="51">
        <v>-29</v>
      </c>
      <c r="AK666" s="331" t="s">
        <v>1405</v>
      </c>
      <c r="AL666" s="21" t="s">
        <v>22</v>
      </c>
      <c r="AM666" s="299" t="s">
        <v>10</v>
      </c>
      <c r="AN666" s="241">
        <v>500200</v>
      </c>
      <c r="AO666" s="20">
        <v>1908</v>
      </c>
      <c r="AP666" s="20">
        <v>21</v>
      </c>
      <c r="AQ666" s="417">
        <v>90.857142857142861</v>
      </c>
      <c r="AS666" s="241">
        <v>449300</v>
      </c>
      <c r="AT666" s="20">
        <v>82.5</v>
      </c>
      <c r="AU666" s="20">
        <v>69.333333333333329</v>
      </c>
      <c r="AV666" s="20">
        <v>112</v>
      </c>
      <c r="AW666" s="20">
        <v>6</v>
      </c>
      <c r="AX666" s="20">
        <v>495</v>
      </c>
    </row>
    <row r="667" spans="33:50" x14ac:dyDescent="0.3">
      <c r="AG667" s="49" t="s">
        <v>533</v>
      </c>
      <c r="AH667" s="42">
        <v>570900</v>
      </c>
      <c r="AI667" s="43">
        <v>108.17</v>
      </c>
      <c r="AJ667" s="51">
        <v>134</v>
      </c>
      <c r="AK667" s="332" t="s">
        <v>1406</v>
      </c>
      <c r="AL667" s="21" t="s">
        <v>18</v>
      </c>
      <c r="AM667" s="435" t="s">
        <v>1972</v>
      </c>
      <c r="AN667" s="241">
        <v>166100</v>
      </c>
      <c r="AO667" s="20">
        <v>0</v>
      </c>
      <c r="AP667" s="20">
        <v>0</v>
      </c>
      <c r="AQ667" s="417" t="s">
        <v>1020</v>
      </c>
      <c r="AR667" s="200"/>
      <c r="AS667" s="241">
        <v>216100</v>
      </c>
      <c r="AT667" s="20">
        <v>68</v>
      </c>
      <c r="AU667" s="20">
        <v>68</v>
      </c>
      <c r="AV667" s="20">
        <v>-2</v>
      </c>
      <c r="AW667" s="20">
        <v>3</v>
      </c>
      <c r="AX667" s="20">
        <v>204</v>
      </c>
    </row>
    <row r="668" spans="33:50" x14ac:dyDescent="0.3">
      <c r="AG668" s="49" t="s">
        <v>534</v>
      </c>
      <c r="AH668" s="42">
        <v>301100</v>
      </c>
      <c r="AI668" s="43">
        <v>62.67</v>
      </c>
      <c r="AJ668" s="51">
        <v>82</v>
      </c>
      <c r="AK668" s="331" t="s">
        <v>1408</v>
      </c>
      <c r="AL668" s="21" t="s">
        <v>41</v>
      </c>
      <c r="AM668" s="435" t="s">
        <v>9</v>
      </c>
      <c r="AN668" s="241">
        <v>626200</v>
      </c>
      <c r="AO668" s="20">
        <v>2502</v>
      </c>
      <c r="AP668" s="20">
        <v>22</v>
      </c>
      <c r="AQ668" s="417">
        <v>113.72727272727273</v>
      </c>
      <c r="AS668" s="241">
        <v>544100</v>
      </c>
      <c r="AT668" s="20">
        <v>100.875</v>
      </c>
      <c r="AU668" s="20">
        <v>104.33333333333333</v>
      </c>
      <c r="AV668" s="20">
        <v>100</v>
      </c>
      <c r="AW668" s="20">
        <v>8</v>
      </c>
      <c r="AX668" s="20">
        <v>807</v>
      </c>
    </row>
    <row r="669" spans="33:50" x14ac:dyDescent="0.3">
      <c r="AG669" s="49" t="s">
        <v>535</v>
      </c>
      <c r="AH669" s="42">
        <v>581500</v>
      </c>
      <c r="AI669" s="43">
        <v>111</v>
      </c>
      <c r="AJ669" s="51">
        <v>98</v>
      </c>
      <c r="AK669" s="332" t="s">
        <v>1696</v>
      </c>
      <c r="AL669" s="21" t="s">
        <v>23</v>
      </c>
      <c r="AM669" s="435" t="s">
        <v>1972</v>
      </c>
      <c r="AN669" s="241">
        <v>123900</v>
      </c>
      <c r="AO669" s="20">
        <v>24</v>
      </c>
      <c r="AP669" s="20">
        <v>1</v>
      </c>
      <c r="AQ669" s="417">
        <v>24</v>
      </c>
      <c r="AR669" s="200"/>
      <c r="AS669" s="241">
        <v>123900</v>
      </c>
      <c r="AT669" s="20">
        <v>0</v>
      </c>
      <c r="AU669" s="20">
        <v>0</v>
      </c>
      <c r="AV669" s="20">
        <v>23</v>
      </c>
      <c r="AW669" s="20">
        <v>0</v>
      </c>
      <c r="AX669" s="20">
        <v>0</v>
      </c>
    </row>
    <row r="670" spans="33:50" x14ac:dyDescent="0.3">
      <c r="AG670" s="49" t="s">
        <v>760</v>
      </c>
      <c r="AH670" s="42">
        <v>117300</v>
      </c>
      <c r="AI670" s="43">
        <v>0</v>
      </c>
      <c r="AJ670" s="51">
        <v>0</v>
      </c>
      <c r="AK670" s="331" t="s">
        <v>1410</v>
      </c>
      <c r="AL670" s="21" t="s">
        <v>12</v>
      </c>
      <c r="AM670" s="435" t="s">
        <v>10</v>
      </c>
      <c r="AN670" s="241">
        <v>413800</v>
      </c>
      <c r="AO670" s="20">
        <v>334</v>
      </c>
      <c r="AP670" s="20">
        <v>4</v>
      </c>
      <c r="AQ670" s="417">
        <v>83.5</v>
      </c>
      <c r="AS670" s="241">
        <v>476900</v>
      </c>
      <c r="AT670" s="20">
        <v>87.125</v>
      </c>
      <c r="AU670" s="20">
        <v>97</v>
      </c>
      <c r="AV670" s="20">
        <v>98</v>
      </c>
      <c r="AW670" s="20">
        <v>8</v>
      </c>
      <c r="AX670" s="20">
        <v>697</v>
      </c>
    </row>
    <row r="671" spans="33:50" x14ac:dyDescent="0.3">
      <c r="AG671" s="49" t="s">
        <v>536</v>
      </c>
      <c r="AH671" s="42">
        <v>182100</v>
      </c>
      <c r="AI671" s="43">
        <v>0</v>
      </c>
      <c r="AJ671" s="51">
        <v>0</v>
      </c>
      <c r="AK671" s="331" t="s">
        <v>1411</v>
      </c>
      <c r="AL671" s="21" t="s">
        <v>3</v>
      </c>
      <c r="AM671" s="435" t="s">
        <v>1972</v>
      </c>
      <c r="AN671" s="241">
        <v>542700</v>
      </c>
      <c r="AO671" s="20">
        <v>1577</v>
      </c>
      <c r="AP671" s="20">
        <v>16</v>
      </c>
      <c r="AQ671" s="417">
        <v>98.5625</v>
      </c>
      <c r="AS671" s="241">
        <v>497100</v>
      </c>
      <c r="AT671" s="20">
        <v>91</v>
      </c>
      <c r="AU671" s="20">
        <v>93.666666666666671</v>
      </c>
      <c r="AV671" s="20">
        <v>69</v>
      </c>
      <c r="AW671" s="20">
        <v>6</v>
      </c>
      <c r="AX671" s="20">
        <v>546</v>
      </c>
    </row>
    <row r="672" spans="33:50" x14ac:dyDescent="0.3">
      <c r="AG672" s="49" t="s">
        <v>761</v>
      </c>
      <c r="AH672" s="42">
        <v>117300</v>
      </c>
      <c r="AI672" s="43">
        <v>0</v>
      </c>
      <c r="AJ672" s="51">
        <v>0</v>
      </c>
      <c r="AK672" s="331" t="s">
        <v>1412</v>
      </c>
      <c r="AL672" s="21" t="s">
        <v>12</v>
      </c>
      <c r="AM672" s="299" t="s">
        <v>9</v>
      </c>
      <c r="AN672" s="241">
        <v>450200</v>
      </c>
      <c r="AO672" s="20">
        <v>1717</v>
      </c>
      <c r="AP672" s="20">
        <v>21</v>
      </c>
      <c r="AQ672" s="417">
        <v>81.761904761904759</v>
      </c>
      <c r="AS672" s="241">
        <v>427200</v>
      </c>
      <c r="AT672" s="20">
        <v>78.125</v>
      </c>
      <c r="AU672" s="20">
        <v>86</v>
      </c>
      <c r="AV672" s="20">
        <v>55</v>
      </c>
      <c r="AW672" s="20">
        <v>8</v>
      </c>
      <c r="AX672" s="20">
        <v>625</v>
      </c>
    </row>
    <row r="673" spans="33:50" x14ac:dyDescent="0.3">
      <c r="AG673" s="49" t="s">
        <v>537</v>
      </c>
      <c r="AH673" s="42">
        <v>223400</v>
      </c>
      <c r="AI673" s="43">
        <v>77</v>
      </c>
      <c r="AJ673" s="51">
        <v>-25</v>
      </c>
      <c r="AK673" s="332" t="s">
        <v>1605</v>
      </c>
      <c r="AL673" s="21" t="s">
        <v>21</v>
      </c>
      <c r="AM673" s="299" t="s">
        <v>9</v>
      </c>
      <c r="AN673" s="241">
        <v>123900</v>
      </c>
      <c r="AO673" s="20">
        <v>0</v>
      </c>
      <c r="AP673" s="20">
        <v>0</v>
      </c>
      <c r="AQ673" s="417" t="s">
        <v>1020</v>
      </c>
      <c r="AR673" s="200"/>
      <c r="AS673" s="241">
        <v>123900</v>
      </c>
      <c r="AT673" s="20">
        <v>0</v>
      </c>
      <c r="AU673" s="20">
        <v>0</v>
      </c>
      <c r="AV673" s="20">
        <v>23</v>
      </c>
      <c r="AW673" s="20">
        <v>0</v>
      </c>
      <c r="AX673" s="20">
        <v>0</v>
      </c>
    </row>
    <row r="674" spans="33:50" x14ac:dyDescent="0.3">
      <c r="AG674" s="49" t="s">
        <v>538</v>
      </c>
      <c r="AH674" s="42">
        <v>256300</v>
      </c>
      <c r="AI674" s="43">
        <v>0</v>
      </c>
      <c r="AJ674" s="51">
        <v>0</v>
      </c>
      <c r="AK674" s="332" t="s">
        <v>1566</v>
      </c>
      <c r="AL674" s="21" t="s">
        <v>13</v>
      </c>
      <c r="AM674" s="435" t="s">
        <v>1973</v>
      </c>
      <c r="AN674" s="241">
        <v>123900</v>
      </c>
      <c r="AO674" s="20">
        <v>0</v>
      </c>
      <c r="AP674" s="20">
        <v>0</v>
      </c>
      <c r="AQ674" s="417" t="s">
        <v>1020</v>
      </c>
      <c r="AR674" s="200"/>
      <c r="AS674" s="241">
        <v>123900</v>
      </c>
      <c r="AT674" s="20">
        <v>0</v>
      </c>
      <c r="AU674" s="20">
        <v>0</v>
      </c>
      <c r="AV674" s="20">
        <v>23</v>
      </c>
      <c r="AW674" s="20">
        <v>0</v>
      </c>
      <c r="AX674" s="20">
        <v>0</v>
      </c>
    </row>
    <row r="675" spans="33:50" x14ac:dyDescent="0.3">
      <c r="AG675" s="49" t="s">
        <v>539</v>
      </c>
      <c r="AH675" s="42">
        <v>514000</v>
      </c>
      <c r="AI675" s="43">
        <v>100.67</v>
      </c>
      <c r="AJ675" s="51">
        <v>71</v>
      </c>
      <c r="AK675" s="331" t="s">
        <v>1414</v>
      </c>
      <c r="AL675" s="21" t="s">
        <v>18</v>
      </c>
      <c r="AM675" s="299" t="s">
        <v>1972</v>
      </c>
      <c r="AN675" s="241">
        <v>436300</v>
      </c>
      <c r="AO675" s="20">
        <v>1664</v>
      </c>
      <c r="AP675" s="20">
        <v>21</v>
      </c>
      <c r="AQ675" s="417">
        <v>79.238095238095241</v>
      </c>
      <c r="AS675" s="241">
        <v>415500</v>
      </c>
      <c r="AT675" s="20">
        <v>85.375</v>
      </c>
      <c r="AU675" s="20">
        <v>73.333333333333329</v>
      </c>
      <c r="AV675" s="20">
        <v>67</v>
      </c>
      <c r="AW675" s="20">
        <v>8</v>
      </c>
      <c r="AX675" s="20">
        <v>683</v>
      </c>
    </row>
    <row r="676" spans="33:50" x14ac:dyDescent="0.3">
      <c r="AG676" s="49" t="s">
        <v>540</v>
      </c>
      <c r="AH676" s="42">
        <v>285800</v>
      </c>
      <c r="AI676" s="43">
        <v>61.4</v>
      </c>
      <c r="AJ676" s="51">
        <v>45</v>
      </c>
      <c r="AK676" s="331" t="s">
        <v>1415</v>
      </c>
      <c r="AL676" s="21" t="s">
        <v>21</v>
      </c>
      <c r="AM676" s="299" t="s">
        <v>9</v>
      </c>
      <c r="AN676" s="241">
        <v>221100</v>
      </c>
      <c r="AO676" s="20">
        <v>251</v>
      </c>
      <c r="AP676" s="20">
        <v>5</v>
      </c>
      <c r="AQ676" s="417">
        <v>50.2</v>
      </c>
      <c r="AS676" s="241">
        <v>221100</v>
      </c>
      <c r="AT676" s="20">
        <v>0</v>
      </c>
      <c r="AU676" s="20">
        <v>0</v>
      </c>
      <c r="AV676" s="20">
        <v>42</v>
      </c>
      <c r="AW676" s="20">
        <v>0</v>
      </c>
      <c r="AX676" s="20">
        <v>0</v>
      </c>
    </row>
    <row r="677" spans="33:50" x14ac:dyDescent="0.3">
      <c r="AG677" s="49" t="s">
        <v>541</v>
      </c>
      <c r="AH677" s="42">
        <v>356700</v>
      </c>
      <c r="AI677" s="43">
        <v>63.4</v>
      </c>
      <c r="AJ677" s="51">
        <v>119</v>
      </c>
      <c r="AK677" s="332" t="s">
        <v>1955</v>
      </c>
      <c r="AL677" s="21" t="s">
        <v>2</v>
      </c>
      <c r="AM677" s="299" t="s">
        <v>9</v>
      </c>
      <c r="AN677" s="241">
        <v>117300</v>
      </c>
      <c r="AO677" s="20" t="s">
        <v>1020</v>
      </c>
      <c r="AP677" s="20" t="s">
        <v>1020</v>
      </c>
      <c r="AQ677" s="417" t="s">
        <v>1020</v>
      </c>
      <c r="AR677" s="200"/>
      <c r="AS677" s="241">
        <v>117300</v>
      </c>
      <c r="AT677" s="20">
        <v>0</v>
      </c>
      <c r="AU677" s="20">
        <v>0</v>
      </c>
      <c r="AV677" s="20">
        <v>22</v>
      </c>
      <c r="AW677" s="20">
        <v>0</v>
      </c>
      <c r="AX677" s="20">
        <v>0</v>
      </c>
    </row>
    <row r="678" spans="33:50" x14ac:dyDescent="0.3">
      <c r="AG678" s="49" t="s">
        <v>542</v>
      </c>
      <c r="AH678" s="42">
        <v>328000</v>
      </c>
      <c r="AI678" s="43">
        <v>70.2</v>
      </c>
      <c r="AJ678" s="51">
        <v>11</v>
      </c>
      <c r="AK678" s="331" t="s">
        <v>1416</v>
      </c>
      <c r="AL678" s="21" t="s">
        <v>3</v>
      </c>
      <c r="AM678" s="299" t="s">
        <v>10</v>
      </c>
      <c r="AN678" s="241">
        <v>292400</v>
      </c>
      <c r="AO678" s="20">
        <v>354</v>
      </c>
      <c r="AP678" s="20">
        <v>6</v>
      </c>
      <c r="AQ678" s="417">
        <v>59</v>
      </c>
      <c r="AS678" s="241">
        <v>292400</v>
      </c>
      <c r="AT678" s="20">
        <v>0</v>
      </c>
      <c r="AU678" s="20">
        <v>0</v>
      </c>
      <c r="AV678" s="20">
        <v>55</v>
      </c>
      <c r="AW678" s="20">
        <v>0</v>
      </c>
      <c r="AX678" s="20">
        <v>0</v>
      </c>
    </row>
    <row r="679" spans="33:50" x14ac:dyDescent="0.3">
      <c r="AG679" s="49" t="s">
        <v>762</v>
      </c>
      <c r="AH679" s="42">
        <v>117300</v>
      </c>
      <c r="AI679" s="43">
        <v>0</v>
      </c>
      <c r="AJ679" s="51">
        <v>0</v>
      </c>
      <c r="AK679" s="331" t="s">
        <v>1567</v>
      </c>
      <c r="AL679" s="21" t="s">
        <v>15</v>
      </c>
      <c r="AM679" s="299" t="s">
        <v>38</v>
      </c>
      <c r="AN679" s="241">
        <v>278700</v>
      </c>
      <c r="AO679" s="20">
        <v>405</v>
      </c>
      <c r="AP679" s="20">
        <v>8</v>
      </c>
      <c r="AQ679" s="417">
        <v>50.625</v>
      </c>
      <c r="AS679" s="241">
        <v>290500</v>
      </c>
      <c r="AT679" s="20">
        <v>61.666666666666664</v>
      </c>
      <c r="AU679" s="20">
        <v>61.666666666666664</v>
      </c>
      <c r="AV679" s="20">
        <v>74</v>
      </c>
      <c r="AW679" s="20">
        <v>3</v>
      </c>
      <c r="AX679" s="20">
        <v>185</v>
      </c>
    </row>
    <row r="680" spans="33:50" x14ac:dyDescent="0.3">
      <c r="AG680" s="49" t="s">
        <v>543</v>
      </c>
      <c r="AH680" s="42">
        <v>556300</v>
      </c>
      <c r="AI680" s="43">
        <v>102.5</v>
      </c>
      <c r="AJ680" s="51">
        <v>118</v>
      </c>
      <c r="AK680" s="331" t="s">
        <v>1417</v>
      </c>
      <c r="AL680" s="21" t="s">
        <v>2</v>
      </c>
      <c r="AM680" s="299" t="s">
        <v>1973</v>
      </c>
      <c r="AN680" s="241">
        <v>297300</v>
      </c>
      <c r="AO680" s="20">
        <v>702</v>
      </c>
      <c r="AP680" s="20">
        <v>13</v>
      </c>
      <c r="AQ680" s="417">
        <v>54</v>
      </c>
      <c r="AS680" s="241">
        <v>297300</v>
      </c>
      <c r="AT680" s="20">
        <v>85</v>
      </c>
      <c r="AU680" s="20">
        <v>85</v>
      </c>
      <c r="AV680" s="20">
        <v>29</v>
      </c>
      <c r="AW680" s="20">
        <v>1</v>
      </c>
      <c r="AX680" s="20">
        <v>85</v>
      </c>
    </row>
    <row r="681" spans="33:50" x14ac:dyDescent="0.3">
      <c r="AG681" s="49" t="s">
        <v>544</v>
      </c>
      <c r="AH681" s="42">
        <v>190200</v>
      </c>
      <c r="AI681" s="43">
        <v>0</v>
      </c>
      <c r="AJ681" s="51">
        <v>0</v>
      </c>
      <c r="AK681" s="331" t="s">
        <v>1697</v>
      </c>
      <c r="AL681" s="21" t="s">
        <v>12</v>
      </c>
      <c r="AM681" s="299" t="s">
        <v>1972</v>
      </c>
      <c r="AN681" s="241">
        <v>347900</v>
      </c>
      <c r="AO681" s="20">
        <v>1011</v>
      </c>
      <c r="AP681" s="20">
        <v>16</v>
      </c>
      <c r="AQ681" s="417">
        <v>63.1875</v>
      </c>
      <c r="AS681" s="241">
        <v>404100</v>
      </c>
      <c r="AT681" s="20">
        <v>76.25</v>
      </c>
      <c r="AU681" s="20">
        <v>99.666666666666671</v>
      </c>
      <c r="AV681" s="20">
        <v>46</v>
      </c>
      <c r="AW681" s="20">
        <v>8</v>
      </c>
      <c r="AX681" s="20">
        <v>610</v>
      </c>
    </row>
    <row r="682" spans="33:50" x14ac:dyDescent="0.3">
      <c r="AG682" s="49" t="s">
        <v>545</v>
      </c>
      <c r="AH682" s="42">
        <v>117300</v>
      </c>
      <c r="AI682" s="43">
        <v>0</v>
      </c>
      <c r="AJ682" s="51">
        <v>0</v>
      </c>
      <c r="AK682" s="331" t="s">
        <v>1698</v>
      </c>
      <c r="AL682" s="21" t="s">
        <v>2</v>
      </c>
      <c r="AM682" s="435" t="s">
        <v>1972</v>
      </c>
      <c r="AN682" s="241">
        <v>323700</v>
      </c>
      <c r="AO682" s="20">
        <v>392</v>
      </c>
      <c r="AP682" s="20">
        <v>6</v>
      </c>
      <c r="AQ682" s="417">
        <v>65.333333333333329</v>
      </c>
      <c r="AS682" s="241">
        <v>280800</v>
      </c>
      <c r="AT682" s="20">
        <v>30</v>
      </c>
      <c r="AU682" s="20">
        <v>30</v>
      </c>
      <c r="AV682" s="20">
        <v>115</v>
      </c>
      <c r="AW682" s="20">
        <v>3</v>
      </c>
      <c r="AX682" s="20">
        <v>90</v>
      </c>
    </row>
    <row r="683" spans="33:50" x14ac:dyDescent="0.3">
      <c r="AG683" s="49" t="s">
        <v>546</v>
      </c>
      <c r="AH683" s="42">
        <v>427300</v>
      </c>
      <c r="AI683" s="43">
        <v>86.83</v>
      </c>
      <c r="AJ683" s="51">
        <v>80</v>
      </c>
      <c r="AK683" s="331" t="s">
        <v>1418</v>
      </c>
      <c r="AL683" s="21" t="s">
        <v>21</v>
      </c>
      <c r="AM683" s="299" t="s">
        <v>38</v>
      </c>
      <c r="AN683" s="241">
        <v>308600</v>
      </c>
      <c r="AO683" s="20">
        <v>1233</v>
      </c>
      <c r="AP683" s="20">
        <v>22</v>
      </c>
      <c r="AQ683" s="417">
        <v>56.045454545454547</v>
      </c>
      <c r="AS683" s="241">
        <v>283500</v>
      </c>
      <c r="AT683" s="20">
        <v>51</v>
      </c>
      <c r="AU683" s="20">
        <v>39.333333333333336</v>
      </c>
      <c r="AV683" s="20">
        <v>100</v>
      </c>
      <c r="AW683" s="20">
        <v>5</v>
      </c>
      <c r="AX683" s="20">
        <v>255</v>
      </c>
    </row>
    <row r="684" spans="33:50" x14ac:dyDescent="0.3">
      <c r="AG684" s="49" t="s">
        <v>547</v>
      </c>
      <c r="AH684" s="42">
        <v>237400</v>
      </c>
      <c r="AI684" s="43">
        <v>0</v>
      </c>
      <c r="AJ684" s="51">
        <v>0</v>
      </c>
      <c r="AK684" s="331" t="s">
        <v>1007</v>
      </c>
      <c r="AL684" s="21" t="s">
        <v>21</v>
      </c>
      <c r="AM684" s="299" t="s">
        <v>1972</v>
      </c>
      <c r="AN684" s="241">
        <v>371500</v>
      </c>
      <c r="AO684" s="20">
        <v>1417</v>
      </c>
      <c r="AP684" s="20">
        <v>21</v>
      </c>
      <c r="AQ684" s="417">
        <v>67.476190476190482</v>
      </c>
      <c r="AS684" s="241">
        <v>369000</v>
      </c>
      <c r="AT684" s="20">
        <v>65.375</v>
      </c>
      <c r="AU684" s="20">
        <v>91.666666666666671</v>
      </c>
      <c r="AV684" s="20">
        <v>17</v>
      </c>
      <c r="AW684" s="20">
        <v>8</v>
      </c>
      <c r="AX684" s="20">
        <v>523</v>
      </c>
    </row>
    <row r="685" spans="33:50" x14ac:dyDescent="0.3">
      <c r="AG685" s="49" t="s">
        <v>548</v>
      </c>
      <c r="AH685" s="42">
        <v>139500</v>
      </c>
      <c r="AI685" s="43">
        <v>0</v>
      </c>
      <c r="AJ685" s="51">
        <v>0</v>
      </c>
      <c r="AK685" s="331" t="s">
        <v>1568</v>
      </c>
      <c r="AL685" s="21" t="s">
        <v>22</v>
      </c>
      <c r="AM685" s="299" t="s">
        <v>38</v>
      </c>
      <c r="AN685" s="241">
        <v>123900</v>
      </c>
      <c r="AO685" s="20">
        <v>123</v>
      </c>
      <c r="AP685" s="20">
        <v>5</v>
      </c>
      <c r="AQ685" s="417">
        <v>24.6</v>
      </c>
      <c r="AS685" s="241">
        <v>123900</v>
      </c>
      <c r="AT685" s="20">
        <v>0</v>
      </c>
      <c r="AU685" s="20">
        <v>0</v>
      </c>
      <c r="AV685" s="20">
        <v>23</v>
      </c>
      <c r="AW685" s="20">
        <v>0</v>
      </c>
      <c r="AX685" s="20">
        <v>0</v>
      </c>
    </row>
    <row r="686" spans="33:50" x14ac:dyDescent="0.3">
      <c r="AG686" s="49" t="s">
        <v>549</v>
      </c>
      <c r="AH686" s="42">
        <v>441500</v>
      </c>
      <c r="AI686" s="43">
        <v>75.5</v>
      </c>
      <c r="AJ686" s="51">
        <v>123</v>
      </c>
      <c r="AK686" s="331" t="s">
        <v>1419</v>
      </c>
      <c r="AL686" s="21" t="s">
        <v>18</v>
      </c>
      <c r="AM686" s="299" t="s">
        <v>11</v>
      </c>
      <c r="AN686" s="241">
        <v>438500</v>
      </c>
      <c r="AO686" s="20">
        <v>1354</v>
      </c>
      <c r="AP686" s="20">
        <v>17</v>
      </c>
      <c r="AQ686" s="417">
        <v>79.647058823529406</v>
      </c>
      <c r="AS686" s="241">
        <v>422700</v>
      </c>
      <c r="AT686" s="20">
        <v>75.5</v>
      </c>
      <c r="AU686" s="20">
        <v>77.333333333333329</v>
      </c>
      <c r="AV686" s="20">
        <v>93</v>
      </c>
      <c r="AW686" s="20">
        <v>4</v>
      </c>
      <c r="AX686" s="20">
        <v>302</v>
      </c>
    </row>
    <row r="687" spans="33:50" x14ac:dyDescent="0.3">
      <c r="AG687" s="49" t="s">
        <v>550</v>
      </c>
      <c r="AH687" s="42">
        <v>437000</v>
      </c>
      <c r="AI687" s="43">
        <v>76.83</v>
      </c>
      <c r="AJ687" s="51">
        <v>137</v>
      </c>
      <c r="AK687" s="331" t="s">
        <v>932</v>
      </c>
      <c r="AL687" s="21" t="s">
        <v>13</v>
      </c>
      <c r="AM687" s="299" t="s">
        <v>9</v>
      </c>
      <c r="AN687" s="241">
        <v>381500</v>
      </c>
      <c r="AO687" s="20">
        <v>1455</v>
      </c>
      <c r="AP687" s="20">
        <v>21</v>
      </c>
      <c r="AQ687" s="417">
        <v>69.285714285714292</v>
      </c>
      <c r="AS687" s="241">
        <v>313400</v>
      </c>
      <c r="AT687" s="20">
        <v>55.5</v>
      </c>
      <c r="AU687" s="20">
        <v>53.333333333333336</v>
      </c>
      <c r="AV687" s="20">
        <v>53</v>
      </c>
      <c r="AW687" s="20">
        <v>8</v>
      </c>
      <c r="AX687" s="20">
        <v>444</v>
      </c>
    </row>
    <row r="688" spans="33:50" x14ac:dyDescent="0.3">
      <c r="AG688" s="49" t="s">
        <v>763</v>
      </c>
      <c r="AH688" s="42">
        <v>102400</v>
      </c>
      <c r="AI688" s="43">
        <v>0</v>
      </c>
      <c r="AJ688" s="51">
        <v>0</v>
      </c>
      <c r="AK688" s="331" t="s">
        <v>1420</v>
      </c>
      <c r="AL688" s="21" t="s">
        <v>41</v>
      </c>
      <c r="AM688" s="299" t="s">
        <v>10</v>
      </c>
      <c r="AN688" s="241">
        <v>604400</v>
      </c>
      <c r="AO688" s="20">
        <v>1976</v>
      </c>
      <c r="AP688" s="20">
        <v>18</v>
      </c>
      <c r="AQ688" s="417">
        <v>109.77777777777777</v>
      </c>
      <c r="AS688" s="241">
        <v>524100</v>
      </c>
      <c r="AT688" s="20">
        <v>92.2</v>
      </c>
      <c r="AU688" s="20">
        <v>91.666666666666671</v>
      </c>
      <c r="AV688" s="20">
        <v>75</v>
      </c>
      <c r="AW688" s="20">
        <v>5</v>
      </c>
      <c r="AX688" s="20">
        <v>461</v>
      </c>
    </row>
    <row r="689" spans="33:50" x14ac:dyDescent="0.3">
      <c r="AG689" s="49" t="s">
        <v>764</v>
      </c>
      <c r="AH689" s="42">
        <v>102400</v>
      </c>
      <c r="AI689" s="43">
        <v>84</v>
      </c>
      <c r="AJ689" s="51">
        <v>-108</v>
      </c>
      <c r="AK689" s="332" t="s">
        <v>1956</v>
      </c>
      <c r="AL689" s="21" t="s">
        <v>14</v>
      </c>
      <c r="AM689" s="299" t="s">
        <v>11</v>
      </c>
      <c r="AN689" s="241">
        <v>102400</v>
      </c>
      <c r="AO689" s="20" t="s">
        <v>1020</v>
      </c>
      <c r="AP689" s="20" t="s">
        <v>1020</v>
      </c>
      <c r="AQ689" s="417" t="s">
        <v>1020</v>
      </c>
      <c r="AR689" s="200"/>
      <c r="AS689" s="241">
        <v>102400</v>
      </c>
      <c r="AT689" s="20">
        <v>0</v>
      </c>
      <c r="AU689" s="20">
        <v>0</v>
      </c>
      <c r="AV689" s="20">
        <v>19</v>
      </c>
      <c r="AW689" s="20">
        <v>0</v>
      </c>
      <c r="AX689" s="20">
        <v>0</v>
      </c>
    </row>
    <row r="690" spans="33:50" x14ac:dyDescent="0.3">
      <c r="AG690" s="49" t="s">
        <v>551</v>
      </c>
      <c r="AH690" s="42">
        <v>358900</v>
      </c>
      <c r="AI690" s="43">
        <v>63.6</v>
      </c>
      <c r="AJ690" s="51">
        <v>79</v>
      </c>
      <c r="AK690" s="331" t="s">
        <v>1421</v>
      </c>
      <c r="AL690" s="437" t="s">
        <v>17</v>
      </c>
      <c r="AM690" s="299" t="s">
        <v>9</v>
      </c>
      <c r="AN690" s="241">
        <v>227200</v>
      </c>
      <c r="AO690" s="20">
        <v>321</v>
      </c>
      <c r="AP690" s="20">
        <v>7</v>
      </c>
      <c r="AQ690" s="417">
        <v>45.857142857142854</v>
      </c>
      <c r="AS690" s="241">
        <v>227200</v>
      </c>
      <c r="AT690" s="20">
        <v>0</v>
      </c>
      <c r="AU690" s="20">
        <v>0</v>
      </c>
      <c r="AV690" s="20">
        <v>43</v>
      </c>
      <c r="AW690" s="20">
        <v>0</v>
      </c>
      <c r="AX690" s="20">
        <v>0</v>
      </c>
    </row>
    <row r="691" spans="33:50" x14ac:dyDescent="0.3">
      <c r="AG691" s="49" t="s">
        <v>765</v>
      </c>
      <c r="AH691" s="42">
        <v>140800</v>
      </c>
      <c r="AI691" s="43">
        <v>0</v>
      </c>
      <c r="AJ691" s="51">
        <v>0</v>
      </c>
      <c r="AK691" s="331" t="s">
        <v>1422</v>
      </c>
      <c r="AL691" s="21" t="s">
        <v>18</v>
      </c>
      <c r="AM691" s="299" t="s">
        <v>38</v>
      </c>
      <c r="AN691" s="241">
        <v>427900</v>
      </c>
      <c r="AO691" s="20">
        <v>1710</v>
      </c>
      <c r="AP691" s="20">
        <v>22</v>
      </c>
      <c r="AQ691" s="417">
        <v>77.727272727272734</v>
      </c>
      <c r="AS691" s="241">
        <v>280300</v>
      </c>
      <c r="AT691" s="20">
        <v>40.200000000000003</v>
      </c>
      <c r="AU691" s="20">
        <v>34</v>
      </c>
      <c r="AV691" s="20">
        <v>81</v>
      </c>
      <c r="AW691" s="20">
        <v>5</v>
      </c>
      <c r="AX691" s="20">
        <v>201</v>
      </c>
    </row>
    <row r="692" spans="33:50" x14ac:dyDescent="0.3">
      <c r="AG692" s="49" t="s">
        <v>552</v>
      </c>
      <c r="AH692" s="42">
        <v>262200</v>
      </c>
      <c r="AI692" s="43">
        <v>0</v>
      </c>
      <c r="AJ692" s="51">
        <v>0</v>
      </c>
      <c r="AK692" s="331" t="s">
        <v>1423</v>
      </c>
      <c r="AL692" s="437" t="s">
        <v>20</v>
      </c>
      <c r="AM692" s="299" t="s">
        <v>10</v>
      </c>
      <c r="AN692" s="241">
        <v>265600</v>
      </c>
      <c r="AO692" s="20">
        <v>268</v>
      </c>
      <c r="AP692" s="20">
        <v>5</v>
      </c>
      <c r="AQ692" s="417">
        <v>53.6</v>
      </c>
      <c r="AS692" s="241">
        <v>265600</v>
      </c>
      <c r="AT692" s="20">
        <v>0</v>
      </c>
      <c r="AU692" s="20">
        <v>0</v>
      </c>
      <c r="AV692" s="20">
        <v>50</v>
      </c>
      <c r="AW692" s="20">
        <v>0</v>
      </c>
      <c r="AX692" s="20">
        <v>0</v>
      </c>
    </row>
    <row r="693" spans="33:50" x14ac:dyDescent="0.3">
      <c r="AG693" s="49" t="s">
        <v>553</v>
      </c>
      <c r="AH693" s="42">
        <v>364800</v>
      </c>
      <c r="AI693" s="43">
        <v>73.67</v>
      </c>
      <c r="AJ693" s="51">
        <v>59</v>
      </c>
      <c r="AK693" s="331" t="s">
        <v>1424</v>
      </c>
      <c r="AL693" s="21" t="s">
        <v>24</v>
      </c>
      <c r="AM693" s="299" t="s">
        <v>10</v>
      </c>
      <c r="AN693" s="241">
        <v>367000</v>
      </c>
      <c r="AO693" s="20">
        <v>800</v>
      </c>
      <c r="AP693" s="20">
        <v>12</v>
      </c>
      <c r="AQ693" s="417">
        <v>66.666666666666671</v>
      </c>
      <c r="AS693" s="241">
        <v>309700</v>
      </c>
      <c r="AT693" s="20">
        <v>66.142857142857139</v>
      </c>
      <c r="AU693" s="20">
        <v>53.666666666666664</v>
      </c>
      <c r="AV693" s="20">
        <v>55</v>
      </c>
      <c r="AW693" s="20">
        <v>7</v>
      </c>
      <c r="AX693" s="20">
        <v>463</v>
      </c>
    </row>
    <row r="694" spans="33:50" x14ac:dyDescent="0.3">
      <c r="AG694" s="49" t="s">
        <v>766</v>
      </c>
      <c r="AH694" s="42">
        <v>105400</v>
      </c>
      <c r="AI694" s="43">
        <v>0</v>
      </c>
      <c r="AJ694" s="51">
        <v>0</v>
      </c>
      <c r="AK694" s="331" t="s">
        <v>1425</v>
      </c>
      <c r="AL694" s="21" t="s">
        <v>22</v>
      </c>
      <c r="AM694" s="435" t="s">
        <v>38</v>
      </c>
      <c r="AN694" s="241">
        <v>377500</v>
      </c>
      <c r="AO694" s="20">
        <v>1097</v>
      </c>
      <c r="AP694" s="20">
        <v>16</v>
      </c>
      <c r="AQ694" s="417">
        <v>68.5625</v>
      </c>
      <c r="AS694" s="241">
        <v>311000</v>
      </c>
      <c r="AT694" s="20">
        <v>51.625</v>
      </c>
      <c r="AU694" s="20">
        <v>47.333333333333336</v>
      </c>
      <c r="AV694" s="20">
        <v>118</v>
      </c>
      <c r="AW694" s="20">
        <v>8</v>
      </c>
      <c r="AX694" s="20">
        <v>413</v>
      </c>
    </row>
    <row r="695" spans="33:50" x14ac:dyDescent="0.3">
      <c r="AG695" s="49" t="s">
        <v>856</v>
      </c>
      <c r="AH695" s="42">
        <v>115900</v>
      </c>
      <c r="AI695" s="43">
        <v>0</v>
      </c>
      <c r="AJ695" s="51">
        <v>0</v>
      </c>
      <c r="AK695" s="331" t="s">
        <v>1426</v>
      </c>
      <c r="AL695" s="21" t="s">
        <v>15</v>
      </c>
      <c r="AM695" s="299" t="s">
        <v>9</v>
      </c>
      <c r="AN695" s="241">
        <v>254600</v>
      </c>
      <c r="AO695" s="20">
        <v>289</v>
      </c>
      <c r="AP695" s="20">
        <v>5</v>
      </c>
      <c r="AQ695" s="417">
        <v>57.8</v>
      </c>
      <c r="AS695" s="241">
        <v>254600</v>
      </c>
      <c r="AT695" s="20">
        <v>0</v>
      </c>
      <c r="AU695" s="20">
        <v>0</v>
      </c>
      <c r="AV695" s="20">
        <v>48</v>
      </c>
      <c r="AW695" s="20">
        <v>0</v>
      </c>
      <c r="AX695" s="20">
        <v>0</v>
      </c>
    </row>
    <row r="696" spans="33:50" x14ac:dyDescent="0.3">
      <c r="AG696" s="49" t="s">
        <v>554</v>
      </c>
      <c r="AH696" s="42">
        <v>117300</v>
      </c>
      <c r="AI696" s="43">
        <v>0</v>
      </c>
      <c r="AJ696" s="51">
        <v>0</v>
      </c>
      <c r="AK696" s="331" t="s">
        <v>1427</v>
      </c>
      <c r="AL696" s="21" t="s">
        <v>18</v>
      </c>
      <c r="AM696" s="299" t="s">
        <v>9</v>
      </c>
      <c r="AN696" s="241">
        <v>604000</v>
      </c>
      <c r="AO696" s="20">
        <v>1865</v>
      </c>
      <c r="AP696" s="20">
        <v>17</v>
      </c>
      <c r="AQ696" s="417">
        <v>109.70588235294117</v>
      </c>
      <c r="AS696" s="241">
        <v>604900</v>
      </c>
      <c r="AT696" s="20">
        <v>106.42857142857143</v>
      </c>
      <c r="AU696" s="20">
        <v>111</v>
      </c>
      <c r="AV696" s="20">
        <v>120</v>
      </c>
      <c r="AW696" s="20">
        <v>7</v>
      </c>
      <c r="AX696" s="20">
        <v>745</v>
      </c>
    </row>
    <row r="697" spans="33:50" x14ac:dyDescent="0.3">
      <c r="AG697" s="49" t="s">
        <v>555</v>
      </c>
      <c r="AH697" s="42">
        <v>263100</v>
      </c>
      <c r="AI697" s="43">
        <v>0</v>
      </c>
      <c r="AJ697" s="51">
        <v>0</v>
      </c>
      <c r="AK697" s="331" t="s">
        <v>1008</v>
      </c>
      <c r="AL697" s="437" t="s">
        <v>41</v>
      </c>
      <c r="AM697" s="299" t="s">
        <v>9</v>
      </c>
      <c r="AN697" s="241">
        <v>216400</v>
      </c>
      <c r="AO697" s="20">
        <v>262</v>
      </c>
      <c r="AP697" s="20">
        <v>6</v>
      </c>
      <c r="AQ697" s="417">
        <v>43.666666666666664</v>
      </c>
      <c r="AS697" s="241">
        <v>356000</v>
      </c>
      <c r="AT697" s="20">
        <v>75.375</v>
      </c>
      <c r="AU697" s="20">
        <v>76.666666666666671</v>
      </c>
      <c r="AV697" s="20">
        <v>29</v>
      </c>
      <c r="AW697" s="20">
        <v>8</v>
      </c>
      <c r="AX697" s="20">
        <v>603</v>
      </c>
    </row>
    <row r="698" spans="33:50" x14ac:dyDescent="0.3">
      <c r="AG698" s="49" t="s">
        <v>556</v>
      </c>
      <c r="AH698" s="42">
        <v>351700</v>
      </c>
      <c r="AI698" s="43">
        <v>0</v>
      </c>
      <c r="AJ698" s="51">
        <v>0</v>
      </c>
      <c r="AK698" s="332" t="s">
        <v>1570</v>
      </c>
      <c r="AL698" s="21" t="s">
        <v>19</v>
      </c>
      <c r="AM698" s="435" t="s">
        <v>38</v>
      </c>
      <c r="AN698" s="241">
        <v>123900</v>
      </c>
      <c r="AO698" s="20">
        <v>27</v>
      </c>
      <c r="AP698" s="20">
        <v>1</v>
      </c>
      <c r="AQ698" s="417">
        <v>27</v>
      </c>
      <c r="AR698" s="200"/>
      <c r="AS698" s="241">
        <v>113400</v>
      </c>
      <c r="AT698" s="20">
        <v>16</v>
      </c>
      <c r="AU698" s="20">
        <v>16</v>
      </c>
      <c r="AV698" s="20">
        <v>37</v>
      </c>
      <c r="AW698" s="20">
        <v>3</v>
      </c>
      <c r="AX698" s="20">
        <v>48</v>
      </c>
    </row>
    <row r="699" spans="33:50" x14ac:dyDescent="0.3">
      <c r="AG699" s="49" t="s">
        <v>557</v>
      </c>
      <c r="AH699" s="42">
        <v>417600</v>
      </c>
      <c r="AI699" s="43">
        <v>76.67</v>
      </c>
      <c r="AJ699" s="51">
        <v>84</v>
      </c>
      <c r="AK699" s="331" t="s">
        <v>1009</v>
      </c>
      <c r="AL699" s="21" t="s">
        <v>12</v>
      </c>
      <c r="AM699" s="299" t="s">
        <v>11</v>
      </c>
      <c r="AN699" s="241">
        <v>262100.00000000003</v>
      </c>
      <c r="AO699" s="20">
        <v>136</v>
      </c>
      <c r="AP699" s="20">
        <v>2</v>
      </c>
      <c r="AQ699" s="417">
        <v>68</v>
      </c>
      <c r="AS699" s="241">
        <v>262100.00000000003</v>
      </c>
      <c r="AT699" s="20">
        <v>0</v>
      </c>
      <c r="AU699" s="20">
        <v>0</v>
      </c>
      <c r="AV699" s="20">
        <v>49</v>
      </c>
      <c r="AW699" s="20">
        <v>0</v>
      </c>
      <c r="AX699" s="20">
        <v>0</v>
      </c>
    </row>
    <row r="700" spans="33:50" x14ac:dyDescent="0.3">
      <c r="AG700" s="49" t="s">
        <v>558</v>
      </c>
      <c r="AH700" s="42">
        <v>299500</v>
      </c>
      <c r="AI700" s="43">
        <v>0</v>
      </c>
      <c r="AJ700" s="51">
        <v>0</v>
      </c>
      <c r="AK700" s="331" t="s">
        <v>1428</v>
      </c>
      <c r="AL700" s="21" t="s">
        <v>15</v>
      </c>
      <c r="AM700" s="299" t="s">
        <v>1972</v>
      </c>
      <c r="AN700" s="241">
        <v>378400</v>
      </c>
      <c r="AO700" s="20">
        <v>1031</v>
      </c>
      <c r="AP700" s="20">
        <v>15</v>
      </c>
      <c r="AQ700" s="417">
        <v>68.733333333333334</v>
      </c>
      <c r="AS700" s="241">
        <v>425100</v>
      </c>
      <c r="AT700" s="20">
        <v>80.5</v>
      </c>
      <c r="AU700" s="20">
        <v>98.333333333333329</v>
      </c>
      <c r="AV700" s="20">
        <v>12</v>
      </c>
      <c r="AW700" s="20">
        <v>6</v>
      </c>
      <c r="AX700" s="20">
        <v>483</v>
      </c>
    </row>
    <row r="701" spans="33:50" x14ac:dyDescent="0.3">
      <c r="AG701" s="49" t="s">
        <v>559</v>
      </c>
      <c r="AH701" s="42">
        <v>340700</v>
      </c>
      <c r="AI701" s="43">
        <v>66.599999999999994</v>
      </c>
      <c r="AJ701" s="51">
        <v>14</v>
      </c>
      <c r="AK701" s="332" t="s">
        <v>1010</v>
      </c>
      <c r="AL701" s="21" t="s">
        <v>16</v>
      </c>
      <c r="AM701" s="299" t="s">
        <v>38</v>
      </c>
      <c r="AN701" s="241">
        <v>123900</v>
      </c>
      <c r="AO701" s="20">
        <v>0</v>
      </c>
      <c r="AP701" s="20">
        <v>0</v>
      </c>
      <c r="AQ701" s="417" t="s">
        <v>1020</v>
      </c>
      <c r="AR701" s="200"/>
      <c r="AS701" s="241">
        <v>148100</v>
      </c>
      <c r="AT701" s="20">
        <v>41.333333333333336</v>
      </c>
      <c r="AU701" s="20">
        <v>41.333333333333336</v>
      </c>
      <c r="AV701" s="20">
        <v>-3</v>
      </c>
      <c r="AW701" s="20">
        <v>3</v>
      </c>
      <c r="AX701" s="20">
        <v>124</v>
      </c>
    </row>
    <row r="702" spans="33:50" x14ac:dyDescent="0.3">
      <c r="AG702" s="49"/>
      <c r="AH702" s="42"/>
      <c r="AI702" s="43"/>
      <c r="AJ702" s="51"/>
      <c r="AK702" s="331" t="s">
        <v>1429</v>
      </c>
      <c r="AL702" s="21" t="s">
        <v>17</v>
      </c>
      <c r="AM702" s="435" t="s">
        <v>10</v>
      </c>
      <c r="AN702" s="241">
        <v>474800</v>
      </c>
      <c r="AO702" s="20">
        <v>1896</v>
      </c>
      <c r="AP702" s="20">
        <v>22</v>
      </c>
      <c r="AQ702" s="417">
        <v>86.181818181818187</v>
      </c>
      <c r="AS702" s="241">
        <v>449200</v>
      </c>
      <c r="AT702" s="20">
        <v>82.5</v>
      </c>
      <c r="AU702" s="20">
        <v>87</v>
      </c>
      <c r="AV702" s="20">
        <v>70</v>
      </c>
      <c r="AW702" s="20">
        <v>8</v>
      </c>
      <c r="AX702" s="20">
        <v>660</v>
      </c>
    </row>
    <row r="703" spans="33:50" x14ac:dyDescent="0.3">
      <c r="AG703" s="49" t="s">
        <v>560</v>
      </c>
      <c r="AH703" s="42">
        <v>334300</v>
      </c>
      <c r="AI703" s="43">
        <v>68.25</v>
      </c>
      <c r="AJ703" s="51">
        <v>52</v>
      </c>
      <c r="AK703" s="331" t="s">
        <v>1011</v>
      </c>
      <c r="AL703" s="21" t="s">
        <v>3</v>
      </c>
      <c r="AM703" s="299" t="s">
        <v>11</v>
      </c>
      <c r="AN703" s="241">
        <v>351800</v>
      </c>
      <c r="AO703" s="20">
        <v>426</v>
      </c>
      <c r="AP703" s="20">
        <v>6</v>
      </c>
      <c r="AQ703" s="417">
        <v>71</v>
      </c>
      <c r="AS703" s="241">
        <v>351800</v>
      </c>
      <c r="AT703" s="20">
        <v>0</v>
      </c>
      <c r="AU703" s="20">
        <v>0</v>
      </c>
      <c r="AV703" s="20">
        <v>66</v>
      </c>
      <c r="AW703" s="20">
        <v>0</v>
      </c>
      <c r="AX703" s="20">
        <v>0</v>
      </c>
    </row>
    <row r="704" spans="33:50" x14ac:dyDescent="0.3">
      <c r="AG704" s="49" t="s">
        <v>561</v>
      </c>
      <c r="AH704" s="42">
        <v>535900</v>
      </c>
      <c r="AI704" s="43">
        <v>102</v>
      </c>
      <c r="AJ704" s="51">
        <v>105</v>
      </c>
      <c r="AK704" s="331" t="s">
        <v>1430</v>
      </c>
      <c r="AL704" s="21" t="s">
        <v>16</v>
      </c>
      <c r="AM704" s="299" t="s">
        <v>38</v>
      </c>
      <c r="AN704" s="241">
        <v>430800</v>
      </c>
      <c r="AO704" s="20">
        <v>937</v>
      </c>
      <c r="AP704" s="20">
        <v>12</v>
      </c>
      <c r="AQ704" s="417">
        <v>78.083333333333329</v>
      </c>
      <c r="AS704" s="241">
        <v>309000</v>
      </c>
      <c r="AT704" s="20">
        <v>62.285714285714285</v>
      </c>
      <c r="AU704" s="20">
        <v>45</v>
      </c>
      <c r="AV704" s="20">
        <v>42</v>
      </c>
      <c r="AW704" s="20">
        <v>7</v>
      </c>
      <c r="AX704" s="20">
        <v>436</v>
      </c>
    </row>
    <row r="705" spans="33:50" x14ac:dyDescent="0.3">
      <c r="AG705" s="49" t="s">
        <v>562</v>
      </c>
      <c r="AH705" s="42">
        <v>495400</v>
      </c>
      <c r="AI705" s="43">
        <v>94.5</v>
      </c>
      <c r="AJ705" s="51">
        <v>77</v>
      </c>
      <c r="AK705" s="331" t="s">
        <v>1571</v>
      </c>
      <c r="AL705" s="21" t="s">
        <v>16</v>
      </c>
      <c r="AM705" s="299" t="s">
        <v>38</v>
      </c>
      <c r="AN705" s="241">
        <v>311300</v>
      </c>
      <c r="AO705" s="20">
        <v>735</v>
      </c>
      <c r="AP705" s="20">
        <v>13</v>
      </c>
      <c r="AQ705" s="417">
        <v>56.53846153846154</v>
      </c>
      <c r="AS705" s="241">
        <v>256399.99999999997</v>
      </c>
      <c r="AT705" s="20">
        <v>38.5</v>
      </c>
      <c r="AU705" s="20">
        <v>37.666666666666664</v>
      </c>
      <c r="AV705" s="20">
        <v>62</v>
      </c>
      <c r="AW705" s="20">
        <v>4</v>
      </c>
      <c r="AX705" s="20">
        <v>154</v>
      </c>
    </row>
    <row r="706" spans="33:50" x14ac:dyDescent="0.3">
      <c r="AG706" s="49" t="s">
        <v>563</v>
      </c>
      <c r="AH706" s="42">
        <v>280600</v>
      </c>
      <c r="AI706" s="43">
        <v>8</v>
      </c>
      <c r="AJ706" s="51">
        <v>152</v>
      </c>
      <c r="AK706" s="331" t="s">
        <v>1431</v>
      </c>
      <c r="AL706" s="437" t="s">
        <v>2</v>
      </c>
      <c r="AM706" s="299" t="s">
        <v>1972</v>
      </c>
      <c r="AN706" s="241">
        <v>503100</v>
      </c>
      <c r="AO706" s="20">
        <v>1462</v>
      </c>
      <c r="AP706" s="20">
        <v>16</v>
      </c>
      <c r="AQ706" s="417">
        <v>91.375</v>
      </c>
      <c r="AS706" s="241">
        <v>631000</v>
      </c>
      <c r="AT706" s="20">
        <v>117.625</v>
      </c>
      <c r="AU706" s="20">
        <v>134</v>
      </c>
      <c r="AV706" s="20">
        <v>99</v>
      </c>
      <c r="AW706" s="20">
        <v>8</v>
      </c>
      <c r="AX706" s="20">
        <v>941</v>
      </c>
    </row>
    <row r="707" spans="33:50" x14ac:dyDescent="0.3">
      <c r="AG707" s="49" t="s">
        <v>767</v>
      </c>
      <c r="AH707" s="42">
        <v>102400</v>
      </c>
      <c r="AI707" s="43">
        <v>0</v>
      </c>
      <c r="AJ707" s="51">
        <v>0</v>
      </c>
      <c r="AK707" s="331" t="s">
        <v>1432</v>
      </c>
      <c r="AL707" s="21" t="s">
        <v>2</v>
      </c>
      <c r="AM707" s="299" t="s">
        <v>9</v>
      </c>
      <c r="AN707" s="241">
        <v>317600</v>
      </c>
      <c r="AO707" s="20">
        <v>1096</v>
      </c>
      <c r="AP707" s="20">
        <v>19</v>
      </c>
      <c r="AQ707" s="417">
        <v>57.684210526315788</v>
      </c>
      <c r="AS707" s="241">
        <v>317600</v>
      </c>
      <c r="AT707" s="20">
        <v>0</v>
      </c>
      <c r="AU707" s="20">
        <v>0</v>
      </c>
      <c r="AV707" s="20">
        <v>60</v>
      </c>
      <c r="AW707" s="20">
        <v>0</v>
      </c>
      <c r="AX707" s="20">
        <v>0</v>
      </c>
    </row>
    <row r="708" spans="33:50" x14ac:dyDescent="0.3">
      <c r="AG708" s="49" t="s">
        <v>564</v>
      </c>
      <c r="AH708" s="42">
        <v>264900</v>
      </c>
      <c r="AI708" s="43">
        <v>45</v>
      </c>
      <c r="AJ708" s="51">
        <v>50</v>
      </c>
      <c r="AK708" s="331" t="s">
        <v>1012</v>
      </c>
      <c r="AL708" s="21" t="s">
        <v>22</v>
      </c>
      <c r="AM708" s="435" t="s">
        <v>1972</v>
      </c>
      <c r="AN708" s="241">
        <v>335300</v>
      </c>
      <c r="AO708" s="20">
        <v>1340</v>
      </c>
      <c r="AP708" s="20">
        <v>22</v>
      </c>
      <c r="AQ708" s="417">
        <v>60.909090909090907</v>
      </c>
      <c r="AS708" s="241">
        <v>319700</v>
      </c>
      <c r="AT708" s="20">
        <v>58</v>
      </c>
      <c r="AU708" s="20">
        <v>59.333333333333336</v>
      </c>
      <c r="AV708" s="20">
        <v>78</v>
      </c>
      <c r="AW708" s="20">
        <v>8</v>
      </c>
      <c r="AX708" s="20">
        <v>464</v>
      </c>
    </row>
    <row r="709" spans="33:50" x14ac:dyDescent="0.3">
      <c r="AG709" s="49" t="s">
        <v>857</v>
      </c>
      <c r="AH709" s="42">
        <v>364200</v>
      </c>
      <c r="AI709" s="43">
        <v>66.33</v>
      </c>
      <c r="AJ709" s="51">
        <v>122</v>
      </c>
      <c r="AK709" s="331" t="s">
        <v>1434</v>
      </c>
      <c r="AL709" s="21" t="s">
        <v>19</v>
      </c>
      <c r="AM709" s="299" t="s">
        <v>9</v>
      </c>
      <c r="AN709" s="241">
        <v>501300</v>
      </c>
      <c r="AO709" s="20">
        <v>2003</v>
      </c>
      <c r="AP709" s="20">
        <v>22</v>
      </c>
      <c r="AQ709" s="417">
        <v>91.045454545454547</v>
      </c>
      <c r="AS709" s="241">
        <v>449500</v>
      </c>
      <c r="AT709" s="20">
        <v>76.833333333333329</v>
      </c>
      <c r="AU709" s="20">
        <v>76.666666666666671</v>
      </c>
      <c r="AV709" s="20">
        <v>95</v>
      </c>
      <c r="AW709" s="20">
        <v>6</v>
      </c>
      <c r="AX709" s="20">
        <v>461</v>
      </c>
    </row>
    <row r="710" spans="33:50" x14ac:dyDescent="0.3">
      <c r="AG710" s="49" t="s">
        <v>565</v>
      </c>
      <c r="AH710" s="42">
        <v>322100</v>
      </c>
      <c r="AI710" s="43">
        <v>64.17</v>
      </c>
      <c r="AJ710" s="51">
        <v>42</v>
      </c>
      <c r="AK710" s="332" t="s">
        <v>1957</v>
      </c>
      <c r="AL710" s="21" t="s">
        <v>12</v>
      </c>
      <c r="AM710" s="299" t="s">
        <v>10</v>
      </c>
      <c r="AN710" s="241">
        <v>123900</v>
      </c>
      <c r="AO710" s="20" t="s">
        <v>1020</v>
      </c>
      <c r="AP710" s="20" t="s">
        <v>1020</v>
      </c>
      <c r="AQ710" s="417" t="s">
        <v>1020</v>
      </c>
      <c r="AR710" s="200"/>
      <c r="AS710" s="241">
        <v>123900</v>
      </c>
      <c r="AT710" s="20">
        <v>0</v>
      </c>
      <c r="AU710" s="20">
        <v>0</v>
      </c>
      <c r="AV710" s="20">
        <v>23</v>
      </c>
      <c r="AW710" s="20">
        <v>0</v>
      </c>
      <c r="AX710" s="20">
        <v>0</v>
      </c>
    </row>
    <row r="711" spans="33:50" x14ac:dyDescent="0.3">
      <c r="AG711" s="49" t="s">
        <v>566</v>
      </c>
      <c r="AH711" s="42">
        <v>252100</v>
      </c>
      <c r="AI711" s="43">
        <v>49</v>
      </c>
      <c r="AJ711" s="51">
        <v>49</v>
      </c>
      <c r="AK711" s="332" t="s">
        <v>1958</v>
      </c>
      <c r="AL711" s="21" t="s">
        <v>23</v>
      </c>
      <c r="AM711" s="299" t="s">
        <v>11</v>
      </c>
      <c r="AN711" s="241">
        <v>198500</v>
      </c>
      <c r="AO711" s="20">
        <v>103</v>
      </c>
      <c r="AP711" s="20">
        <v>2</v>
      </c>
      <c r="AQ711" s="417">
        <v>51.5</v>
      </c>
      <c r="AR711" s="200"/>
      <c r="AS711" s="241">
        <v>232500</v>
      </c>
      <c r="AT711" s="20">
        <v>62.333333333333336</v>
      </c>
      <c r="AU711" s="20">
        <v>62.333333333333336</v>
      </c>
      <c r="AV711" s="20">
        <v>30</v>
      </c>
      <c r="AW711" s="20">
        <v>3</v>
      </c>
      <c r="AX711" s="20">
        <v>187</v>
      </c>
    </row>
    <row r="712" spans="33:50" x14ac:dyDescent="0.3">
      <c r="AG712" s="49" t="s">
        <v>567</v>
      </c>
      <c r="AH712" s="42">
        <v>408900</v>
      </c>
      <c r="AI712" s="43">
        <v>81.83</v>
      </c>
      <c r="AJ712" s="51">
        <v>91</v>
      </c>
      <c r="AK712" s="331" t="s">
        <v>1572</v>
      </c>
      <c r="AL712" s="21" t="s">
        <v>12</v>
      </c>
      <c r="AM712" s="299" t="s">
        <v>38</v>
      </c>
      <c r="AN712" s="241">
        <v>318800</v>
      </c>
      <c r="AO712" s="20">
        <v>637</v>
      </c>
      <c r="AP712" s="20">
        <v>11</v>
      </c>
      <c r="AQ712" s="417">
        <v>57.909090909090907</v>
      </c>
      <c r="AS712" s="241">
        <v>337300</v>
      </c>
      <c r="AT712" s="20">
        <v>64.428571428571431</v>
      </c>
      <c r="AU712" s="20">
        <v>57.333333333333336</v>
      </c>
      <c r="AV712" s="20">
        <v>70</v>
      </c>
      <c r="AW712" s="20">
        <v>7</v>
      </c>
      <c r="AX712" s="20">
        <v>451</v>
      </c>
    </row>
    <row r="713" spans="33:50" x14ac:dyDescent="0.3">
      <c r="AG713" s="49" t="s">
        <v>568</v>
      </c>
      <c r="AH713" s="42">
        <v>319000</v>
      </c>
      <c r="AI713" s="43">
        <v>56.5</v>
      </c>
      <c r="AJ713" s="51">
        <v>91</v>
      </c>
      <c r="AK713" s="331" t="s">
        <v>1013</v>
      </c>
      <c r="AL713" s="21" t="s">
        <v>22</v>
      </c>
      <c r="AM713" s="299" t="s">
        <v>1972</v>
      </c>
      <c r="AN713" s="241">
        <v>295700</v>
      </c>
      <c r="AO713" s="20">
        <v>537</v>
      </c>
      <c r="AP713" s="20">
        <v>10</v>
      </c>
      <c r="AQ713" s="417">
        <v>53.7</v>
      </c>
      <c r="AS713" s="241">
        <v>295700</v>
      </c>
      <c r="AT713" s="20">
        <v>0</v>
      </c>
      <c r="AU713" s="20">
        <v>0</v>
      </c>
      <c r="AV713" s="20">
        <v>56</v>
      </c>
      <c r="AW713" s="20">
        <v>0</v>
      </c>
      <c r="AX713" s="20">
        <v>0</v>
      </c>
    </row>
    <row r="714" spans="33:50" x14ac:dyDescent="0.3">
      <c r="AG714" s="49" t="s">
        <v>768</v>
      </c>
      <c r="AH714" s="42">
        <v>412900</v>
      </c>
      <c r="AI714" s="43">
        <v>75.2</v>
      </c>
      <c r="AJ714" s="51">
        <v>101</v>
      </c>
      <c r="AK714" s="331" t="s">
        <v>1436</v>
      </c>
      <c r="AL714" s="21" t="s">
        <v>21</v>
      </c>
      <c r="AM714" s="299" t="s">
        <v>9</v>
      </c>
      <c r="AN714" s="241">
        <v>273200</v>
      </c>
      <c r="AO714" s="20">
        <v>386</v>
      </c>
      <c r="AP714" s="20">
        <v>7</v>
      </c>
      <c r="AQ714" s="417">
        <v>55.142857142857146</v>
      </c>
      <c r="AS714" s="241">
        <v>302600</v>
      </c>
      <c r="AT714" s="20">
        <v>74.333333333333329</v>
      </c>
      <c r="AU714" s="20">
        <v>74.333333333333329</v>
      </c>
      <c r="AV714" s="20">
        <v>49</v>
      </c>
      <c r="AW714" s="20">
        <v>3</v>
      </c>
      <c r="AX714" s="20">
        <v>223</v>
      </c>
    </row>
    <row r="715" spans="33:50" x14ac:dyDescent="0.3">
      <c r="AG715" s="49" t="s">
        <v>569</v>
      </c>
      <c r="AH715" s="42">
        <v>152400</v>
      </c>
      <c r="AI715" s="43">
        <v>45.67</v>
      </c>
      <c r="AJ715" s="51">
        <v>-5</v>
      </c>
      <c r="AK715" s="331" t="s">
        <v>1573</v>
      </c>
      <c r="AL715" s="21" t="s">
        <v>16</v>
      </c>
      <c r="AM715" s="299" t="s">
        <v>38</v>
      </c>
      <c r="AN715" s="241">
        <v>200400</v>
      </c>
      <c r="AO715" s="20">
        <v>182</v>
      </c>
      <c r="AP715" s="20">
        <v>4</v>
      </c>
      <c r="AQ715" s="417">
        <v>45.5</v>
      </c>
      <c r="AS715" s="241">
        <v>200400</v>
      </c>
      <c r="AT715" s="20">
        <v>31</v>
      </c>
      <c r="AU715" s="20">
        <v>31</v>
      </c>
      <c r="AV715" s="20">
        <v>51</v>
      </c>
      <c r="AW715" s="20">
        <v>2</v>
      </c>
      <c r="AX715" s="20">
        <v>62</v>
      </c>
    </row>
    <row r="716" spans="33:50" x14ac:dyDescent="0.3">
      <c r="AG716" s="49" t="s">
        <v>769</v>
      </c>
      <c r="AH716" s="42">
        <v>103900</v>
      </c>
      <c r="AI716" s="43">
        <v>0</v>
      </c>
      <c r="AJ716" s="51">
        <v>0</v>
      </c>
      <c r="AK716" s="331" t="s">
        <v>1437</v>
      </c>
      <c r="AL716" s="21" t="s">
        <v>3</v>
      </c>
      <c r="AM716" s="435" t="s">
        <v>10</v>
      </c>
      <c r="AN716" s="241">
        <v>530600</v>
      </c>
      <c r="AO716" s="20">
        <v>2024</v>
      </c>
      <c r="AP716" s="20">
        <v>21</v>
      </c>
      <c r="AQ716" s="417">
        <v>96.38095238095238</v>
      </c>
      <c r="AS716" s="241">
        <v>535300</v>
      </c>
      <c r="AT716" s="20">
        <v>102.71428571428571</v>
      </c>
      <c r="AU716" s="20">
        <v>104.33333333333333</v>
      </c>
      <c r="AV716" s="20">
        <v>125</v>
      </c>
      <c r="AW716" s="20">
        <v>7</v>
      </c>
      <c r="AX716" s="20">
        <v>719</v>
      </c>
    </row>
    <row r="717" spans="33:50" x14ac:dyDescent="0.3">
      <c r="AG717" s="49" t="s">
        <v>570</v>
      </c>
      <c r="AH717" s="42">
        <v>379600</v>
      </c>
      <c r="AI717" s="43">
        <v>76</v>
      </c>
      <c r="AJ717" s="51">
        <v>60</v>
      </c>
      <c r="AK717" s="331" t="s">
        <v>1574</v>
      </c>
      <c r="AL717" s="21" t="s">
        <v>25</v>
      </c>
      <c r="AM717" s="435" t="s">
        <v>1972</v>
      </c>
      <c r="AN717" s="241">
        <v>175400</v>
      </c>
      <c r="AO717" s="20">
        <v>91</v>
      </c>
      <c r="AP717" s="20">
        <v>2</v>
      </c>
      <c r="AQ717" s="417">
        <v>45.5</v>
      </c>
      <c r="AS717" s="241">
        <v>175400</v>
      </c>
      <c r="AT717" s="20">
        <v>30.5</v>
      </c>
      <c r="AU717" s="20">
        <v>30.5</v>
      </c>
      <c r="AV717" s="20">
        <v>38</v>
      </c>
      <c r="AW717" s="20">
        <v>2</v>
      </c>
      <c r="AX717" s="20">
        <v>61</v>
      </c>
    </row>
    <row r="718" spans="33:50" x14ac:dyDescent="0.3">
      <c r="AG718" s="49" t="s">
        <v>571</v>
      </c>
      <c r="AH718" s="42">
        <v>460200</v>
      </c>
      <c r="AI718" s="43">
        <v>88</v>
      </c>
      <c r="AJ718" s="51">
        <v>45</v>
      </c>
      <c r="AK718" s="332" t="s">
        <v>1959</v>
      </c>
      <c r="AL718" s="21" t="s">
        <v>15</v>
      </c>
      <c r="AM718" s="299" t="s">
        <v>10</v>
      </c>
      <c r="AN718" s="241">
        <v>189300</v>
      </c>
      <c r="AO718" s="20" t="s">
        <v>1020</v>
      </c>
      <c r="AP718" s="20" t="s">
        <v>1020</v>
      </c>
      <c r="AQ718" s="417" t="s">
        <v>1020</v>
      </c>
      <c r="AR718" s="200"/>
      <c r="AS718" s="241">
        <v>189300</v>
      </c>
      <c r="AT718" s="20">
        <v>0</v>
      </c>
      <c r="AU718" s="20">
        <v>0</v>
      </c>
      <c r="AV718" s="20">
        <v>36</v>
      </c>
      <c r="AW718" s="20">
        <v>0</v>
      </c>
      <c r="AX718" s="20">
        <v>0</v>
      </c>
    </row>
    <row r="719" spans="33:50" x14ac:dyDescent="0.3">
      <c r="AG719" s="49" t="s">
        <v>572</v>
      </c>
      <c r="AH719" s="42">
        <v>416800</v>
      </c>
      <c r="AI719" s="43">
        <v>0</v>
      </c>
      <c r="AJ719" s="51">
        <v>0</v>
      </c>
      <c r="AK719" s="332" t="s">
        <v>1701</v>
      </c>
      <c r="AL719" s="21" t="s">
        <v>17</v>
      </c>
      <c r="AM719" s="435" t="s">
        <v>1972</v>
      </c>
      <c r="AN719" s="241">
        <v>123900</v>
      </c>
      <c r="AO719" s="20">
        <v>26</v>
      </c>
      <c r="AP719" s="20">
        <v>1</v>
      </c>
      <c r="AQ719" s="417">
        <v>26</v>
      </c>
      <c r="AR719" s="200"/>
      <c r="AS719" s="241">
        <v>123900</v>
      </c>
      <c r="AT719" s="20">
        <v>13</v>
      </c>
      <c r="AU719" s="20">
        <v>13</v>
      </c>
      <c r="AV719" s="20">
        <v>34</v>
      </c>
      <c r="AW719" s="20">
        <v>1</v>
      </c>
      <c r="AX719" s="20">
        <v>13</v>
      </c>
    </row>
    <row r="720" spans="33:50" x14ac:dyDescent="0.3">
      <c r="AG720" s="49" t="s">
        <v>573</v>
      </c>
      <c r="AH720" s="42">
        <v>571200</v>
      </c>
      <c r="AI720" s="43">
        <v>0</v>
      </c>
      <c r="AJ720" s="51">
        <v>0</v>
      </c>
      <c r="AK720" s="331" t="s">
        <v>1438</v>
      </c>
      <c r="AL720" s="437" t="s">
        <v>22</v>
      </c>
      <c r="AM720" s="435" t="s">
        <v>1972</v>
      </c>
      <c r="AN720" s="241">
        <v>272500</v>
      </c>
      <c r="AO720" s="20">
        <v>594</v>
      </c>
      <c r="AP720" s="20">
        <v>12</v>
      </c>
      <c r="AQ720" s="417">
        <v>49.5</v>
      </c>
      <c r="AS720" s="241">
        <v>290100</v>
      </c>
      <c r="AT720" s="20">
        <v>55.5</v>
      </c>
      <c r="AU720" s="20">
        <v>59.333333333333336</v>
      </c>
      <c r="AV720" s="20">
        <v>42</v>
      </c>
      <c r="AW720" s="20">
        <v>6</v>
      </c>
      <c r="AX720" s="20">
        <v>333</v>
      </c>
    </row>
    <row r="721" spans="33:50" x14ac:dyDescent="0.3">
      <c r="AG721" s="49" t="s">
        <v>574</v>
      </c>
      <c r="AH721" s="42">
        <v>261800</v>
      </c>
      <c r="AI721" s="43">
        <v>55</v>
      </c>
      <c r="AJ721" s="51">
        <v>3</v>
      </c>
      <c r="AK721" s="331" t="s">
        <v>1702</v>
      </c>
      <c r="AL721" s="21" t="s">
        <v>13</v>
      </c>
      <c r="AM721" s="299" t="s">
        <v>10</v>
      </c>
      <c r="AN721" s="241">
        <v>187900</v>
      </c>
      <c r="AO721" s="20">
        <v>128</v>
      </c>
      <c r="AP721" s="20">
        <v>3</v>
      </c>
      <c r="AQ721" s="417">
        <v>42.666666666666664</v>
      </c>
      <c r="AS721" s="241">
        <v>187900</v>
      </c>
      <c r="AT721" s="20">
        <v>37</v>
      </c>
      <c r="AU721" s="20">
        <v>37</v>
      </c>
      <c r="AV721" s="20">
        <v>35</v>
      </c>
      <c r="AW721" s="20">
        <v>1</v>
      </c>
      <c r="AX721" s="20">
        <v>37</v>
      </c>
    </row>
    <row r="722" spans="33:50" x14ac:dyDescent="0.3">
      <c r="AG722" s="49" t="s">
        <v>575</v>
      </c>
      <c r="AH722" s="42">
        <v>317400</v>
      </c>
      <c r="AI722" s="43">
        <v>70.67</v>
      </c>
      <c r="AJ722" s="51">
        <v>36</v>
      </c>
      <c r="AK722" s="331" t="s">
        <v>1439</v>
      </c>
      <c r="AL722" s="21" t="s">
        <v>18</v>
      </c>
      <c r="AM722" s="299" t="s">
        <v>1971</v>
      </c>
      <c r="AN722" s="241">
        <v>498100</v>
      </c>
      <c r="AO722" s="20">
        <v>1900</v>
      </c>
      <c r="AP722" s="20">
        <v>21</v>
      </c>
      <c r="AQ722" s="417">
        <v>90.476190476190482</v>
      </c>
      <c r="AS722" s="241">
        <v>387400</v>
      </c>
      <c r="AT722" s="20">
        <v>70</v>
      </c>
      <c r="AU722" s="20">
        <v>62.666666666666664</v>
      </c>
      <c r="AV722" s="20">
        <v>92</v>
      </c>
      <c r="AW722" s="20">
        <v>7</v>
      </c>
      <c r="AX722" s="20">
        <v>490</v>
      </c>
    </row>
    <row r="723" spans="33:50" x14ac:dyDescent="0.3">
      <c r="AG723" s="49" t="s">
        <v>576</v>
      </c>
      <c r="AH723" s="42">
        <v>390100</v>
      </c>
      <c r="AI723" s="43">
        <v>56</v>
      </c>
      <c r="AJ723" s="51">
        <v>122</v>
      </c>
      <c r="AK723" s="332" t="s">
        <v>1703</v>
      </c>
      <c r="AL723" s="21" t="s">
        <v>21</v>
      </c>
      <c r="AM723" s="299" t="s">
        <v>9</v>
      </c>
      <c r="AN723" s="241">
        <v>123900</v>
      </c>
      <c r="AO723" s="20">
        <v>26</v>
      </c>
      <c r="AP723" s="20">
        <v>1</v>
      </c>
      <c r="AQ723" s="417">
        <v>26</v>
      </c>
      <c r="AR723" s="200"/>
      <c r="AS723" s="241">
        <v>123900</v>
      </c>
      <c r="AT723" s="20">
        <v>43</v>
      </c>
      <c r="AU723" s="20">
        <v>43</v>
      </c>
      <c r="AV723" s="20">
        <v>4</v>
      </c>
      <c r="AW723" s="20">
        <v>1</v>
      </c>
      <c r="AX723" s="20">
        <v>43</v>
      </c>
    </row>
    <row r="724" spans="33:50" x14ac:dyDescent="0.3">
      <c r="AG724" s="49" t="s">
        <v>577</v>
      </c>
      <c r="AH724" s="42">
        <v>273900</v>
      </c>
      <c r="AI724" s="43">
        <v>0</v>
      </c>
      <c r="AJ724" s="51">
        <v>0</v>
      </c>
      <c r="AK724" s="331" t="s">
        <v>1440</v>
      </c>
      <c r="AL724" s="21" t="s">
        <v>22</v>
      </c>
      <c r="AM724" s="435" t="s">
        <v>1974</v>
      </c>
      <c r="AN724" s="241">
        <v>264300</v>
      </c>
      <c r="AO724" s="20">
        <v>768</v>
      </c>
      <c r="AP724" s="20">
        <v>16</v>
      </c>
      <c r="AQ724" s="417">
        <v>48</v>
      </c>
      <c r="AS724" s="241">
        <v>218500</v>
      </c>
      <c r="AT724" s="20">
        <v>42.714285714285715</v>
      </c>
      <c r="AU724" s="20">
        <v>32.333333333333336</v>
      </c>
      <c r="AV724" s="20">
        <v>63</v>
      </c>
      <c r="AW724" s="20">
        <v>7</v>
      </c>
      <c r="AX724" s="20">
        <v>299</v>
      </c>
    </row>
    <row r="725" spans="33:50" x14ac:dyDescent="0.3">
      <c r="AG725" s="49" t="s">
        <v>578</v>
      </c>
      <c r="AH725" s="42">
        <v>367700</v>
      </c>
      <c r="AI725" s="43">
        <v>76.67</v>
      </c>
      <c r="AJ725" s="51">
        <v>49</v>
      </c>
      <c r="AK725" s="332" t="s">
        <v>1960</v>
      </c>
      <c r="AL725" s="21" t="s">
        <v>21</v>
      </c>
      <c r="AM725" s="299" t="s">
        <v>9</v>
      </c>
      <c r="AN725" s="241">
        <v>102400</v>
      </c>
      <c r="AO725" s="20" t="s">
        <v>1020</v>
      </c>
      <c r="AP725" s="20" t="s">
        <v>1020</v>
      </c>
      <c r="AQ725" s="417" t="s">
        <v>1020</v>
      </c>
      <c r="AR725" s="200"/>
      <c r="AS725" s="241">
        <v>102400</v>
      </c>
      <c r="AT725" s="20">
        <v>0</v>
      </c>
      <c r="AU725" s="20">
        <v>0</v>
      </c>
      <c r="AV725" s="20">
        <v>19</v>
      </c>
      <c r="AW725" s="20">
        <v>0</v>
      </c>
      <c r="AX725" s="20">
        <v>0</v>
      </c>
    </row>
    <row r="726" spans="33:50" x14ac:dyDescent="0.3">
      <c r="AG726" s="49" t="s">
        <v>858</v>
      </c>
      <c r="AH726" s="42">
        <v>117300</v>
      </c>
      <c r="AI726" s="43">
        <v>0</v>
      </c>
      <c r="AJ726" s="51">
        <v>0</v>
      </c>
      <c r="AK726" s="331" t="s">
        <v>1576</v>
      </c>
      <c r="AL726" s="21" t="s">
        <v>3</v>
      </c>
      <c r="AM726" s="299" t="s">
        <v>38</v>
      </c>
      <c r="AN726" s="241">
        <v>261300</v>
      </c>
      <c r="AO726" s="20">
        <v>712</v>
      </c>
      <c r="AP726" s="20">
        <v>15</v>
      </c>
      <c r="AQ726" s="417">
        <v>47.466666666666669</v>
      </c>
      <c r="AS726" s="241">
        <v>286700</v>
      </c>
      <c r="AT726" s="20">
        <v>50.125</v>
      </c>
      <c r="AU726" s="20">
        <v>57</v>
      </c>
      <c r="AV726" s="20">
        <v>65</v>
      </c>
      <c r="AW726" s="20">
        <v>8</v>
      </c>
      <c r="AX726" s="20">
        <v>401</v>
      </c>
    </row>
    <row r="727" spans="33:50" x14ac:dyDescent="0.3">
      <c r="AG727" s="49" t="s">
        <v>579</v>
      </c>
      <c r="AH727" s="42">
        <v>440100</v>
      </c>
      <c r="AI727" s="43">
        <v>81.5</v>
      </c>
      <c r="AJ727" s="51">
        <v>76</v>
      </c>
      <c r="AK727" s="332" t="s">
        <v>1704</v>
      </c>
      <c r="AL727" s="21" t="s">
        <v>17</v>
      </c>
      <c r="AM727" s="299" t="s">
        <v>1971</v>
      </c>
      <c r="AN727" s="241">
        <v>123900</v>
      </c>
      <c r="AO727" s="20">
        <v>0</v>
      </c>
      <c r="AP727" s="20">
        <v>0</v>
      </c>
      <c r="AQ727" s="417" t="s">
        <v>1020</v>
      </c>
      <c r="AR727" s="200"/>
      <c r="AS727" s="241">
        <v>123900</v>
      </c>
      <c r="AT727" s="20">
        <v>45.5</v>
      </c>
      <c r="AU727" s="20">
        <v>45.5</v>
      </c>
      <c r="AV727" s="20">
        <v>-21</v>
      </c>
      <c r="AW727" s="20">
        <v>2</v>
      </c>
      <c r="AX727" s="20">
        <v>91</v>
      </c>
    </row>
    <row r="728" spans="33:50" x14ac:dyDescent="0.3">
      <c r="AG728" s="49" t="s">
        <v>580</v>
      </c>
      <c r="AH728" s="42">
        <v>329400</v>
      </c>
      <c r="AI728" s="43">
        <v>62.5</v>
      </c>
      <c r="AJ728" s="51">
        <v>98</v>
      </c>
      <c r="AK728" s="332" t="s">
        <v>1961</v>
      </c>
      <c r="AL728" s="21" t="s">
        <v>41</v>
      </c>
      <c r="AM728" s="299" t="s">
        <v>9</v>
      </c>
      <c r="AN728" s="241">
        <v>117300</v>
      </c>
      <c r="AO728" s="20" t="s">
        <v>1020</v>
      </c>
      <c r="AP728" s="20" t="s">
        <v>1020</v>
      </c>
      <c r="AQ728" s="417" t="s">
        <v>1020</v>
      </c>
      <c r="AR728" s="200"/>
      <c r="AS728" s="241">
        <v>117300</v>
      </c>
      <c r="AT728" s="20">
        <v>0</v>
      </c>
      <c r="AU728" s="20">
        <v>0</v>
      </c>
      <c r="AV728" s="20">
        <v>22</v>
      </c>
      <c r="AW728" s="20">
        <v>0</v>
      </c>
      <c r="AX728" s="20">
        <v>0</v>
      </c>
    </row>
    <row r="729" spans="33:50" x14ac:dyDescent="0.3">
      <c r="AG729" s="49" t="s">
        <v>581</v>
      </c>
      <c r="AH729" s="42">
        <v>196100</v>
      </c>
      <c r="AI729" s="43">
        <v>40</v>
      </c>
      <c r="AJ729" s="51">
        <v>34</v>
      </c>
      <c r="AK729" s="332" t="s">
        <v>1705</v>
      </c>
      <c r="AL729" s="21" t="s">
        <v>21</v>
      </c>
      <c r="AM729" s="435" t="s">
        <v>38</v>
      </c>
      <c r="AN729" s="241">
        <v>123900</v>
      </c>
      <c r="AO729" s="20">
        <v>0</v>
      </c>
      <c r="AP729" s="20">
        <v>0</v>
      </c>
      <c r="AQ729" s="417" t="s">
        <v>1020</v>
      </c>
      <c r="AR729" s="200"/>
      <c r="AS729" s="241">
        <v>247800</v>
      </c>
      <c r="AT729" s="20">
        <v>59.166666666666664</v>
      </c>
      <c r="AU729" s="20">
        <v>53.666666666666664</v>
      </c>
      <c r="AV729" s="20">
        <v>59</v>
      </c>
      <c r="AW729" s="20">
        <v>6</v>
      </c>
      <c r="AX729" s="20">
        <v>355</v>
      </c>
    </row>
    <row r="730" spans="33:50" x14ac:dyDescent="0.3">
      <c r="AG730" s="49" t="s">
        <v>582</v>
      </c>
      <c r="AH730" s="42">
        <v>203800</v>
      </c>
      <c r="AI730" s="43">
        <v>0</v>
      </c>
      <c r="AJ730" s="51">
        <v>0</v>
      </c>
      <c r="AK730" s="331" t="s">
        <v>1014</v>
      </c>
      <c r="AL730" s="21" t="s">
        <v>3</v>
      </c>
      <c r="AM730" s="299" t="s">
        <v>38</v>
      </c>
      <c r="AN730" s="241">
        <v>274100</v>
      </c>
      <c r="AO730" s="20">
        <v>448</v>
      </c>
      <c r="AP730" s="20">
        <v>9</v>
      </c>
      <c r="AQ730" s="417">
        <v>49.777777777777779</v>
      </c>
      <c r="AS730" s="241">
        <v>274100</v>
      </c>
      <c r="AT730" s="20">
        <v>0</v>
      </c>
      <c r="AU730" s="20">
        <v>0</v>
      </c>
      <c r="AV730" s="20">
        <v>52</v>
      </c>
      <c r="AW730" s="20">
        <v>0</v>
      </c>
      <c r="AX730" s="20">
        <v>0</v>
      </c>
    </row>
    <row r="731" spans="33:50" x14ac:dyDescent="0.3">
      <c r="AG731" s="49" t="s">
        <v>583</v>
      </c>
      <c r="AH731" s="42">
        <v>389500</v>
      </c>
      <c r="AI731" s="43">
        <v>94</v>
      </c>
      <c r="AJ731" s="51">
        <v>1</v>
      </c>
      <c r="AK731" s="332" t="s">
        <v>1962</v>
      </c>
      <c r="AL731" s="21" t="s">
        <v>21</v>
      </c>
      <c r="AM731" s="299" t="s">
        <v>11</v>
      </c>
      <c r="AN731" s="241">
        <v>102400</v>
      </c>
      <c r="AO731" s="20" t="s">
        <v>1020</v>
      </c>
      <c r="AP731" s="20" t="s">
        <v>1020</v>
      </c>
      <c r="AQ731" s="417" t="s">
        <v>1020</v>
      </c>
      <c r="AR731" s="200"/>
      <c r="AS731" s="241">
        <v>102400</v>
      </c>
      <c r="AT731" s="20">
        <v>0</v>
      </c>
      <c r="AU731" s="20">
        <v>0</v>
      </c>
      <c r="AV731" s="20">
        <v>19</v>
      </c>
      <c r="AW731" s="20">
        <v>0</v>
      </c>
      <c r="AX731" s="20">
        <v>0</v>
      </c>
    </row>
    <row r="732" spans="33:50" x14ac:dyDescent="0.3">
      <c r="AG732" s="49"/>
      <c r="AH732" s="42"/>
      <c r="AI732" s="43"/>
      <c r="AJ732" s="51"/>
      <c r="AK732" s="332" t="s">
        <v>1963</v>
      </c>
      <c r="AL732" s="21" t="s">
        <v>24</v>
      </c>
      <c r="AM732" s="299" t="s">
        <v>9</v>
      </c>
      <c r="AN732" s="241">
        <v>117300</v>
      </c>
      <c r="AO732" s="20" t="s">
        <v>1020</v>
      </c>
      <c r="AP732" s="20" t="s">
        <v>1020</v>
      </c>
      <c r="AQ732" s="417" t="s">
        <v>1020</v>
      </c>
      <c r="AR732" s="200"/>
      <c r="AS732" s="241">
        <v>117300</v>
      </c>
      <c r="AT732" s="20">
        <v>0</v>
      </c>
      <c r="AU732" s="20">
        <v>0</v>
      </c>
      <c r="AV732" s="20">
        <v>22</v>
      </c>
      <c r="AW732" s="20">
        <v>0</v>
      </c>
      <c r="AX732" s="20">
        <v>0</v>
      </c>
    </row>
    <row r="733" spans="33:50" x14ac:dyDescent="0.3">
      <c r="AG733" s="49" t="s">
        <v>584</v>
      </c>
      <c r="AH733" s="42">
        <v>306000</v>
      </c>
      <c r="AI733" s="43">
        <v>58</v>
      </c>
      <c r="AJ733" s="51">
        <v>65</v>
      </c>
      <c r="AK733" s="331" t="s">
        <v>1441</v>
      </c>
      <c r="AL733" s="21" t="s">
        <v>21</v>
      </c>
      <c r="AM733" s="299" t="s">
        <v>10</v>
      </c>
      <c r="AN733" s="241">
        <v>533500</v>
      </c>
      <c r="AO733" s="20">
        <v>1938</v>
      </c>
      <c r="AP733" s="20">
        <v>20</v>
      </c>
      <c r="AQ733" s="417">
        <v>96.9</v>
      </c>
      <c r="AS733" s="241">
        <v>533000</v>
      </c>
      <c r="AT733" s="20">
        <v>94.714285714285708</v>
      </c>
      <c r="AU733" s="20">
        <v>94</v>
      </c>
      <c r="AV733" s="20">
        <v>135</v>
      </c>
      <c r="AW733" s="20">
        <v>7</v>
      </c>
      <c r="AX733" s="20">
        <v>663</v>
      </c>
    </row>
    <row r="734" spans="33:50" x14ac:dyDescent="0.3">
      <c r="AG734" s="49" t="s">
        <v>585</v>
      </c>
      <c r="AH734" s="42">
        <v>255700</v>
      </c>
      <c r="AI734" s="43">
        <v>49</v>
      </c>
      <c r="AJ734" s="51">
        <v>78</v>
      </c>
      <c r="AK734" s="332" t="s">
        <v>1706</v>
      </c>
      <c r="AL734" s="21" t="s">
        <v>23</v>
      </c>
      <c r="AM734" s="299" t="s">
        <v>1973</v>
      </c>
      <c r="AN734" s="241">
        <v>123900</v>
      </c>
      <c r="AO734" s="20">
        <v>0</v>
      </c>
      <c r="AP734" s="20">
        <v>0</v>
      </c>
      <c r="AQ734" s="417" t="s">
        <v>1020</v>
      </c>
      <c r="AR734" s="200"/>
      <c r="AS734" s="241">
        <v>123900</v>
      </c>
      <c r="AT734" s="20">
        <v>0</v>
      </c>
      <c r="AU734" s="20">
        <v>0</v>
      </c>
      <c r="AV734" s="20">
        <v>23</v>
      </c>
      <c r="AW734" s="20">
        <v>0</v>
      </c>
      <c r="AX734" s="20">
        <v>0</v>
      </c>
    </row>
    <row r="735" spans="33:50" x14ac:dyDescent="0.3">
      <c r="AG735" s="49" t="s">
        <v>586</v>
      </c>
      <c r="AH735" s="42">
        <v>521300</v>
      </c>
      <c r="AI735" s="43">
        <v>101</v>
      </c>
      <c r="AJ735" s="51">
        <v>117</v>
      </c>
      <c r="AK735" s="331" t="s">
        <v>1442</v>
      </c>
      <c r="AL735" s="21" t="s">
        <v>2</v>
      </c>
      <c r="AM735" s="299" t="s">
        <v>9</v>
      </c>
      <c r="AN735" s="241">
        <v>548200</v>
      </c>
      <c r="AO735" s="20">
        <v>1593</v>
      </c>
      <c r="AP735" s="20">
        <v>16</v>
      </c>
      <c r="AQ735" s="417">
        <v>99.5625</v>
      </c>
      <c r="AS735" s="241">
        <v>536900</v>
      </c>
      <c r="AT735" s="20">
        <v>96.375</v>
      </c>
      <c r="AU735" s="20">
        <v>103.33333333333333</v>
      </c>
      <c r="AV735" s="20">
        <v>115</v>
      </c>
      <c r="AW735" s="20">
        <v>8</v>
      </c>
      <c r="AX735" s="20">
        <v>771</v>
      </c>
    </row>
    <row r="736" spans="33:50" x14ac:dyDescent="0.3">
      <c r="AG736" s="49" t="s">
        <v>587</v>
      </c>
      <c r="AH736" s="42">
        <v>420100</v>
      </c>
      <c r="AI736" s="43">
        <v>85.8</v>
      </c>
      <c r="AJ736" s="51">
        <v>29</v>
      </c>
      <c r="AK736" s="332" t="s">
        <v>1707</v>
      </c>
      <c r="AL736" s="21" t="s">
        <v>15</v>
      </c>
      <c r="AM736" s="435" t="s">
        <v>38</v>
      </c>
      <c r="AN736" s="241">
        <v>123900</v>
      </c>
      <c r="AO736" s="20">
        <v>0</v>
      </c>
      <c r="AP736" s="20">
        <v>0</v>
      </c>
      <c r="AQ736" s="417" t="s">
        <v>1020</v>
      </c>
      <c r="AR736" s="200"/>
      <c r="AS736" s="241">
        <v>123900</v>
      </c>
      <c r="AT736" s="20">
        <v>0</v>
      </c>
      <c r="AU736" s="20">
        <v>0</v>
      </c>
      <c r="AV736" s="20">
        <v>23</v>
      </c>
      <c r="AW736" s="20">
        <v>0</v>
      </c>
      <c r="AX736" s="20">
        <v>0</v>
      </c>
    </row>
    <row r="737" spans="33:50" x14ac:dyDescent="0.3">
      <c r="AG737" s="49" t="s">
        <v>588</v>
      </c>
      <c r="AH737" s="42">
        <v>379100</v>
      </c>
      <c r="AI737" s="43">
        <v>0</v>
      </c>
      <c r="AJ737" s="51">
        <v>0</v>
      </c>
      <c r="AK737" s="332" t="s">
        <v>1015</v>
      </c>
      <c r="AL737" s="21" t="s">
        <v>16</v>
      </c>
      <c r="AM737" s="299" t="s">
        <v>1971</v>
      </c>
      <c r="AN737" s="241">
        <v>117300</v>
      </c>
      <c r="AO737" s="20" t="s">
        <v>1020</v>
      </c>
      <c r="AP737" s="20" t="s">
        <v>1020</v>
      </c>
      <c r="AQ737" s="417" t="s">
        <v>1020</v>
      </c>
      <c r="AR737" s="200"/>
      <c r="AS737" s="241">
        <v>117300</v>
      </c>
      <c r="AT737" s="20">
        <v>51.5</v>
      </c>
      <c r="AU737" s="20">
        <v>51.5</v>
      </c>
      <c r="AV737" s="20">
        <v>-37</v>
      </c>
      <c r="AW737" s="20">
        <v>2</v>
      </c>
      <c r="AX737" s="20">
        <v>103</v>
      </c>
    </row>
    <row r="738" spans="33:50" x14ac:dyDescent="0.3">
      <c r="AG738" s="49" t="s">
        <v>589</v>
      </c>
      <c r="AH738" s="42">
        <v>203300</v>
      </c>
      <c r="AI738" s="43">
        <v>0</v>
      </c>
      <c r="AJ738" s="51">
        <v>0</v>
      </c>
      <c r="AK738" s="331" t="s">
        <v>1578</v>
      </c>
      <c r="AL738" s="21" t="s">
        <v>16</v>
      </c>
      <c r="AM738" s="299" t="s">
        <v>9</v>
      </c>
      <c r="AN738" s="241">
        <v>304300</v>
      </c>
      <c r="AO738" s="20">
        <v>1049</v>
      </c>
      <c r="AP738" s="20">
        <v>19</v>
      </c>
      <c r="AQ738" s="417">
        <v>55.210526315789473</v>
      </c>
      <c r="AS738" s="241">
        <v>267400</v>
      </c>
      <c r="AT738" s="20">
        <v>47.4</v>
      </c>
      <c r="AU738" s="20">
        <v>51.666666666666664</v>
      </c>
      <c r="AV738" s="20">
        <v>36</v>
      </c>
      <c r="AW738" s="20">
        <v>5</v>
      </c>
      <c r="AX738" s="20">
        <v>237</v>
      </c>
    </row>
    <row r="739" spans="33:50" x14ac:dyDescent="0.3">
      <c r="AG739" s="49" t="s">
        <v>590</v>
      </c>
      <c r="AH739" s="42">
        <v>431300</v>
      </c>
      <c r="AI739" s="43">
        <v>84.33</v>
      </c>
      <c r="AJ739" s="51">
        <v>86</v>
      </c>
      <c r="AK739" s="331" t="s">
        <v>1444</v>
      </c>
      <c r="AL739" s="21" t="s">
        <v>12</v>
      </c>
      <c r="AM739" s="299" t="s">
        <v>38</v>
      </c>
      <c r="AN739" s="241">
        <v>499200</v>
      </c>
      <c r="AO739" s="20">
        <v>1632</v>
      </c>
      <c r="AP739" s="20">
        <v>18</v>
      </c>
      <c r="AQ739" s="417">
        <v>90.666666666666671</v>
      </c>
      <c r="AS739" s="241">
        <v>442900</v>
      </c>
      <c r="AT739" s="20">
        <v>73.5</v>
      </c>
      <c r="AU739" s="20">
        <v>71.666666666666671</v>
      </c>
      <c r="AV739" s="20">
        <v>166</v>
      </c>
      <c r="AW739" s="20">
        <v>8</v>
      </c>
      <c r="AX739" s="20">
        <v>588</v>
      </c>
    </row>
    <row r="740" spans="33:50" x14ac:dyDescent="0.3">
      <c r="AG740" s="49" t="s">
        <v>591</v>
      </c>
      <c r="AH740" s="42">
        <v>320400</v>
      </c>
      <c r="AI740" s="43">
        <v>51</v>
      </c>
      <c r="AJ740" s="51">
        <v>84</v>
      </c>
      <c r="AK740" s="331" t="s">
        <v>1016</v>
      </c>
      <c r="AL740" s="21" t="s">
        <v>26</v>
      </c>
      <c r="AM740" s="299" t="s">
        <v>10</v>
      </c>
      <c r="AN740" s="241">
        <v>610900</v>
      </c>
      <c r="AO740" s="20">
        <v>2219</v>
      </c>
      <c r="AP740" s="20">
        <v>20</v>
      </c>
      <c r="AQ740" s="417">
        <v>110.95</v>
      </c>
      <c r="AS740" s="241">
        <v>615100</v>
      </c>
      <c r="AT740" s="20">
        <v>114.25</v>
      </c>
      <c r="AU740" s="20">
        <v>117.66666666666667</v>
      </c>
      <c r="AV740" s="20">
        <v>125</v>
      </c>
      <c r="AW740" s="20">
        <v>4</v>
      </c>
      <c r="AX740" s="20">
        <v>457</v>
      </c>
    </row>
    <row r="741" spans="33:50" x14ac:dyDescent="0.3">
      <c r="AG741" s="49" t="s">
        <v>592</v>
      </c>
      <c r="AH741" s="42">
        <v>293800</v>
      </c>
      <c r="AI741" s="43">
        <v>53.33</v>
      </c>
      <c r="AJ741" s="51">
        <v>47</v>
      </c>
      <c r="AK741" s="331" t="s">
        <v>1446</v>
      </c>
      <c r="AL741" s="21" t="s">
        <v>16</v>
      </c>
      <c r="AM741" s="299" t="s">
        <v>38</v>
      </c>
      <c r="AN741" s="241">
        <v>365700</v>
      </c>
      <c r="AO741" s="20">
        <v>1262</v>
      </c>
      <c r="AP741" s="20">
        <v>19</v>
      </c>
      <c r="AQ741" s="417">
        <v>66.421052631578945</v>
      </c>
      <c r="AS741" s="241">
        <v>340800</v>
      </c>
      <c r="AT741" s="20">
        <v>63.571428571428569</v>
      </c>
      <c r="AU741" s="20">
        <v>60.333333333333336</v>
      </c>
      <c r="AV741" s="20">
        <v>75</v>
      </c>
      <c r="AW741" s="20">
        <v>7</v>
      </c>
      <c r="AX741" s="20">
        <v>445</v>
      </c>
    </row>
    <row r="742" spans="33:50" x14ac:dyDescent="0.3">
      <c r="AG742" s="49" t="s">
        <v>593</v>
      </c>
      <c r="AH742" s="42">
        <v>314900</v>
      </c>
      <c r="AI742" s="43">
        <v>67.400000000000006</v>
      </c>
      <c r="AJ742" s="51">
        <v>32</v>
      </c>
      <c r="AK742" s="331" t="s">
        <v>1719</v>
      </c>
      <c r="AL742" s="21" t="s">
        <v>15</v>
      </c>
      <c r="AM742" s="299" t="s">
        <v>38</v>
      </c>
      <c r="AN742" s="241">
        <v>123900</v>
      </c>
      <c r="AO742" s="20">
        <v>88</v>
      </c>
      <c r="AP742" s="20">
        <v>4</v>
      </c>
      <c r="AQ742" s="417">
        <v>22</v>
      </c>
      <c r="AS742" s="241">
        <v>123900</v>
      </c>
      <c r="AT742" s="20">
        <v>0</v>
      </c>
      <c r="AU742" s="20">
        <v>0</v>
      </c>
      <c r="AV742" s="20">
        <v>23</v>
      </c>
      <c r="AW742" s="20">
        <v>0</v>
      </c>
      <c r="AX742" s="20">
        <v>0</v>
      </c>
    </row>
    <row r="743" spans="33:50" x14ac:dyDescent="0.3">
      <c r="AG743" s="49" t="s">
        <v>594</v>
      </c>
      <c r="AH743" s="42">
        <v>254000</v>
      </c>
      <c r="AI743" s="43">
        <v>47</v>
      </c>
      <c r="AJ743" s="51">
        <v>78</v>
      </c>
      <c r="AK743" s="331" t="s">
        <v>1727</v>
      </c>
      <c r="AL743" s="21" t="s">
        <v>41</v>
      </c>
      <c r="AM743" s="435" t="s">
        <v>1971</v>
      </c>
      <c r="AN743" s="241">
        <v>303200</v>
      </c>
      <c r="AO743" s="20">
        <v>881</v>
      </c>
      <c r="AP743" s="20">
        <v>16</v>
      </c>
      <c r="AQ743" s="417">
        <v>55.0625</v>
      </c>
      <c r="AS743" s="241">
        <v>372800</v>
      </c>
      <c r="AT743" s="20">
        <v>72.625</v>
      </c>
      <c r="AU743" s="20">
        <v>80.666666666666671</v>
      </c>
      <c r="AV743" s="20">
        <v>30</v>
      </c>
      <c r="AW743" s="20">
        <v>8</v>
      </c>
      <c r="AX743" s="20">
        <v>581</v>
      </c>
    </row>
    <row r="744" spans="33:50" x14ac:dyDescent="0.3">
      <c r="AG744" s="49" t="s">
        <v>595</v>
      </c>
      <c r="AH744" s="42">
        <v>309800</v>
      </c>
      <c r="AI744" s="43">
        <v>64.67</v>
      </c>
      <c r="AJ744" s="51">
        <v>67</v>
      </c>
      <c r="AK744" s="331" t="s">
        <v>1447</v>
      </c>
      <c r="AL744" s="21" t="s">
        <v>19</v>
      </c>
      <c r="AM744" s="299" t="s">
        <v>1972</v>
      </c>
      <c r="AN744" s="300">
        <v>469200</v>
      </c>
      <c r="AO744" s="20">
        <v>1875</v>
      </c>
      <c r="AP744" s="20">
        <v>22</v>
      </c>
      <c r="AQ744" s="417">
        <v>85.227272727272734</v>
      </c>
      <c r="AS744" s="241">
        <v>383200</v>
      </c>
      <c r="AT744" s="20">
        <v>74.142857142857139</v>
      </c>
      <c r="AU744" s="20">
        <v>49.666666666666664</v>
      </c>
      <c r="AV744" s="20">
        <v>147</v>
      </c>
      <c r="AW744" s="20">
        <v>7</v>
      </c>
      <c r="AX744" s="20">
        <v>519</v>
      </c>
    </row>
    <row r="745" spans="33:50" x14ac:dyDescent="0.3">
      <c r="AG745" s="49" t="s">
        <v>596</v>
      </c>
      <c r="AH745" s="42">
        <v>551000</v>
      </c>
      <c r="AI745" s="43">
        <v>107.83</v>
      </c>
      <c r="AJ745" s="51">
        <v>89</v>
      </c>
      <c r="AK745" s="331" t="s">
        <v>1708</v>
      </c>
      <c r="AL745" s="21" t="s">
        <v>20</v>
      </c>
      <c r="AM745" s="299" t="s">
        <v>10</v>
      </c>
      <c r="AN745" s="241">
        <v>351200</v>
      </c>
      <c r="AO745" s="20">
        <v>893</v>
      </c>
      <c r="AP745" s="20">
        <v>14</v>
      </c>
      <c r="AQ745" s="417">
        <v>63.785714285714285</v>
      </c>
      <c r="AS745" s="241">
        <v>381500</v>
      </c>
      <c r="AT745" s="20">
        <v>76.285714285714292</v>
      </c>
      <c r="AU745" s="20">
        <v>64.666666666666671</v>
      </c>
      <c r="AV745" s="20">
        <v>90</v>
      </c>
      <c r="AW745" s="20">
        <v>7</v>
      </c>
      <c r="AX745" s="20">
        <v>534</v>
      </c>
    </row>
    <row r="746" spans="33:50" x14ac:dyDescent="0.3">
      <c r="AG746" s="49" t="s">
        <v>597</v>
      </c>
      <c r="AH746" s="42">
        <v>156500</v>
      </c>
      <c r="AI746" s="43">
        <v>0</v>
      </c>
      <c r="AJ746" s="51">
        <v>0</v>
      </c>
      <c r="AK746" s="332" t="s">
        <v>1964</v>
      </c>
      <c r="AL746" s="21" t="s">
        <v>22</v>
      </c>
      <c r="AM746" s="299" t="s">
        <v>10</v>
      </c>
      <c r="AN746" s="241">
        <v>193800</v>
      </c>
      <c r="AO746" s="20" t="s">
        <v>1020</v>
      </c>
      <c r="AP746" s="20" t="s">
        <v>1020</v>
      </c>
      <c r="AQ746" s="417" t="s">
        <v>1020</v>
      </c>
      <c r="AR746" s="200"/>
      <c r="AS746" s="241">
        <v>193800</v>
      </c>
      <c r="AT746" s="20">
        <v>0</v>
      </c>
      <c r="AU746" s="20">
        <v>0</v>
      </c>
      <c r="AV746" s="20">
        <v>37</v>
      </c>
      <c r="AW746" s="20">
        <v>0</v>
      </c>
      <c r="AX746" s="20">
        <v>0</v>
      </c>
    </row>
    <row r="747" spans="33:50" x14ac:dyDescent="0.3">
      <c r="AG747" s="49" t="s">
        <v>598</v>
      </c>
      <c r="AH747" s="42">
        <v>262300</v>
      </c>
      <c r="AI747" s="43">
        <v>52.8</v>
      </c>
      <c r="AJ747" s="51">
        <v>40</v>
      </c>
      <c r="AK747" s="331" t="s">
        <v>1448</v>
      </c>
      <c r="AL747" s="21" t="s">
        <v>24</v>
      </c>
      <c r="AM747" s="299" t="s">
        <v>10</v>
      </c>
      <c r="AN747" s="241">
        <v>532700</v>
      </c>
      <c r="AO747" s="20">
        <v>2032</v>
      </c>
      <c r="AP747" s="20">
        <v>21</v>
      </c>
      <c r="AQ747" s="417">
        <v>96.761904761904759</v>
      </c>
      <c r="AS747" s="241">
        <v>488300</v>
      </c>
      <c r="AT747" s="20">
        <v>94</v>
      </c>
      <c r="AU747" s="20">
        <v>94</v>
      </c>
      <c r="AV747" s="20">
        <v>55</v>
      </c>
      <c r="AW747" s="20">
        <v>8</v>
      </c>
      <c r="AX747" s="20">
        <v>752</v>
      </c>
    </row>
    <row r="748" spans="33:50" x14ac:dyDescent="0.3">
      <c r="AG748" s="49" t="s">
        <v>770</v>
      </c>
      <c r="AH748" s="42">
        <v>117300</v>
      </c>
      <c r="AI748" s="43">
        <v>50.5</v>
      </c>
      <c r="AJ748" s="51">
        <v>-32</v>
      </c>
      <c r="AK748" s="332" t="s">
        <v>1709</v>
      </c>
      <c r="AL748" s="21" t="s">
        <v>24</v>
      </c>
      <c r="AM748" s="435" t="s">
        <v>1972</v>
      </c>
      <c r="AN748" s="241">
        <v>123900</v>
      </c>
      <c r="AO748" s="20">
        <v>0</v>
      </c>
      <c r="AP748" s="20">
        <v>0</v>
      </c>
      <c r="AQ748" s="417" t="s">
        <v>1020</v>
      </c>
      <c r="AR748" s="200"/>
      <c r="AS748" s="241">
        <v>123900</v>
      </c>
      <c r="AT748" s="20">
        <v>37</v>
      </c>
      <c r="AU748" s="20">
        <v>37</v>
      </c>
      <c r="AV748" s="20">
        <v>10</v>
      </c>
      <c r="AW748" s="20">
        <v>1</v>
      </c>
      <c r="AX748" s="20">
        <v>37</v>
      </c>
    </row>
    <row r="749" spans="33:50" x14ac:dyDescent="0.3">
      <c r="AG749" s="49" t="s">
        <v>599</v>
      </c>
      <c r="AH749" s="42">
        <v>207200</v>
      </c>
      <c r="AI749" s="43">
        <v>0</v>
      </c>
      <c r="AJ749" s="51">
        <v>0</v>
      </c>
      <c r="AK749" s="331" t="s">
        <v>1449</v>
      </c>
      <c r="AL749" s="21" t="s">
        <v>25</v>
      </c>
      <c r="AM749" s="299" t="s">
        <v>38</v>
      </c>
      <c r="AN749" s="241">
        <v>310900</v>
      </c>
      <c r="AO749" s="20">
        <v>1073</v>
      </c>
      <c r="AP749" s="20">
        <v>19</v>
      </c>
      <c r="AQ749" s="417">
        <v>56.473684210526315</v>
      </c>
      <c r="AS749" s="241">
        <v>363400</v>
      </c>
      <c r="AT749" s="20">
        <v>75.857142857142861</v>
      </c>
      <c r="AU749" s="20">
        <v>54</v>
      </c>
      <c r="AV749" s="20">
        <v>109</v>
      </c>
      <c r="AW749" s="20">
        <v>7</v>
      </c>
      <c r="AX749" s="20">
        <v>531</v>
      </c>
    </row>
    <row r="750" spans="33:50" x14ac:dyDescent="0.3">
      <c r="AG750" s="49" t="s">
        <v>600</v>
      </c>
      <c r="AH750" s="42">
        <v>361900</v>
      </c>
      <c r="AI750" s="43">
        <v>70.67</v>
      </c>
      <c r="AJ750" s="51">
        <v>77</v>
      </c>
      <c r="AK750" s="331" t="s">
        <v>1450</v>
      </c>
      <c r="AL750" s="21" t="s">
        <v>41</v>
      </c>
      <c r="AM750" s="299" t="s">
        <v>9</v>
      </c>
      <c r="AN750" s="241">
        <v>333600</v>
      </c>
      <c r="AO750" s="20">
        <v>1212</v>
      </c>
      <c r="AP750" s="20">
        <v>20</v>
      </c>
      <c r="AQ750" s="417">
        <v>60.6</v>
      </c>
      <c r="AS750" s="241">
        <v>333600</v>
      </c>
      <c r="AT750" s="20">
        <v>47.5</v>
      </c>
      <c r="AU750" s="20">
        <v>47.5</v>
      </c>
      <c r="AV750" s="20">
        <v>94</v>
      </c>
      <c r="AW750" s="20">
        <v>2</v>
      </c>
      <c r="AX750" s="20">
        <v>95</v>
      </c>
    </row>
    <row r="751" spans="33:50" x14ac:dyDescent="0.3">
      <c r="AG751" s="49" t="s">
        <v>601</v>
      </c>
      <c r="AH751" s="42">
        <v>265900</v>
      </c>
      <c r="AI751" s="43">
        <v>31.5</v>
      </c>
      <c r="AJ751" s="51">
        <v>93</v>
      </c>
      <c r="AK751" s="332" t="s">
        <v>1965</v>
      </c>
      <c r="AL751" s="21" t="s">
        <v>20</v>
      </c>
      <c r="AM751" s="299" t="s">
        <v>9</v>
      </c>
      <c r="AN751" s="241">
        <v>130800.00000000001</v>
      </c>
      <c r="AO751" s="20" t="s">
        <v>1020</v>
      </c>
      <c r="AP751" s="20" t="s">
        <v>1020</v>
      </c>
      <c r="AQ751" s="417" t="s">
        <v>1020</v>
      </c>
      <c r="AR751" s="200"/>
      <c r="AS751" s="241">
        <v>130800.00000000001</v>
      </c>
      <c r="AT751" s="20">
        <v>46</v>
      </c>
      <c r="AU751" s="20">
        <v>46</v>
      </c>
      <c r="AV751" s="20">
        <v>-18</v>
      </c>
      <c r="AW751" s="20">
        <v>2</v>
      </c>
      <c r="AX751" s="20">
        <v>92</v>
      </c>
    </row>
    <row r="752" spans="33:50" x14ac:dyDescent="0.3">
      <c r="AG752" s="49" t="s">
        <v>602</v>
      </c>
      <c r="AH752" s="42">
        <v>344500</v>
      </c>
      <c r="AI752" s="43">
        <v>0</v>
      </c>
      <c r="AJ752" s="51">
        <v>0</v>
      </c>
      <c r="AK752" s="331" t="s">
        <v>1581</v>
      </c>
      <c r="AL752" s="21" t="s">
        <v>19</v>
      </c>
      <c r="AM752" s="435" t="s">
        <v>10</v>
      </c>
      <c r="AN752" s="241">
        <v>344100</v>
      </c>
      <c r="AO752" s="20">
        <v>625</v>
      </c>
      <c r="AP752" s="20">
        <v>10</v>
      </c>
      <c r="AQ752" s="417">
        <v>62.5</v>
      </c>
      <c r="AS752" s="241">
        <v>344100</v>
      </c>
      <c r="AT752" s="20">
        <v>31.5</v>
      </c>
      <c r="AU752" s="20">
        <v>31.5</v>
      </c>
      <c r="AV752" s="20">
        <v>132</v>
      </c>
      <c r="AW752" s="20">
        <v>2</v>
      </c>
      <c r="AX752" s="20">
        <v>63</v>
      </c>
    </row>
    <row r="753" spans="33:50" x14ac:dyDescent="0.3">
      <c r="AG753" s="49" t="s">
        <v>603</v>
      </c>
      <c r="AH753" s="42">
        <v>456700</v>
      </c>
      <c r="AI753" s="43">
        <v>85.5</v>
      </c>
      <c r="AJ753" s="51">
        <v>90</v>
      </c>
      <c r="AK753" s="331" t="s">
        <v>1451</v>
      </c>
      <c r="AL753" s="437" t="s">
        <v>15</v>
      </c>
      <c r="AM753" s="299" t="s">
        <v>38</v>
      </c>
      <c r="AN753" s="241">
        <v>300100</v>
      </c>
      <c r="AO753" s="20">
        <v>545</v>
      </c>
      <c r="AP753" s="20">
        <v>10</v>
      </c>
      <c r="AQ753" s="417">
        <v>54.5</v>
      </c>
      <c r="AS753" s="241">
        <v>321900</v>
      </c>
      <c r="AT753" s="20">
        <v>66</v>
      </c>
      <c r="AU753" s="20">
        <v>72.333333333333329</v>
      </c>
      <c r="AV753" s="20">
        <v>39</v>
      </c>
      <c r="AW753" s="20">
        <v>6</v>
      </c>
      <c r="AX753" s="20">
        <v>396</v>
      </c>
    </row>
    <row r="754" spans="33:50" x14ac:dyDescent="0.3">
      <c r="AG754" s="49" t="s">
        <v>771</v>
      </c>
      <c r="AH754" s="42">
        <v>106900</v>
      </c>
      <c r="AI754" s="43">
        <v>0</v>
      </c>
      <c r="AJ754" s="51">
        <v>0</v>
      </c>
      <c r="AK754" s="331" t="s">
        <v>1452</v>
      </c>
      <c r="AL754" s="21" t="s">
        <v>3</v>
      </c>
      <c r="AM754" s="299" t="s">
        <v>38</v>
      </c>
      <c r="AN754" s="241">
        <v>297000</v>
      </c>
      <c r="AO754" s="20">
        <v>1079</v>
      </c>
      <c r="AP754" s="20">
        <v>20</v>
      </c>
      <c r="AQ754" s="417">
        <v>53.95</v>
      </c>
      <c r="AS754" s="241">
        <v>262200</v>
      </c>
      <c r="AT754" s="20">
        <v>46.25</v>
      </c>
      <c r="AU754" s="20">
        <v>36.333333333333336</v>
      </c>
      <c r="AV754" s="20">
        <v>87</v>
      </c>
      <c r="AW754" s="20">
        <v>4</v>
      </c>
      <c r="AX754" s="20">
        <v>185</v>
      </c>
    </row>
    <row r="755" spans="33:50" x14ac:dyDescent="0.3">
      <c r="AG755" s="49" t="s">
        <v>772</v>
      </c>
      <c r="AH755" s="42">
        <v>350100</v>
      </c>
      <c r="AI755" s="43">
        <v>52</v>
      </c>
      <c r="AJ755" s="51">
        <v>106</v>
      </c>
      <c r="AK755" s="331" t="s">
        <v>1453</v>
      </c>
      <c r="AL755" s="21" t="s">
        <v>26</v>
      </c>
      <c r="AM755" s="299" t="s">
        <v>9</v>
      </c>
      <c r="AN755" s="241">
        <v>378100</v>
      </c>
      <c r="AO755" s="20">
        <v>1236</v>
      </c>
      <c r="AP755" s="20">
        <v>18</v>
      </c>
      <c r="AQ755" s="417">
        <v>68.666666666666671</v>
      </c>
      <c r="AS755" s="241">
        <v>425700</v>
      </c>
      <c r="AT755" s="20">
        <v>83.375</v>
      </c>
      <c r="AU755" s="20">
        <v>82</v>
      </c>
      <c r="AV755" s="20">
        <v>101</v>
      </c>
      <c r="AW755" s="20">
        <v>8</v>
      </c>
      <c r="AX755" s="20">
        <v>667</v>
      </c>
    </row>
    <row r="756" spans="33:50" x14ac:dyDescent="0.3">
      <c r="AG756" s="49" t="s">
        <v>604</v>
      </c>
      <c r="AH756" s="42">
        <v>378400</v>
      </c>
      <c r="AI756" s="43">
        <v>58.67</v>
      </c>
      <c r="AJ756" s="51">
        <v>111</v>
      </c>
      <c r="AK756" s="332" t="s">
        <v>1454</v>
      </c>
      <c r="AL756" s="21" t="s">
        <v>17</v>
      </c>
      <c r="AM756" s="299" t="s">
        <v>9</v>
      </c>
      <c r="AN756" s="241">
        <v>447500</v>
      </c>
      <c r="AO756" s="20" t="s">
        <v>1020</v>
      </c>
      <c r="AP756" s="20" t="s">
        <v>1020</v>
      </c>
      <c r="AQ756" s="417" t="s">
        <v>1020</v>
      </c>
      <c r="AR756" s="200"/>
      <c r="AS756" s="241">
        <v>502100</v>
      </c>
      <c r="AT756" s="20">
        <v>93.166666666666671</v>
      </c>
      <c r="AU756" s="20">
        <v>109.66666666666667</v>
      </c>
      <c r="AV756" s="20">
        <v>60</v>
      </c>
      <c r="AW756" s="20">
        <v>6</v>
      </c>
      <c r="AX756" s="20">
        <v>559</v>
      </c>
    </row>
    <row r="757" spans="33:50" x14ac:dyDescent="0.3">
      <c r="AG757" s="49" t="s">
        <v>605</v>
      </c>
      <c r="AH757" s="42">
        <v>412800</v>
      </c>
      <c r="AI757" s="43">
        <v>46</v>
      </c>
      <c r="AJ757" s="51">
        <v>148</v>
      </c>
      <c r="AK757" s="331" t="s">
        <v>1710</v>
      </c>
      <c r="AL757" s="21" t="s">
        <v>25</v>
      </c>
      <c r="AM757" s="299" t="s">
        <v>1972</v>
      </c>
      <c r="AN757" s="241">
        <v>328700</v>
      </c>
      <c r="AO757" s="20">
        <v>779</v>
      </c>
      <c r="AP757" s="20">
        <v>13</v>
      </c>
      <c r="AQ757" s="417">
        <v>59.92307692307692</v>
      </c>
      <c r="AS757" s="241">
        <v>268800</v>
      </c>
      <c r="AT757" s="20">
        <v>45.2</v>
      </c>
      <c r="AU757" s="20">
        <v>54.666666666666664</v>
      </c>
      <c r="AV757" s="20">
        <v>26</v>
      </c>
      <c r="AW757" s="20">
        <v>5</v>
      </c>
      <c r="AX757" s="20">
        <v>226</v>
      </c>
    </row>
    <row r="758" spans="33:50" x14ac:dyDescent="0.3">
      <c r="AG758" s="49" t="s">
        <v>606</v>
      </c>
      <c r="AH758" s="42">
        <v>293400</v>
      </c>
      <c r="AI758" s="43">
        <v>61</v>
      </c>
      <c r="AJ758" s="51">
        <v>49</v>
      </c>
      <c r="AK758" s="331" t="s">
        <v>1455</v>
      </c>
      <c r="AL758" s="21" t="s">
        <v>3</v>
      </c>
      <c r="AM758" s="299" t="s">
        <v>38</v>
      </c>
      <c r="AN758" s="241">
        <v>363800</v>
      </c>
      <c r="AO758" s="20">
        <v>859</v>
      </c>
      <c r="AP758" s="20">
        <v>13</v>
      </c>
      <c r="AQ758" s="417">
        <v>66.07692307692308</v>
      </c>
      <c r="AS758" s="241">
        <v>363800</v>
      </c>
      <c r="AT758" s="20">
        <v>29</v>
      </c>
      <c r="AU758" s="20">
        <v>29</v>
      </c>
      <c r="AV758" s="20">
        <v>111</v>
      </c>
      <c r="AW758" s="20">
        <v>1</v>
      </c>
      <c r="AX758" s="20">
        <v>29</v>
      </c>
    </row>
    <row r="759" spans="33:50" x14ac:dyDescent="0.3">
      <c r="AG759" s="49" t="s">
        <v>859</v>
      </c>
      <c r="AH759" s="42">
        <v>123900</v>
      </c>
      <c r="AI759" s="43">
        <v>0</v>
      </c>
      <c r="AJ759" s="51">
        <v>0</v>
      </c>
      <c r="AK759" s="331" t="s">
        <v>1456</v>
      </c>
      <c r="AL759" s="21" t="s">
        <v>19</v>
      </c>
      <c r="AM759" s="435" t="s">
        <v>1971</v>
      </c>
      <c r="AN759" s="241">
        <v>573800</v>
      </c>
      <c r="AO759" s="20">
        <v>1549</v>
      </c>
      <c r="AP759" s="20">
        <v>18</v>
      </c>
      <c r="AQ759" s="417">
        <v>86.055555555555557</v>
      </c>
      <c r="AS759" s="241">
        <v>449100</v>
      </c>
      <c r="AT759" s="20">
        <v>79.714285714285708</v>
      </c>
      <c r="AU759" s="20">
        <v>93</v>
      </c>
      <c r="AV759" s="20">
        <v>46</v>
      </c>
      <c r="AW759" s="20">
        <v>7</v>
      </c>
      <c r="AX759" s="20">
        <v>558</v>
      </c>
    </row>
    <row r="760" spans="33:50" x14ac:dyDescent="0.3">
      <c r="AG760" s="49" t="s">
        <v>860</v>
      </c>
      <c r="AH760" s="42">
        <v>364600</v>
      </c>
      <c r="AI760" s="43">
        <v>68.83</v>
      </c>
      <c r="AJ760" s="51">
        <v>48</v>
      </c>
      <c r="AK760" s="332" t="s">
        <v>1711</v>
      </c>
      <c r="AL760" s="21" t="s">
        <v>18</v>
      </c>
      <c r="AM760" s="435" t="s">
        <v>1972</v>
      </c>
      <c r="AN760" s="241">
        <v>123900</v>
      </c>
      <c r="AO760" s="20">
        <v>0</v>
      </c>
      <c r="AP760" s="20">
        <v>0</v>
      </c>
      <c r="AQ760" s="417" t="s">
        <v>1020</v>
      </c>
      <c r="AR760" s="200"/>
      <c r="AS760" s="241">
        <v>123900</v>
      </c>
      <c r="AT760" s="20">
        <v>2</v>
      </c>
      <c r="AU760" s="20">
        <v>2</v>
      </c>
      <c r="AV760" s="20">
        <v>45</v>
      </c>
      <c r="AW760" s="20">
        <v>1</v>
      </c>
      <c r="AX760" s="20">
        <v>2</v>
      </c>
    </row>
    <row r="761" spans="33:50" x14ac:dyDescent="0.3">
      <c r="AG761" s="49" t="s">
        <v>607</v>
      </c>
      <c r="AH761" s="42">
        <v>518600</v>
      </c>
      <c r="AI761" s="43">
        <v>99</v>
      </c>
      <c r="AJ761" s="51">
        <v>127</v>
      </c>
      <c r="AK761" s="331" t="s">
        <v>1584</v>
      </c>
      <c r="AL761" s="21" t="s">
        <v>24</v>
      </c>
      <c r="AM761" s="299" t="s">
        <v>38</v>
      </c>
      <c r="AN761" s="241">
        <v>260000</v>
      </c>
      <c r="AO761" s="20">
        <v>333</v>
      </c>
      <c r="AP761" s="20">
        <v>7</v>
      </c>
      <c r="AQ761" s="417">
        <v>47.571428571428569</v>
      </c>
      <c r="AS761" s="241">
        <v>260000</v>
      </c>
      <c r="AT761" s="20">
        <v>0</v>
      </c>
      <c r="AU761" s="20">
        <v>0</v>
      </c>
      <c r="AV761" s="20">
        <v>49</v>
      </c>
      <c r="AW761" s="20">
        <v>0</v>
      </c>
      <c r="AX761" s="20">
        <v>0</v>
      </c>
    </row>
    <row r="762" spans="33:50" x14ac:dyDescent="0.3">
      <c r="AG762" s="49" t="s">
        <v>608</v>
      </c>
      <c r="AH762" s="42">
        <v>530100</v>
      </c>
      <c r="AI762" s="43">
        <v>104.67</v>
      </c>
      <c r="AJ762" s="51">
        <v>45</v>
      </c>
      <c r="AK762" s="331" t="s">
        <v>1017</v>
      </c>
      <c r="AL762" s="21" t="s">
        <v>41</v>
      </c>
      <c r="AM762" s="299" t="s">
        <v>9</v>
      </c>
      <c r="AN762" s="241">
        <v>454000</v>
      </c>
      <c r="AO762" s="20">
        <v>1814</v>
      </c>
      <c r="AP762" s="20">
        <v>22</v>
      </c>
      <c r="AQ762" s="417">
        <v>82.454545454545453</v>
      </c>
      <c r="AS762" s="241">
        <v>476100</v>
      </c>
      <c r="AT762" s="20">
        <v>93</v>
      </c>
      <c r="AU762" s="20">
        <v>78.333333333333329</v>
      </c>
      <c r="AV762" s="20">
        <v>57</v>
      </c>
      <c r="AW762" s="20">
        <v>8</v>
      </c>
      <c r="AX762" s="20">
        <v>744</v>
      </c>
    </row>
    <row r="763" spans="33:50" x14ac:dyDescent="0.3">
      <c r="AG763" s="49" t="s">
        <v>861</v>
      </c>
      <c r="AH763" s="42">
        <v>123900</v>
      </c>
      <c r="AI763" s="43">
        <v>0</v>
      </c>
      <c r="AJ763" s="51">
        <v>0</v>
      </c>
      <c r="AK763" s="331" t="s">
        <v>1457</v>
      </c>
      <c r="AL763" s="437" t="s">
        <v>25</v>
      </c>
      <c r="AM763" s="299" t="s">
        <v>1971</v>
      </c>
      <c r="AN763" s="241">
        <v>304400</v>
      </c>
      <c r="AO763" s="20">
        <v>1209</v>
      </c>
      <c r="AP763" s="20">
        <v>21</v>
      </c>
      <c r="AQ763" s="417">
        <v>57.571428571428569</v>
      </c>
      <c r="AS763" s="241">
        <v>389700</v>
      </c>
      <c r="AT763" s="20">
        <v>72.5</v>
      </c>
      <c r="AU763" s="20">
        <v>86.333333333333329</v>
      </c>
      <c r="AV763" s="20">
        <v>52</v>
      </c>
      <c r="AW763" s="20">
        <v>8</v>
      </c>
      <c r="AX763" s="20">
        <v>580</v>
      </c>
    </row>
    <row r="764" spans="33:50" x14ac:dyDescent="0.3">
      <c r="AG764" s="49" t="s">
        <v>609</v>
      </c>
      <c r="AH764" s="42">
        <v>370400</v>
      </c>
      <c r="AI764" s="43">
        <v>67.75</v>
      </c>
      <c r="AJ764" s="51">
        <v>112</v>
      </c>
      <c r="AK764" s="331" t="s">
        <v>1457</v>
      </c>
      <c r="AL764" s="21" t="s">
        <v>3</v>
      </c>
      <c r="AM764" s="435" t="s">
        <v>1971</v>
      </c>
      <c r="AN764" s="241">
        <v>317000</v>
      </c>
      <c r="AO764" s="20">
        <v>1209</v>
      </c>
      <c r="AP764" s="20">
        <v>21</v>
      </c>
      <c r="AQ764" s="417">
        <v>57.571428571428569</v>
      </c>
      <c r="AS764" s="241">
        <v>389700</v>
      </c>
      <c r="AT764" s="20">
        <v>72.5</v>
      </c>
      <c r="AU764" s="20">
        <v>86.333333333333329</v>
      </c>
      <c r="AV764" s="20">
        <v>52</v>
      </c>
      <c r="AW764" s="20">
        <v>8</v>
      </c>
      <c r="AX764" s="20">
        <v>580</v>
      </c>
    </row>
    <row r="765" spans="33:50" x14ac:dyDescent="0.3">
      <c r="AG765" s="49" t="s">
        <v>773</v>
      </c>
      <c r="AH765" s="42">
        <v>117300</v>
      </c>
      <c r="AI765" s="43">
        <v>0</v>
      </c>
      <c r="AJ765" s="51">
        <v>0</v>
      </c>
      <c r="AK765" s="332" t="s">
        <v>1966</v>
      </c>
      <c r="AL765" s="21" t="s">
        <v>16</v>
      </c>
      <c r="AM765" s="299" t="s">
        <v>10</v>
      </c>
      <c r="AN765" s="241">
        <v>102400</v>
      </c>
      <c r="AO765" s="20" t="s">
        <v>1020</v>
      </c>
      <c r="AP765" s="20" t="s">
        <v>1020</v>
      </c>
      <c r="AQ765" s="417" t="s">
        <v>1020</v>
      </c>
      <c r="AR765" s="200"/>
      <c r="AS765" s="241">
        <v>102400</v>
      </c>
      <c r="AT765" s="20">
        <v>0</v>
      </c>
      <c r="AU765" s="20">
        <v>0</v>
      </c>
      <c r="AV765" s="20">
        <v>19</v>
      </c>
      <c r="AW765" s="20">
        <v>0</v>
      </c>
      <c r="AX765" s="20">
        <v>0</v>
      </c>
    </row>
    <row r="766" spans="33:50" x14ac:dyDescent="0.3">
      <c r="AG766" s="49" t="s">
        <v>862</v>
      </c>
      <c r="AH766" s="42">
        <v>228600</v>
      </c>
      <c r="AI766" s="43">
        <v>64.25</v>
      </c>
      <c r="AJ766" s="51">
        <v>-2</v>
      </c>
      <c r="AK766" s="332" t="s">
        <v>1458</v>
      </c>
      <c r="AL766" s="21" t="s">
        <v>23</v>
      </c>
      <c r="AM766" s="299" t="s">
        <v>38</v>
      </c>
      <c r="AN766" s="241">
        <v>123900</v>
      </c>
      <c r="AO766" s="20">
        <v>0</v>
      </c>
      <c r="AP766" s="20">
        <v>0</v>
      </c>
      <c r="AQ766" s="417" t="s">
        <v>1020</v>
      </c>
      <c r="AR766" s="200"/>
      <c r="AS766" s="241">
        <v>240800</v>
      </c>
      <c r="AT766" s="20">
        <v>64.400000000000006</v>
      </c>
      <c r="AU766" s="20">
        <v>69</v>
      </c>
      <c r="AV766" s="20">
        <v>-34</v>
      </c>
      <c r="AW766" s="20">
        <v>5</v>
      </c>
      <c r="AX766" s="20">
        <v>322</v>
      </c>
    </row>
    <row r="767" spans="33:50" x14ac:dyDescent="0.3">
      <c r="AG767" s="49" t="s">
        <v>610</v>
      </c>
      <c r="AH767" s="42">
        <v>574900</v>
      </c>
      <c r="AI767" s="43">
        <v>126</v>
      </c>
      <c r="AJ767" s="51">
        <v>128</v>
      </c>
      <c r="AK767" s="332" t="s">
        <v>1712</v>
      </c>
      <c r="AL767" s="21" t="s">
        <v>25</v>
      </c>
      <c r="AM767" s="299" t="s">
        <v>1973</v>
      </c>
      <c r="AN767" s="241">
        <v>117300</v>
      </c>
      <c r="AO767" s="20">
        <v>-2</v>
      </c>
      <c r="AP767" s="20">
        <v>1</v>
      </c>
      <c r="AQ767" s="417">
        <v>-2</v>
      </c>
      <c r="AR767" s="200"/>
      <c r="AS767" s="241">
        <v>123900</v>
      </c>
      <c r="AT767" s="20">
        <v>0</v>
      </c>
      <c r="AU767" s="20">
        <v>0</v>
      </c>
      <c r="AV767" s="20">
        <v>23</v>
      </c>
      <c r="AW767" s="20">
        <v>0</v>
      </c>
      <c r="AX767" s="20">
        <v>0</v>
      </c>
    </row>
    <row r="768" spans="33:50" x14ac:dyDescent="0.3">
      <c r="AG768" s="49" t="s">
        <v>611</v>
      </c>
      <c r="AH768" s="42">
        <v>335900</v>
      </c>
      <c r="AI768" s="43">
        <v>52</v>
      </c>
      <c r="AJ768" s="51">
        <v>97</v>
      </c>
      <c r="AK768" s="331" t="s">
        <v>1459</v>
      </c>
      <c r="AL768" s="21" t="s">
        <v>26</v>
      </c>
      <c r="AM768" s="299" t="s">
        <v>9</v>
      </c>
      <c r="AN768" s="241">
        <v>425800</v>
      </c>
      <c r="AO768" s="20">
        <v>696</v>
      </c>
      <c r="AP768" s="20">
        <v>9</v>
      </c>
      <c r="AQ768" s="417">
        <v>77.333333333333329</v>
      </c>
      <c r="AS768" s="241">
        <v>425800</v>
      </c>
      <c r="AT768" s="20">
        <v>0</v>
      </c>
      <c r="AU768" s="20">
        <v>0</v>
      </c>
      <c r="AV768" s="20">
        <v>80</v>
      </c>
      <c r="AW768" s="20">
        <v>0</v>
      </c>
      <c r="AX768" s="20">
        <v>0</v>
      </c>
    </row>
    <row r="769" spans="33:50" x14ac:dyDescent="0.3">
      <c r="AG769" s="49" t="s">
        <v>612</v>
      </c>
      <c r="AH769" s="42">
        <v>275700</v>
      </c>
      <c r="AI769" s="43">
        <v>51.17</v>
      </c>
      <c r="AJ769" s="51">
        <v>76</v>
      </c>
      <c r="AK769" s="332" t="s">
        <v>1713</v>
      </c>
      <c r="AL769" s="21" t="s">
        <v>18</v>
      </c>
      <c r="AM769" s="435" t="s">
        <v>1972</v>
      </c>
      <c r="AN769" s="241">
        <v>123900</v>
      </c>
      <c r="AO769" s="20">
        <v>0</v>
      </c>
      <c r="AP769" s="20">
        <v>0</v>
      </c>
      <c r="AQ769" s="417" t="s">
        <v>1020</v>
      </c>
      <c r="AR769" s="200"/>
      <c r="AS769" s="241">
        <v>123900</v>
      </c>
      <c r="AT769" s="20">
        <v>0</v>
      </c>
      <c r="AU769" s="20">
        <v>0</v>
      </c>
      <c r="AV769" s="20">
        <v>23</v>
      </c>
      <c r="AW769" s="20">
        <v>0</v>
      </c>
      <c r="AX769" s="20">
        <v>0</v>
      </c>
    </row>
    <row r="770" spans="33:50" x14ac:dyDescent="0.3">
      <c r="AG770" s="49" t="s">
        <v>613</v>
      </c>
      <c r="AH770" s="42">
        <v>398100</v>
      </c>
      <c r="AI770" s="43">
        <v>69</v>
      </c>
      <c r="AJ770" s="51">
        <v>127</v>
      </c>
      <c r="AK770" s="332" t="s">
        <v>1714</v>
      </c>
      <c r="AL770" s="21" t="s">
        <v>13</v>
      </c>
      <c r="AM770" s="299" t="s">
        <v>1971</v>
      </c>
      <c r="AN770" s="241">
        <v>123900</v>
      </c>
      <c r="AO770" s="20">
        <v>0</v>
      </c>
      <c r="AP770" s="20">
        <v>0</v>
      </c>
      <c r="AQ770" s="417" t="s">
        <v>1020</v>
      </c>
      <c r="AR770" s="200"/>
      <c r="AS770" s="241">
        <v>264900</v>
      </c>
      <c r="AT770" s="20">
        <v>57.25</v>
      </c>
      <c r="AU770" s="20">
        <v>50.666666666666664</v>
      </c>
      <c r="AV770" s="20">
        <v>37</v>
      </c>
      <c r="AW770" s="20">
        <v>8</v>
      </c>
      <c r="AX770" s="20">
        <v>458</v>
      </c>
    </row>
    <row r="771" spans="33:50" x14ac:dyDescent="0.3">
      <c r="AG771" s="49" t="s">
        <v>614</v>
      </c>
      <c r="AH771" s="42">
        <v>495000</v>
      </c>
      <c r="AI771" s="43">
        <v>91.83</v>
      </c>
      <c r="AJ771" s="51">
        <v>76</v>
      </c>
      <c r="AK771" s="331" t="s">
        <v>1461</v>
      </c>
      <c r="AL771" s="21" t="s">
        <v>16</v>
      </c>
      <c r="AM771" s="299" t="s">
        <v>9</v>
      </c>
      <c r="AN771" s="241">
        <v>264300</v>
      </c>
      <c r="AO771" s="20">
        <v>120</v>
      </c>
      <c r="AP771" s="20">
        <v>2</v>
      </c>
      <c r="AQ771" s="417">
        <v>60</v>
      </c>
      <c r="AS771" s="241">
        <v>274200</v>
      </c>
      <c r="AT771" s="20">
        <v>57.5</v>
      </c>
      <c r="AU771" s="20">
        <v>49</v>
      </c>
      <c r="AV771" s="20">
        <v>60</v>
      </c>
      <c r="AW771" s="20">
        <v>4</v>
      </c>
      <c r="AX771" s="20">
        <v>230</v>
      </c>
    </row>
    <row r="772" spans="33:50" x14ac:dyDescent="0.3">
      <c r="AG772" s="49" t="s">
        <v>774</v>
      </c>
      <c r="AH772" s="42">
        <v>102400</v>
      </c>
      <c r="AI772" s="43">
        <v>0</v>
      </c>
      <c r="AJ772" s="51">
        <v>0</v>
      </c>
      <c r="AK772" s="331" t="s">
        <v>1585</v>
      </c>
      <c r="AL772" s="21" t="s">
        <v>14</v>
      </c>
      <c r="AM772" s="435" t="s">
        <v>1974</v>
      </c>
      <c r="AN772" s="241">
        <v>210000</v>
      </c>
      <c r="AO772" s="20">
        <v>109</v>
      </c>
      <c r="AP772" s="20">
        <v>2</v>
      </c>
      <c r="AQ772" s="417">
        <v>54.5</v>
      </c>
      <c r="AS772" s="241">
        <v>210000</v>
      </c>
      <c r="AT772" s="20">
        <v>16</v>
      </c>
      <c r="AU772" s="20">
        <v>16</v>
      </c>
      <c r="AV772" s="20">
        <v>65</v>
      </c>
      <c r="AW772" s="20">
        <v>1</v>
      </c>
      <c r="AX772" s="20">
        <v>16</v>
      </c>
    </row>
    <row r="773" spans="33:50" x14ac:dyDescent="0.3">
      <c r="AG773" s="49" t="s">
        <v>615</v>
      </c>
      <c r="AH773" s="42">
        <v>434500</v>
      </c>
      <c r="AI773" s="43">
        <v>87.17</v>
      </c>
      <c r="AJ773" s="51">
        <v>37</v>
      </c>
      <c r="AK773" s="331" t="s">
        <v>1586</v>
      </c>
      <c r="AL773" s="21" t="s">
        <v>25</v>
      </c>
      <c r="AM773" s="435" t="s">
        <v>38</v>
      </c>
      <c r="AN773" s="241">
        <v>176200</v>
      </c>
      <c r="AO773" s="20">
        <v>200</v>
      </c>
      <c r="AP773" s="20">
        <v>5</v>
      </c>
      <c r="AQ773" s="417">
        <v>40</v>
      </c>
      <c r="AS773" s="241">
        <v>176200</v>
      </c>
      <c r="AT773" s="20">
        <v>0</v>
      </c>
      <c r="AU773" s="20">
        <v>0</v>
      </c>
      <c r="AV773" s="20">
        <v>33</v>
      </c>
      <c r="AW773" s="20">
        <v>0</v>
      </c>
      <c r="AX773" s="20">
        <v>0</v>
      </c>
    </row>
    <row r="774" spans="33:50" x14ac:dyDescent="0.3">
      <c r="AG774" s="49" t="s">
        <v>616</v>
      </c>
      <c r="AH774" s="42">
        <v>587100</v>
      </c>
      <c r="AI774" s="43">
        <v>117.83</v>
      </c>
      <c r="AJ774" s="51">
        <v>123</v>
      </c>
      <c r="AK774" s="331" t="s">
        <v>1715</v>
      </c>
      <c r="AL774" s="21" t="s">
        <v>41</v>
      </c>
      <c r="AM774" s="299" t="s">
        <v>1972</v>
      </c>
      <c r="AN774" s="241">
        <v>266200</v>
      </c>
      <c r="AO774" s="20">
        <v>822</v>
      </c>
      <c r="AP774" s="20">
        <v>17</v>
      </c>
      <c r="AQ774" s="417">
        <v>48.352941176470587</v>
      </c>
      <c r="AS774" s="241">
        <v>188200</v>
      </c>
      <c r="AT774" s="20">
        <v>29.333333333333332</v>
      </c>
      <c r="AU774" s="20">
        <v>21.666666666666668</v>
      </c>
      <c r="AV774" s="20">
        <v>67</v>
      </c>
      <c r="AW774" s="20">
        <v>6</v>
      </c>
      <c r="AX774" s="20">
        <v>176</v>
      </c>
    </row>
    <row r="775" spans="33:50" x14ac:dyDescent="0.3">
      <c r="AG775" s="49" t="s">
        <v>617</v>
      </c>
      <c r="AH775" s="42">
        <v>117300</v>
      </c>
      <c r="AI775" s="43">
        <v>0</v>
      </c>
      <c r="AJ775" s="51">
        <v>0</v>
      </c>
      <c r="AK775" s="331" t="s">
        <v>1462</v>
      </c>
      <c r="AL775" s="21" t="s">
        <v>23</v>
      </c>
      <c r="AM775" s="299" t="s">
        <v>10</v>
      </c>
      <c r="AN775" s="241">
        <v>580700</v>
      </c>
      <c r="AO775" s="20">
        <v>2215</v>
      </c>
      <c r="AP775" s="20">
        <v>21</v>
      </c>
      <c r="AQ775" s="417">
        <v>105.47619047619048</v>
      </c>
      <c r="AS775" s="241">
        <v>412500</v>
      </c>
      <c r="AT775" s="20">
        <v>73</v>
      </c>
      <c r="AU775" s="20">
        <v>81</v>
      </c>
      <c r="AV775" s="20">
        <v>74</v>
      </c>
      <c r="AW775" s="20">
        <v>8</v>
      </c>
      <c r="AX775" s="20">
        <v>584</v>
      </c>
    </row>
    <row r="776" spans="33:50" x14ac:dyDescent="0.3">
      <c r="AG776" s="49"/>
      <c r="AH776" s="42"/>
      <c r="AI776" s="43"/>
      <c r="AJ776" s="51"/>
      <c r="AK776" s="331" t="s">
        <v>1463</v>
      </c>
      <c r="AL776" s="21" t="s">
        <v>20</v>
      </c>
      <c r="AM776" s="435" t="s">
        <v>38</v>
      </c>
      <c r="AN776" s="241">
        <v>352400</v>
      </c>
      <c r="AO776" s="20">
        <v>640</v>
      </c>
      <c r="AP776" s="20">
        <v>10</v>
      </c>
      <c r="AQ776" s="417">
        <v>64</v>
      </c>
      <c r="AS776" s="241">
        <v>276600</v>
      </c>
      <c r="AT776" s="20">
        <v>42.5</v>
      </c>
      <c r="AU776" s="20">
        <v>63</v>
      </c>
      <c r="AV776" s="20">
        <v>37</v>
      </c>
      <c r="AW776" s="20">
        <v>6</v>
      </c>
      <c r="AX776" s="20">
        <v>255</v>
      </c>
    </row>
    <row r="777" spans="33:50" x14ac:dyDescent="0.3">
      <c r="AG777" s="49" t="s">
        <v>618</v>
      </c>
      <c r="AH777" s="42">
        <v>398500</v>
      </c>
      <c r="AI777" s="43">
        <v>76.5</v>
      </c>
      <c r="AJ777" s="51">
        <v>75</v>
      </c>
      <c r="AK777" s="331" t="s">
        <v>1464</v>
      </c>
      <c r="AL777" s="436" t="s">
        <v>25</v>
      </c>
      <c r="AM777" s="299" t="s">
        <v>9</v>
      </c>
      <c r="AN777" s="433">
        <v>552400</v>
      </c>
      <c r="AO777" s="20">
        <v>1204</v>
      </c>
      <c r="AP777" s="20">
        <v>12</v>
      </c>
      <c r="AQ777" s="417">
        <v>100.33333333333333</v>
      </c>
      <c r="AS777" s="241">
        <v>435600</v>
      </c>
      <c r="AT777" s="20">
        <v>71.142857142857139</v>
      </c>
      <c r="AU777" s="20">
        <v>95</v>
      </c>
      <c r="AV777" s="20">
        <v>65</v>
      </c>
      <c r="AW777" s="20">
        <v>7</v>
      </c>
      <c r="AX777" s="20">
        <v>498</v>
      </c>
    </row>
    <row r="778" spans="33:50" x14ac:dyDescent="0.3">
      <c r="AG778" s="49" t="s">
        <v>619</v>
      </c>
      <c r="AH778" s="42">
        <v>123900</v>
      </c>
      <c r="AI778" s="43">
        <v>0</v>
      </c>
      <c r="AJ778" s="51">
        <v>0</v>
      </c>
      <c r="AK778" s="331" t="s">
        <v>1465</v>
      </c>
      <c r="AL778" s="21" t="s">
        <v>17</v>
      </c>
      <c r="AM778" s="299" t="s">
        <v>11</v>
      </c>
      <c r="AN778" s="241">
        <v>605100</v>
      </c>
      <c r="AO778" s="20">
        <v>2414</v>
      </c>
      <c r="AP778" s="20">
        <v>22</v>
      </c>
      <c r="AQ778" s="417">
        <v>109.72727272727273</v>
      </c>
      <c r="AS778" s="241">
        <v>572200</v>
      </c>
      <c r="AT778" s="20">
        <v>112</v>
      </c>
      <c r="AU778" s="20">
        <v>100</v>
      </c>
      <c r="AV778" s="20">
        <v>115</v>
      </c>
      <c r="AW778" s="20">
        <v>6</v>
      </c>
      <c r="AX778" s="20">
        <v>672</v>
      </c>
    </row>
    <row r="779" spans="33:50" x14ac:dyDescent="0.3">
      <c r="AG779" s="49" t="s">
        <v>863</v>
      </c>
      <c r="AH779" s="42">
        <v>238000</v>
      </c>
      <c r="AI779" s="43">
        <v>0</v>
      </c>
      <c r="AJ779" s="51">
        <v>0</v>
      </c>
      <c r="AK779" s="332" t="s">
        <v>1716</v>
      </c>
      <c r="AL779" s="21" t="s">
        <v>21</v>
      </c>
      <c r="AM779" s="435" t="s">
        <v>1972</v>
      </c>
      <c r="AN779" s="241">
        <v>123900</v>
      </c>
      <c r="AO779" s="20">
        <v>0</v>
      </c>
      <c r="AP779" s="20">
        <v>0</v>
      </c>
      <c r="AQ779" s="417" t="s">
        <v>1020</v>
      </c>
      <c r="AR779" s="200"/>
      <c r="AS779" s="241">
        <v>123900</v>
      </c>
      <c r="AT779" s="20">
        <v>0</v>
      </c>
      <c r="AU779" s="20">
        <v>0</v>
      </c>
      <c r="AV779" s="20">
        <v>23</v>
      </c>
      <c r="AW779" s="20">
        <v>0</v>
      </c>
      <c r="AX779" s="20">
        <v>0</v>
      </c>
    </row>
    <row r="780" spans="33:50" x14ac:dyDescent="0.3">
      <c r="AG780" s="49" t="s">
        <v>620</v>
      </c>
      <c r="AH780" s="42">
        <v>335700</v>
      </c>
      <c r="AI780" s="43">
        <v>61</v>
      </c>
      <c r="AJ780" s="51">
        <v>88</v>
      </c>
      <c r="AK780" s="331" t="s">
        <v>1466</v>
      </c>
      <c r="AL780" s="21" t="s">
        <v>41</v>
      </c>
      <c r="AM780" s="435" t="s">
        <v>10</v>
      </c>
      <c r="AN780" s="241">
        <v>393800</v>
      </c>
      <c r="AO780" s="20">
        <v>1359</v>
      </c>
      <c r="AP780" s="20">
        <v>19</v>
      </c>
      <c r="AQ780" s="417">
        <v>71.526315789473685</v>
      </c>
      <c r="AS780" s="241">
        <v>495600</v>
      </c>
      <c r="AT780" s="20">
        <v>99.875</v>
      </c>
      <c r="AU780" s="20">
        <v>88</v>
      </c>
      <c r="AV780" s="20">
        <v>113</v>
      </c>
      <c r="AW780" s="20">
        <v>8</v>
      </c>
      <c r="AX780" s="20">
        <v>799</v>
      </c>
    </row>
    <row r="781" spans="33:50" x14ac:dyDescent="0.3">
      <c r="AG781" s="49" t="s">
        <v>621</v>
      </c>
      <c r="AH781" s="42">
        <v>123900</v>
      </c>
      <c r="AI781" s="43">
        <v>0</v>
      </c>
      <c r="AJ781" s="51">
        <v>0</v>
      </c>
      <c r="AK781" s="332" t="s">
        <v>1717</v>
      </c>
      <c r="AL781" s="21" t="s">
        <v>16</v>
      </c>
      <c r="AM781" s="299" t="s">
        <v>1971</v>
      </c>
      <c r="AN781" s="241">
        <v>123900</v>
      </c>
      <c r="AO781" s="20">
        <v>0</v>
      </c>
      <c r="AP781" s="20">
        <v>0</v>
      </c>
      <c r="AQ781" s="417" t="s">
        <v>1020</v>
      </c>
      <c r="AR781" s="200"/>
      <c r="AS781" s="241">
        <v>123900</v>
      </c>
      <c r="AT781" s="20">
        <v>0</v>
      </c>
      <c r="AU781" s="20">
        <v>0</v>
      </c>
      <c r="AV781" s="20">
        <v>23</v>
      </c>
      <c r="AW781" s="20">
        <v>0</v>
      </c>
      <c r="AX781" s="20">
        <v>0</v>
      </c>
    </row>
    <row r="782" spans="33:50" x14ac:dyDescent="0.3">
      <c r="AG782" s="49" t="s">
        <v>775</v>
      </c>
      <c r="AH782" s="42">
        <v>184800</v>
      </c>
      <c r="AI782" s="43">
        <v>0</v>
      </c>
      <c r="AJ782" s="51">
        <v>0</v>
      </c>
      <c r="AK782" s="331" t="s">
        <v>1467</v>
      </c>
      <c r="AL782" s="21" t="s">
        <v>20</v>
      </c>
      <c r="AM782" s="299" t="s">
        <v>10</v>
      </c>
      <c r="AN782" s="241">
        <v>309300</v>
      </c>
      <c r="AO782" s="20">
        <v>618</v>
      </c>
      <c r="AP782" s="20">
        <v>11</v>
      </c>
      <c r="AQ782" s="417">
        <v>56.18181818181818</v>
      </c>
      <c r="AS782" s="241">
        <v>425600</v>
      </c>
      <c r="AT782" s="20">
        <v>83.75</v>
      </c>
      <c r="AU782" s="20">
        <v>84.666666666666671</v>
      </c>
      <c r="AV782" s="20">
        <v>85</v>
      </c>
      <c r="AW782" s="20">
        <v>8</v>
      </c>
      <c r="AX782" s="20">
        <v>670</v>
      </c>
    </row>
    <row r="783" spans="33:50" x14ac:dyDescent="0.3">
      <c r="AG783" s="49" t="s">
        <v>776</v>
      </c>
      <c r="AH783" s="42">
        <v>338400</v>
      </c>
      <c r="AI783" s="43">
        <v>73.5</v>
      </c>
      <c r="AJ783" s="51">
        <v>114</v>
      </c>
      <c r="AK783" s="331" t="s">
        <v>1718</v>
      </c>
      <c r="AL783" s="21" t="s">
        <v>12</v>
      </c>
      <c r="AM783" s="299" t="s">
        <v>9</v>
      </c>
      <c r="AN783" s="241">
        <v>328100</v>
      </c>
      <c r="AO783" s="20">
        <v>298</v>
      </c>
      <c r="AP783" s="20">
        <v>4</v>
      </c>
      <c r="AQ783" s="417">
        <v>74.5</v>
      </c>
      <c r="AS783" s="241">
        <v>328100</v>
      </c>
      <c r="AT783" s="20">
        <v>0</v>
      </c>
      <c r="AU783" s="20">
        <v>0</v>
      </c>
      <c r="AV783" s="20">
        <v>62</v>
      </c>
      <c r="AW783" s="20">
        <v>0</v>
      </c>
      <c r="AX783" s="20">
        <v>0</v>
      </c>
    </row>
    <row r="784" spans="33:50" x14ac:dyDescent="0.3">
      <c r="AG784" s="49" t="s">
        <v>864</v>
      </c>
      <c r="AH784" s="42">
        <v>266800</v>
      </c>
      <c r="AI784" s="43">
        <v>56.33</v>
      </c>
      <c r="AJ784" s="51">
        <v>21</v>
      </c>
      <c r="AK784" s="331" t="s">
        <v>1468</v>
      </c>
      <c r="AL784" s="21" t="s">
        <v>15</v>
      </c>
      <c r="AM784" s="435" t="s">
        <v>1972</v>
      </c>
      <c r="AN784" s="241">
        <v>430900</v>
      </c>
      <c r="AO784" s="20">
        <v>1722</v>
      </c>
      <c r="AP784" s="20">
        <v>22</v>
      </c>
      <c r="AQ784" s="417">
        <v>78.272727272727266</v>
      </c>
      <c r="AS784" s="241">
        <v>430900</v>
      </c>
      <c r="AT784" s="20">
        <v>0</v>
      </c>
      <c r="AU784" s="20">
        <v>0</v>
      </c>
      <c r="AV784" s="20">
        <v>81</v>
      </c>
      <c r="AW784" s="20">
        <v>0</v>
      </c>
      <c r="AX784" s="20">
        <v>0</v>
      </c>
    </row>
    <row r="785" spans="33:50" x14ac:dyDescent="0.3">
      <c r="AG785" s="49" t="s">
        <v>622</v>
      </c>
      <c r="AH785" s="42">
        <v>379300</v>
      </c>
      <c r="AI785" s="43">
        <v>75.5</v>
      </c>
      <c r="AJ785" s="51">
        <v>115</v>
      </c>
      <c r="AK785" s="331" t="s">
        <v>933</v>
      </c>
      <c r="AL785" s="21" t="s">
        <v>22</v>
      </c>
      <c r="AM785" s="435" t="s">
        <v>11</v>
      </c>
      <c r="AN785" s="241">
        <v>393200</v>
      </c>
      <c r="AO785" s="20">
        <v>857</v>
      </c>
      <c r="AP785" s="20">
        <v>12</v>
      </c>
      <c r="AQ785" s="417">
        <v>71.416666666666671</v>
      </c>
      <c r="AS785" s="241">
        <v>393200</v>
      </c>
      <c r="AT785" s="20">
        <v>35</v>
      </c>
      <c r="AU785" s="20">
        <v>35</v>
      </c>
      <c r="AV785" s="20">
        <v>116</v>
      </c>
      <c r="AW785" s="20">
        <v>1</v>
      </c>
      <c r="AX785" s="20">
        <v>35</v>
      </c>
    </row>
    <row r="786" spans="33:50" x14ac:dyDescent="0.3">
      <c r="AG786" s="49" t="s">
        <v>623</v>
      </c>
      <c r="AH786" s="42">
        <v>410400</v>
      </c>
      <c r="AI786" s="43">
        <v>52.5</v>
      </c>
      <c r="AJ786" s="51">
        <v>135</v>
      </c>
      <c r="AK786" s="331" t="s">
        <v>1469</v>
      </c>
      <c r="AL786" s="436" t="s">
        <v>25</v>
      </c>
      <c r="AM786" s="435" t="s">
        <v>9</v>
      </c>
      <c r="AN786" s="433">
        <v>337000</v>
      </c>
      <c r="AO786" s="20">
        <v>340</v>
      </c>
      <c r="AP786" s="20">
        <v>5</v>
      </c>
      <c r="AQ786" s="417">
        <v>68</v>
      </c>
      <c r="AS786" s="241">
        <v>337000</v>
      </c>
      <c r="AT786" s="20">
        <v>50.5</v>
      </c>
      <c r="AU786" s="20">
        <v>50.5</v>
      </c>
      <c r="AV786" s="20">
        <v>90</v>
      </c>
      <c r="AW786" s="20">
        <v>2</v>
      </c>
      <c r="AX786" s="20">
        <v>101</v>
      </c>
    </row>
    <row r="787" spans="33:50" x14ac:dyDescent="0.3">
      <c r="AG787" s="49" t="s">
        <v>624</v>
      </c>
      <c r="AH787" s="42">
        <v>424800</v>
      </c>
      <c r="AI787" s="43">
        <v>101.67</v>
      </c>
      <c r="AJ787" s="51">
        <v>47</v>
      </c>
      <c r="AK787" s="331" t="s">
        <v>1470</v>
      </c>
      <c r="AL787" s="21" t="s">
        <v>16</v>
      </c>
      <c r="AM787" s="299" t="s">
        <v>9</v>
      </c>
      <c r="AN787" s="241">
        <v>508200</v>
      </c>
      <c r="AO787" s="20">
        <v>1847</v>
      </c>
      <c r="AP787" s="20">
        <v>20</v>
      </c>
      <c r="AQ787" s="417">
        <v>92.35</v>
      </c>
      <c r="AS787" s="241">
        <v>486200</v>
      </c>
      <c r="AT787" s="20">
        <v>91.875</v>
      </c>
      <c r="AU787" s="20">
        <v>103.66666666666667</v>
      </c>
      <c r="AV787" s="20">
        <v>52</v>
      </c>
      <c r="AW787" s="20">
        <v>8</v>
      </c>
      <c r="AX787" s="20">
        <v>735</v>
      </c>
    </row>
    <row r="788" spans="33:50" x14ac:dyDescent="0.3">
      <c r="AG788" s="49" t="s">
        <v>625</v>
      </c>
      <c r="AH788" s="42">
        <v>196700</v>
      </c>
      <c r="AI788" s="43">
        <v>0</v>
      </c>
      <c r="AJ788" s="51">
        <v>0</v>
      </c>
      <c r="AK788" s="331" t="s">
        <v>1587</v>
      </c>
      <c r="AL788" s="21" t="s">
        <v>22</v>
      </c>
      <c r="AM788" s="435" t="s">
        <v>9</v>
      </c>
      <c r="AN788" s="241">
        <v>385100</v>
      </c>
      <c r="AO788" s="20">
        <v>1399</v>
      </c>
      <c r="AP788" s="20">
        <v>20</v>
      </c>
      <c r="AQ788" s="417">
        <v>69.95</v>
      </c>
      <c r="AS788" s="241">
        <v>385100</v>
      </c>
      <c r="AT788" s="20">
        <v>0</v>
      </c>
      <c r="AU788" s="20">
        <v>0</v>
      </c>
      <c r="AV788" s="20">
        <v>73</v>
      </c>
      <c r="AW788" s="20">
        <v>0</v>
      </c>
      <c r="AX788" s="20">
        <v>0</v>
      </c>
    </row>
    <row r="789" spans="33:50" x14ac:dyDescent="0.3">
      <c r="AG789" s="49" t="s">
        <v>626</v>
      </c>
      <c r="AH789" s="42">
        <v>407400</v>
      </c>
      <c r="AI789" s="43">
        <v>72.17</v>
      </c>
      <c r="AJ789" s="51">
        <v>121</v>
      </c>
      <c r="AK789" s="331" t="s">
        <v>1471</v>
      </c>
      <c r="AL789" s="21" t="s">
        <v>26</v>
      </c>
      <c r="AM789" s="435" t="s">
        <v>9</v>
      </c>
      <c r="AN789" s="241">
        <v>441300</v>
      </c>
      <c r="AO789" s="20">
        <v>1523</v>
      </c>
      <c r="AP789" s="20">
        <v>19</v>
      </c>
      <c r="AQ789" s="417">
        <v>80.15789473684211</v>
      </c>
      <c r="AS789" s="241">
        <v>395200</v>
      </c>
      <c r="AT789" s="20">
        <v>72.375</v>
      </c>
      <c r="AU789" s="20">
        <v>68.666666666666671</v>
      </c>
      <c r="AV789" s="20">
        <v>109</v>
      </c>
      <c r="AW789" s="20">
        <v>8</v>
      </c>
      <c r="AX789" s="20">
        <v>579</v>
      </c>
    </row>
    <row r="790" spans="33:50" x14ac:dyDescent="0.3">
      <c r="AG790" s="49" t="s">
        <v>627</v>
      </c>
      <c r="AH790" s="42">
        <v>270500</v>
      </c>
      <c r="AI790" s="43">
        <v>54</v>
      </c>
      <c r="AJ790" s="51">
        <v>51</v>
      </c>
      <c r="AK790" s="332" t="s">
        <v>1967</v>
      </c>
      <c r="AL790" s="21" t="s">
        <v>2</v>
      </c>
      <c r="AM790" s="299" t="s">
        <v>9</v>
      </c>
      <c r="AN790" s="241">
        <v>102400</v>
      </c>
      <c r="AO790" s="20" t="s">
        <v>1020</v>
      </c>
      <c r="AP790" s="20" t="s">
        <v>1020</v>
      </c>
      <c r="AQ790" s="417" t="s">
        <v>1020</v>
      </c>
      <c r="AR790" s="200"/>
      <c r="AS790" s="241">
        <v>217500</v>
      </c>
      <c r="AT790" s="20">
        <v>48.833333333333336</v>
      </c>
      <c r="AU790" s="20">
        <v>48.666666666666664</v>
      </c>
      <c r="AV790" s="20">
        <v>39</v>
      </c>
      <c r="AW790" s="20">
        <v>6</v>
      </c>
      <c r="AX790" s="20">
        <v>293</v>
      </c>
    </row>
    <row r="791" spans="33:50" x14ac:dyDescent="0.3">
      <c r="AG791" s="49" t="s">
        <v>777</v>
      </c>
      <c r="AH791" s="42">
        <v>117300</v>
      </c>
      <c r="AI791" s="43">
        <v>0</v>
      </c>
      <c r="AJ791" s="51">
        <v>0</v>
      </c>
      <c r="AK791" s="331" t="s">
        <v>1472</v>
      </c>
      <c r="AL791" s="21" t="s">
        <v>15</v>
      </c>
      <c r="AM791" s="299" t="s">
        <v>9</v>
      </c>
      <c r="AN791" s="241">
        <v>384500</v>
      </c>
      <c r="AO791" s="20">
        <v>838</v>
      </c>
      <c r="AP791" s="20">
        <v>12</v>
      </c>
      <c r="AQ791" s="417">
        <v>69.833333333333329</v>
      </c>
      <c r="AS791" s="241">
        <v>302600</v>
      </c>
      <c r="AT791" s="20">
        <v>60.857142857142854</v>
      </c>
      <c r="AU791" s="20">
        <v>49</v>
      </c>
      <c r="AV791" s="20">
        <v>57</v>
      </c>
      <c r="AW791" s="20">
        <v>7</v>
      </c>
      <c r="AX791" s="20">
        <v>426</v>
      </c>
    </row>
    <row r="792" spans="33:50" x14ac:dyDescent="0.3">
      <c r="AG792" s="49" t="s">
        <v>628</v>
      </c>
      <c r="AH792" s="42">
        <v>367500</v>
      </c>
      <c r="AI792" s="43">
        <v>43</v>
      </c>
      <c r="AJ792" s="51">
        <v>130</v>
      </c>
      <c r="AK792" s="331" t="s">
        <v>1473</v>
      </c>
      <c r="AL792" s="21" t="s">
        <v>22</v>
      </c>
      <c r="AM792" s="435" t="s">
        <v>1974</v>
      </c>
      <c r="AN792" s="241">
        <v>356400</v>
      </c>
      <c r="AO792" s="20">
        <v>1230</v>
      </c>
      <c r="AP792" s="20">
        <v>19</v>
      </c>
      <c r="AQ792" s="417">
        <v>64.736842105263165</v>
      </c>
      <c r="AS792" s="241">
        <v>541200</v>
      </c>
      <c r="AT792" s="20">
        <v>111.375</v>
      </c>
      <c r="AU792" s="20">
        <v>130</v>
      </c>
      <c r="AV792" s="20">
        <v>27</v>
      </c>
      <c r="AW792" s="20">
        <v>8</v>
      </c>
      <c r="AX792" s="20">
        <v>891</v>
      </c>
    </row>
    <row r="793" spans="33:50" x14ac:dyDescent="0.3">
      <c r="AG793" s="49" t="s">
        <v>629</v>
      </c>
      <c r="AH793" s="42">
        <v>328000</v>
      </c>
      <c r="AI793" s="43">
        <v>14</v>
      </c>
      <c r="AJ793" s="51">
        <v>170</v>
      </c>
      <c r="AK793" s="298" t="s">
        <v>1474</v>
      </c>
      <c r="AL793" t="s">
        <v>13</v>
      </c>
      <c r="AM793" s="438" t="s">
        <v>1972</v>
      </c>
      <c r="AN793" s="198">
        <v>453200</v>
      </c>
      <c r="AO793" s="20">
        <v>1564</v>
      </c>
      <c r="AP793" s="20">
        <v>19</v>
      </c>
      <c r="AQ793" s="417">
        <v>82.315789473684205</v>
      </c>
      <c r="AS793" s="241">
        <v>464200</v>
      </c>
      <c r="AT793" s="20">
        <v>93.333333333333329</v>
      </c>
      <c r="AU793" s="20">
        <v>90.666666666666671</v>
      </c>
      <c r="AV793" s="20">
        <v>101</v>
      </c>
      <c r="AW793" s="20">
        <v>6</v>
      </c>
      <c r="AX793" s="20">
        <v>560</v>
      </c>
    </row>
    <row r="794" spans="33:50" x14ac:dyDescent="0.3">
      <c r="AG794" s="49" t="s">
        <v>865</v>
      </c>
      <c r="AH794" s="42">
        <v>246100</v>
      </c>
      <c r="AI794" s="43">
        <v>0</v>
      </c>
      <c r="AJ794" s="51">
        <v>0</v>
      </c>
      <c r="AK794" s="298" t="s">
        <v>1475</v>
      </c>
      <c r="AL794" t="s">
        <v>22</v>
      </c>
      <c r="AM794" s="279" t="s">
        <v>38</v>
      </c>
      <c r="AN794" s="198">
        <v>351200</v>
      </c>
      <c r="AO794" s="20">
        <v>1212</v>
      </c>
      <c r="AP794" s="20">
        <v>19</v>
      </c>
      <c r="AQ794" s="417">
        <v>63.789473684210527</v>
      </c>
      <c r="AS794" s="241">
        <v>336000</v>
      </c>
      <c r="AT794" s="20">
        <v>69.125</v>
      </c>
      <c r="AU794" s="20">
        <v>73</v>
      </c>
      <c r="AV794" s="20">
        <v>27</v>
      </c>
      <c r="AW794" s="20">
        <v>8</v>
      </c>
      <c r="AX794" s="20">
        <v>553</v>
      </c>
    </row>
    <row r="795" spans="33:50" x14ac:dyDescent="0.3">
      <c r="AG795" s="49" t="s">
        <v>630</v>
      </c>
      <c r="AH795" s="42">
        <v>290200</v>
      </c>
      <c r="AI795" s="43">
        <v>68.33</v>
      </c>
      <c r="AJ795" s="51">
        <v>26</v>
      </c>
      <c r="AK795" s="298"/>
      <c r="AM795" s="279"/>
      <c r="AN795" s="431"/>
      <c r="AS795" s="241"/>
      <c r="AT795" s="20"/>
      <c r="AU795" s="20"/>
      <c r="AV795" s="320"/>
      <c r="AW795" s="20"/>
      <c r="AX795" s="243"/>
    </row>
    <row r="796" spans="33:50" x14ac:dyDescent="0.3">
      <c r="AG796" s="49" t="s">
        <v>631</v>
      </c>
      <c r="AH796" s="42">
        <v>198300</v>
      </c>
      <c r="AI796" s="43">
        <v>0</v>
      </c>
      <c r="AJ796" s="51">
        <v>0</v>
      </c>
      <c r="AK796" s="298"/>
      <c r="AM796" s="279"/>
      <c r="AN796" s="431"/>
      <c r="AS796" s="64"/>
      <c r="AT796" s="20"/>
      <c r="AU796" s="20"/>
      <c r="AV796" s="320"/>
      <c r="AW796" s="20"/>
      <c r="AX796" s="243"/>
    </row>
    <row r="797" spans="33:50" x14ac:dyDescent="0.3">
      <c r="AG797" s="49" t="s">
        <v>866</v>
      </c>
      <c r="AH797" s="42">
        <v>442100</v>
      </c>
      <c r="AI797" s="43">
        <v>88.17</v>
      </c>
      <c r="AJ797" s="51">
        <v>87</v>
      </c>
      <c r="AK797" s="298"/>
      <c r="AM797" s="279"/>
      <c r="AN797" s="431"/>
      <c r="AS797" s="241"/>
      <c r="AT797" s="20"/>
      <c r="AU797" s="20"/>
      <c r="AV797" s="320"/>
      <c r="AW797" s="20"/>
      <c r="AX797" s="243"/>
    </row>
    <row r="798" spans="33:50" x14ac:dyDescent="0.3">
      <c r="AG798" s="49" t="s">
        <v>632</v>
      </c>
      <c r="AH798" s="42">
        <v>123900</v>
      </c>
      <c r="AI798" s="43">
        <v>0</v>
      </c>
      <c r="AJ798" s="51">
        <v>0</v>
      </c>
      <c r="AK798" s="298"/>
      <c r="AM798" s="279"/>
      <c r="AN798" s="431"/>
      <c r="AS798" s="64"/>
      <c r="AT798" s="20"/>
      <c r="AU798" s="20"/>
      <c r="AV798" s="320"/>
      <c r="AW798" s="20"/>
      <c r="AX798" s="243"/>
    </row>
    <row r="799" spans="33:50" x14ac:dyDescent="0.3">
      <c r="AG799" s="49" t="s">
        <v>778</v>
      </c>
      <c r="AH799" s="42">
        <v>102400</v>
      </c>
      <c r="AI799" s="43">
        <v>0</v>
      </c>
      <c r="AJ799" s="51">
        <v>0</v>
      </c>
      <c r="AK799" s="298"/>
      <c r="AM799" s="279"/>
      <c r="AN799" s="431"/>
      <c r="AS799" s="64"/>
      <c r="AT799" s="20"/>
      <c r="AU799" s="20"/>
      <c r="AV799" s="320"/>
      <c r="AW799" s="20"/>
      <c r="AX799" s="243"/>
    </row>
    <row r="800" spans="33:50" x14ac:dyDescent="0.3">
      <c r="AG800" s="49" t="s">
        <v>779</v>
      </c>
      <c r="AH800" s="42">
        <v>117300</v>
      </c>
      <c r="AI800" s="43">
        <v>0</v>
      </c>
      <c r="AJ800" s="51">
        <v>0</v>
      </c>
      <c r="AK800" s="298"/>
      <c r="AM800" s="279"/>
      <c r="AN800" s="431"/>
      <c r="AS800" s="64"/>
      <c r="AT800" s="20"/>
      <c r="AU800" s="20"/>
      <c r="AV800" s="320"/>
      <c r="AW800" s="20"/>
      <c r="AX800" s="243"/>
    </row>
    <row r="801" spans="33:50" x14ac:dyDescent="0.3">
      <c r="AG801" s="49" t="s">
        <v>633</v>
      </c>
      <c r="AH801" s="42">
        <v>415400</v>
      </c>
      <c r="AI801" s="43">
        <v>55.33</v>
      </c>
      <c r="AJ801" s="51">
        <v>144</v>
      </c>
      <c r="AK801" s="298"/>
      <c r="AM801" s="279"/>
      <c r="AN801" s="431"/>
      <c r="AS801" s="64"/>
      <c r="AT801" s="20"/>
      <c r="AU801" s="20"/>
      <c r="AV801" s="320"/>
      <c r="AW801" s="20"/>
      <c r="AX801" s="243"/>
    </row>
    <row r="802" spans="33:50" x14ac:dyDescent="0.3">
      <c r="AG802" s="49" t="s">
        <v>634</v>
      </c>
      <c r="AH802" s="42">
        <v>411900</v>
      </c>
      <c r="AI802" s="43">
        <v>88.75</v>
      </c>
      <c r="AJ802" s="51">
        <v>47</v>
      </c>
      <c r="AK802" s="298"/>
      <c r="AM802" s="279"/>
      <c r="AN802" s="431"/>
      <c r="AS802" s="64"/>
      <c r="AT802" s="20"/>
      <c r="AU802" s="20"/>
      <c r="AV802" s="320"/>
      <c r="AW802" s="20"/>
      <c r="AX802" s="243"/>
    </row>
    <row r="803" spans="33:50" x14ac:dyDescent="0.3">
      <c r="AG803" s="49" t="s">
        <v>867</v>
      </c>
      <c r="AH803" s="42">
        <v>117300</v>
      </c>
      <c r="AI803" s="43">
        <v>32</v>
      </c>
      <c r="AJ803" s="51">
        <v>5</v>
      </c>
      <c r="AK803" s="298"/>
      <c r="AM803" s="279"/>
      <c r="AN803" s="431"/>
      <c r="AS803" s="64"/>
      <c r="AT803" s="20"/>
      <c r="AU803" s="20"/>
      <c r="AV803" s="320"/>
      <c r="AW803" s="20"/>
      <c r="AX803" s="243"/>
    </row>
    <row r="804" spans="33:50" x14ac:dyDescent="0.3">
      <c r="AG804" s="49" t="s">
        <v>780</v>
      </c>
      <c r="AH804" s="42">
        <v>117300</v>
      </c>
      <c r="AI804" s="43">
        <v>0</v>
      </c>
      <c r="AJ804" s="51">
        <v>0</v>
      </c>
      <c r="AK804" s="298"/>
      <c r="AM804" s="279"/>
      <c r="AN804" s="431"/>
      <c r="AS804" s="64"/>
      <c r="AT804" s="20"/>
      <c r="AU804" s="20"/>
      <c r="AV804" s="320"/>
      <c r="AW804" s="20"/>
      <c r="AX804" s="243"/>
    </row>
    <row r="805" spans="33:50" x14ac:dyDescent="0.3">
      <c r="AG805" s="49" t="s">
        <v>635</v>
      </c>
      <c r="AH805" s="42">
        <v>123900</v>
      </c>
      <c r="AI805" s="43">
        <v>0</v>
      </c>
      <c r="AJ805" s="51">
        <v>0</v>
      </c>
      <c r="AK805" s="298"/>
      <c r="AM805" s="279"/>
      <c r="AN805" s="431"/>
      <c r="AS805" s="64"/>
      <c r="AT805" s="20"/>
      <c r="AU805" s="20"/>
      <c r="AV805" s="320"/>
      <c r="AW805" s="20"/>
      <c r="AX805" s="243"/>
    </row>
    <row r="806" spans="33:50" x14ac:dyDescent="0.3">
      <c r="AG806" s="49" t="s">
        <v>636</v>
      </c>
      <c r="AH806" s="42">
        <v>350600</v>
      </c>
      <c r="AI806" s="43">
        <v>75.33</v>
      </c>
      <c r="AJ806" s="51">
        <v>53</v>
      </c>
      <c r="AK806" s="298"/>
      <c r="AM806" s="279"/>
      <c r="AN806" s="431"/>
      <c r="AS806" s="64"/>
      <c r="AT806" s="20"/>
      <c r="AU806" s="20"/>
      <c r="AV806" s="320"/>
      <c r="AW806" s="20"/>
      <c r="AX806" s="243"/>
    </row>
    <row r="807" spans="33:50" x14ac:dyDescent="0.3">
      <c r="AG807" s="49" t="s">
        <v>637</v>
      </c>
      <c r="AH807" s="42">
        <v>507900</v>
      </c>
      <c r="AI807" s="43">
        <v>96.5</v>
      </c>
      <c r="AJ807" s="51">
        <v>81</v>
      </c>
      <c r="AK807" s="298"/>
      <c r="AM807" s="279"/>
      <c r="AN807" s="431"/>
      <c r="AS807" s="241"/>
      <c r="AT807" s="20"/>
      <c r="AU807" s="20"/>
      <c r="AV807" s="20"/>
      <c r="AW807" s="20"/>
      <c r="AX807" s="20"/>
    </row>
    <row r="808" spans="33:50" x14ac:dyDescent="0.3">
      <c r="AG808" s="49" t="s">
        <v>638</v>
      </c>
      <c r="AH808" s="42">
        <v>434600</v>
      </c>
      <c r="AI808" s="43">
        <v>69</v>
      </c>
      <c r="AJ808" s="51">
        <v>158</v>
      </c>
      <c r="AK808" s="298"/>
      <c r="AM808" s="279"/>
      <c r="AN808" s="431"/>
      <c r="AS808" s="241"/>
      <c r="AT808" s="20"/>
      <c r="AU808" s="20"/>
      <c r="AV808" s="20"/>
      <c r="AW808" s="20"/>
      <c r="AX808" s="20"/>
    </row>
    <row r="809" spans="33:50" x14ac:dyDescent="0.3">
      <c r="AG809" s="49" t="s">
        <v>639</v>
      </c>
      <c r="AH809" s="42">
        <v>393400</v>
      </c>
      <c r="AI809" s="43">
        <v>58</v>
      </c>
      <c r="AJ809" s="51">
        <v>121</v>
      </c>
      <c r="AK809" s="298"/>
      <c r="AM809" s="279"/>
      <c r="AN809" s="431"/>
      <c r="AP809" s="428"/>
      <c r="AQ809" s="428"/>
      <c r="AS809" s="241"/>
      <c r="AT809" s="20"/>
      <c r="AU809" s="20"/>
      <c r="AV809" s="20"/>
      <c r="AW809" s="20"/>
      <c r="AX809" s="20"/>
    </row>
    <row r="810" spans="33:50" x14ac:dyDescent="0.3">
      <c r="AG810" s="49" t="s">
        <v>640</v>
      </c>
      <c r="AH810" s="42">
        <v>360000</v>
      </c>
      <c r="AI810" s="43">
        <v>0</v>
      </c>
      <c r="AJ810" s="51">
        <v>0</v>
      </c>
      <c r="AK810" s="298"/>
      <c r="AM810" s="279"/>
      <c r="AN810" s="431"/>
      <c r="AP810" s="428"/>
      <c r="AQ810" s="428"/>
      <c r="AS810" s="241"/>
      <c r="AT810" s="20"/>
      <c r="AU810" s="20"/>
      <c r="AV810" s="20"/>
      <c r="AW810" s="20"/>
      <c r="AX810" s="20"/>
    </row>
    <row r="811" spans="33:50" x14ac:dyDescent="0.3">
      <c r="AG811" s="49" t="s">
        <v>641</v>
      </c>
      <c r="AH811" s="42">
        <v>399100</v>
      </c>
      <c r="AI811" s="43">
        <v>65.75</v>
      </c>
      <c r="AJ811" s="51">
        <v>125</v>
      </c>
      <c r="AK811" s="298"/>
      <c r="AM811" s="279"/>
      <c r="AN811" s="431"/>
      <c r="AP811" s="428"/>
      <c r="AQ811" s="428"/>
      <c r="AS811" s="241"/>
      <c r="AT811" s="20"/>
      <c r="AU811" s="20"/>
      <c r="AV811" s="20"/>
      <c r="AW811" s="20"/>
      <c r="AX811" s="20"/>
    </row>
    <row r="812" spans="33:50" x14ac:dyDescent="0.3">
      <c r="AG812" s="49" t="s">
        <v>642</v>
      </c>
      <c r="AH812" s="42">
        <v>298300</v>
      </c>
      <c r="AI812" s="43">
        <v>62</v>
      </c>
      <c r="AJ812" s="51">
        <v>50</v>
      </c>
      <c r="AK812" s="298"/>
      <c r="AM812" s="279"/>
      <c r="AN812" s="431"/>
      <c r="AP812" s="428"/>
      <c r="AQ812" s="428"/>
      <c r="AS812" s="241"/>
      <c r="AT812" s="20"/>
      <c r="AU812" s="20"/>
      <c r="AV812" s="20"/>
      <c r="AW812" s="20"/>
      <c r="AX812" s="20"/>
    </row>
    <row r="813" spans="33:50" x14ac:dyDescent="0.3">
      <c r="AG813" s="49" t="s">
        <v>643</v>
      </c>
      <c r="AH813" s="42">
        <v>124100</v>
      </c>
      <c r="AI813" s="43">
        <v>0</v>
      </c>
      <c r="AJ813" s="51">
        <v>0</v>
      </c>
      <c r="AK813" s="298"/>
      <c r="AM813" s="279"/>
      <c r="AN813" s="432"/>
      <c r="AS813" s="241"/>
      <c r="AT813" s="20"/>
      <c r="AU813" s="20"/>
      <c r="AV813" s="20"/>
      <c r="AW813" s="20"/>
      <c r="AX813" s="20"/>
    </row>
    <row r="814" spans="33:50" x14ac:dyDescent="0.3">
      <c r="AG814" s="49" t="s">
        <v>644</v>
      </c>
      <c r="AH814" s="42">
        <v>433400</v>
      </c>
      <c r="AI814" s="43">
        <v>94.67</v>
      </c>
      <c r="AJ814" s="51">
        <v>50</v>
      </c>
      <c r="AK814" s="226"/>
      <c r="AM814" s="279"/>
      <c r="AN814" s="432"/>
      <c r="AS814" s="241"/>
      <c r="AT814" s="20"/>
      <c r="AU814" s="20"/>
      <c r="AV814" s="20"/>
      <c r="AW814" s="20"/>
      <c r="AX814" s="20"/>
    </row>
    <row r="815" spans="33:50" x14ac:dyDescent="0.3">
      <c r="AG815" s="49" t="s">
        <v>645</v>
      </c>
      <c r="AH815" s="42">
        <v>243900</v>
      </c>
      <c r="AI815" s="43">
        <v>0</v>
      </c>
      <c r="AJ815" s="51">
        <v>0</v>
      </c>
      <c r="AK815" s="226"/>
      <c r="AM815" s="279"/>
      <c r="AN815" s="432"/>
      <c r="AS815" s="241"/>
      <c r="AT815" s="20"/>
      <c r="AU815" s="20"/>
      <c r="AV815" s="20"/>
      <c r="AW815" s="20"/>
      <c r="AX815" s="20"/>
    </row>
    <row r="816" spans="33:50" x14ac:dyDescent="0.3">
      <c r="AG816" s="49" t="s">
        <v>646</v>
      </c>
      <c r="AH816" s="42">
        <v>187100</v>
      </c>
      <c r="AI816" s="43">
        <v>88</v>
      </c>
      <c r="AJ816" s="51">
        <v>-68</v>
      </c>
      <c r="AK816" s="226"/>
      <c r="AM816" s="279"/>
      <c r="AN816" s="432"/>
      <c r="AS816" s="241"/>
      <c r="AT816" s="20"/>
      <c r="AU816" s="20"/>
      <c r="AV816" s="20"/>
      <c r="AW816" s="20"/>
      <c r="AX816" s="20"/>
    </row>
    <row r="817" spans="33:50" x14ac:dyDescent="0.3">
      <c r="AG817" s="49" t="s">
        <v>647</v>
      </c>
      <c r="AH817" s="42">
        <v>350600</v>
      </c>
      <c r="AI817" s="43">
        <v>63.17</v>
      </c>
      <c r="AJ817" s="51">
        <v>80</v>
      </c>
      <c r="AK817" s="226"/>
      <c r="AM817" s="279"/>
      <c r="AN817" s="432"/>
      <c r="AS817" s="241"/>
      <c r="AT817" s="20"/>
      <c r="AU817" s="20"/>
      <c r="AV817" s="20"/>
      <c r="AW817" s="20"/>
      <c r="AX817" s="20"/>
    </row>
    <row r="818" spans="33:50" x14ac:dyDescent="0.3">
      <c r="AG818" s="49" t="s">
        <v>781</v>
      </c>
      <c r="AH818" s="42">
        <v>102400</v>
      </c>
      <c r="AI818" s="43">
        <v>0</v>
      </c>
      <c r="AJ818" s="51">
        <v>0</v>
      </c>
      <c r="AK818" s="226"/>
      <c r="AM818" s="279"/>
      <c r="AN818" s="432"/>
      <c r="AS818" s="241"/>
      <c r="AT818" s="20"/>
      <c r="AU818" s="20"/>
      <c r="AV818" s="20"/>
      <c r="AW818" s="20"/>
      <c r="AX818" s="20"/>
    </row>
    <row r="819" spans="33:50" x14ac:dyDescent="0.3">
      <c r="AG819" s="49" t="s">
        <v>648</v>
      </c>
      <c r="AH819" s="42">
        <v>400100</v>
      </c>
      <c r="AI819" s="43">
        <v>0</v>
      </c>
      <c r="AJ819" s="51">
        <v>0</v>
      </c>
      <c r="AK819" s="226"/>
      <c r="AM819" s="279"/>
      <c r="AN819" s="432"/>
      <c r="AS819" s="241"/>
      <c r="AT819" s="20"/>
      <c r="AU819" s="20"/>
      <c r="AV819" s="20"/>
      <c r="AW819" s="20"/>
      <c r="AX819" s="20"/>
    </row>
    <row r="820" spans="33:50" x14ac:dyDescent="0.3">
      <c r="AG820" s="49" t="s">
        <v>782</v>
      </c>
      <c r="AH820" s="42">
        <v>117300</v>
      </c>
      <c r="AI820" s="43">
        <v>0</v>
      </c>
      <c r="AJ820" s="51">
        <v>0</v>
      </c>
      <c r="AK820" s="226"/>
      <c r="AM820" s="279"/>
      <c r="AN820" s="432"/>
      <c r="AS820" s="241"/>
      <c r="AT820" s="20"/>
      <c r="AU820" s="20"/>
      <c r="AV820" s="20"/>
      <c r="AW820" s="20"/>
      <c r="AX820" s="20"/>
    </row>
    <row r="821" spans="33:50" x14ac:dyDescent="0.3">
      <c r="AG821" s="49" t="s">
        <v>649</v>
      </c>
      <c r="AH821" s="42">
        <v>452800</v>
      </c>
      <c r="AI821" s="43">
        <v>85.8</v>
      </c>
      <c r="AJ821" s="51">
        <v>62</v>
      </c>
      <c r="AK821" s="226"/>
      <c r="AM821" s="279"/>
      <c r="AN821" s="432"/>
      <c r="AS821" s="241"/>
      <c r="AT821" s="20"/>
      <c r="AU821" s="20"/>
      <c r="AV821" s="20"/>
      <c r="AW821" s="20"/>
      <c r="AX821" s="20"/>
    </row>
    <row r="822" spans="33:50" x14ac:dyDescent="0.3">
      <c r="AG822" s="49" t="s">
        <v>650</v>
      </c>
      <c r="AH822" s="42">
        <v>322200</v>
      </c>
      <c r="AI822" s="43">
        <v>77</v>
      </c>
      <c r="AJ822" s="51">
        <v>58</v>
      </c>
      <c r="AK822" s="226"/>
      <c r="AM822" s="279"/>
      <c r="AN822" s="432"/>
      <c r="AS822" s="241"/>
      <c r="AT822" s="20"/>
      <c r="AU822" s="20"/>
      <c r="AV822" s="20"/>
      <c r="AW822" s="20"/>
      <c r="AX822" s="20"/>
    </row>
    <row r="823" spans="33:50" x14ac:dyDescent="0.3">
      <c r="AG823" s="49" t="s">
        <v>651</v>
      </c>
      <c r="AH823" s="42">
        <v>508200</v>
      </c>
      <c r="AI823" s="43">
        <v>109</v>
      </c>
      <c r="AJ823" s="51">
        <v>138</v>
      </c>
      <c r="AK823" s="226"/>
      <c r="AM823" s="279"/>
      <c r="AN823" s="432"/>
      <c r="AS823" s="241"/>
      <c r="AT823" s="20"/>
      <c r="AU823" s="20"/>
      <c r="AV823" s="20"/>
      <c r="AW823" s="20"/>
      <c r="AX823" s="20"/>
    </row>
    <row r="824" spans="33:50" x14ac:dyDescent="0.3">
      <c r="AG824" s="49" t="s">
        <v>652</v>
      </c>
      <c r="AH824" s="42">
        <v>541000</v>
      </c>
      <c r="AI824" s="43">
        <v>105.5</v>
      </c>
      <c r="AJ824" s="51">
        <v>139</v>
      </c>
      <c r="AK824" s="226"/>
      <c r="AM824" s="279"/>
      <c r="AN824" s="432"/>
      <c r="AS824" s="241"/>
      <c r="AT824" s="20"/>
      <c r="AU824" s="20"/>
      <c r="AV824" s="20"/>
      <c r="AW824" s="20"/>
      <c r="AX824" s="20"/>
    </row>
    <row r="825" spans="33:50" ht="15" thickBot="1" x14ac:dyDescent="0.35">
      <c r="AG825" s="49" t="s">
        <v>653</v>
      </c>
      <c r="AH825" s="44">
        <v>565300</v>
      </c>
      <c r="AI825" s="45">
        <v>117.6</v>
      </c>
      <c r="AJ825" s="55">
        <v>118</v>
      </c>
      <c r="AK825" s="226"/>
      <c r="AM825" s="279"/>
      <c r="AN825" s="432"/>
      <c r="AS825" s="241"/>
      <c r="AT825" s="20"/>
      <c r="AU825" s="20"/>
      <c r="AV825" s="20"/>
      <c r="AW825" s="20"/>
      <c r="AX825" s="20"/>
    </row>
    <row r="826" spans="33:50" x14ac:dyDescent="0.3">
      <c r="AK826" s="226"/>
      <c r="AM826" s="279"/>
      <c r="AN826" s="432"/>
      <c r="AS826" s="241"/>
      <c r="AT826" s="20"/>
      <c r="AU826" s="20"/>
      <c r="AV826" s="20"/>
      <c r="AW826" s="20"/>
      <c r="AX826" s="20"/>
    </row>
    <row r="827" spans="33:50" x14ac:dyDescent="0.3">
      <c r="AK827" s="226"/>
      <c r="AM827" s="279"/>
      <c r="AN827" s="432"/>
      <c r="AS827" s="241"/>
      <c r="AT827" s="20"/>
      <c r="AU827" s="20"/>
      <c r="AV827" s="20"/>
      <c r="AW827" s="20"/>
      <c r="AX827" s="20"/>
    </row>
    <row r="828" spans="33:50" x14ac:dyDescent="0.3">
      <c r="AK828" s="226"/>
      <c r="AM828" s="279"/>
      <c r="AN828" s="432"/>
      <c r="AS828" s="241"/>
      <c r="AT828" s="20"/>
      <c r="AU828" s="20"/>
      <c r="AV828" s="20"/>
      <c r="AW828" s="20"/>
      <c r="AX828" s="20"/>
    </row>
    <row r="829" spans="33:50" x14ac:dyDescent="0.3">
      <c r="AK829" s="226"/>
      <c r="AM829" s="279"/>
      <c r="AN829" s="432"/>
      <c r="AS829" s="241"/>
      <c r="AT829" s="20"/>
      <c r="AU829" s="20"/>
      <c r="AV829" s="20"/>
      <c r="AW829" s="20"/>
      <c r="AX829" s="20"/>
    </row>
    <row r="830" spans="33:50" x14ac:dyDescent="0.3">
      <c r="AK830" s="226"/>
      <c r="AM830" s="279"/>
      <c r="AN830" s="432"/>
      <c r="AS830" s="241"/>
      <c r="AT830" s="20"/>
      <c r="AU830" s="20"/>
      <c r="AV830" s="20"/>
      <c r="AW830" s="20"/>
      <c r="AX830" s="20"/>
    </row>
    <row r="831" spans="33:50" x14ac:dyDescent="0.3">
      <c r="AK831" s="226"/>
      <c r="AM831" s="279"/>
      <c r="AN831" s="432"/>
      <c r="AS831" s="241"/>
      <c r="AT831" s="20"/>
      <c r="AU831" s="20"/>
      <c r="AV831" s="20"/>
      <c r="AW831" s="20"/>
      <c r="AX831" s="20"/>
    </row>
    <row r="832" spans="33:50" x14ac:dyDescent="0.3">
      <c r="AK832" s="226"/>
      <c r="AM832" s="279"/>
      <c r="AN832" s="432"/>
      <c r="AS832" s="228"/>
      <c r="AT832" s="227"/>
      <c r="AU832" s="227"/>
      <c r="AV832" s="276"/>
      <c r="AW832" s="227"/>
      <c r="AX832" s="227"/>
    </row>
    <row r="833" spans="37:50" x14ac:dyDescent="0.3">
      <c r="AK833" s="226"/>
      <c r="AM833" s="279"/>
      <c r="AN833" s="432"/>
      <c r="AS833" s="228"/>
      <c r="AT833" s="227"/>
      <c r="AU833" s="227"/>
      <c r="AV833" s="276"/>
      <c r="AW833" s="227"/>
      <c r="AX833" s="227"/>
    </row>
    <row r="834" spans="37:50" x14ac:dyDescent="0.3">
      <c r="AK834" s="226"/>
      <c r="AM834" s="279"/>
      <c r="AN834" s="432"/>
      <c r="AS834" s="228"/>
      <c r="AT834" s="227"/>
      <c r="AU834" s="227"/>
      <c r="AV834" s="276"/>
      <c r="AW834" s="227"/>
      <c r="AX834" s="227"/>
    </row>
    <row r="835" spans="37:50" x14ac:dyDescent="0.3">
      <c r="AK835" s="226"/>
      <c r="AM835" s="279"/>
      <c r="AN835" s="432"/>
      <c r="AS835" s="228"/>
      <c r="AT835" s="227"/>
      <c r="AU835" s="227"/>
      <c r="AV835" s="276"/>
      <c r="AW835" s="227"/>
      <c r="AX835" s="227"/>
    </row>
    <row r="836" spans="37:50" x14ac:dyDescent="0.3">
      <c r="AK836" s="226"/>
      <c r="AM836" s="279"/>
      <c r="AN836" s="432"/>
      <c r="AS836" s="228"/>
      <c r="AT836" s="227"/>
      <c r="AU836" s="227"/>
      <c r="AV836" s="276"/>
      <c r="AW836" s="227"/>
      <c r="AX836" s="227"/>
    </row>
    <row r="837" spans="37:50" x14ac:dyDescent="0.3">
      <c r="AK837" s="226"/>
      <c r="AM837" s="279"/>
      <c r="AN837" s="432"/>
      <c r="AS837" s="228"/>
      <c r="AT837" s="227"/>
      <c r="AU837" s="227"/>
      <c r="AV837" s="276"/>
      <c r="AW837" s="227"/>
      <c r="AX837" s="227"/>
    </row>
    <row r="838" spans="37:50" x14ac:dyDescent="0.3">
      <c r="AK838" s="226"/>
      <c r="AM838" s="279"/>
      <c r="AN838" s="431"/>
      <c r="AS838" s="228"/>
      <c r="AT838" s="227"/>
      <c r="AU838" s="227"/>
      <c r="AV838" s="276"/>
      <c r="AW838" s="227"/>
      <c r="AX838" s="227"/>
    </row>
    <row r="839" spans="37:50" x14ac:dyDescent="0.3">
      <c r="AK839" s="226"/>
      <c r="AM839" s="279"/>
      <c r="AN839" s="431"/>
      <c r="AS839" s="228"/>
      <c r="AT839" s="227"/>
      <c r="AU839" s="227"/>
      <c r="AV839" s="276"/>
      <c r="AW839" s="227"/>
      <c r="AX839" s="227"/>
    </row>
    <row r="840" spans="37:50" x14ac:dyDescent="0.3">
      <c r="AK840" s="226"/>
      <c r="AM840" s="279"/>
      <c r="AN840" s="431"/>
      <c r="AS840" s="228"/>
      <c r="AT840" s="227"/>
      <c r="AU840" s="227"/>
      <c r="AV840" s="276"/>
      <c r="AW840" s="227"/>
      <c r="AX840" s="227"/>
    </row>
    <row r="841" spans="37:50" x14ac:dyDescent="0.3">
      <c r="AK841" s="226"/>
      <c r="AM841" s="279"/>
      <c r="AN841" s="431"/>
      <c r="AS841" s="247"/>
      <c r="AT841" s="248"/>
      <c r="AU841" s="248"/>
      <c r="AV841" s="277"/>
      <c r="AW841" s="248"/>
      <c r="AX841" s="248"/>
    </row>
    <row r="842" spans="37:50" x14ac:dyDescent="0.3">
      <c r="AK842" s="226"/>
      <c r="AM842" s="279"/>
      <c r="AN842" s="431"/>
    </row>
    <row r="843" spans="37:50" x14ac:dyDescent="0.3">
      <c r="AK843" s="226"/>
      <c r="AM843" s="279"/>
      <c r="AN843" s="431"/>
    </row>
    <row r="844" spans="37:50" x14ac:dyDescent="0.3">
      <c r="AK844" s="226"/>
      <c r="AM844" s="279"/>
      <c r="AN844" s="431"/>
    </row>
    <row r="845" spans="37:50" x14ac:dyDescent="0.3">
      <c r="AK845" s="226"/>
      <c r="AM845" s="279"/>
      <c r="AN845" s="431"/>
    </row>
    <row r="846" spans="37:50" x14ac:dyDescent="0.3">
      <c r="AK846" s="226"/>
      <c r="AM846" s="279"/>
      <c r="AN846" s="431"/>
    </row>
    <row r="847" spans="37:50" x14ac:dyDescent="0.3">
      <c r="AK847" s="226"/>
      <c r="AM847" s="279"/>
      <c r="AN847" s="431"/>
    </row>
    <row r="848" spans="37:50" ht="15" thickBot="1" x14ac:dyDescent="0.35">
      <c r="AK848" s="229"/>
      <c r="AM848" s="279"/>
      <c r="AN848" s="431"/>
    </row>
    <row r="849" spans="39:40" x14ac:dyDescent="0.3">
      <c r="AM849" s="279"/>
      <c r="AN849" s="431"/>
    </row>
    <row r="850" spans="39:40" x14ac:dyDescent="0.3">
      <c r="AM850" s="279"/>
      <c r="AN850" s="431"/>
    </row>
    <row r="851" spans="39:40" x14ac:dyDescent="0.3">
      <c r="AM851" s="279"/>
      <c r="AN851" s="431"/>
    </row>
    <row r="852" spans="39:40" x14ac:dyDescent="0.3">
      <c r="AM852" s="279"/>
      <c r="AN852" s="431"/>
    </row>
    <row r="853" spans="39:40" x14ac:dyDescent="0.3">
      <c r="AM853" s="279"/>
      <c r="AN853" s="431"/>
    </row>
    <row r="854" spans="39:40" x14ac:dyDescent="0.3">
      <c r="AM854" s="279"/>
      <c r="AN854" s="431"/>
    </row>
    <row r="855" spans="39:40" x14ac:dyDescent="0.3">
      <c r="AM855" s="279"/>
      <c r="AN855" s="431"/>
    </row>
    <row r="856" spans="39:40" x14ac:dyDescent="0.3">
      <c r="AM856" s="279"/>
      <c r="AN856" s="431"/>
    </row>
    <row r="857" spans="39:40" x14ac:dyDescent="0.3">
      <c r="AM857" s="279"/>
      <c r="AN857" s="431"/>
    </row>
    <row r="858" spans="39:40" x14ac:dyDescent="0.3">
      <c r="AM858" s="279"/>
      <c r="AN858" s="431"/>
    </row>
    <row r="859" spans="39:40" x14ac:dyDescent="0.3">
      <c r="AM859" s="279"/>
      <c r="AN859" s="431"/>
    </row>
    <row r="860" spans="39:40" x14ac:dyDescent="0.3">
      <c r="AM860" s="279"/>
      <c r="AN860" s="432"/>
    </row>
    <row r="861" spans="39:40" x14ac:dyDescent="0.3">
      <c r="AM861" s="279"/>
      <c r="AN861" s="432"/>
    </row>
    <row r="862" spans="39:40" x14ac:dyDescent="0.3">
      <c r="AM862" s="279"/>
      <c r="AN862" s="432"/>
    </row>
    <row r="863" spans="39:40" x14ac:dyDescent="0.3">
      <c r="AM863" s="279"/>
      <c r="AN863" s="432"/>
    </row>
    <row r="864" spans="39:40" x14ac:dyDescent="0.3">
      <c r="AM864" s="279"/>
      <c r="AN864" s="432"/>
    </row>
    <row r="865" spans="39:40" x14ac:dyDescent="0.3">
      <c r="AM865" s="279"/>
      <c r="AN865" s="432"/>
    </row>
    <row r="866" spans="39:40" x14ac:dyDescent="0.3">
      <c r="AM866" s="279"/>
      <c r="AN866" s="432"/>
    </row>
    <row r="867" spans="39:40" x14ac:dyDescent="0.3">
      <c r="AM867" s="279"/>
      <c r="AN867" s="432"/>
    </row>
    <row r="868" spans="39:40" x14ac:dyDescent="0.3">
      <c r="AM868" s="279"/>
      <c r="AN868" s="432"/>
    </row>
    <row r="869" spans="39:40" x14ac:dyDescent="0.3">
      <c r="AM869" s="279"/>
      <c r="AN869" s="432"/>
    </row>
    <row r="870" spans="39:40" x14ac:dyDescent="0.3">
      <c r="AM870" s="279"/>
      <c r="AN870" s="432"/>
    </row>
    <row r="871" spans="39:40" x14ac:dyDescent="0.3">
      <c r="AM871" s="279"/>
      <c r="AN871" s="432"/>
    </row>
    <row r="872" spans="39:40" x14ac:dyDescent="0.3">
      <c r="AM872" s="279"/>
      <c r="AN872" s="432"/>
    </row>
    <row r="873" spans="39:40" x14ac:dyDescent="0.3">
      <c r="AM873" s="279"/>
      <c r="AN873" s="432"/>
    </row>
    <row r="874" spans="39:40" x14ac:dyDescent="0.3">
      <c r="AM874" s="279"/>
      <c r="AN874" s="432"/>
    </row>
    <row r="875" spans="39:40" x14ac:dyDescent="0.3">
      <c r="AM875" s="279"/>
      <c r="AN875" s="432"/>
    </row>
    <row r="876" spans="39:40" x14ac:dyDescent="0.3">
      <c r="AM876" s="279"/>
      <c r="AN876" s="432"/>
    </row>
    <row r="877" spans="39:40" x14ac:dyDescent="0.3">
      <c r="AM877" s="279"/>
      <c r="AN877" s="432"/>
    </row>
    <row r="878" spans="39:40" x14ac:dyDescent="0.3">
      <c r="AM878" s="279"/>
      <c r="AN878" s="432"/>
    </row>
    <row r="879" spans="39:40" x14ac:dyDescent="0.3">
      <c r="AM879" s="279"/>
      <c r="AN879" s="432"/>
    </row>
    <row r="880" spans="39:40" x14ac:dyDescent="0.3">
      <c r="AM880" s="279"/>
      <c r="AN880" s="432"/>
    </row>
    <row r="881" spans="39:40" x14ac:dyDescent="0.3">
      <c r="AM881" s="279"/>
      <c r="AN881" s="432"/>
    </row>
    <row r="882" spans="39:40" x14ac:dyDescent="0.3">
      <c r="AM882" s="279"/>
      <c r="AN882" s="432"/>
    </row>
    <row r="883" spans="39:40" x14ac:dyDescent="0.3">
      <c r="AM883" s="279"/>
      <c r="AN883" s="431"/>
    </row>
    <row r="884" spans="39:40" x14ac:dyDescent="0.3">
      <c r="AM884" s="279"/>
      <c r="AN884" s="431"/>
    </row>
    <row r="885" spans="39:40" x14ac:dyDescent="0.3">
      <c r="AM885" s="279"/>
      <c r="AN885" s="431"/>
    </row>
    <row r="886" spans="39:40" x14ac:dyDescent="0.3">
      <c r="AM886" s="279"/>
      <c r="AN886" s="431"/>
    </row>
    <row r="887" spans="39:40" x14ac:dyDescent="0.3">
      <c r="AM887" s="279"/>
      <c r="AN887" s="431"/>
    </row>
    <row r="888" spans="39:40" x14ac:dyDescent="0.3">
      <c r="AM888" s="279"/>
      <c r="AN888" s="431"/>
    </row>
    <row r="889" spans="39:40" x14ac:dyDescent="0.3">
      <c r="AM889" s="279"/>
      <c r="AN889" s="431"/>
    </row>
    <row r="890" spans="39:40" x14ac:dyDescent="0.3">
      <c r="AM890" s="279"/>
      <c r="AN890" s="431"/>
    </row>
    <row r="891" spans="39:40" x14ac:dyDescent="0.3">
      <c r="AM891" s="279"/>
      <c r="AN891" s="431"/>
    </row>
    <row r="892" spans="39:40" x14ac:dyDescent="0.3">
      <c r="AM892" s="279"/>
      <c r="AN892" s="431"/>
    </row>
    <row r="893" spans="39:40" x14ac:dyDescent="0.3">
      <c r="AM893" s="279"/>
      <c r="AN893" s="431"/>
    </row>
    <row r="894" spans="39:40" x14ac:dyDescent="0.3">
      <c r="AM894" s="279"/>
      <c r="AN894" s="431"/>
    </row>
    <row r="895" spans="39:40" x14ac:dyDescent="0.3">
      <c r="AM895" s="279"/>
      <c r="AN895" s="431"/>
    </row>
    <row r="896" spans="39:40" x14ac:dyDescent="0.3">
      <c r="AM896" s="279"/>
      <c r="AN896" s="431"/>
    </row>
    <row r="897" spans="39:40" x14ac:dyDescent="0.3">
      <c r="AM897" s="279"/>
      <c r="AN897" s="431"/>
    </row>
    <row r="898" spans="39:40" x14ac:dyDescent="0.3">
      <c r="AM898" s="279"/>
      <c r="AN898" s="431"/>
    </row>
    <row r="899" spans="39:40" x14ac:dyDescent="0.3">
      <c r="AM899" s="279"/>
      <c r="AN899" s="431"/>
    </row>
    <row r="900" spans="39:40" x14ac:dyDescent="0.3">
      <c r="AM900" s="279"/>
      <c r="AN900" s="431"/>
    </row>
    <row r="901" spans="39:40" x14ac:dyDescent="0.3">
      <c r="AM901" s="279"/>
      <c r="AN901" s="431"/>
    </row>
    <row r="902" spans="39:40" x14ac:dyDescent="0.3">
      <c r="AM902" s="279"/>
      <c r="AN902" s="431"/>
    </row>
    <row r="903" spans="39:40" x14ac:dyDescent="0.3">
      <c r="AM903" s="279"/>
      <c r="AN903" s="431"/>
    </row>
    <row r="904" spans="39:40" x14ac:dyDescent="0.3">
      <c r="AM904" s="279"/>
      <c r="AN904" s="431"/>
    </row>
    <row r="905" spans="39:40" x14ac:dyDescent="0.3">
      <c r="AM905" s="279"/>
      <c r="AN905" s="431"/>
    </row>
    <row r="906" spans="39:40" x14ac:dyDescent="0.3">
      <c r="AM906" s="279"/>
      <c r="AN906" s="431"/>
    </row>
    <row r="907" spans="39:40" x14ac:dyDescent="0.3">
      <c r="AM907" s="279"/>
      <c r="AN907" s="431"/>
    </row>
    <row r="908" spans="39:40" x14ac:dyDescent="0.3">
      <c r="AM908" s="279"/>
      <c r="AN908" s="432"/>
    </row>
    <row r="909" spans="39:40" x14ac:dyDescent="0.3">
      <c r="AM909" s="279"/>
      <c r="AN909" s="432"/>
    </row>
    <row r="910" spans="39:40" x14ac:dyDescent="0.3">
      <c r="AM910" s="279"/>
      <c r="AN910" s="432"/>
    </row>
    <row r="911" spans="39:40" x14ac:dyDescent="0.3">
      <c r="AM911" s="279"/>
      <c r="AN911" s="432"/>
    </row>
    <row r="912" spans="39:40" x14ac:dyDescent="0.3">
      <c r="AM912" s="279"/>
      <c r="AN912" s="432"/>
    </row>
    <row r="913" spans="39:40" x14ac:dyDescent="0.3">
      <c r="AM913" s="279"/>
      <c r="AN913" s="432"/>
    </row>
    <row r="914" spans="39:40" x14ac:dyDescent="0.3">
      <c r="AM914" s="279"/>
      <c r="AN914" s="432"/>
    </row>
    <row r="915" spans="39:40" x14ac:dyDescent="0.3">
      <c r="AM915" s="279"/>
      <c r="AN915" s="432"/>
    </row>
    <row r="916" spans="39:40" x14ac:dyDescent="0.3">
      <c r="AM916" s="279"/>
      <c r="AN916" s="432"/>
    </row>
    <row r="917" spans="39:40" x14ac:dyDescent="0.3">
      <c r="AM917" s="279"/>
      <c r="AN917" s="432"/>
    </row>
    <row r="918" spans="39:40" x14ac:dyDescent="0.3">
      <c r="AM918" s="279"/>
      <c r="AN918" s="432"/>
    </row>
    <row r="919" spans="39:40" x14ac:dyDescent="0.3">
      <c r="AM919" s="279"/>
      <c r="AN919" s="432"/>
    </row>
    <row r="920" spans="39:40" x14ac:dyDescent="0.3">
      <c r="AM920" s="279"/>
      <c r="AN920" s="432"/>
    </row>
    <row r="921" spans="39:40" x14ac:dyDescent="0.3">
      <c r="AM921" s="279"/>
      <c r="AN921" s="432"/>
    </row>
    <row r="922" spans="39:40" x14ac:dyDescent="0.3">
      <c r="AM922" s="279"/>
      <c r="AN922" s="432"/>
    </row>
    <row r="923" spans="39:40" x14ac:dyDescent="0.3">
      <c r="AM923" s="279"/>
      <c r="AN923" s="432"/>
    </row>
    <row r="924" spans="39:40" x14ac:dyDescent="0.3">
      <c r="AM924" s="279"/>
      <c r="AN924" s="432"/>
    </row>
    <row r="925" spans="39:40" x14ac:dyDescent="0.3">
      <c r="AM925" s="279"/>
      <c r="AN925" s="432"/>
    </row>
    <row r="926" spans="39:40" x14ac:dyDescent="0.3">
      <c r="AM926" s="279"/>
      <c r="AN926" s="432"/>
    </row>
    <row r="927" spans="39:40" x14ac:dyDescent="0.3">
      <c r="AM927" s="279"/>
      <c r="AN927" s="431"/>
    </row>
    <row r="928" spans="39:40" x14ac:dyDescent="0.3">
      <c r="AM928" s="279"/>
      <c r="AN928" s="431"/>
    </row>
    <row r="929" spans="39:40" x14ac:dyDescent="0.3">
      <c r="AM929" s="279"/>
      <c r="AN929" s="431"/>
    </row>
    <row r="930" spans="39:40" x14ac:dyDescent="0.3">
      <c r="AM930" s="279"/>
      <c r="AN930" s="431"/>
    </row>
    <row r="931" spans="39:40" x14ac:dyDescent="0.3">
      <c r="AM931" s="279"/>
      <c r="AN931" s="431"/>
    </row>
    <row r="932" spans="39:40" x14ac:dyDescent="0.3">
      <c r="AM932" s="279"/>
      <c r="AN932" s="431"/>
    </row>
    <row r="933" spans="39:40" x14ac:dyDescent="0.3">
      <c r="AM933" s="279"/>
      <c r="AN933" s="431"/>
    </row>
    <row r="934" spans="39:40" x14ac:dyDescent="0.3">
      <c r="AM934" s="279"/>
      <c r="AN934" s="431"/>
    </row>
    <row r="935" spans="39:40" x14ac:dyDescent="0.3">
      <c r="AM935" s="279"/>
      <c r="AN935" s="431"/>
    </row>
    <row r="936" spans="39:40" x14ac:dyDescent="0.3">
      <c r="AM936" s="279"/>
      <c r="AN936" s="431"/>
    </row>
    <row r="937" spans="39:40" x14ac:dyDescent="0.3">
      <c r="AM937" s="279"/>
      <c r="AN937" s="431"/>
    </row>
    <row r="938" spans="39:40" x14ac:dyDescent="0.3">
      <c r="AM938" s="279"/>
      <c r="AN938" s="431"/>
    </row>
    <row r="939" spans="39:40" x14ac:dyDescent="0.3">
      <c r="AM939" s="279"/>
      <c r="AN939" s="431"/>
    </row>
    <row r="940" spans="39:40" x14ac:dyDescent="0.3">
      <c r="AM940" s="279"/>
      <c r="AN940" s="431"/>
    </row>
    <row r="941" spans="39:40" x14ac:dyDescent="0.3">
      <c r="AM941" s="279"/>
      <c r="AN941" s="431"/>
    </row>
    <row r="942" spans="39:40" x14ac:dyDescent="0.3">
      <c r="AM942" s="279"/>
      <c r="AN942" s="431"/>
    </row>
    <row r="943" spans="39:40" x14ac:dyDescent="0.3">
      <c r="AM943" s="279"/>
      <c r="AN943" s="431"/>
    </row>
    <row r="944" spans="39:40" x14ac:dyDescent="0.3">
      <c r="AM944" s="279"/>
      <c r="AN944" s="431"/>
    </row>
    <row r="945" spans="39:40" x14ac:dyDescent="0.3">
      <c r="AM945" s="279"/>
      <c r="AN945" s="431"/>
    </row>
    <row r="946" spans="39:40" x14ac:dyDescent="0.3">
      <c r="AM946" s="279"/>
      <c r="AN946" s="431"/>
    </row>
    <row r="947" spans="39:40" x14ac:dyDescent="0.3">
      <c r="AM947" s="279"/>
      <c r="AN947" s="431"/>
    </row>
    <row r="948" spans="39:40" x14ac:dyDescent="0.3">
      <c r="AM948" s="279"/>
      <c r="AN948" s="431"/>
    </row>
    <row r="949" spans="39:40" x14ac:dyDescent="0.3">
      <c r="AM949" s="279"/>
      <c r="AN949" s="431"/>
    </row>
    <row r="950" spans="39:40" x14ac:dyDescent="0.3">
      <c r="AM950" s="279"/>
      <c r="AN950" s="432"/>
    </row>
    <row r="951" spans="39:40" x14ac:dyDescent="0.3">
      <c r="AM951" s="279"/>
      <c r="AN951" s="432"/>
    </row>
    <row r="952" spans="39:40" x14ac:dyDescent="0.3">
      <c r="AM952" s="279"/>
      <c r="AN952" s="432"/>
    </row>
    <row r="953" spans="39:40" x14ac:dyDescent="0.3">
      <c r="AM953" s="279"/>
      <c r="AN953" s="432"/>
    </row>
    <row r="954" spans="39:40" x14ac:dyDescent="0.3">
      <c r="AM954" s="279"/>
      <c r="AN954" s="432"/>
    </row>
    <row r="955" spans="39:40" x14ac:dyDescent="0.3">
      <c r="AM955" s="279"/>
      <c r="AN955" s="432"/>
    </row>
    <row r="956" spans="39:40" x14ac:dyDescent="0.3">
      <c r="AM956" s="279"/>
      <c r="AN956" s="432"/>
    </row>
    <row r="957" spans="39:40" x14ac:dyDescent="0.3">
      <c r="AM957" s="279"/>
      <c r="AN957" s="432"/>
    </row>
    <row r="958" spans="39:40" x14ac:dyDescent="0.3">
      <c r="AM958" s="279"/>
      <c r="AN958" s="432"/>
    </row>
    <row r="959" spans="39:40" x14ac:dyDescent="0.3">
      <c r="AM959" s="279"/>
      <c r="AN959" s="432"/>
    </row>
    <row r="960" spans="39:40" x14ac:dyDescent="0.3">
      <c r="AM960" s="279"/>
      <c r="AN960" s="432"/>
    </row>
    <row r="961" spans="39:40" x14ac:dyDescent="0.3">
      <c r="AM961" s="279"/>
      <c r="AN961" s="432"/>
    </row>
    <row r="962" spans="39:40" x14ac:dyDescent="0.3">
      <c r="AM962" s="279"/>
      <c r="AN962" s="432"/>
    </row>
    <row r="963" spans="39:40" x14ac:dyDescent="0.3">
      <c r="AM963" s="279"/>
      <c r="AN963" s="432"/>
    </row>
    <row r="964" spans="39:40" x14ac:dyDescent="0.3">
      <c r="AM964" s="279"/>
      <c r="AN964" s="432"/>
    </row>
    <row r="965" spans="39:40" x14ac:dyDescent="0.3">
      <c r="AM965" s="279"/>
      <c r="AN965" s="432"/>
    </row>
    <row r="966" spans="39:40" x14ac:dyDescent="0.3">
      <c r="AM966" s="279"/>
      <c r="AN966" s="432"/>
    </row>
    <row r="967" spans="39:40" x14ac:dyDescent="0.3">
      <c r="AM967" s="279"/>
      <c r="AN967" s="432"/>
    </row>
    <row r="968" spans="39:40" x14ac:dyDescent="0.3">
      <c r="AM968" s="279"/>
      <c r="AN968" s="432"/>
    </row>
    <row r="969" spans="39:40" x14ac:dyDescent="0.3">
      <c r="AM969" s="279"/>
      <c r="AN969" s="432"/>
    </row>
    <row r="970" spans="39:40" x14ac:dyDescent="0.3">
      <c r="AM970" s="279"/>
      <c r="AN970" s="432"/>
    </row>
    <row r="971" spans="39:40" x14ac:dyDescent="0.3">
      <c r="AM971" s="279"/>
      <c r="AN971" s="431"/>
    </row>
    <row r="972" spans="39:40" x14ac:dyDescent="0.3">
      <c r="AM972" s="279"/>
      <c r="AN972" s="431"/>
    </row>
    <row r="973" spans="39:40" x14ac:dyDescent="0.3">
      <c r="AM973" s="279"/>
      <c r="AN973" s="431"/>
    </row>
    <row r="974" spans="39:40" x14ac:dyDescent="0.3">
      <c r="AM974" s="279"/>
      <c r="AN974" s="431"/>
    </row>
    <row r="975" spans="39:40" x14ac:dyDescent="0.3">
      <c r="AM975" s="279"/>
      <c r="AN975" s="431"/>
    </row>
    <row r="976" spans="39:40" x14ac:dyDescent="0.3">
      <c r="AM976" s="279"/>
      <c r="AN976" s="431"/>
    </row>
    <row r="977" spans="39:40" x14ac:dyDescent="0.3">
      <c r="AM977" s="279"/>
      <c r="AN977" s="431"/>
    </row>
    <row r="978" spans="39:40" x14ac:dyDescent="0.3">
      <c r="AM978" s="279"/>
      <c r="AN978" s="431"/>
    </row>
    <row r="979" spans="39:40" x14ac:dyDescent="0.3">
      <c r="AM979" s="279"/>
      <c r="AN979" s="431"/>
    </row>
    <row r="980" spans="39:40" x14ac:dyDescent="0.3">
      <c r="AM980" s="279"/>
      <c r="AN980" s="431"/>
    </row>
    <row r="981" spans="39:40" x14ac:dyDescent="0.3">
      <c r="AM981" s="279"/>
      <c r="AN981" s="431"/>
    </row>
    <row r="982" spans="39:40" x14ac:dyDescent="0.3">
      <c r="AM982" s="279"/>
      <c r="AN982" s="431"/>
    </row>
    <row r="983" spans="39:40" x14ac:dyDescent="0.3">
      <c r="AM983" s="279"/>
      <c r="AN983" s="431"/>
    </row>
    <row r="984" spans="39:40" x14ac:dyDescent="0.3">
      <c r="AM984" s="279"/>
      <c r="AN984" s="431"/>
    </row>
    <row r="985" spans="39:40" x14ac:dyDescent="0.3">
      <c r="AM985" s="279"/>
      <c r="AN985" s="431"/>
    </row>
    <row r="986" spans="39:40" x14ac:dyDescent="0.3">
      <c r="AM986" s="279"/>
      <c r="AN986" s="431"/>
    </row>
    <row r="987" spans="39:40" x14ac:dyDescent="0.3">
      <c r="AM987" s="279"/>
      <c r="AN987" s="432"/>
    </row>
    <row r="988" spans="39:40" x14ac:dyDescent="0.3">
      <c r="AM988" s="279"/>
      <c r="AN988" s="432"/>
    </row>
    <row r="989" spans="39:40" x14ac:dyDescent="0.3">
      <c r="AM989" s="279"/>
      <c r="AN989" s="432"/>
    </row>
    <row r="990" spans="39:40" x14ac:dyDescent="0.3">
      <c r="AM990" s="279"/>
      <c r="AN990" s="432"/>
    </row>
    <row r="991" spans="39:40" x14ac:dyDescent="0.3">
      <c r="AM991" s="279"/>
      <c r="AN991" s="432"/>
    </row>
    <row r="992" spans="39:40" x14ac:dyDescent="0.3">
      <c r="AM992" s="279"/>
      <c r="AN992" s="432"/>
    </row>
    <row r="993" spans="39:40" x14ac:dyDescent="0.3">
      <c r="AM993" s="279"/>
      <c r="AN993" s="432"/>
    </row>
    <row r="994" spans="39:40" x14ac:dyDescent="0.3">
      <c r="AM994" s="279"/>
      <c r="AN994" s="432"/>
    </row>
    <row r="995" spans="39:40" x14ac:dyDescent="0.3">
      <c r="AM995" s="279"/>
      <c r="AN995" s="432"/>
    </row>
    <row r="996" spans="39:40" x14ac:dyDescent="0.3">
      <c r="AM996" s="279"/>
      <c r="AN996" s="432"/>
    </row>
    <row r="997" spans="39:40" x14ac:dyDescent="0.3">
      <c r="AM997" s="279"/>
      <c r="AN997" s="432"/>
    </row>
    <row r="998" spans="39:40" x14ac:dyDescent="0.3">
      <c r="AM998" s="279"/>
      <c r="AN998" s="432"/>
    </row>
    <row r="999" spans="39:40" x14ac:dyDescent="0.3">
      <c r="AM999" s="279"/>
      <c r="AN999" s="432"/>
    </row>
    <row r="1000" spans="39:40" x14ac:dyDescent="0.3">
      <c r="AM1000" s="279"/>
      <c r="AN1000" s="432"/>
    </row>
    <row r="1001" spans="39:40" x14ac:dyDescent="0.3">
      <c r="AM1001" s="279"/>
      <c r="AN1001" s="432"/>
    </row>
    <row r="1002" spans="39:40" x14ac:dyDescent="0.3">
      <c r="AM1002" s="279"/>
      <c r="AN1002" s="432"/>
    </row>
    <row r="1003" spans="39:40" x14ac:dyDescent="0.3">
      <c r="AM1003" s="279"/>
      <c r="AN1003" s="432"/>
    </row>
    <row r="1004" spans="39:40" x14ac:dyDescent="0.3">
      <c r="AM1004" s="279"/>
      <c r="AN1004" s="432"/>
    </row>
    <row r="1005" spans="39:40" x14ac:dyDescent="0.3">
      <c r="AM1005" s="279"/>
      <c r="AN1005" s="432"/>
    </row>
    <row r="1006" spans="39:40" x14ac:dyDescent="0.3">
      <c r="AM1006" s="279"/>
      <c r="AN1006" s="432"/>
    </row>
    <row r="1007" spans="39:40" x14ac:dyDescent="0.3">
      <c r="AM1007" s="279"/>
      <c r="AN1007" s="432"/>
    </row>
    <row r="1008" spans="39:40" x14ac:dyDescent="0.3">
      <c r="AM1008" s="279"/>
      <c r="AN1008" s="432"/>
    </row>
    <row r="1009" spans="39:40" x14ac:dyDescent="0.3">
      <c r="AM1009" s="279"/>
      <c r="AN1009" s="432"/>
    </row>
    <row r="1010" spans="39:40" x14ac:dyDescent="0.3">
      <c r="AM1010" s="279"/>
      <c r="AN1010" s="432"/>
    </row>
    <row r="1011" spans="39:40" x14ac:dyDescent="0.3">
      <c r="AM1011" s="279"/>
      <c r="AN1011" s="432"/>
    </row>
    <row r="1012" spans="39:40" x14ac:dyDescent="0.3">
      <c r="AM1012" s="279"/>
      <c r="AN1012" s="432"/>
    </row>
    <row r="1013" spans="39:40" x14ac:dyDescent="0.3">
      <c r="AM1013" s="279"/>
      <c r="AN1013" s="432"/>
    </row>
    <row r="1014" spans="39:40" x14ac:dyDescent="0.3">
      <c r="AM1014" s="279"/>
      <c r="AN1014" s="432"/>
    </row>
    <row r="1015" spans="39:40" x14ac:dyDescent="0.3">
      <c r="AM1015" s="279"/>
      <c r="AN1015" s="431"/>
    </row>
    <row r="1016" spans="39:40" x14ac:dyDescent="0.3">
      <c r="AM1016" s="279"/>
      <c r="AN1016" s="431"/>
    </row>
    <row r="1017" spans="39:40" x14ac:dyDescent="0.3">
      <c r="AM1017" s="279"/>
      <c r="AN1017" s="431"/>
    </row>
    <row r="1018" spans="39:40" x14ac:dyDescent="0.3">
      <c r="AM1018" s="279"/>
      <c r="AN1018" s="431"/>
    </row>
    <row r="1019" spans="39:40" x14ac:dyDescent="0.3">
      <c r="AM1019" s="279"/>
      <c r="AN1019" s="431"/>
    </row>
    <row r="1020" spans="39:40" x14ac:dyDescent="0.3">
      <c r="AM1020" s="279"/>
      <c r="AN1020" s="431"/>
    </row>
    <row r="1021" spans="39:40" x14ac:dyDescent="0.3">
      <c r="AM1021" s="279"/>
      <c r="AN1021" s="431"/>
    </row>
    <row r="1022" spans="39:40" x14ac:dyDescent="0.3">
      <c r="AM1022" s="279"/>
      <c r="AN1022" s="431"/>
    </row>
    <row r="1023" spans="39:40" x14ac:dyDescent="0.3">
      <c r="AM1023" s="279"/>
      <c r="AN1023" s="431"/>
    </row>
    <row r="1024" spans="39:40" x14ac:dyDescent="0.3">
      <c r="AM1024" s="279"/>
      <c r="AN1024" s="431"/>
    </row>
    <row r="1025" spans="39:40" x14ac:dyDescent="0.3">
      <c r="AM1025" s="279"/>
      <c r="AN1025" s="431"/>
    </row>
    <row r="1026" spans="39:40" x14ac:dyDescent="0.3">
      <c r="AM1026" s="279"/>
      <c r="AN1026" s="431"/>
    </row>
    <row r="1027" spans="39:40" x14ac:dyDescent="0.3">
      <c r="AM1027" s="279"/>
      <c r="AN1027" s="431"/>
    </row>
    <row r="1028" spans="39:40" x14ac:dyDescent="0.3">
      <c r="AM1028" s="279"/>
      <c r="AN1028" s="431"/>
    </row>
    <row r="1029" spans="39:40" x14ac:dyDescent="0.3">
      <c r="AM1029" s="279"/>
      <c r="AN1029" s="431"/>
    </row>
    <row r="1030" spans="39:40" x14ac:dyDescent="0.3">
      <c r="AM1030" s="279"/>
      <c r="AN1030" s="431"/>
    </row>
    <row r="1031" spans="39:40" x14ac:dyDescent="0.3">
      <c r="AM1031" s="279"/>
      <c r="AN1031" s="431"/>
    </row>
    <row r="1032" spans="39:40" x14ac:dyDescent="0.3">
      <c r="AM1032" s="279"/>
      <c r="AN1032" s="431"/>
    </row>
    <row r="1033" spans="39:40" x14ac:dyDescent="0.3">
      <c r="AM1033" s="279"/>
      <c r="AN1033" s="431"/>
    </row>
    <row r="1034" spans="39:40" x14ac:dyDescent="0.3">
      <c r="AM1034" s="279"/>
      <c r="AN1034" s="431"/>
    </row>
    <row r="1035" spans="39:40" x14ac:dyDescent="0.3">
      <c r="AM1035" s="279"/>
      <c r="AN1035" s="431"/>
    </row>
    <row r="1036" spans="39:40" x14ac:dyDescent="0.3">
      <c r="AM1036" s="279"/>
      <c r="AN1036" s="431"/>
    </row>
    <row r="1037" spans="39:40" x14ac:dyDescent="0.3">
      <c r="AM1037" s="279"/>
      <c r="AN1037" s="431"/>
    </row>
    <row r="1038" spans="39:40" x14ac:dyDescent="0.3">
      <c r="AM1038" s="279"/>
      <c r="AN1038" s="431"/>
    </row>
    <row r="1039" spans="39:40" x14ac:dyDescent="0.3">
      <c r="AM1039" s="279"/>
      <c r="AN1039" s="431"/>
    </row>
    <row r="1040" spans="39:40" x14ac:dyDescent="0.3">
      <c r="AM1040" s="279"/>
      <c r="AN1040" s="432"/>
    </row>
    <row r="1041" spans="39:40" x14ac:dyDescent="0.3">
      <c r="AM1041" s="279"/>
      <c r="AN1041" s="432"/>
    </row>
    <row r="1042" spans="39:40" x14ac:dyDescent="0.3">
      <c r="AM1042" s="279"/>
      <c r="AN1042" s="432"/>
    </row>
    <row r="1043" spans="39:40" x14ac:dyDescent="0.3">
      <c r="AM1043" s="279"/>
      <c r="AN1043" s="432"/>
    </row>
    <row r="1044" spans="39:40" x14ac:dyDescent="0.3">
      <c r="AM1044" s="279"/>
      <c r="AN1044" s="432"/>
    </row>
    <row r="1045" spans="39:40" x14ac:dyDescent="0.3">
      <c r="AM1045" s="279"/>
      <c r="AN1045" s="432"/>
    </row>
    <row r="1046" spans="39:40" x14ac:dyDescent="0.3">
      <c r="AM1046" s="279"/>
      <c r="AN1046" s="432"/>
    </row>
    <row r="1047" spans="39:40" x14ac:dyDescent="0.3">
      <c r="AM1047" s="279"/>
      <c r="AN1047" s="432"/>
    </row>
    <row r="1048" spans="39:40" x14ac:dyDescent="0.3">
      <c r="AM1048" s="279"/>
      <c r="AN1048" s="432"/>
    </row>
    <row r="1049" spans="39:40" x14ac:dyDescent="0.3">
      <c r="AM1049" s="279"/>
      <c r="AN1049" s="432"/>
    </row>
    <row r="1050" spans="39:40" x14ac:dyDescent="0.3">
      <c r="AM1050" s="279"/>
      <c r="AN1050" s="432"/>
    </row>
    <row r="1051" spans="39:40" x14ac:dyDescent="0.3">
      <c r="AM1051" s="279"/>
      <c r="AN1051" s="432"/>
    </row>
    <row r="1052" spans="39:40" x14ac:dyDescent="0.3">
      <c r="AM1052" s="279"/>
      <c r="AN1052" s="432"/>
    </row>
    <row r="1053" spans="39:40" x14ac:dyDescent="0.3">
      <c r="AM1053" s="279"/>
      <c r="AN1053" s="432"/>
    </row>
    <row r="1054" spans="39:40" x14ac:dyDescent="0.3">
      <c r="AM1054" s="279"/>
      <c r="AN1054" s="432"/>
    </row>
    <row r="1055" spans="39:40" x14ac:dyDescent="0.3">
      <c r="AM1055" s="279"/>
      <c r="AN1055" s="432"/>
    </row>
    <row r="1056" spans="39:40" x14ac:dyDescent="0.3">
      <c r="AM1056" s="279"/>
      <c r="AN1056" s="432"/>
    </row>
    <row r="1057" spans="39:40" x14ac:dyDescent="0.3">
      <c r="AM1057" s="279"/>
      <c r="AN1057" s="432"/>
    </row>
    <row r="1058" spans="39:40" x14ac:dyDescent="0.3">
      <c r="AM1058" s="279"/>
      <c r="AN1058" s="431"/>
    </row>
    <row r="1059" spans="39:40" x14ac:dyDescent="0.3">
      <c r="AM1059" s="279"/>
      <c r="AN1059" s="431"/>
    </row>
    <row r="1060" spans="39:40" x14ac:dyDescent="0.3">
      <c r="AM1060" s="279"/>
      <c r="AN1060" s="431"/>
    </row>
    <row r="1061" spans="39:40" x14ac:dyDescent="0.3">
      <c r="AM1061" s="279"/>
      <c r="AN1061" s="431"/>
    </row>
    <row r="1062" spans="39:40" x14ac:dyDescent="0.3">
      <c r="AM1062" s="279"/>
      <c r="AN1062" s="431"/>
    </row>
    <row r="1063" spans="39:40" x14ac:dyDescent="0.3">
      <c r="AM1063" s="279"/>
      <c r="AN1063" s="431"/>
    </row>
    <row r="1064" spans="39:40" x14ac:dyDescent="0.3">
      <c r="AM1064" s="279"/>
      <c r="AN1064" s="431"/>
    </row>
    <row r="1065" spans="39:40" x14ac:dyDescent="0.3">
      <c r="AM1065" s="279"/>
      <c r="AN1065" s="431"/>
    </row>
    <row r="1066" spans="39:40" x14ac:dyDescent="0.3">
      <c r="AM1066" s="279"/>
      <c r="AN1066" s="431"/>
    </row>
    <row r="1067" spans="39:40" x14ac:dyDescent="0.3">
      <c r="AM1067" s="279"/>
      <c r="AN1067" s="431"/>
    </row>
    <row r="1068" spans="39:40" x14ac:dyDescent="0.3">
      <c r="AM1068" s="279"/>
      <c r="AN1068" s="431"/>
    </row>
    <row r="1069" spans="39:40" x14ac:dyDescent="0.3">
      <c r="AM1069" s="279"/>
      <c r="AN1069" s="431"/>
    </row>
    <row r="1070" spans="39:40" x14ac:dyDescent="0.3">
      <c r="AM1070" s="279"/>
      <c r="AN1070" s="431"/>
    </row>
    <row r="1071" spans="39:40" x14ac:dyDescent="0.3">
      <c r="AM1071" s="279"/>
      <c r="AN1071" s="431"/>
    </row>
    <row r="1072" spans="39:40" x14ac:dyDescent="0.3">
      <c r="AM1072" s="279"/>
      <c r="AN1072" s="431"/>
    </row>
    <row r="1073" spans="39:40" x14ac:dyDescent="0.3">
      <c r="AM1073" s="279"/>
      <c r="AN1073" s="431"/>
    </row>
    <row r="1074" spans="39:40" x14ac:dyDescent="0.3">
      <c r="AM1074" s="279"/>
      <c r="AN1074" s="431"/>
    </row>
    <row r="1075" spans="39:40" x14ac:dyDescent="0.3">
      <c r="AM1075" s="279"/>
      <c r="AN1075" s="431"/>
    </row>
    <row r="1076" spans="39:40" x14ac:dyDescent="0.3">
      <c r="AM1076" s="279"/>
      <c r="AN1076" s="431"/>
    </row>
    <row r="1077" spans="39:40" x14ac:dyDescent="0.3">
      <c r="AM1077" s="279"/>
      <c r="AN1077" s="431"/>
    </row>
    <row r="1078" spans="39:40" x14ac:dyDescent="0.3">
      <c r="AM1078" s="279"/>
      <c r="AN1078" s="431"/>
    </row>
    <row r="1079" spans="39:40" x14ac:dyDescent="0.3">
      <c r="AM1079" s="279"/>
      <c r="AN1079" s="431"/>
    </row>
    <row r="1080" spans="39:40" x14ac:dyDescent="0.3">
      <c r="AM1080" s="279"/>
      <c r="AN1080" s="431"/>
    </row>
    <row r="1081" spans="39:40" x14ac:dyDescent="0.3">
      <c r="AM1081" s="279"/>
      <c r="AN1081" s="431"/>
    </row>
    <row r="1082" spans="39:40" x14ac:dyDescent="0.3">
      <c r="AM1082" s="279"/>
      <c r="AN1082" s="431"/>
    </row>
    <row r="1083" spans="39:40" x14ac:dyDescent="0.3">
      <c r="AM1083" s="279"/>
      <c r="AN1083" s="431"/>
    </row>
    <row r="1084" spans="39:40" x14ac:dyDescent="0.3">
      <c r="AM1084" s="279"/>
      <c r="AN1084" s="431"/>
    </row>
    <row r="1085" spans="39:40" x14ac:dyDescent="0.3">
      <c r="AM1085" s="279"/>
      <c r="AN1085" s="431"/>
    </row>
    <row r="1086" spans="39:40" x14ac:dyDescent="0.3">
      <c r="AM1086" s="279"/>
      <c r="AN1086" s="431"/>
    </row>
    <row r="1087" spans="39:40" x14ac:dyDescent="0.3">
      <c r="AM1087" s="279"/>
      <c r="AN1087" s="432"/>
    </row>
    <row r="1088" spans="39:40" x14ac:dyDescent="0.3">
      <c r="AM1088" s="279"/>
      <c r="AN1088" s="432"/>
    </row>
    <row r="1089" spans="39:40" x14ac:dyDescent="0.3">
      <c r="AM1089" s="279"/>
      <c r="AN1089" s="432"/>
    </row>
    <row r="1090" spans="39:40" x14ac:dyDescent="0.3">
      <c r="AM1090" s="279"/>
      <c r="AN1090" s="432"/>
    </row>
    <row r="1091" spans="39:40" x14ac:dyDescent="0.3">
      <c r="AM1091" s="279"/>
      <c r="AN1091" s="432"/>
    </row>
    <row r="1092" spans="39:40" x14ac:dyDescent="0.3">
      <c r="AM1092" s="279"/>
      <c r="AN1092" s="432"/>
    </row>
    <row r="1093" spans="39:40" x14ac:dyDescent="0.3">
      <c r="AM1093" s="279"/>
      <c r="AN1093" s="432"/>
    </row>
    <row r="1094" spans="39:40" x14ac:dyDescent="0.3">
      <c r="AM1094" s="279"/>
      <c r="AN1094" s="432"/>
    </row>
    <row r="1095" spans="39:40" x14ac:dyDescent="0.3">
      <c r="AM1095" s="279"/>
      <c r="AN1095" s="432"/>
    </row>
    <row r="1096" spans="39:40" x14ac:dyDescent="0.3">
      <c r="AM1096" s="279"/>
      <c r="AN1096" s="432"/>
    </row>
    <row r="1097" spans="39:40" x14ac:dyDescent="0.3">
      <c r="AM1097" s="279"/>
      <c r="AN1097" s="432"/>
    </row>
    <row r="1098" spans="39:40" x14ac:dyDescent="0.3">
      <c r="AM1098" s="279"/>
      <c r="AN1098" s="432"/>
    </row>
    <row r="1099" spans="39:40" x14ac:dyDescent="0.3">
      <c r="AM1099" s="279"/>
      <c r="AN1099" s="432"/>
    </row>
    <row r="1100" spans="39:40" x14ac:dyDescent="0.3">
      <c r="AM1100" s="279"/>
      <c r="AN1100" s="432"/>
    </row>
    <row r="1101" spans="39:40" x14ac:dyDescent="0.3">
      <c r="AM1101" s="279"/>
      <c r="AN1101" s="432"/>
    </row>
    <row r="1102" spans="39:40" x14ac:dyDescent="0.3">
      <c r="AM1102" s="279"/>
      <c r="AN1102" s="432"/>
    </row>
    <row r="1103" spans="39:40" x14ac:dyDescent="0.3">
      <c r="AM1103" s="279"/>
      <c r="AN1103" s="432"/>
    </row>
    <row r="1104" spans="39:40" x14ac:dyDescent="0.3">
      <c r="AM1104" s="279"/>
      <c r="AN1104" s="432"/>
    </row>
    <row r="1105" spans="39:40" x14ac:dyDescent="0.3">
      <c r="AM1105" s="279"/>
      <c r="AN1105" s="432"/>
    </row>
    <row r="1106" spans="39:40" x14ac:dyDescent="0.3">
      <c r="AM1106" s="279"/>
      <c r="AN1106" s="431"/>
    </row>
    <row r="1107" spans="39:40" x14ac:dyDescent="0.3">
      <c r="AM1107" s="279"/>
      <c r="AN1107" s="431"/>
    </row>
    <row r="1108" spans="39:40" x14ac:dyDescent="0.3">
      <c r="AM1108" s="279"/>
      <c r="AN1108" s="431"/>
    </row>
    <row r="1109" spans="39:40" x14ac:dyDescent="0.3">
      <c r="AM1109" s="279"/>
      <c r="AN1109" s="431"/>
    </row>
    <row r="1110" spans="39:40" x14ac:dyDescent="0.3">
      <c r="AM1110" s="279"/>
      <c r="AN1110" s="431"/>
    </row>
    <row r="1111" spans="39:40" x14ac:dyDescent="0.3">
      <c r="AM1111" s="279"/>
      <c r="AN1111" s="431"/>
    </row>
    <row r="1112" spans="39:40" x14ac:dyDescent="0.3">
      <c r="AM1112" s="279"/>
      <c r="AN1112" s="431"/>
    </row>
    <row r="1113" spans="39:40" x14ac:dyDescent="0.3">
      <c r="AM1113" s="279"/>
      <c r="AN1113" s="431"/>
    </row>
    <row r="1114" spans="39:40" x14ac:dyDescent="0.3">
      <c r="AM1114" s="279"/>
      <c r="AN1114" s="431"/>
    </row>
    <row r="1115" spans="39:40" x14ac:dyDescent="0.3">
      <c r="AM1115" s="279"/>
      <c r="AN1115" s="431"/>
    </row>
    <row r="1116" spans="39:40" x14ac:dyDescent="0.3">
      <c r="AM1116" s="279"/>
      <c r="AN1116" s="431"/>
    </row>
    <row r="1117" spans="39:40" x14ac:dyDescent="0.3">
      <c r="AM1117" s="279"/>
      <c r="AN1117" s="431"/>
    </row>
    <row r="1118" spans="39:40" x14ac:dyDescent="0.3">
      <c r="AM1118" s="279"/>
      <c r="AN1118" s="431"/>
    </row>
    <row r="1119" spans="39:40" x14ac:dyDescent="0.3">
      <c r="AM1119" s="279"/>
      <c r="AN1119" s="431"/>
    </row>
    <row r="1120" spans="39:40" x14ac:dyDescent="0.3">
      <c r="AM1120" s="279"/>
      <c r="AN1120" s="431"/>
    </row>
    <row r="1121" spans="39:40" x14ac:dyDescent="0.3">
      <c r="AM1121" s="279"/>
      <c r="AN1121" s="431"/>
    </row>
    <row r="1122" spans="39:40" x14ac:dyDescent="0.3">
      <c r="AM1122" s="279"/>
      <c r="AN1122" s="431"/>
    </row>
    <row r="1123" spans="39:40" x14ac:dyDescent="0.3">
      <c r="AM1123" s="279"/>
      <c r="AN1123" s="431"/>
    </row>
    <row r="1124" spans="39:40" x14ac:dyDescent="0.3">
      <c r="AM1124" s="279"/>
      <c r="AN1124" s="431"/>
    </row>
    <row r="1125" spans="39:40" x14ac:dyDescent="0.3">
      <c r="AM1125" s="279"/>
      <c r="AN1125" s="431"/>
    </row>
    <row r="1126" spans="39:40" x14ac:dyDescent="0.3">
      <c r="AM1126" s="279"/>
      <c r="AN1126" s="431"/>
    </row>
    <row r="1127" spans="39:40" x14ac:dyDescent="0.3">
      <c r="AM1127" s="279"/>
      <c r="AN1127" s="431"/>
    </row>
    <row r="1128" spans="39:40" x14ac:dyDescent="0.3">
      <c r="AM1128" s="279"/>
      <c r="AN1128" s="431"/>
    </row>
    <row r="1129" spans="39:40" x14ac:dyDescent="0.3">
      <c r="AM1129" s="279"/>
      <c r="AN1129" s="431"/>
    </row>
    <row r="1130" spans="39:40" x14ac:dyDescent="0.3">
      <c r="AM1130" s="279"/>
      <c r="AN1130" s="431"/>
    </row>
    <row r="1131" spans="39:40" x14ac:dyDescent="0.3">
      <c r="AM1131" s="279"/>
      <c r="AN1131" s="432"/>
    </row>
    <row r="1132" spans="39:40" x14ac:dyDescent="0.3">
      <c r="AM1132" s="279"/>
      <c r="AN1132" s="432"/>
    </row>
    <row r="1133" spans="39:40" x14ac:dyDescent="0.3">
      <c r="AM1133" s="279"/>
      <c r="AN1133" s="432"/>
    </row>
    <row r="1134" spans="39:40" x14ac:dyDescent="0.3">
      <c r="AM1134" s="279"/>
      <c r="AN1134" s="432"/>
    </row>
    <row r="1135" spans="39:40" x14ac:dyDescent="0.3">
      <c r="AM1135" s="279"/>
      <c r="AN1135" s="432"/>
    </row>
    <row r="1136" spans="39:40" x14ac:dyDescent="0.3">
      <c r="AM1136" s="279"/>
      <c r="AN1136" s="432"/>
    </row>
    <row r="1137" spans="39:40" x14ac:dyDescent="0.3">
      <c r="AM1137" s="279"/>
      <c r="AN1137" s="432"/>
    </row>
    <row r="1138" spans="39:40" x14ac:dyDescent="0.3">
      <c r="AM1138" s="279"/>
      <c r="AN1138" s="432"/>
    </row>
    <row r="1139" spans="39:40" x14ac:dyDescent="0.3">
      <c r="AM1139" s="279"/>
      <c r="AN1139" s="432"/>
    </row>
    <row r="1140" spans="39:40" x14ac:dyDescent="0.3">
      <c r="AM1140" s="279"/>
      <c r="AN1140" s="432"/>
    </row>
    <row r="1141" spans="39:40" x14ac:dyDescent="0.3">
      <c r="AM1141" s="279"/>
      <c r="AN1141" s="432"/>
    </row>
    <row r="1142" spans="39:40" x14ac:dyDescent="0.3">
      <c r="AM1142" s="279"/>
      <c r="AN1142" s="432"/>
    </row>
    <row r="1143" spans="39:40" x14ac:dyDescent="0.3">
      <c r="AM1143" s="279"/>
      <c r="AN1143" s="432"/>
    </row>
    <row r="1144" spans="39:40" x14ac:dyDescent="0.3">
      <c r="AM1144" s="279"/>
      <c r="AN1144" s="432"/>
    </row>
    <row r="1145" spans="39:40" x14ac:dyDescent="0.3">
      <c r="AM1145" s="279"/>
      <c r="AN1145" s="432"/>
    </row>
    <row r="1146" spans="39:40" x14ac:dyDescent="0.3">
      <c r="AM1146" s="279"/>
      <c r="AN1146" s="432"/>
    </row>
    <row r="1147" spans="39:40" x14ac:dyDescent="0.3">
      <c r="AM1147" s="279"/>
      <c r="AN1147" s="432"/>
    </row>
    <row r="1148" spans="39:40" x14ac:dyDescent="0.3">
      <c r="AM1148" s="279"/>
      <c r="AN1148" s="432"/>
    </row>
    <row r="1149" spans="39:40" x14ac:dyDescent="0.3">
      <c r="AM1149" s="279"/>
      <c r="AN1149" s="431"/>
    </row>
    <row r="1150" spans="39:40" x14ac:dyDescent="0.3">
      <c r="AM1150" s="279"/>
      <c r="AN1150" s="431"/>
    </row>
    <row r="1151" spans="39:40" x14ac:dyDescent="0.3">
      <c r="AM1151" s="279"/>
      <c r="AN1151" s="431"/>
    </row>
    <row r="1152" spans="39:40" x14ac:dyDescent="0.3">
      <c r="AM1152" s="279"/>
      <c r="AN1152" s="431"/>
    </row>
    <row r="1153" spans="39:40" x14ac:dyDescent="0.3">
      <c r="AM1153" s="279"/>
      <c r="AN1153" s="431"/>
    </row>
    <row r="1154" spans="39:40" x14ac:dyDescent="0.3">
      <c r="AM1154" s="279"/>
      <c r="AN1154" s="431"/>
    </row>
    <row r="1155" spans="39:40" x14ac:dyDescent="0.3">
      <c r="AM1155" s="279"/>
      <c r="AN1155" s="431"/>
    </row>
    <row r="1156" spans="39:40" x14ac:dyDescent="0.3">
      <c r="AM1156" s="279"/>
      <c r="AN1156" s="431"/>
    </row>
    <row r="1157" spans="39:40" x14ac:dyDescent="0.3">
      <c r="AM1157" s="279"/>
      <c r="AN1157" s="431"/>
    </row>
    <row r="1158" spans="39:40" x14ac:dyDescent="0.3">
      <c r="AM1158" s="279"/>
      <c r="AN1158" s="431"/>
    </row>
    <row r="1159" spans="39:40" x14ac:dyDescent="0.3">
      <c r="AM1159" s="279"/>
      <c r="AN1159" s="431"/>
    </row>
    <row r="1160" spans="39:40" x14ac:dyDescent="0.3">
      <c r="AM1160" s="279"/>
      <c r="AN1160" s="431"/>
    </row>
    <row r="1161" spans="39:40" x14ac:dyDescent="0.3">
      <c r="AM1161" s="279"/>
      <c r="AN1161" s="431"/>
    </row>
    <row r="1162" spans="39:40" x14ac:dyDescent="0.3">
      <c r="AM1162" s="279"/>
      <c r="AN1162" s="431"/>
    </row>
    <row r="1163" spans="39:40" x14ac:dyDescent="0.3">
      <c r="AM1163" s="279"/>
      <c r="AN1163" s="431"/>
    </row>
    <row r="1164" spans="39:40" x14ac:dyDescent="0.3">
      <c r="AM1164" s="279"/>
      <c r="AN1164" s="431"/>
    </row>
    <row r="1165" spans="39:40" x14ac:dyDescent="0.3">
      <c r="AM1165" s="279"/>
      <c r="AN1165" s="431"/>
    </row>
    <row r="1166" spans="39:40" x14ac:dyDescent="0.3">
      <c r="AM1166" s="279"/>
      <c r="AN1166" s="431"/>
    </row>
    <row r="1167" spans="39:40" x14ac:dyDescent="0.3">
      <c r="AM1167" s="279"/>
      <c r="AN1167" s="431"/>
    </row>
    <row r="1168" spans="39:40" x14ac:dyDescent="0.3">
      <c r="AM1168" s="279"/>
      <c r="AN1168" s="431"/>
    </row>
    <row r="1169" spans="39:40" x14ac:dyDescent="0.3">
      <c r="AM1169" s="279"/>
      <c r="AN1169" s="431"/>
    </row>
    <row r="1170" spans="39:40" x14ac:dyDescent="0.3">
      <c r="AM1170" s="279"/>
      <c r="AN1170" s="431"/>
    </row>
    <row r="1171" spans="39:40" x14ac:dyDescent="0.3">
      <c r="AM1171" s="279"/>
      <c r="AN1171" s="431"/>
    </row>
    <row r="1172" spans="39:40" x14ac:dyDescent="0.3">
      <c r="AM1172" s="279"/>
      <c r="AN1172" s="431"/>
    </row>
    <row r="1173" spans="39:40" x14ac:dyDescent="0.3">
      <c r="AM1173" s="279"/>
      <c r="AN1173" s="431"/>
    </row>
    <row r="1174" spans="39:40" x14ac:dyDescent="0.3">
      <c r="AM1174" s="279"/>
      <c r="AN1174" s="431"/>
    </row>
    <row r="1175" spans="39:40" x14ac:dyDescent="0.3">
      <c r="AM1175" s="279"/>
      <c r="AN1175" s="431"/>
    </row>
    <row r="1176" spans="39:40" x14ac:dyDescent="0.3">
      <c r="AM1176" s="279"/>
      <c r="AN1176" s="431"/>
    </row>
    <row r="1177" spans="39:40" x14ac:dyDescent="0.3">
      <c r="AM1177" s="279"/>
      <c r="AN1177" s="431"/>
    </row>
    <row r="1178" spans="39:40" x14ac:dyDescent="0.3">
      <c r="AM1178" s="279"/>
      <c r="AN1178" s="431"/>
    </row>
    <row r="1179" spans="39:40" x14ac:dyDescent="0.3">
      <c r="AM1179" s="279"/>
      <c r="AN1179" s="432"/>
    </row>
    <row r="1180" spans="39:40" x14ac:dyDescent="0.3">
      <c r="AM1180" s="279"/>
      <c r="AN1180" s="432"/>
    </row>
    <row r="1181" spans="39:40" x14ac:dyDescent="0.3">
      <c r="AM1181" s="279"/>
      <c r="AN1181" s="432"/>
    </row>
    <row r="1182" spans="39:40" x14ac:dyDescent="0.3">
      <c r="AM1182" s="279"/>
      <c r="AN1182" s="432"/>
    </row>
    <row r="1183" spans="39:40" x14ac:dyDescent="0.3">
      <c r="AM1183" s="279"/>
      <c r="AN1183" s="432"/>
    </row>
    <row r="1184" spans="39:40" x14ac:dyDescent="0.3">
      <c r="AM1184" s="279"/>
      <c r="AN1184" s="432"/>
    </row>
    <row r="1185" spans="39:40" x14ac:dyDescent="0.3">
      <c r="AM1185" s="279"/>
      <c r="AN1185" s="432"/>
    </row>
    <row r="1186" spans="39:40" x14ac:dyDescent="0.3">
      <c r="AM1186" s="279"/>
      <c r="AN1186" s="432"/>
    </row>
    <row r="1187" spans="39:40" x14ac:dyDescent="0.3">
      <c r="AM1187" s="279"/>
      <c r="AN1187" s="432"/>
    </row>
    <row r="1188" spans="39:40" x14ac:dyDescent="0.3">
      <c r="AM1188" s="279"/>
      <c r="AN1188" s="432"/>
    </row>
    <row r="1189" spans="39:40" x14ac:dyDescent="0.3">
      <c r="AM1189" s="279"/>
      <c r="AN1189" s="432"/>
    </row>
    <row r="1190" spans="39:40" x14ac:dyDescent="0.3">
      <c r="AM1190" s="279"/>
      <c r="AN1190" s="432"/>
    </row>
    <row r="1191" spans="39:40" x14ac:dyDescent="0.3">
      <c r="AM1191" s="279"/>
      <c r="AN1191" s="432"/>
    </row>
    <row r="1192" spans="39:40" x14ac:dyDescent="0.3">
      <c r="AM1192" s="279"/>
      <c r="AN1192" s="432"/>
    </row>
    <row r="1193" spans="39:40" x14ac:dyDescent="0.3">
      <c r="AM1193" s="279"/>
      <c r="AN1193" s="431"/>
    </row>
    <row r="1194" spans="39:40" x14ac:dyDescent="0.3">
      <c r="AM1194" s="279"/>
      <c r="AN1194" s="431"/>
    </row>
    <row r="1195" spans="39:40" x14ac:dyDescent="0.3">
      <c r="AM1195" s="279"/>
      <c r="AN1195" s="431"/>
    </row>
    <row r="1196" spans="39:40" x14ac:dyDescent="0.3">
      <c r="AM1196" s="279"/>
      <c r="AN1196" s="431"/>
    </row>
    <row r="1197" spans="39:40" x14ac:dyDescent="0.3">
      <c r="AM1197" s="279"/>
      <c r="AN1197" s="431"/>
    </row>
    <row r="1198" spans="39:40" x14ac:dyDescent="0.3">
      <c r="AM1198" s="279"/>
      <c r="AN1198" s="431"/>
    </row>
    <row r="1199" spans="39:40" x14ac:dyDescent="0.3">
      <c r="AM1199" s="279"/>
      <c r="AN1199" s="431"/>
    </row>
    <row r="1200" spans="39:40" x14ac:dyDescent="0.3">
      <c r="AM1200" s="279"/>
      <c r="AN1200" s="431"/>
    </row>
    <row r="1201" spans="39:40" x14ac:dyDescent="0.3">
      <c r="AM1201" s="279"/>
      <c r="AN1201" s="431"/>
    </row>
    <row r="1202" spans="39:40" x14ac:dyDescent="0.3">
      <c r="AM1202" s="279"/>
      <c r="AN1202" s="431"/>
    </row>
    <row r="1203" spans="39:40" x14ac:dyDescent="0.3">
      <c r="AM1203" s="279"/>
      <c r="AN1203" s="431"/>
    </row>
    <row r="1204" spans="39:40" x14ac:dyDescent="0.3">
      <c r="AM1204" s="279"/>
      <c r="AN1204" s="431"/>
    </row>
    <row r="1205" spans="39:40" x14ac:dyDescent="0.3">
      <c r="AM1205" s="279"/>
      <c r="AN1205" s="431"/>
    </row>
    <row r="1206" spans="39:40" x14ac:dyDescent="0.3">
      <c r="AM1206" s="279"/>
      <c r="AN1206" s="431"/>
    </row>
    <row r="1207" spans="39:40" x14ac:dyDescent="0.3">
      <c r="AM1207" s="279"/>
      <c r="AN1207" s="431"/>
    </row>
    <row r="1208" spans="39:40" x14ac:dyDescent="0.3">
      <c r="AM1208" s="279"/>
      <c r="AN1208" s="431"/>
    </row>
    <row r="1209" spans="39:40" x14ac:dyDescent="0.3">
      <c r="AM1209" s="279"/>
      <c r="AN1209" s="431"/>
    </row>
    <row r="1210" spans="39:40" x14ac:dyDescent="0.3">
      <c r="AM1210" s="279"/>
      <c r="AN1210" s="432"/>
    </row>
    <row r="1211" spans="39:40" x14ac:dyDescent="0.3">
      <c r="AM1211" s="279"/>
      <c r="AN1211" s="432"/>
    </row>
    <row r="1212" spans="39:40" x14ac:dyDescent="0.3">
      <c r="AM1212" s="279"/>
      <c r="AN1212" s="432"/>
    </row>
    <row r="1213" spans="39:40" x14ac:dyDescent="0.3">
      <c r="AM1213" s="279"/>
      <c r="AN1213" s="432"/>
    </row>
    <row r="1214" spans="39:40" x14ac:dyDescent="0.3">
      <c r="AM1214" s="279"/>
      <c r="AN1214" s="432"/>
    </row>
    <row r="1215" spans="39:40" x14ac:dyDescent="0.3">
      <c r="AM1215" s="279"/>
      <c r="AN1215" s="432"/>
    </row>
    <row r="1216" spans="39:40" x14ac:dyDescent="0.3">
      <c r="AM1216" s="279"/>
      <c r="AN1216" s="432"/>
    </row>
    <row r="1217" spans="39:40" x14ac:dyDescent="0.3">
      <c r="AM1217" s="279"/>
      <c r="AN1217" s="432"/>
    </row>
    <row r="1218" spans="39:40" x14ac:dyDescent="0.3">
      <c r="AM1218" s="279"/>
      <c r="AN1218" s="432"/>
    </row>
    <row r="1219" spans="39:40" x14ac:dyDescent="0.3">
      <c r="AM1219" s="279"/>
      <c r="AN1219" s="432"/>
    </row>
    <row r="1220" spans="39:40" x14ac:dyDescent="0.3">
      <c r="AM1220" s="279"/>
      <c r="AN1220" s="432"/>
    </row>
    <row r="1221" spans="39:40" x14ac:dyDescent="0.3">
      <c r="AM1221" s="279"/>
      <c r="AN1221" s="432"/>
    </row>
    <row r="1222" spans="39:40" x14ac:dyDescent="0.3">
      <c r="AM1222" s="279"/>
      <c r="AN1222" s="432"/>
    </row>
    <row r="1223" spans="39:40" x14ac:dyDescent="0.3">
      <c r="AM1223" s="279"/>
      <c r="AN1223" s="432"/>
    </row>
    <row r="1224" spans="39:40" x14ac:dyDescent="0.3">
      <c r="AM1224" s="279"/>
      <c r="AN1224" s="432"/>
    </row>
    <row r="1225" spans="39:40" x14ac:dyDescent="0.3">
      <c r="AM1225" s="279"/>
      <c r="AN1225" s="432"/>
    </row>
    <row r="1226" spans="39:40" x14ac:dyDescent="0.3">
      <c r="AM1226" s="279"/>
      <c r="AN1226" s="432"/>
    </row>
    <row r="1227" spans="39:40" x14ac:dyDescent="0.3">
      <c r="AM1227" s="279"/>
      <c r="AN1227" s="432"/>
    </row>
    <row r="1228" spans="39:40" x14ac:dyDescent="0.3">
      <c r="AM1228" s="279"/>
      <c r="AN1228" s="432"/>
    </row>
    <row r="1229" spans="39:40" x14ac:dyDescent="0.3">
      <c r="AM1229" s="279"/>
      <c r="AN1229" s="432"/>
    </row>
    <row r="1230" spans="39:40" x14ac:dyDescent="0.3">
      <c r="AM1230" s="279"/>
      <c r="AN1230" s="432"/>
    </row>
    <row r="1231" spans="39:40" x14ac:dyDescent="0.3">
      <c r="AM1231" s="279"/>
      <c r="AN1231" s="432"/>
    </row>
    <row r="1232" spans="39:40" x14ac:dyDescent="0.3">
      <c r="AM1232" s="279"/>
      <c r="AN1232" s="432"/>
    </row>
    <row r="1233" spans="39:40" x14ac:dyDescent="0.3">
      <c r="AM1233" s="279"/>
      <c r="AN1233" s="432"/>
    </row>
    <row r="1234" spans="39:40" x14ac:dyDescent="0.3">
      <c r="AM1234" s="279"/>
      <c r="AN1234" s="432"/>
    </row>
    <row r="1235" spans="39:40" x14ac:dyDescent="0.3">
      <c r="AM1235" s="279"/>
      <c r="AN1235" s="432"/>
    </row>
    <row r="1236" spans="39:40" x14ac:dyDescent="0.3">
      <c r="AM1236" s="279"/>
      <c r="AN1236" s="431"/>
    </row>
    <row r="1237" spans="39:40" x14ac:dyDescent="0.3">
      <c r="AM1237" s="279"/>
      <c r="AN1237" s="431"/>
    </row>
    <row r="1238" spans="39:40" x14ac:dyDescent="0.3">
      <c r="AM1238" s="279"/>
      <c r="AN1238" s="431"/>
    </row>
    <row r="1239" spans="39:40" x14ac:dyDescent="0.3">
      <c r="AM1239" s="279"/>
      <c r="AN1239" s="431"/>
    </row>
    <row r="1240" spans="39:40" x14ac:dyDescent="0.3">
      <c r="AM1240" s="279"/>
      <c r="AN1240" s="431"/>
    </row>
    <row r="1241" spans="39:40" x14ac:dyDescent="0.3">
      <c r="AM1241" s="279"/>
      <c r="AN1241" s="431"/>
    </row>
    <row r="1242" spans="39:40" x14ac:dyDescent="0.3">
      <c r="AM1242" s="279"/>
      <c r="AN1242" s="431"/>
    </row>
    <row r="1243" spans="39:40" x14ac:dyDescent="0.3">
      <c r="AM1243" s="279"/>
      <c r="AN1243" s="431"/>
    </row>
    <row r="1244" spans="39:40" x14ac:dyDescent="0.3">
      <c r="AM1244" s="279"/>
      <c r="AN1244" s="431"/>
    </row>
    <row r="1245" spans="39:40" x14ac:dyDescent="0.3">
      <c r="AM1245" s="279"/>
      <c r="AN1245" s="431"/>
    </row>
    <row r="1246" spans="39:40" x14ac:dyDescent="0.3">
      <c r="AM1246" s="279"/>
      <c r="AN1246" s="431"/>
    </row>
    <row r="1247" spans="39:40" x14ac:dyDescent="0.3">
      <c r="AM1247" s="279"/>
      <c r="AN1247" s="431"/>
    </row>
    <row r="1248" spans="39:40" x14ac:dyDescent="0.3">
      <c r="AM1248" s="279"/>
      <c r="AN1248" s="431"/>
    </row>
    <row r="1249" spans="39:40" x14ac:dyDescent="0.3">
      <c r="AM1249" s="279"/>
      <c r="AN1249" s="431"/>
    </row>
    <row r="1250" spans="39:40" x14ac:dyDescent="0.3">
      <c r="AM1250" s="279"/>
      <c r="AN1250" s="431"/>
    </row>
    <row r="1251" spans="39:40" x14ac:dyDescent="0.3">
      <c r="AM1251" s="279"/>
      <c r="AN1251" s="431"/>
    </row>
    <row r="1252" spans="39:40" x14ac:dyDescent="0.3">
      <c r="AM1252" s="279"/>
      <c r="AN1252" s="432"/>
    </row>
    <row r="1253" spans="39:40" x14ac:dyDescent="0.3">
      <c r="AM1253" s="279"/>
      <c r="AN1253" s="432"/>
    </row>
    <row r="1254" spans="39:40" x14ac:dyDescent="0.3">
      <c r="AM1254" s="279"/>
      <c r="AN1254" s="432"/>
    </row>
    <row r="1255" spans="39:40" x14ac:dyDescent="0.3">
      <c r="AM1255" s="279"/>
      <c r="AN1255" s="432"/>
    </row>
    <row r="1256" spans="39:40" x14ac:dyDescent="0.3">
      <c r="AM1256" s="279"/>
      <c r="AN1256" s="432"/>
    </row>
    <row r="1257" spans="39:40" x14ac:dyDescent="0.3">
      <c r="AM1257" s="279"/>
      <c r="AN1257" s="432"/>
    </row>
    <row r="1258" spans="39:40" x14ac:dyDescent="0.3">
      <c r="AM1258" s="279"/>
      <c r="AN1258" s="432"/>
    </row>
    <row r="1259" spans="39:40" x14ac:dyDescent="0.3">
      <c r="AM1259" s="279"/>
      <c r="AN1259" s="432"/>
    </row>
    <row r="1260" spans="39:40" x14ac:dyDescent="0.3">
      <c r="AM1260" s="279"/>
      <c r="AN1260" s="432"/>
    </row>
    <row r="1261" spans="39:40" x14ac:dyDescent="0.3">
      <c r="AM1261" s="279"/>
      <c r="AN1261" s="432"/>
    </row>
    <row r="1262" spans="39:40" x14ac:dyDescent="0.3">
      <c r="AM1262" s="279"/>
      <c r="AN1262" s="432"/>
    </row>
    <row r="1263" spans="39:40" x14ac:dyDescent="0.3">
      <c r="AM1263" s="279"/>
      <c r="AN1263" s="432"/>
    </row>
    <row r="1264" spans="39:40" x14ac:dyDescent="0.3">
      <c r="AM1264" s="279"/>
      <c r="AN1264" s="432"/>
    </row>
    <row r="1265" spans="39:40" x14ac:dyDescent="0.3">
      <c r="AM1265" s="279"/>
      <c r="AN1265" s="432"/>
    </row>
    <row r="1266" spans="39:40" x14ac:dyDescent="0.3">
      <c r="AM1266" s="279"/>
      <c r="AN1266" s="432"/>
    </row>
    <row r="1267" spans="39:40" x14ac:dyDescent="0.3">
      <c r="AM1267" s="279"/>
      <c r="AN1267" s="432"/>
    </row>
    <row r="1268" spans="39:40" x14ac:dyDescent="0.3">
      <c r="AM1268" s="279"/>
      <c r="AN1268" s="432"/>
    </row>
    <row r="1269" spans="39:40" x14ac:dyDescent="0.3">
      <c r="AM1269" s="279"/>
      <c r="AN1269" s="432"/>
    </row>
    <row r="1270" spans="39:40" x14ac:dyDescent="0.3">
      <c r="AM1270" s="279"/>
      <c r="AN1270" s="432"/>
    </row>
    <row r="1271" spans="39:40" x14ac:dyDescent="0.3">
      <c r="AM1271" s="279"/>
      <c r="AN1271" s="432"/>
    </row>
    <row r="1272" spans="39:40" x14ac:dyDescent="0.3">
      <c r="AM1272" s="279"/>
      <c r="AN1272" s="432"/>
    </row>
    <row r="1273" spans="39:40" x14ac:dyDescent="0.3">
      <c r="AM1273" s="279"/>
      <c r="AN1273" s="432"/>
    </row>
    <row r="1274" spans="39:40" x14ac:dyDescent="0.3">
      <c r="AM1274" s="279"/>
      <c r="AN1274" s="432"/>
    </row>
    <row r="1275" spans="39:40" x14ac:dyDescent="0.3">
      <c r="AM1275" s="279"/>
      <c r="AN1275" s="432"/>
    </row>
    <row r="1276" spans="39:40" x14ac:dyDescent="0.3">
      <c r="AM1276" s="279"/>
      <c r="AN1276" s="432"/>
    </row>
    <row r="1277" spans="39:40" x14ac:dyDescent="0.3">
      <c r="AM1277" s="279"/>
      <c r="AN1277" s="432"/>
    </row>
    <row r="1278" spans="39:40" x14ac:dyDescent="0.3">
      <c r="AM1278" s="279"/>
      <c r="AN1278" s="432"/>
    </row>
    <row r="1279" spans="39:40" x14ac:dyDescent="0.3">
      <c r="AM1279" s="279"/>
      <c r="AN1279" s="432"/>
    </row>
    <row r="1280" spans="39:40" x14ac:dyDescent="0.3">
      <c r="AM1280" s="279"/>
      <c r="AN1280" s="431"/>
    </row>
    <row r="1281" spans="39:40" x14ac:dyDescent="0.3">
      <c r="AM1281" s="279"/>
      <c r="AN1281" s="431"/>
    </row>
    <row r="1282" spans="39:40" x14ac:dyDescent="0.3">
      <c r="AM1282" s="279"/>
      <c r="AN1282" s="431"/>
    </row>
    <row r="1283" spans="39:40" x14ac:dyDescent="0.3">
      <c r="AM1283" s="279"/>
      <c r="AN1283" s="431"/>
    </row>
    <row r="1284" spans="39:40" x14ac:dyDescent="0.3">
      <c r="AM1284" s="279"/>
      <c r="AN1284" s="431"/>
    </row>
    <row r="1285" spans="39:40" x14ac:dyDescent="0.3">
      <c r="AM1285" s="279"/>
      <c r="AN1285" s="431"/>
    </row>
    <row r="1286" spans="39:40" x14ac:dyDescent="0.3">
      <c r="AM1286" s="279"/>
      <c r="AN1286" s="431"/>
    </row>
    <row r="1287" spans="39:40" x14ac:dyDescent="0.3">
      <c r="AM1287" s="279"/>
      <c r="AN1287" s="431"/>
    </row>
    <row r="1288" spans="39:40" x14ac:dyDescent="0.3">
      <c r="AM1288" s="279"/>
      <c r="AN1288" s="431"/>
    </row>
    <row r="1289" spans="39:40" x14ac:dyDescent="0.3">
      <c r="AM1289" s="279"/>
      <c r="AN1289" s="431"/>
    </row>
    <row r="1290" spans="39:40" x14ac:dyDescent="0.3">
      <c r="AM1290" s="279"/>
      <c r="AN1290" s="431"/>
    </row>
    <row r="1291" spans="39:40" x14ac:dyDescent="0.3">
      <c r="AM1291" s="279"/>
      <c r="AN1291" s="431"/>
    </row>
    <row r="1292" spans="39:40" x14ac:dyDescent="0.3">
      <c r="AM1292" s="279"/>
      <c r="AN1292" s="431"/>
    </row>
    <row r="1293" spans="39:40" x14ac:dyDescent="0.3">
      <c r="AM1293" s="279"/>
      <c r="AN1293" s="431"/>
    </row>
    <row r="1294" spans="39:40" x14ac:dyDescent="0.3">
      <c r="AM1294" s="279"/>
      <c r="AN1294" s="431"/>
    </row>
    <row r="1295" spans="39:40" x14ac:dyDescent="0.3">
      <c r="AM1295" s="279"/>
      <c r="AN1295" s="431"/>
    </row>
    <row r="1296" spans="39:40" x14ac:dyDescent="0.3">
      <c r="AM1296" s="279"/>
      <c r="AN1296" s="431"/>
    </row>
    <row r="1297" spans="39:40" x14ac:dyDescent="0.3">
      <c r="AM1297" s="279"/>
      <c r="AN1297" s="431"/>
    </row>
    <row r="1298" spans="39:40" x14ac:dyDescent="0.3">
      <c r="AM1298" s="279"/>
      <c r="AN1298" s="431"/>
    </row>
    <row r="1299" spans="39:40" x14ac:dyDescent="0.3">
      <c r="AM1299" s="279"/>
      <c r="AN1299" s="431"/>
    </row>
    <row r="1300" spans="39:40" x14ac:dyDescent="0.3">
      <c r="AM1300" s="279"/>
      <c r="AN1300" s="431"/>
    </row>
    <row r="1301" spans="39:40" x14ac:dyDescent="0.3">
      <c r="AM1301" s="279"/>
      <c r="AN1301" s="432"/>
    </row>
    <row r="1302" spans="39:40" x14ac:dyDescent="0.3">
      <c r="AM1302" s="279"/>
      <c r="AN1302" s="432"/>
    </row>
    <row r="1303" spans="39:40" x14ac:dyDescent="0.3">
      <c r="AM1303" s="279"/>
      <c r="AN1303" s="432"/>
    </row>
    <row r="1304" spans="39:40" x14ac:dyDescent="0.3">
      <c r="AM1304" s="279"/>
      <c r="AN1304" s="432"/>
    </row>
    <row r="1305" spans="39:40" x14ac:dyDescent="0.3">
      <c r="AM1305" s="279"/>
      <c r="AN1305" s="432"/>
    </row>
    <row r="1306" spans="39:40" x14ac:dyDescent="0.3">
      <c r="AM1306" s="279"/>
      <c r="AN1306" s="432"/>
    </row>
    <row r="1307" spans="39:40" x14ac:dyDescent="0.3">
      <c r="AM1307" s="279"/>
      <c r="AN1307" s="432"/>
    </row>
    <row r="1308" spans="39:40" x14ac:dyDescent="0.3">
      <c r="AM1308" s="279"/>
      <c r="AN1308" s="432"/>
    </row>
    <row r="1309" spans="39:40" x14ac:dyDescent="0.3">
      <c r="AM1309" s="279"/>
      <c r="AN1309" s="432"/>
    </row>
    <row r="1310" spans="39:40" x14ac:dyDescent="0.3">
      <c r="AM1310" s="279"/>
      <c r="AN1310" s="432"/>
    </row>
    <row r="1311" spans="39:40" x14ac:dyDescent="0.3">
      <c r="AM1311" s="279"/>
      <c r="AN1311" s="432"/>
    </row>
    <row r="1312" spans="39:40" x14ac:dyDescent="0.3">
      <c r="AM1312" s="279"/>
      <c r="AN1312" s="432"/>
    </row>
    <row r="1313" spans="39:40" x14ac:dyDescent="0.3">
      <c r="AM1313" s="279"/>
      <c r="AN1313" s="432"/>
    </row>
    <row r="1314" spans="39:40" x14ac:dyDescent="0.3">
      <c r="AM1314" s="279"/>
      <c r="AN1314" s="432"/>
    </row>
    <row r="1315" spans="39:40" x14ac:dyDescent="0.3">
      <c r="AM1315" s="279"/>
      <c r="AN1315" s="432"/>
    </row>
    <row r="1316" spans="39:40" x14ac:dyDescent="0.3">
      <c r="AM1316" s="279"/>
      <c r="AN1316" s="432"/>
    </row>
    <row r="1317" spans="39:40" x14ac:dyDescent="0.3">
      <c r="AM1317" s="279"/>
      <c r="AN1317" s="432"/>
    </row>
    <row r="1318" spans="39:40" x14ac:dyDescent="0.3">
      <c r="AM1318" s="279"/>
      <c r="AN1318" s="432"/>
    </row>
    <row r="1319" spans="39:40" x14ac:dyDescent="0.3">
      <c r="AM1319" s="279"/>
      <c r="AN1319" s="432"/>
    </row>
    <row r="1320" spans="39:40" x14ac:dyDescent="0.3">
      <c r="AM1320" s="279"/>
      <c r="AN1320" s="432"/>
    </row>
    <row r="1321" spans="39:40" x14ac:dyDescent="0.3">
      <c r="AM1321" s="279"/>
      <c r="AN1321" s="432"/>
    </row>
    <row r="1322" spans="39:40" x14ac:dyDescent="0.3">
      <c r="AM1322" s="279"/>
      <c r="AN1322" s="432"/>
    </row>
    <row r="1323" spans="39:40" x14ac:dyDescent="0.3">
      <c r="AM1323" s="279"/>
      <c r="AN1323" s="432"/>
    </row>
    <row r="1324" spans="39:40" x14ac:dyDescent="0.3">
      <c r="AM1324" s="279"/>
      <c r="AN1324" s="432"/>
    </row>
    <row r="1325" spans="39:40" x14ac:dyDescent="0.3">
      <c r="AM1325" s="279"/>
      <c r="AN1325" s="431"/>
    </row>
    <row r="1326" spans="39:40" x14ac:dyDescent="0.3">
      <c r="AM1326" s="279"/>
      <c r="AN1326" s="431"/>
    </row>
    <row r="1327" spans="39:40" x14ac:dyDescent="0.3">
      <c r="AM1327" s="279"/>
      <c r="AN1327" s="431"/>
    </row>
    <row r="1328" spans="39:40" x14ac:dyDescent="0.3">
      <c r="AM1328" s="279"/>
      <c r="AN1328" s="431"/>
    </row>
    <row r="1329" spans="39:40" x14ac:dyDescent="0.3">
      <c r="AM1329" s="279"/>
      <c r="AN1329" s="431"/>
    </row>
    <row r="1330" spans="39:40" x14ac:dyDescent="0.3">
      <c r="AM1330" s="279"/>
      <c r="AN1330" s="431"/>
    </row>
    <row r="1331" spans="39:40" x14ac:dyDescent="0.3">
      <c r="AM1331" s="279"/>
      <c r="AN1331" s="431"/>
    </row>
    <row r="1332" spans="39:40" x14ac:dyDescent="0.3">
      <c r="AM1332" s="279"/>
      <c r="AN1332" s="431"/>
    </row>
    <row r="1333" spans="39:40" x14ac:dyDescent="0.3">
      <c r="AM1333" s="279"/>
      <c r="AN1333" s="431"/>
    </row>
    <row r="1334" spans="39:40" x14ac:dyDescent="0.3">
      <c r="AM1334" s="279"/>
      <c r="AN1334" s="431"/>
    </row>
    <row r="1335" spans="39:40" x14ac:dyDescent="0.3">
      <c r="AM1335" s="279"/>
      <c r="AN1335" s="431"/>
    </row>
    <row r="1336" spans="39:40" x14ac:dyDescent="0.3">
      <c r="AM1336" s="279"/>
      <c r="AN1336" s="431"/>
    </row>
    <row r="1337" spans="39:40" x14ac:dyDescent="0.3">
      <c r="AM1337" s="279"/>
      <c r="AN1337" s="431"/>
    </row>
    <row r="1338" spans="39:40" x14ac:dyDescent="0.3">
      <c r="AM1338" s="279"/>
      <c r="AN1338" s="431"/>
    </row>
    <row r="1339" spans="39:40" x14ac:dyDescent="0.3">
      <c r="AM1339" s="279"/>
      <c r="AN1339" s="431"/>
    </row>
    <row r="1340" spans="39:40" x14ac:dyDescent="0.3">
      <c r="AM1340" s="279"/>
      <c r="AN1340" s="431"/>
    </row>
    <row r="1341" spans="39:40" x14ac:dyDescent="0.3">
      <c r="AM1341" s="279"/>
      <c r="AN1341" s="431"/>
    </row>
    <row r="1342" spans="39:40" x14ac:dyDescent="0.3">
      <c r="AM1342" s="279"/>
      <c r="AN1342" s="431"/>
    </row>
    <row r="1343" spans="39:40" x14ac:dyDescent="0.3">
      <c r="AM1343" s="279"/>
      <c r="AN1343" s="431"/>
    </row>
    <row r="1344" spans="39:40" x14ac:dyDescent="0.3">
      <c r="AM1344" s="279"/>
      <c r="AN1344" s="431"/>
    </row>
    <row r="1345" spans="39:40" x14ac:dyDescent="0.3">
      <c r="AM1345" s="279"/>
      <c r="AN1345" s="431"/>
    </row>
    <row r="1346" spans="39:40" x14ac:dyDescent="0.3">
      <c r="AM1346" s="279"/>
      <c r="AN1346" s="431"/>
    </row>
    <row r="1347" spans="39:40" x14ac:dyDescent="0.3">
      <c r="AM1347" s="279"/>
      <c r="AN1347" s="431"/>
    </row>
    <row r="1348" spans="39:40" x14ac:dyDescent="0.3">
      <c r="AM1348" s="279"/>
      <c r="AN1348" s="431"/>
    </row>
    <row r="1349" spans="39:40" x14ac:dyDescent="0.3">
      <c r="AM1349" s="279"/>
      <c r="AN1349" s="431"/>
    </row>
    <row r="1350" spans="39:40" x14ac:dyDescent="0.3">
      <c r="AM1350" s="279"/>
      <c r="AN1350" s="432"/>
    </row>
    <row r="1351" spans="39:40" x14ac:dyDescent="0.3">
      <c r="AM1351" s="279"/>
      <c r="AN1351" s="432"/>
    </row>
    <row r="1352" spans="39:40" x14ac:dyDescent="0.3">
      <c r="AM1352" s="279"/>
      <c r="AN1352" s="432"/>
    </row>
    <row r="1353" spans="39:40" x14ac:dyDescent="0.3">
      <c r="AM1353" s="279"/>
      <c r="AN1353" s="432"/>
    </row>
    <row r="1354" spans="39:40" x14ac:dyDescent="0.3">
      <c r="AM1354" s="279"/>
      <c r="AN1354" s="432"/>
    </row>
    <row r="1355" spans="39:40" x14ac:dyDescent="0.3">
      <c r="AM1355" s="279"/>
      <c r="AN1355" s="432"/>
    </row>
    <row r="1356" spans="39:40" x14ac:dyDescent="0.3">
      <c r="AM1356" s="279"/>
      <c r="AN1356" s="432"/>
    </row>
    <row r="1357" spans="39:40" x14ac:dyDescent="0.3">
      <c r="AM1357" s="279"/>
      <c r="AN1357" s="432"/>
    </row>
    <row r="1358" spans="39:40" x14ac:dyDescent="0.3">
      <c r="AM1358" s="279"/>
      <c r="AN1358" s="432"/>
    </row>
    <row r="1359" spans="39:40" x14ac:dyDescent="0.3">
      <c r="AM1359" s="279"/>
      <c r="AN1359" s="432"/>
    </row>
    <row r="1360" spans="39:40" x14ac:dyDescent="0.3">
      <c r="AM1360" s="279"/>
      <c r="AN1360" s="432"/>
    </row>
    <row r="1361" spans="39:40" x14ac:dyDescent="0.3">
      <c r="AM1361" s="279"/>
      <c r="AN1361" s="432"/>
    </row>
    <row r="1362" spans="39:40" x14ac:dyDescent="0.3">
      <c r="AM1362" s="279"/>
      <c r="AN1362" s="432"/>
    </row>
    <row r="1363" spans="39:40" x14ac:dyDescent="0.3">
      <c r="AM1363" s="279"/>
      <c r="AN1363" s="432"/>
    </row>
    <row r="1364" spans="39:40" x14ac:dyDescent="0.3">
      <c r="AM1364" s="279"/>
      <c r="AN1364" s="432"/>
    </row>
    <row r="1365" spans="39:40" x14ac:dyDescent="0.3">
      <c r="AM1365" s="279"/>
      <c r="AN1365" s="432"/>
    </row>
    <row r="1366" spans="39:40" x14ac:dyDescent="0.3">
      <c r="AM1366" s="279"/>
      <c r="AN1366" s="432"/>
    </row>
    <row r="1367" spans="39:40" x14ac:dyDescent="0.3">
      <c r="AM1367" s="279"/>
      <c r="AN1367" s="432"/>
    </row>
    <row r="1368" spans="39:40" x14ac:dyDescent="0.3">
      <c r="AM1368" s="279"/>
      <c r="AN1368" s="431"/>
    </row>
    <row r="1369" spans="39:40" x14ac:dyDescent="0.3">
      <c r="AM1369" s="279"/>
      <c r="AN1369" s="431"/>
    </row>
    <row r="1370" spans="39:40" x14ac:dyDescent="0.3">
      <c r="AM1370" s="279"/>
      <c r="AN1370" s="431"/>
    </row>
    <row r="1371" spans="39:40" x14ac:dyDescent="0.3">
      <c r="AM1371" s="279"/>
      <c r="AN1371" s="431"/>
    </row>
    <row r="1372" spans="39:40" x14ac:dyDescent="0.3">
      <c r="AM1372" s="279"/>
      <c r="AN1372" s="431"/>
    </row>
    <row r="1373" spans="39:40" x14ac:dyDescent="0.3">
      <c r="AM1373" s="279"/>
      <c r="AN1373" s="431"/>
    </row>
    <row r="1374" spans="39:40" x14ac:dyDescent="0.3">
      <c r="AM1374" s="279"/>
      <c r="AN1374" s="431"/>
    </row>
    <row r="1375" spans="39:40" x14ac:dyDescent="0.3">
      <c r="AM1375" s="279"/>
      <c r="AN1375" s="431"/>
    </row>
    <row r="1376" spans="39:40" x14ac:dyDescent="0.3">
      <c r="AM1376" s="279"/>
      <c r="AN1376" s="431"/>
    </row>
    <row r="1377" spans="39:40" x14ac:dyDescent="0.3">
      <c r="AM1377" s="279"/>
      <c r="AN1377" s="431"/>
    </row>
    <row r="1378" spans="39:40" x14ac:dyDescent="0.3">
      <c r="AM1378" s="279"/>
      <c r="AN1378" s="431"/>
    </row>
    <row r="1379" spans="39:40" x14ac:dyDescent="0.3">
      <c r="AM1379" s="279"/>
      <c r="AN1379" s="431"/>
    </row>
    <row r="1380" spans="39:40" x14ac:dyDescent="0.3">
      <c r="AM1380" s="279"/>
      <c r="AN1380" s="431"/>
    </row>
    <row r="1381" spans="39:40" x14ac:dyDescent="0.3">
      <c r="AM1381" s="279"/>
      <c r="AN1381" s="431"/>
    </row>
    <row r="1382" spans="39:40" x14ac:dyDescent="0.3">
      <c r="AM1382" s="279"/>
      <c r="AN1382" s="431"/>
    </row>
    <row r="1383" spans="39:40" x14ac:dyDescent="0.3">
      <c r="AM1383" s="279"/>
      <c r="AN1383" s="431"/>
    </row>
    <row r="1384" spans="39:40" x14ac:dyDescent="0.3">
      <c r="AM1384" s="279"/>
      <c r="AN1384" s="431"/>
    </row>
    <row r="1385" spans="39:40" x14ac:dyDescent="0.3">
      <c r="AM1385" s="279"/>
      <c r="AN1385" s="431"/>
    </row>
    <row r="1386" spans="39:40" x14ac:dyDescent="0.3">
      <c r="AM1386" s="279"/>
      <c r="AN1386" s="431"/>
    </row>
    <row r="1387" spans="39:40" x14ac:dyDescent="0.3">
      <c r="AM1387" s="279"/>
      <c r="AN1387" s="431"/>
    </row>
    <row r="1388" spans="39:40" x14ac:dyDescent="0.3">
      <c r="AM1388" s="279"/>
      <c r="AN1388" s="432"/>
    </row>
    <row r="1389" spans="39:40" x14ac:dyDescent="0.3">
      <c r="AM1389" s="279"/>
      <c r="AN1389" s="432"/>
    </row>
    <row r="1390" spans="39:40" x14ac:dyDescent="0.3">
      <c r="AM1390" s="279"/>
      <c r="AN1390" s="432"/>
    </row>
    <row r="1391" spans="39:40" x14ac:dyDescent="0.3">
      <c r="AM1391" s="279"/>
      <c r="AN1391" s="432"/>
    </row>
    <row r="1392" spans="39:40" x14ac:dyDescent="0.3">
      <c r="AM1392" s="279"/>
      <c r="AN1392" s="432"/>
    </row>
    <row r="1393" spans="39:40" x14ac:dyDescent="0.3">
      <c r="AM1393" s="279"/>
      <c r="AN1393" s="432"/>
    </row>
    <row r="1394" spans="39:40" x14ac:dyDescent="0.3">
      <c r="AM1394" s="279"/>
      <c r="AN1394" s="432"/>
    </row>
    <row r="1395" spans="39:40" x14ac:dyDescent="0.3">
      <c r="AM1395" s="279"/>
      <c r="AN1395" s="432"/>
    </row>
    <row r="1396" spans="39:40" x14ac:dyDescent="0.3">
      <c r="AM1396" s="279"/>
      <c r="AN1396" s="432"/>
    </row>
    <row r="1397" spans="39:40" x14ac:dyDescent="0.3">
      <c r="AM1397" s="279"/>
      <c r="AN1397" s="432"/>
    </row>
    <row r="1398" spans="39:40" x14ac:dyDescent="0.3">
      <c r="AM1398" s="279"/>
      <c r="AN1398" s="432"/>
    </row>
    <row r="1399" spans="39:40" x14ac:dyDescent="0.3">
      <c r="AM1399" s="279"/>
      <c r="AN1399" s="432"/>
    </row>
    <row r="1400" spans="39:40" x14ac:dyDescent="0.3">
      <c r="AM1400" s="279"/>
      <c r="AN1400" s="432"/>
    </row>
    <row r="1401" spans="39:40" x14ac:dyDescent="0.3">
      <c r="AM1401" s="279"/>
      <c r="AN1401" s="432"/>
    </row>
    <row r="1402" spans="39:40" x14ac:dyDescent="0.3">
      <c r="AM1402" s="279"/>
      <c r="AN1402" s="432"/>
    </row>
    <row r="1403" spans="39:40" x14ac:dyDescent="0.3">
      <c r="AM1403" s="279"/>
      <c r="AN1403" s="432"/>
    </row>
    <row r="1404" spans="39:40" x14ac:dyDescent="0.3">
      <c r="AM1404" s="279"/>
      <c r="AN1404" s="432"/>
    </row>
    <row r="1405" spans="39:40" x14ac:dyDescent="0.3">
      <c r="AM1405" s="279"/>
      <c r="AN1405" s="432"/>
    </row>
    <row r="1406" spans="39:40" x14ac:dyDescent="0.3">
      <c r="AM1406" s="279"/>
      <c r="AN1406" s="432"/>
    </row>
    <row r="1407" spans="39:40" x14ac:dyDescent="0.3">
      <c r="AM1407" s="279"/>
      <c r="AN1407" s="432"/>
    </row>
    <row r="1408" spans="39:40" x14ac:dyDescent="0.3">
      <c r="AM1408" s="279"/>
      <c r="AN1408" s="432"/>
    </row>
    <row r="1409" spans="39:40" x14ac:dyDescent="0.3">
      <c r="AM1409" s="279"/>
      <c r="AN1409" s="432"/>
    </row>
    <row r="1410" spans="39:40" x14ac:dyDescent="0.3">
      <c r="AM1410" s="279"/>
      <c r="AN1410" s="432"/>
    </row>
    <row r="1411" spans="39:40" x14ac:dyDescent="0.3">
      <c r="AM1411" s="279"/>
      <c r="AN1411" s="431"/>
    </row>
    <row r="1412" spans="39:40" x14ac:dyDescent="0.3">
      <c r="AM1412" s="279"/>
      <c r="AN1412" s="431"/>
    </row>
    <row r="1413" spans="39:40" x14ac:dyDescent="0.3">
      <c r="AM1413" s="279"/>
      <c r="AN1413" s="431"/>
    </row>
    <row r="1414" spans="39:40" x14ac:dyDescent="0.3">
      <c r="AM1414" s="279"/>
      <c r="AN1414" s="431"/>
    </row>
    <row r="1415" spans="39:40" x14ac:dyDescent="0.3">
      <c r="AM1415" s="279"/>
      <c r="AN1415" s="431"/>
    </row>
    <row r="1416" spans="39:40" x14ac:dyDescent="0.3">
      <c r="AM1416" s="279"/>
      <c r="AN1416" s="431"/>
    </row>
    <row r="1417" spans="39:40" x14ac:dyDescent="0.3">
      <c r="AM1417" s="279"/>
      <c r="AN1417" s="431"/>
    </row>
    <row r="1418" spans="39:40" x14ac:dyDescent="0.3">
      <c r="AM1418" s="279"/>
      <c r="AN1418" s="431"/>
    </row>
    <row r="1419" spans="39:40" x14ac:dyDescent="0.3">
      <c r="AM1419" s="279"/>
      <c r="AN1419" s="431"/>
    </row>
    <row r="1420" spans="39:40" x14ac:dyDescent="0.3">
      <c r="AM1420" s="279"/>
      <c r="AN1420" s="431"/>
    </row>
    <row r="1421" spans="39:40" x14ac:dyDescent="0.3">
      <c r="AM1421" s="279"/>
      <c r="AN1421" s="431"/>
    </row>
    <row r="1422" spans="39:40" x14ac:dyDescent="0.3">
      <c r="AM1422" s="279"/>
      <c r="AN1422" s="431"/>
    </row>
    <row r="1423" spans="39:40" x14ac:dyDescent="0.3">
      <c r="AM1423" s="279"/>
      <c r="AN1423" s="431"/>
    </row>
    <row r="1424" spans="39:40" x14ac:dyDescent="0.3">
      <c r="AM1424" s="279"/>
      <c r="AN1424" s="431"/>
    </row>
    <row r="1425" spans="39:40" x14ac:dyDescent="0.3">
      <c r="AM1425" s="279"/>
      <c r="AN1425" s="431"/>
    </row>
    <row r="1426" spans="39:40" x14ac:dyDescent="0.3">
      <c r="AM1426" s="279"/>
      <c r="AN1426" s="431"/>
    </row>
    <row r="1427" spans="39:40" x14ac:dyDescent="0.3">
      <c r="AM1427" s="279"/>
      <c r="AN1427" s="431"/>
    </row>
    <row r="1428" spans="39:40" x14ac:dyDescent="0.3">
      <c r="AM1428" s="279"/>
      <c r="AN1428" s="431"/>
    </row>
    <row r="1429" spans="39:40" x14ac:dyDescent="0.3">
      <c r="AM1429" s="279"/>
      <c r="AN1429" s="431"/>
    </row>
    <row r="1430" spans="39:40" x14ac:dyDescent="0.3">
      <c r="AM1430" s="279"/>
      <c r="AN1430" s="431"/>
    </row>
    <row r="1431" spans="39:40" x14ac:dyDescent="0.3">
      <c r="AM1431" s="279"/>
      <c r="AN1431" s="431"/>
    </row>
    <row r="1432" spans="39:40" x14ac:dyDescent="0.3">
      <c r="AM1432" s="279"/>
      <c r="AN1432" s="431"/>
    </row>
    <row r="1433" spans="39:40" x14ac:dyDescent="0.3">
      <c r="AM1433" s="279"/>
      <c r="AN1433" s="431"/>
    </row>
    <row r="1434" spans="39:40" x14ac:dyDescent="0.3">
      <c r="AM1434" s="279"/>
      <c r="AN1434" s="431"/>
    </row>
    <row r="1435" spans="39:40" x14ac:dyDescent="0.3">
      <c r="AM1435" s="279"/>
      <c r="AN1435" s="431"/>
    </row>
    <row r="1436" spans="39:40" x14ac:dyDescent="0.3">
      <c r="AM1436" s="279"/>
      <c r="AN1436" s="432"/>
    </row>
    <row r="1437" spans="39:40" x14ac:dyDescent="0.3">
      <c r="AM1437" s="279"/>
      <c r="AN1437" s="432"/>
    </row>
    <row r="1438" spans="39:40" x14ac:dyDescent="0.3">
      <c r="AM1438" s="279"/>
      <c r="AN1438" s="432"/>
    </row>
    <row r="1439" spans="39:40" x14ac:dyDescent="0.3">
      <c r="AM1439" s="279"/>
      <c r="AN1439" s="432"/>
    </row>
    <row r="1440" spans="39:40" x14ac:dyDescent="0.3">
      <c r="AM1440" s="279"/>
      <c r="AN1440" s="432"/>
    </row>
    <row r="1441" spans="39:40" x14ac:dyDescent="0.3">
      <c r="AM1441" s="279"/>
      <c r="AN1441" s="432"/>
    </row>
    <row r="1442" spans="39:40" x14ac:dyDescent="0.3">
      <c r="AM1442" s="279"/>
      <c r="AN1442" s="432"/>
    </row>
    <row r="1443" spans="39:40" x14ac:dyDescent="0.3">
      <c r="AM1443" s="279"/>
      <c r="AN1443" s="432"/>
    </row>
    <row r="1444" spans="39:40" x14ac:dyDescent="0.3">
      <c r="AM1444" s="279"/>
      <c r="AN1444" s="432"/>
    </row>
    <row r="1445" spans="39:40" x14ac:dyDescent="0.3">
      <c r="AM1445" s="279"/>
      <c r="AN1445" s="432"/>
    </row>
    <row r="1446" spans="39:40" x14ac:dyDescent="0.3">
      <c r="AM1446" s="279"/>
      <c r="AN1446" s="432"/>
    </row>
    <row r="1447" spans="39:40" x14ac:dyDescent="0.3">
      <c r="AM1447" s="279"/>
      <c r="AN1447" s="432"/>
    </row>
    <row r="1448" spans="39:40" x14ac:dyDescent="0.3">
      <c r="AM1448" s="279"/>
      <c r="AN1448" s="432"/>
    </row>
    <row r="1449" spans="39:40" x14ac:dyDescent="0.3">
      <c r="AM1449" s="279"/>
      <c r="AN1449" s="432"/>
    </row>
    <row r="1450" spans="39:40" x14ac:dyDescent="0.3">
      <c r="AM1450" s="279"/>
      <c r="AN1450" s="432"/>
    </row>
    <row r="1451" spans="39:40" x14ac:dyDescent="0.3">
      <c r="AM1451" s="279"/>
      <c r="AN1451" s="432"/>
    </row>
    <row r="1452" spans="39:40" x14ac:dyDescent="0.3">
      <c r="AM1452" s="279"/>
      <c r="AN1452" s="432"/>
    </row>
    <row r="1453" spans="39:40" x14ac:dyDescent="0.3">
      <c r="AM1453" s="279"/>
      <c r="AN1453" s="432"/>
    </row>
    <row r="1454" spans="39:40" x14ac:dyDescent="0.3">
      <c r="AM1454" s="279"/>
      <c r="AN1454" s="432"/>
    </row>
    <row r="1455" spans="39:40" x14ac:dyDescent="0.3">
      <c r="AM1455" s="279"/>
      <c r="AN1455" s="431"/>
    </row>
    <row r="1456" spans="39:40" x14ac:dyDescent="0.3">
      <c r="AM1456" s="279"/>
      <c r="AN1456" s="431"/>
    </row>
    <row r="1457" spans="39:40" x14ac:dyDescent="0.3">
      <c r="AM1457" s="279"/>
      <c r="AN1457" s="431"/>
    </row>
    <row r="1458" spans="39:40" x14ac:dyDescent="0.3">
      <c r="AM1458" s="279"/>
      <c r="AN1458" s="431"/>
    </row>
    <row r="1459" spans="39:40" x14ac:dyDescent="0.3">
      <c r="AM1459" s="279"/>
      <c r="AN1459" s="431"/>
    </row>
    <row r="1460" spans="39:40" x14ac:dyDescent="0.3">
      <c r="AM1460" s="279"/>
      <c r="AN1460" s="431"/>
    </row>
    <row r="1461" spans="39:40" x14ac:dyDescent="0.3">
      <c r="AM1461" s="279"/>
      <c r="AN1461" s="431"/>
    </row>
    <row r="1462" spans="39:40" x14ac:dyDescent="0.3">
      <c r="AM1462" s="279"/>
      <c r="AN1462" s="431"/>
    </row>
    <row r="1463" spans="39:40" x14ac:dyDescent="0.3">
      <c r="AM1463" s="279"/>
      <c r="AN1463" s="431"/>
    </row>
    <row r="1464" spans="39:40" x14ac:dyDescent="0.3">
      <c r="AM1464" s="279"/>
      <c r="AN1464" s="431"/>
    </row>
    <row r="1465" spans="39:40" x14ac:dyDescent="0.3">
      <c r="AM1465" s="279"/>
      <c r="AN1465" s="431"/>
    </row>
    <row r="1466" spans="39:40" x14ac:dyDescent="0.3">
      <c r="AM1466" s="279"/>
      <c r="AN1466" s="431"/>
    </row>
    <row r="1467" spans="39:40" x14ac:dyDescent="0.3">
      <c r="AM1467" s="279"/>
      <c r="AN1467" s="431"/>
    </row>
    <row r="1468" spans="39:40" x14ac:dyDescent="0.3">
      <c r="AM1468" s="279"/>
      <c r="AN1468" s="431"/>
    </row>
    <row r="1469" spans="39:40" x14ac:dyDescent="0.3">
      <c r="AM1469" s="279"/>
      <c r="AN1469" s="431"/>
    </row>
    <row r="1470" spans="39:40" x14ac:dyDescent="0.3">
      <c r="AM1470" s="279"/>
      <c r="AN1470" s="431"/>
    </row>
    <row r="1471" spans="39:40" x14ac:dyDescent="0.3">
      <c r="AM1471" s="279"/>
      <c r="AN1471" s="431"/>
    </row>
    <row r="1472" spans="39:40" x14ac:dyDescent="0.3">
      <c r="AM1472" s="279"/>
      <c r="AN1472" s="431"/>
    </row>
    <row r="1473" spans="39:40" x14ac:dyDescent="0.3">
      <c r="AM1473" s="279"/>
      <c r="AN1473" s="432"/>
    </row>
    <row r="1474" spans="39:40" x14ac:dyDescent="0.3">
      <c r="AM1474" s="279"/>
      <c r="AN1474" s="432"/>
    </row>
    <row r="1475" spans="39:40" x14ac:dyDescent="0.3">
      <c r="AM1475" s="279"/>
      <c r="AN1475" s="432"/>
    </row>
    <row r="1476" spans="39:40" x14ac:dyDescent="0.3">
      <c r="AM1476" s="279"/>
      <c r="AN1476" s="432"/>
    </row>
    <row r="1477" spans="39:40" x14ac:dyDescent="0.3">
      <c r="AM1477" s="279"/>
      <c r="AN1477" s="432"/>
    </row>
    <row r="1478" spans="39:40" x14ac:dyDescent="0.3">
      <c r="AM1478" s="279"/>
      <c r="AN1478" s="432"/>
    </row>
    <row r="1479" spans="39:40" x14ac:dyDescent="0.3">
      <c r="AM1479" s="279"/>
      <c r="AN1479" s="432"/>
    </row>
    <row r="1480" spans="39:40" x14ac:dyDescent="0.3">
      <c r="AM1480" s="279"/>
      <c r="AN1480" s="432"/>
    </row>
    <row r="1481" spans="39:40" x14ac:dyDescent="0.3">
      <c r="AM1481" s="279"/>
      <c r="AN1481" s="432"/>
    </row>
    <row r="1482" spans="39:40" x14ac:dyDescent="0.3">
      <c r="AM1482" s="279"/>
      <c r="AN1482" s="432"/>
    </row>
    <row r="1483" spans="39:40" x14ac:dyDescent="0.3">
      <c r="AM1483" s="279"/>
      <c r="AN1483" s="432"/>
    </row>
    <row r="1484" spans="39:40" x14ac:dyDescent="0.3">
      <c r="AM1484" s="279"/>
      <c r="AN1484" s="432"/>
    </row>
    <row r="1485" spans="39:40" x14ac:dyDescent="0.3">
      <c r="AM1485" s="279"/>
      <c r="AN1485" s="432"/>
    </row>
    <row r="1486" spans="39:40" x14ac:dyDescent="0.3">
      <c r="AM1486" s="279"/>
      <c r="AN1486" s="432"/>
    </row>
    <row r="1487" spans="39:40" x14ac:dyDescent="0.3">
      <c r="AM1487" s="279"/>
      <c r="AN1487" s="432"/>
    </row>
    <row r="1488" spans="39:40" x14ac:dyDescent="0.3">
      <c r="AM1488" s="279"/>
      <c r="AN1488" s="432"/>
    </row>
    <row r="1489" spans="39:40" x14ac:dyDescent="0.3">
      <c r="AM1489" s="279"/>
      <c r="AN1489" s="432"/>
    </row>
    <row r="1490" spans="39:40" x14ac:dyDescent="0.3">
      <c r="AM1490" s="279"/>
      <c r="AN1490" s="432"/>
    </row>
    <row r="1491" spans="39:40" x14ac:dyDescent="0.3">
      <c r="AM1491" s="279"/>
      <c r="AN1491" s="432"/>
    </row>
    <row r="1492" spans="39:40" x14ac:dyDescent="0.3">
      <c r="AM1492" s="279"/>
      <c r="AN1492" s="432"/>
    </row>
    <row r="1493" spans="39:40" x14ac:dyDescent="0.3">
      <c r="AM1493" s="279"/>
      <c r="AN1493" s="432"/>
    </row>
    <row r="1494" spans="39:40" x14ac:dyDescent="0.3">
      <c r="AM1494" s="279"/>
      <c r="AN1494" s="432"/>
    </row>
    <row r="1495" spans="39:40" x14ac:dyDescent="0.3">
      <c r="AM1495" s="279"/>
      <c r="AN1495" s="432"/>
    </row>
    <row r="1496" spans="39:40" x14ac:dyDescent="0.3">
      <c r="AM1496" s="279"/>
      <c r="AN1496" s="432"/>
    </row>
    <row r="1497" spans="39:40" x14ac:dyDescent="0.3">
      <c r="AM1497" s="279"/>
      <c r="AN1497" s="432"/>
    </row>
    <row r="1498" spans="39:40" x14ac:dyDescent="0.3">
      <c r="AM1498" s="279"/>
      <c r="AN1498" s="432"/>
    </row>
    <row r="1499" spans="39:40" x14ac:dyDescent="0.3">
      <c r="AM1499" s="279"/>
      <c r="AN1499" s="431"/>
    </row>
    <row r="1500" spans="39:40" x14ac:dyDescent="0.3">
      <c r="AM1500" s="279"/>
      <c r="AN1500" s="431"/>
    </row>
    <row r="1501" spans="39:40" x14ac:dyDescent="0.3">
      <c r="AM1501" s="279"/>
      <c r="AN1501" s="431"/>
    </row>
    <row r="1502" spans="39:40" x14ac:dyDescent="0.3">
      <c r="AM1502" s="279"/>
      <c r="AN1502" s="431"/>
    </row>
    <row r="1503" spans="39:40" x14ac:dyDescent="0.3">
      <c r="AM1503" s="279"/>
      <c r="AN1503" s="431"/>
    </row>
    <row r="1504" spans="39:40" x14ac:dyDescent="0.3">
      <c r="AM1504" s="279"/>
      <c r="AN1504" s="431"/>
    </row>
    <row r="1505" spans="39:40" x14ac:dyDescent="0.3">
      <c r="AM1505" s="279"/>
      <c r="AN1505" s="431"/>
    </row>
    <row r="1506" spans="39:40" x14ac:dyDescent="0.3">
      <c r="AM1506" s="279"/>
      <c r="AN1506" s="431"/>
    </row>
    <row r="1507" spans="39:40" x14ac:dyDescent="0.3">
      <c r="AM1507" s="279"/>
      <c r="AN1507" s="431"/>
    </row>
    <row r="1508" spans="39:40" x14ac:dyDescent="0.3">
      <c r="AM1508" s="279"/>
      <c r="AN1508" s="431"/>
    </row>
    <row r="1509" spans="39:40" x14ac:dyDescent="0.3">
      <c r="AM1509" s="279"/>
      <c r="AN1509" s="431"/>
    </row>
    <row r="1510" spans="39:40" x14ac:dyDescent="0.3">
      <c r="AM1510" s="279"/>
      <c r="AN1510" s="431"/>
    </row>
    <row r="1511" spans="39:40" x14ac:dyDescent="0.3">
      <c r="AM1511" s="279"/>
      <c r="AN1511" s="431"/>
    </row>
    <row r="1512" spans="39:40" x14ac:dyDescent="0.3">
      <c r="AM1512" s="279"/>
      <c r="AN1512" s="431"/>
    </row>
    <row r="1513" spans="39:40" x14ac:dyDescent="0.3">
      <c r="AM1513" s="279"/>
      <c r="AN1513" s="431"/>
    </row>
    <row r="1514" spans="39:40" x14ac:dyDescent="0.3">
      <c r="AM1514" s="279"/>
      <c r="AN1514" s="431"/>
    </row>
    <row r="1515" spans="39:40" x14ac:dyDescent="0.3">
      <c r="AM1515" s="279"/>
      <c r="AN1515" s="431"/>
    </row>
    <row r="1516" spans="39:40" x14ac:dyDescent="0.3">
      <c r="AM1516" s="279"/>
      <c r="AN1516" s="431"/>
    </row>
    <row r="1517" spans="39:40" x14ac:dyDescent="0.3">
      <c r="AM1517" s="279"/>
      <c r="AN1517" s="431"/>
    </row>
    <row r="1518" spans="39:40" x14ac:dyDescent="0.3">
      <c r="AM1518" s="279"/>
      <c r="AN1518" s="431"/>
    </row>
    <row r="1519" spans="39:40" x14ac:dyDescent="0.3">
      <c r="AM1519" s="279"/>
      <c r="AN1519" s="431"/>
    </row>
    <row r="1520" spans="39:40" x14ac:dyDescent="0.3">
      <c r="AM1520" s="279"/>
      <c r="AN1520" s="431"/>
    </row>
    <row r="1521" spans="39:40" x14ac:dyDescent="0.3">
      <c r="AM1521" s="279"/>
      <c r="AN1521" s="432"/>
    </row>
    <row r="1522" spans="39:40" x14ac:dyDescent="0.3">
      <c r="AM1522" s="279"/>
      <c r="AN1522" s="432"/>
    </row>
    <row r="1523" spans="39:40" x14ac:dyDescent="0.3">
      <c r="AM1523" s="279"/>
      <c r="AN1523" s="432"/>
    </row>
    <row r="1524" spans="39:40" x14ac:dyDescent="0.3">
      <c r="AM1524" s="279"/>
      <c r="AN1524" s="432"/>
    </row>
    <row r="1525" spans="39:40" x14ac:dyDescent="0.3">
      <c r="AM1525" s="279"/>
      <c r="AN1525" s="432"/>
    </row>
    <row r="1526" spans="39:40" x14ac:dyDescent="0.3">
      <c r="AM1526" s="279"/>
      <c r="AN1526" s="432"/>
    </row>
    <row r="1527" spans="39:40" x14ac:dyDescent="0.3">
      <c r="AM1527" s="279"/>
      <c r="AN1527" s="432"/>
    </row>
    <row r="1528" spans="39:40" x14ac:dyDescent="0.3">
      <c r="AM1528" s="279"/>
      <c r="AN1528" s="432"/>
    </row>
    <row r="1529" spans="39:40" x14ac:dyDescent="0.3">
      <c r="AM1529" s="279"/>
      <c r="AN1529" s="432"/>
    </row>
    <row r="1530" spans="39:40" x14ac:dyDescent="0.3">
      <c r="AM1530" s="279"/>
      <c r="AN1530" s="432"/>
    </row>
    <row r="1531" spans="39:40" x14ac:dyDescent="0.3">
      <c r="AM1531" s="279"/>
      <c r="AN1531" s="432"/>
    </row>
    <row r="1532" spans="39:40" x14ac:dyDescent="0.3">
      <c r="AM1532" s="279"/>
      <c r="AN1532" s="432"/>
    </row>
    <row r="1533" spans="39:40" x14ac:dyDescent="0.3">
      <c r="AM1533" s="279"/>
      <c r="AN1533" s="432"/>
    </row>
    <row r="1534" spans="39:40" x14ac:dyDescent="0.3">
      <c r="AM1534" s="279"/>
      <c r="AN1534" s="432"/>
    </row>
    <row r="1535" spans="39:40" x14ac:dyDescent="0.3">
      <c r="AM1535" s="279"/>
      <c r="AN1535" s="432"/>
    </row>
    <row r="1536" spans="39:40" x14ac:dyDescent="0.3">
      <c r="AM1536" s="279"/>
      <c r="AN1536" s="432"/>
    </row>
    <row r="1537" spans="39:40" x14ac:dyDescent="0.3">
      <c r="AM1537" s="279"/>
      <c r="AN1537" s="432"/>
    </row>
    <row r="1538" spans="39:40" x14ac:dyDescent="0.3">
      <c r="AM1538" s="279"/>
      <c r="AN1538" s="432"/>
    </row>
    <row r="1539" spans="39:40" x14ac:dyDescent="0.3">
      <c r="AM1539" s="279"/>
      <c r="AN1539" s="432"/>
    </row>
    <row r="1540" spans="39:40" x14ac:dyDescent="0.3">
      <c r="AM1540" s="279"/>
      <c r="AN1540" s="432"/>
    </row>
    <row r="1541" spans="39:40" x14ac:dyDescent="0.3">
      <c r="AM1541" s="279"/>
      <c r="AN1541" s="431"/>
    </row>
    <row r="1542" spans="39:40" x14ac:dyDescent="0.3">
      <c r="AM1542" s="279"/>
      <c r="AN1542" s="431"/>
    </row>
    <row r="1543" spans="39:40" x14ac:dyDescent="0.3">
      <c r="AM1543" s="279"/>
      <c r="AN1543" s="431"/>
    </row>
    <row r="1544" spans="39:40" x14ac:dyDescent="0.3">
      <c r="AM1544" s="279"/>
      <c r="AN1544" s="431"/>
    </row>
    <row r="1545" spans="39:40" x14ac:dyDescent="0.3">
      <c r="AM1545" s="279"/>
      <c r="AN1545" s="431"/>
    </row>
    <row r="1546" spans="39:40" x14ac:dyDescent="0.3">
      <c r="AM1546" s="279"/>
      <c r="AN1546" s="431"/>
    </row>
    <row r="1547" spans="39:40" x14ac:dyDescent="0.3">
      <c r="AM1547" s="279"/>
      <c r="AN1547" s="431"/>
    </row>
    <row r="1548" spans="39:40" x14ac:dyDescent="0.3">
      <c r="AM1548" s="279"/>
      <c r="AN1548" s="431"/>
    </row>
    <row r="1549" spans="39:40" x14ac:dyDescent="0.3">
      <c r="AM1549" s="279"/>
      <c r="AN1549" s="431"/>
    </row>
    <row r="1550" spans="39:40" x14ac:dyDescent="0.3">
      <c r="AM1550" s="279"/>
      <c r="AN1550" s="431"/>
    </row>
    <row r="1551" spans="39:40" x14ac:dyDescent="0.3">
      <c r="AM1551" s="279"/>
      <c r="AN1551" s="431"/>
    </row>
    <row r="1552" spans="39:40" x14ac:dyDescent="0.3">
      <c r="AM1552" s="279"/>
      <c r="AN1552" s="431"/>
    </row>
    <row r="1553" spans="39:40" x14ac:dyDescent="0.3">
      <c r="AM1553" s="279"/>
      <c r="AN1553" s="431"/>
    </row>
    <row r="1554" spans="39:40" x14ac:dyDescent="0.3">
      <c r="AM1554" s="279"/>
      <c r="AN1554" s="431"/>
    </row>
    <row r="1555" spans="39:40" x14ac:dyDescent="0.3">
      <c r="AM1555" s="279"/>
      <c r="AN1555" s="431"/>
    </row>
    <row r="1556" spans="39:40" x14ac:dyDescent="0.3">
      <c r="AM1556" s="279"/>
      <c r="AN1556" s="431"/>
    </row>
    <row r="1557" spans="39:40" x14ac:dyDescent="0.3">
      <c r="AM1557" s="279"/>
      <c r="AN1557" s="431"/>
    </row>
    <row r="1558" spans="39:40" x14ac:dyDescent="0.3">
      <c r="AM1558" s="279"/>
      <c r="AN1558" s="431"/>
    </row>
    <row r="1559" spans="39:40" x14ac:dyDescent="0.3">
      <c r="AM1559" s="279"/>
      <c r="AN1559" s="431"/>
    </row>
    <row r="1560" spans="39:40" x14ac:dyDescent="0.3">
      <c r="AM1560" s="279"/>
      <c r="AN1560" s="431"/>
    </row>
    <row r="1561" spans="39:40" x14ac:dyDescent="0.3">
      <c r="AM1561" s="279"/>
      <c r="AN1561" s="431"/>
    </row>
    <row r="1562" spans="39:40" x14ac:dyDescent="0.3">
      <c r="AM1562" s="279"/>
      <c r="AN1562" s="431"/>
    </row>
    <row r="1563" spans="39:40" x14ac:dyDescent="0.3">
      <c r="AM1563" s="279"/>
      <c r="AN1563" s="431"/>
    </row>
    <row r="1564" spans="39:40" x14ac:dyDescent="0.3">
      <c r="AM1564" s="279"/>
      <c r="AN1564" s="431"/>
    </row>
    <row r="1565" spans="39:40" x14ac:dyDescent="0.3">
      <c r="AM1565" s="279"/>
      <c r="AN1565" s="431"/>
    </row>
    <row r="1566" spans="39:40" x14ac:dyDescent="0.3">
      <c r="AM1566" s="279"/>
      <c r="AN1566" s="431"/>
    </row>
    <row r="1567" spans="39:40" x14ac:dyDescent="0.3">
      <c r="AM1567" s="279"/>
      <c r="AN1567" s="432"/>
    </row>
    <row r="1568" spans="39:40" x14ac:dyDescent="0.3">
      <c r="AM1568" s="279"/>
      <c r="AN1568" s="432"/>
    </row>
    <row r="1569" spans="39:40" x14ac:dyDescent="0.3">
      <c r="AM1569" s="279"/>
      <c r="AN1569" s="432"/>
    </row>
    <row r="1570" spans="39:40" x14ac:dyDescent="0.3">
      <c r="AM1570" s="279"/>
      <c r="AN1570" s="432"/>
    </row>
    <row r="1571" spans="39:40" x14ac:dyDescent="0.3">
      <c r="AM1571" s="279"/>
      <c r="AN1571" s="432"/>
    </row>
    <row r="1572" spans="39:40" x14ac:dyDescent="0.3">
      <c r="AM1572" s="279"/>
      <c r="AN1572" s="432"/>
    </row>
    <row r="1573" spans="39:40" x14ac:dyDescent="0.3">
      <c r="AM1573" s="279"/>
      <c r="AN1573" s="432"/>
    </row>
    <row r="1574" spans="39:40" x14ac:dyDescent="0.3">
      <c r="AM1574" s="279"/>
      <c r="AN1574" s="432"/>
    </row>
    <row r="1575" spans="39:40" x14ac:dyDescent="0.3">
      <c r="AM1575" s="279"/>
      <c r="AN1575" s="432"/>
    </row>
    <row r="1576" spans="39:40" x14ac:dyDescent="0.3">
      <c r="AM1576" s="279"/>
      <c r="AN1576" s="432"/>
    </row>
    <row r="1577" spans="39:40" x14ac:dyDescent="0.3">
      <c r="AM1577" s="279"/>
      <c r="AN1577" s="432"/>
    </row>
    <row r="1578" spans="39:40" x14ac:dyDescent="0.3">
      <c r="AM1578" s="279"/>
      <c r="AN1578" s="432"/>
    </row>
    <row r="1579" spans="39:40" x14ac:dyDescent="0.3">
      <c r="AM1579" s="279"/>
      <c r="AN1579" s="432"/>
    </row>
    <row r="1580" spans="39:40" x14ac:dyDescent="0.3">
      <c r="AM1580" s="279"/>
      <c r="AN1580" s="432"/>
    </row>
    <row r="1581" spans="39:40" x14ac:dyDescent="0.3">
      <c r="AM1581" s="279"/>
      <c r="AN1581" s="432"/>
    </row>
    <row r="1582" spans="39:40" x14ac:dyDescent="0.3">
      <c r="AM1582" s="279"/>
      <c r="AN1582" s="432"/>
    </row>
    <row r="1583" spans="39:40" x14ac:dyDescent="0.3">
      <c r="AM1583" s="279"/>
      <c r="AN1583" s="432"/>
    </row>
    <row r="1584" spans="39:40" x14ac:dyDescent="0.3">
      <c r="AM1584" s="279"/>
      <c r="AN1584" s="432"/>
    </row>
  </sheetData>
  <sortState ref="B27:E28">
    <sortCondition descending="1" ref="E27:E28"/>
  </sortState>
  <conditionalFormatting sqref="E48:G48">
    <cfRule type="cellIs" dxfId="82" priority="501" operator="equal">
      <formula>"AWESOME!! You're good to go! "</formula>
    </cfRule>
    <cfRule type="cellIs" dxfId="81" priority="502" operator="equal">
      <formula>"WOAH! Hold your horses partner and rethink that team! You don't have the budget!"</formula>
    </cfRule>
  </conditionalFormatting>
  <conditionalFormatting sqref="H49:I49">
    <cfRule type="cellIs" dxfId="80" priority="489" operator="equal">
      <formula>"Oh no, you're broke, TRY AGAIN!!"</formula>
    </cfRule>
    <cfRule type="cellIs" dxfId="79" priority="490" operator="equal">
      <formula>"Trades are great, you're good to go!"</formula>
    </cfRule>
  </conditionalFormatting>
  <conditionalFormatting sqref="I4:I11 I14:I24 I27:I30 I32:I39">
    <cfRule type="cellIs" dxfId="78" priority="474" operator="equal">
      <formula>"No"</formula>
    </cfRule>
    <cfRule type="cellIs" dxfId="77" priority="475" operator="equal">
      <formula>"Yes"</formula>
    </cfRule>
  </conditionalFormatting>
  <conditionalFormatting sqref="J49">
    <cfRule type="cellIs" dxfId="76" priority="491" operator="lessThanOrEqual">
      <formula>-0.01</formula>
    </cfRule>
    <cfRule type="cellIs" dxfId="75" priority="492" operator="greaterThanOrEqual">
      <formula>0</formula>
    </cfRule>
  </conditionalFormatting>
  <conditionalFormatting sqref="N4:N39 AW842:AW1048576">
    <cfRule type="cellIs" dxfId="74" priority="485" operator="equal">
      <formula>1</formula>
    </cfRule>
  </conditionalFormatting>
  <conditionalFormatting sqref="N4:N39">
    <cfRule type="cellIs" dxfId="73" priority="435" operator="equal">
      <formula>2</formula>
    </cfRule>
  </conditionalFormatting>
  <conditionalFormatting sqref="N41">
    <cfRule type="cellIs" dxfId="72" priority="3" operator="equal">
      <formula>2</formula>
    </cfRule>
    <cfRule type="cellIs" dxfId="71" priority="4" operator="equal">
      <formula>1</formula>
    </cfRule>
  </conditionalFormatting>
  <conditionalFormatting sqref="Q4:V11 Q14:V24 Q27:V29 Q32:V39">
    <cfRule type="cellIs" dxfId="70" priority="473" operator="equal">
      <formula>"OMITTED"</formula>
    </cfRule>
  </conditionalFormatting>
  <conditionalFormatting sqref="Q4:V41">
    <cfRule type="cellIs" dxfId="69" priority="450" operator="equal">
      <formula>"Bye"</formula>
    </cfRule>
    <cfRule type="cellIs" dxfId="68" priority="451" operator="equal">
      <formula>"ORIGIN"</formula>
    </cfRule>
  </conditionalFormatting>
  <conditionalFormatting sqref="Q42:V42">
    <cfRule type="cellIs" dxfId="67" priority="486" operator="lessThanOrEqual">
      <formula>14</formula>
    </cfRule>
    <cfRule type="cellIs" dxfId="66" priority="487" operator="between">
      <formula>15</formula>
      <formula>17</formula>
    </cfRule>
    <cfRule type="cellIs" dxfId="65" priority="488" operator="greaterThanOrEqual">
      <formula>18</formula>
    </cfRule>
  </conditionalFormatting>
  <conditionalFormatting sqref="Q43:V43">
    <cfRule type="cellIs" dxfId="64" priority="480" operator="lessThanOrEqual">
      <formula>9</formula>
    </cfRule>
    <cfRule type="cellIs" dxfId="63" priority="481" operator="between">
      <formula>10</formula>
      <formula>12</formula>
    </cfRule>
    <cfRule type="cellIs" dxfId="62" priority="482" operator="greaterThanOrEqual">
      <formula>13</formula>
    </cfRule>
  </conditionalFormatting>
  <conditionalFormatting sqref="R51:V54">
    <cfRule type="cellIs" dxfId="61" priority="466" operator="equal">
      <formula>"too many on field"</formula>
    </cfRule>
  </conditionalFormatting>
  <conditionalFormatting sqref="Y4:AC5 X5:X7 W5:W12 Z6:AC6 Y7:AC7 W14:W40 Y22:AC40 X22:X42 Z35:Z42 Y41:Y44 Y47 Y49:Y50 A94 A124">
    <cfRule type="cellIs" dxfId="60" priority="544" operator="equal">
      <formula>"Bye"</formula>
    </cfRule>
    <cfRule type="cellIs" dxfId="59" priority="545" operator="equal">
      <formula>"ORIGIN"</formula>
    </cfRule>
  </conditionalFormatting>
  <conditionalFormatting sqref="AV3:AV794">
    <cfRule type="cellIs" dxfId="58" priority="2" operator="lessThan">
      <formula>10</formula>
    </cfRule>
  </conditionalFormatting>
  <conditionalFormatting sqref="AV795:AV1048576">
    <cfRule type="cellIs" dxfId="57" priority="449" operator="lessThanOrEqual">
      <formula>0</formula>
    </cfRule>
  </conditionalFormatting>
  <conditionalFormatting sqref="AW3:AW794">
    <cfRule type="cellIs" dxfId="56" priority="1" operator="lessThan">
      <formula>3</formula>
    </cfRule>
  </conditionalFormatting>
  <conditionalFormatting sqref="AW807:AW808 AW810:AW831">
    <cfRule type="cellIs" dxfId="55" priority="441" operator="equal">
      <formula>1</formula>
    </cfRule>
  </conditionalFormatting>
  <conditionalFormatting sqref="AW832:AW841">
    <cfRule type="cellIs" dxfId="54" priority="448" operator="equal">
      <formula>2</formula>
    </cfRule>
  </conditionalFormatting>
  <dataValidations count="3">
    <dataValidation type="list" allowBlank="1" showInputMessage="1" showErrorMessage="1" sqref="I3:I11 I32:I39 I27:I29 I14:I24" xr:uid="{00000000-0002-0000-0000-000001000000}">
      <formula1>$AZ$4:$AZ$5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$AK$3:$AK$850</formula1>
    </dataValidation>
    <dataValidation type="list" allowBlank="1" showInputMessage="1" showErrorMessage="1" prompt="Select your own AVERAGE value for the position from the drop down list to determine GUN status availability in BYES" sqref="O13 O41 O31 O26" xr:uid="{301DABAB-8067-4780-87A6-9FC0E81B11C0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2EF72-EFC3-4506-81BB-B280EC46A254}">
  <sheetPr>
    <tabColor rgb="FFFFFF00"/>
  </sheetPr>
  <dimension ref="A1:CU496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activeCell="A251" sqref="A251:XFD794"/>
    </sheetView>
  </sheetViews>
  <sheetFormatPr defaultColWidth="8.88671875" defaultRowHeight="14.4" x14ac:dyDescent="0.3"/>
  <cols>
    <col min="1" max="1" width="28.6640625" bestFit="1" customWidth="1"/>
    <col min="2" max="2" width="8.88671875" style="2"/>
    <col min="3" max="4" width="8.88671875" style="2" hidden="1" customWidth="1"/>
    <col min="5" max="5" width="8.88671875" style="377" customWidth="1"/>
    <col min="6" max="7" width="8.88671875" style="377" hidden="1" customWidth="1"/>
    <col min="8" max="8" width="13.5546875" style="380" bestFit="1" customWidth="1"/>
    <col min="9" max="9" width="9.44140625" style="380" customWidth="1"/>
    <col min="10" max="10" width="5.88671875" style="380" customWidth="1"/>
    <col min="11" max="11" width="9.44140625" style="380" customWidth="1"/>
    <col min="12" max="12" width="9.44140625" style="391" customWidth="1"/>
    <col min="13" max="13" width="6.33203125" style="380" customWidth="1"/>
    <col min="14" max="14" width="8.6640625" style="380" customWidth="1"/>
    <col min="15" max="15" width="8.44140625" style="380" customWidth="1"/>
    <col min="16" max="16" width="6.44140625" style="380" customWidth="1"/>
    <col min="17" max="17" width="7.33203125" style="380" customWidth="1"/>
    <col min="18" max="18" width="7.88671875" style="391" customWidth="1"/>
    <col min="19" max="19" width="7.88671875" style="380" customWidth="1"/>
    <col min="20" max="20" width="7.88671875" style="392" customWidth="1"/>
    <col min="21" max="22" width="8.44140625" style="3" customWidth="1"/>
    <col min="23" max="23" width="8" style="3" customWidth="1"/>
    <col min="24" max="24" width="7.44140625" style="57" customWidth="1"/>
    <col min="25" max="25" width="7.44140625" style="1" customWidth="1"/>
    <col min="26" max="26" width="2.5546875" customWidth="1"/>
    <col min="27" max="27" width="9.44140625" customWidth="1"/>
    <col min="28" max="28" width="7.109375" customWidth="1"/>
    <col min="29" max="29" width="8.109375" customWidth="1"/>
    <col min="30" max="30" width="5.88671875" style="57" customWidth="1"/>
    <col min="31" max="31" width="7.6640625" style="393" customWidth="1"/>
    <col min="32" max="32" width="7.33203125" style="393" customWidth="1"/>
    <col min="33" max="33" width="1.5546875" customWidth="1"/>
    <col min="34" max="34" width="9.44140625" hidden="1" customWidth="1"/>
    <col min="35" max="35" width="6.88671875" style="394" hidden="1" customWidth="1"/>
    <col min="36" max="36" width="7.33203125" style="394" hidden="1" customWidth="1"/>
    <col min="37" max="37" width="6.109375" style="394" hidden="1" customWidth="1"/>
    <col min="38" max="39" width="8.109375" style="2" hidden="1" customWidth="1"/>
    <col min="40" max="40" width="2.5546875" hidden="1" customWidth="1"/>
    <col min="41" max="41" width="9.44140625" hidden="1" customWidth="1"/>
    <col min="42" max="43" width="7.88671875" style="394" hidden="1" customWidth="1"/>
    <col min="44" max="44" width="5.5546875" style="175" hidden="1" customWidth="1"/>
    <col min="45" max="45" width="7.109375" style="2" hidden="1" customWidth="1"/>
    <col min="46" max="46" width="8" style="2" hidden="1" customWidth="1"/>
    <col min="47" max="47" width="2.5546875" hidden="1" customWidth="1"/>
    <col min="48" max="48" width="9.44140625" style="2" hidden="1" customWidth="1"/>
    <col min="49" max="50" width="8" style="2" hidden="1" customWidth="1"/>
    <col min="51" max="51" width="5.5546875" style="2" hidden="1" customWidth="1"/>
    <col min="52" max="52" width="7.6640625" style="2" hidden="1" customWidth="1"/>
    <col min="53" max="53" width="8" style="2" hidden="1" customWidth="1"/>
    <col min="54" max="54" width="2.6640625" customWidth="1"/>
    <col min="57" max="57" width="29.44140625" bestFit="1" customWidth="1"/>
  </cols>
  <sheetData>
    <row r="1" spans="1:61" ht="16.2" thickBot="1" x14ac:dyDescent="0.35">
      <c r="A1" s="395" t="s">
        <v>1969</v>
      </c>
      <c r="B1" s="10"/>
      <c r="C1" s="10"/>
      <c r="D1" s="10"/>
      <c r="E1" s="374"/>
      <c r="F1" s="374"/>
      <c r="G1" s="374"/>
      <c r="H1" s="373"/>
      <c r="I1" s="373"/>
      <c r="J1" s="373"/>
      <c r="K1" s="373"/>
      <c r="L1" s="375"/>
      <c r="M1" s="373"/>
      <c r="N1" s="373"/>
      <c r="O1" s="373"/>
      <c r="P1" s="373"/>
      <c r="Q1" s="373"/>
      <c r="R1" s="375"/>
      <c r="S1" s="373"/>
      <c r="T1" s="376"/>
      <c r="U1" s="60"/>
      <c r="V1" s="60"/>
      <c r="W1" s="60"/>
      <c r="X1" s="230"/>
      <c r="Y1" s="61"/>
      <c r="AA1" s="59" t="s">
        <v>1762</v>
      </c>
      <c r="AB1" s="59"/>
      <c r="AC1" s="59"/>
      <c r="AD1" s="242"/>
      <c r="AE1" s="65"/>
      <c r="AF1" s="65"/>
      <c r="AH1" s="59" t="s">
        <v>1026</v>
      </c>
      <c r="AI1" s="121"/>
      <c r="AJ1" s="121"/>
      <c r="AK1" s="121"/>
      <c r="AL1" s="122"/>
      <c r="AM1" s="122"/>
      <c r="AO1" s="176" t="s">
        <v>1986</v>
      </c>
      <c r="AP1" s="177"/>
      <c r="AQ1" s="177"/>
      <c r="AR1" s="178"/>
      <c r="AS1" s="179"/>
      <c r="AT1" s="179"/>
      <c r="AV1" s="176" t="s">
        <v>1987</v>
      </c>
      <c r="AW1" s="272"/>
      <c r="AX1" s="272"/>
      <c r="AY1" s="272"/>
      <c r="AZ1" s="272"/>
      <c r="BA1" s="272"/>
    </row>
    <row r="2" spans="1:61" s="403" customFormat="1" ht="62.4" x14ac:dyDescent="0.3">
      <c r="A2" s="396" t="s">
        <v>0</v>
      </c>
      <c r="B2" s="397" t="s">
        <v>1981</v>
      </c>
      <c r="C2" s="397" t="s">
        <v>1980</v>
      </c>
      <c r="D2" s="397"/>
      <c r="E2" s="397" t="s">
        <v>1476</v>
      </c>
      <c r="F2" s="397"/>
      <c r="G2" s="397"/>
      <c r="H2" s="397" t="s">
        <v>1985</v>
      </c>
      <c r="I2" s="398" t="s">
        <v>1982</v>
      </c>
      <c r="J2" s="398" t="s">
        <v>1983</v>
      </c>
      <c r="K2" s="398" t="s">
        <v>1984</v>
      </c>
      <c r="L2" s="399" t="s">
        <v>1617</v>
      </c>
      <c r="M2" s="398" t="s">
        <v>1618</v>
      </c>
      <c r="N2" s="398" t="s">
        <v>1619</v>
      </c>
      <c r="O2" s="397" t="s">
        <v>1588</v>
      </c>
      <c r="P2" s="397" t="s">
        <v>1589</v>
      </c>
      <c r="Q2" s="397" t="s">
        <v>1590</v>
      </c>
      <c r="R2" s="398" t="s">
        <v>1477</v>
      </c>
      <c r="S2" s="398" t="s">
        <v>1478</v>
      </c>
      <c r="T2" s="400" t="s">
        <v>1591</v>
      </c>
      <c r="U2" s="401" t="s">
        <v>951</v>
      </c>
      <c r="V2" s="401" t="s">
        <v>1022</v>
      </c>
      <c r="W2" s="401" t="s">
        <v>952</v>
      </c>
      <c r="X2" s="401" t="s">
        <v>889</v>
      </c>
      <c r="Y2" s="402" t="s">
        <v>872</v>
      </c>
      <c r="AA2" s="62" t="s">
        <v>676</v>
      </c>
      <c r="AB2" s="404" t="s">
        <v>873</v>
      </c>
      <c r="AC2" s="404" t="s">
        <v>871</v>
      </c>
      <c r="AD2" s="405" t="s">
        <v>869</v>
      </c>
      <c r="AE2" s="398" t="s">
        <v>883</v>
      </c>
      <c r="AF2" s="398" t="s">
        <v>884</v>
      </c>
      <c r="AH2" s="62" t="s">
        <v>676</v>
      </c>
      <c r="AI2" s="406" t="s">
        <v>1027</v>
      </c>
      <c r="AJ2" s="406" t="s">
        <v>871</v>
      </c>
      <c r="AK2" s="407" t="s">
        <v>869</v>
      </c>
      <c r="AL2" s="398" t="s">
        <v>883</v>
      </c>
      <c r="AM2" s="398" t="s">
        <v>884</v>
      </c>
      <c r="AO2" s="180" t="s">
        <v>676</v>
      </c>
      <c r="AP2" s="408" t="s">
        <v>1988</v>
      </c>
      <c r="AQ2" s="408" t="s">
        <v>871</v>
      </c>
      <c r="AR2" s="409" t="s">
        <v>869</v>
      </c>
      <c r="AS2" s="410" t="s">
        <v>883</v>
      </c>
      <c r="AT2" s="397" t="s">
        <v>884</v>
      </c>
      <c r="AV2" s="9" t="s">
        <v>676</v>
      </c>
      <c r="AW2" s="398" t="s">
        <v>1989</v>
      </c>
      <c r="AX2" s="398" t="s">
        <v>871</v>
      </c>
      <c r="AY2" s="411" t="s">
        <v>869</v>
      </c>
      <c r="AZ2" s="412" t="s">
        <v>883</v>
      </c>
      <c r="BA2" s="413" t="s">
        <v>935</v>
      </c>
    </row>
    <row r="3" spans="1:61" x14ac:dyDescent="0.3">
      <c r="A3" s="199" t="s">
        <v>1852</v>
      </c>
      <c r="B3" s="199" t="s">
        <v>21</v>
      </c>
      <c r="C3" s="199" t="s">
        <v>1020</v>
      </c>
      <c r="D3" s="441" t="s">
        <v>1020</v>
      </c>
      <c r="E3" s="441" t="s">
        <v>9</v>
      </c>
      <c r="F3" s="441" t="s">
        <v>1020</v>
      </c>
      <c r="G3" s="441" t="s">
        <v>1020</v>
      </c>
      <c r="H3" s="245">
        <v>117300</v>
      </c>
      <c r="I3" s="246" t="s">
        <v>1020</v>
      </c>
      <c r="J3" s="246"/>
      <c r="K3" s="442" t="s">
        <v>1020</v>
      </c>
      <c r="L3" s="322" t="s">
        <v>1020</v>
      </c>
      <c r="M3" s="246" t="s">
        <v>1020</v>
      </c>
      <c r="N3" s="246" t="s">
        <v>1020</v>
      </c>
      <c r="O3" s="246" t="s">
        <v>1020</v>
      </c>
      <c r="P3" s="246" t="s">
        <v>1020</v>
      </c>
      <c r="Q3" s="246" t="s">
        <v>1020</v>
      </c>
      <c r="R3" s="443" t="s">
        <v>1020</v>
      </c>
      <c r="S3" s="444" t="s">
        <v>1020</v>
      </c>
      <c r="T3" s="445" t="s">
        <v>1020</v>
      </c>
      <c r="U3" s="444" t="s">
        <v>1020</v>
      </c>
      <c r="V3" s="444" t="s">
        <v>1020</v>
      </c>
      <c r="W3" s="444" t="s">
        <v>1020</v>
      </c>
      <c r="X3" s="444" t="s">
        <v>1020</v>
      </c>
      <c r="Y3" s="446" t="s">
        <v>1020</v>
      </c>
      <c r="Z3" s="372"/>
      <c r="AA3" s="245">
        <v>117300</v>
      </c>
      <c r="AB3" s="442">
        <v>0</v>
      </c>
      <c r="AC3" s="442">
        <v>0</v>
      </c>
      <c r="AD3" s="246">
        <v>22</v>
      </c>
      <c r="AE3" s="246">
        <v>0</v>
      </c>
      <c r="AF3" s="246">
        <v>0</v>
      </c>
      <c r="AG3" s="200"/>
      <c r="AH3" s="450"/>
      <c r="AI3" s="444"/>
      <c r="AJ3" s="444"/>
      <c r="AK3" s="444"/>
      <c r="AL3" s="444"/>
      <c r="AM3" s="444"/>
      <c r="AN3" s="447"/>
      <c r="AO3" s="450"/>
      <c r="AP3" s="444"/>
      <c r="AQ3" s="444"/>
      <c r="AR3" s="444"/>
      <c r="AS3" s="444"/>
      <c r="AT3" s="444"/>
      <c r="AU3" s="447"/>
      <c r="AV3" s="450"/>
      <c r="AW3" s="444"/>
      <c r="AX3" s="444"/>
      <c r="AY3" s="444"/>
      <c r="AZ3" s="444"/>
      <c r="BA3" s="444"/>
      <c r="BB3" s="447"/>
    </row>
    <row r="4" spans="1:61" x14ac:dyDescent="0.3">
      <c r="A4" s="199" t="s">
        <v>1621</v>
      </c>
      <c r="B4" s="199" t="s">
        <v>41</v>
      </c>
      <c r="C4" s="199" t="s">
        <v>41</v>
      </c>
      <c r="D4" s="441" t="s">
        <v>1998</v>
      </c>
      <c r="E4" s="435" t="s">
        <v>9</v>
      </c>
      <c r="F4" s="441" t="s">
        <v>1976</v>
      </c>
      <c r="G4" s="441" t="s">
        <v>38</v>
      </c>
      <c r="H4" s="245">
        <v>123900</v>
      </c>
      <c r="I4" s="246">
        <v>0</v>
      </c>
      <c r="J4" s="246">
        <v>0</v>
      </c>
      <c r="K4" s="442" t="s">
        <v>1020</v>
      </c>
      <c r="L4" s="322">
        <v>0</v>
      </c>
      <c r="M4" s="246">
        <v>0</v>
      </c>
      <c r="N4" s="246">
        <v>0</v>
      </c>
      <c r="O4" s="246">
        <v>0</v>
      </c>
      <c r="P4" s="246">
        <v>0</v>
      </c>
      <c r="Q4" s="246">
        <v>0</v>
      </c>
      <c r="R4" s="443">
        <v>0</v>
      </c>
      <c r="S4" s="444">
        <v>0</v>
      </c>
      <c r="T4" s="445">
        <v>0</v>
      </c>
      <c r="U4" s="444">
        <v>0</v>
      </c>
      <c r="V4" s="444">
        <v>0</v>
      </c>
      <c r="W4" s="444">
        <v>0</v>
      </c>
      <c r="X4" s="444">
        <v>0</v>
      </c>
      <c r="Y4" s="446">
        <v>0</v>
      </c>
      <c r="Z4" s="372"/>
      <c r="AA4" s="245">
        <v>123900</v>
      </c>
      <c r="AB4" s="442">
        <v>0</v>
      </c>
      <c r="AC4" s="442">
        <v>0</v>
      </c>
      <c r="AD4" s="246">
        <v>23</v>
      </c>
      <c r="AE4" s="246">
        <v>0</v>
      </c>
      <c r="AF4" s="246">
        <v>0</v>
      </c>
      <c r="AG4" s="200"/>
      <c r="AH4" s="449"/>
      <c r="AI4" s="444"/>
      <c r="AJ4" s="444"/>
      <c r="AK4" s="444"/>
      <c r="AL4" s="444"/>
      <c r="AM4" s="444"/>
      <c r="AN4" s="246"/>
      <c r="AO4" s="450"/>
      <c r="AP4" s="444"/>
      <c r="AQ4" s="444"/>
      <c r="AR4" s="444"/>
      <c r="AS4" s="444"/>
      <c r="AT4" s="444"/>
      <c r="AU4" s="246"/>
      <c r="AV4" s="450"/>
      <c r="AW4" s="444"/>
      <c r="AX4" s="444"/>
      <c r="AY4" s="444"/>
      <c r="AZ4" s="444"/>
      <c r="BA4" s="444"/>
      <c r="BB4" s="246"/>
    </row>
    <row r="5" spans="1:61" x14ac:dyDescent="0.3">
      <c r="A5" s="199" t="s">
        <v>1622</v>
      </c>
      <c r="B5" s="199" t="s">
        <v>26</v>
      </c>
      <c r="C5" s="199" t="s">
        <v>1020</v>
      </c>
      <c r="D5" s="441" t="s">
        <v>1020</v>
      </c>
      <c r="E5" s="441" t="s">
        <v>1974</v>
      </c>
      <c r="F5" s="441" t="s">
        <v>1020</v>
      </c>
      <c r="G5" s="441" t="s">
        <v>1020</v>
      </c>
      <c r="H5" s="245">
        <v>123900</v>
      </c>
      <c r="I5" s="246" t="s">
        <v>1020</v>
      </c>
      <c r="J5" s="246" t="s">
        <v>1020</v>
      </c>
      <c r="K5" s="442" t="s">
        <v>1020</v>
      </c>
      <c r="L5" s="322" t="s">
        <v>1020</v>
      </c>
      <c r="M5" s="246" t="s">
        <v>1020</v>
      </c>
      <c r="N5" s="246" t="s">
        <v>1020</v>
      </c>
      <c r="O5" s="246" t="s">
        <v>1020</v>
      </c>
      <c r="P5" s="246" t="s">
        <v>1020</v>
      </c>
      <c r="Q5" s="246" t="s">
        <v>1020</v>
      </c>
      <c r="R5" s="443" t="s">
        <v>1020</v>
      </c>
      <c r="S5" s="444" t="s">
        <v>1020</v>
      </c>
      <c r="T5" s="445" t="s">
        <v>1020</v>
      </c>
      <c r="U5" s="444" t="s">
        <v>1020</v>
      </c>
      <c r="V5" s="444" t="s">
        <v>1020</v>
      </c>
      <c r="W5" s="444" t="s">
        <v>1020</v>
      </c>
      <c r="X5" s="444" t="s">
        <v>1020</v>
      </c>
      <c r="Y5" s="446" t="s">
        <v>1020</v>
      </c>
      <c r="Z5" s="301"/>
      <c r="AA5" s="245">
        <v>123900</v>
      </c>
      <c r="AB5" s="442">
        <v>0</v>
      </c>
      <c r="AC5" s="442">
        <v>0</v>
      </c>
      <c r="AD5" s="246">
        <v>23</v>
      </c>
      <c r="AE5" s="246">
        <v>0</v>
      </c>
      <c r="AF5" s="246">
        <v>0</v>
      </c>
      <c r="AG5" s="200"/>
      <c r="AH5" s="449"/>
      <c r="AI5" s="444"/>
      <c r="AJ5" s="444"/>
      <c r="AK5" s="444"/>
      <c r="AL5" s="444"/>
      <c r="AM5" s="444"/>
      <c r="AN5" s="199"/>
      <c r="AO5" s="450"/>
      <c r="AP5" s="444"/>
      <c r="AQ5" s="444"/>
      <c r="AR5" s="444"/>
      <c r="AS5" s="444"/>
      <c r="AT5" s="444"/>
      <c r="AU5" s="199"/>
      <c r="AV5" s="450"/>
      <c r="AW5" s="444"/>
      <c r="AX5" s="444"/>
      <c r="AY5" s="444"/>
      <c r="AZ5" s="444"/>
      <c r="BA5" s="444"/>
      <c r="BB5" s="199"/>
    </row>
    <row r="6" spans="1:61" x14ac:dyDescent="0.3">
      <c r="A6" s="199" t="s">
        <v>1853</v>
      </c>
      <c r="B6" s="199" t="s">
        <v>14</v>
      </c>
      <c r="C6" s="199" t="s">
        <v>1020</v>
      </c>
      <c r="D6" s="441" t="s">
        <v>1020</v>
      </c>
      <c r="E6" s="441" t="s">
        <v>10</v>
      </c>
      <c r="F6" s="441" t="s">
        <v>1020</v>
      </c>
      <c r="G6" s="441" t="s">
        <v>1020</v>
      </c>
      <c r="H6" s="245">
        <v>126300</v>
      </c>
      <c r="I6" s="246" t="s">
        <v>1020</v>
      </c>
      <c r="J6" s="246" t="s">
        <v>1020</v>
      </c>
      <c r="K6" s="442" t="s">
        <v>1020</v>
      </c>
      <c r="L6" s="322" t="s">
        <v>1020</v>
      </c>
      <c r="M6" s="246" t="s">
        <v>1020</v>
      </c>
      <c r="N6" s="246" t="s">
        <v>1020</v>
      </c>
      <c r="O6" s="246" t="s">
        <v>1020</v>
      </c>
      <c r="P6" s="246" t="s">
        <v>1020</v>
      </c>
      <c r="Q6" s="246" t="s">
        <v>1020</v>
      </c>
      <c r="R6" s="443" t="s">
        <v>1020</v>
      </c>
      <c r="S6" s="444" t="s">
        <v>1020</v>
      </c>
      <c r="T6" s="445" t="s">
        <v>1020</v>
      </c>
      <c r="U6" s="444" t="s">
        <v>1020</v>
      </c>
      <c r="V6" s="444" t="s">
        <v>1020</v>
      </c>
      <c r="W6" s="444" t="s">
        <v>1020</v>
      </c>
      <c r="X6" s="444" t="s">
        <v>1020</v>
      </c>
      <c r="Y6" s="446" t="s">
        <v>1020</v>
      </c>
      <c r="Z6" s="301"/>
      <c r="AA6" s="245">
        <v>126300</v>
      </c>
      <c r="AB6" s="442">
        <v>0</v>
      </c>
      <c r="AC6" s="442">
        <v>0</v>
      </c>
      <c r="AD6" s="246">
        <v>24</v>
      </c>
      <c r="AE6" s="246">
        <v>0</v>
      </c>
      <c r="AF6" s="246">
        <v>0</v>
      </c>
      <c r="AG6" s="200"/>
      <c r="AH6" s="449"/>
      <c r="AI6" s="444"/>
      <c r="AJ6" s="444"/>
      <c r="AK6" s="444"/>
      <c r="AL6" s="444"/>
      <c r="AM6" s="444"/>
      <c r="AN6" s="199"/>
      <c r="AO6" s="450"/>
      <c r="AP6" s="444"/>
      <c r="AQ6" s="444"/>
      <c r="AR6" s="444"/>
      <c r="AS6" s="444"/>
      <c r="AT6" s="444"/>
      <c r="AU6" s="199"/>
      <c r="AV6" s="450"/>
      <c r="AW6" s="444"/>
      <c r="AX6" s="444"/>
      <c r="AY6" s="444"/>
      <c r="AZ6" s="444"/>
      <c r="BA6" s="444"/>
      <c r="BB6" s="199"/>
    </row>
    <row r="7" spans="1:61" x14ac:dyDescent="0.3">
      <c r="A7" s="199" t="s">
        <v>1854</v>
      </c>
      <c r="B7" s="199" t="s">
        <v>41</v>
      </c>
      <c r="C7" s="199" t="s">
        <v>1020</v>
      </c>
      <c r="D7" s="441" t="s">
        <v>1020</v>
      </c>
      <c r="E7" s="441" t="s">
        <v>1974</v>
      </c>
      <c r="F7" s="441" t="s">
        <v>1020</v>
      </c>
      <c r="G7" s="441" t="s">
        <v>1020</v>
      </c>
      <c r="H7" s="245">
        <v>123900</v>
      </c>
      <c r="I7" s="246" t="s">
        <v>1020</v>
      </c>
      <c r="J7" s="246" t="s">
        <v>1020</v>
      </c>
      <c r="K7" s="442" t="s">
        <v>1020</v>
      </c>
      <c r="L7" s="322" t="s">
        <v>1020</v>
      </c>
      <c r="M7" s="246" t="s">
        <v>1020</v>
      </c>
      <c r="N7" s="246" t="s">
        <v>1020</v>
      </c>
      <c r="O7" s="246" t="s">
        <v>1020</v>
      </c>
      <c r="P7" s="246" t="s">
        <v>1020</v>
      </c>
      <c r="Q7" s="246" t="s">
        <v>1020</v>
      </c>
      <c r="R7" s="443" t="s">
        <v>1020</v>
      </c>
      <c r="S7" s="444" t="s">
        <v>1020</v>
      </c>
      <c r="T7" s="445" t="s">
        <v>1020</v>
      </c>
      <c r="U7" s="444" t="s">
        <v>1020</v>
      </c>
      <c r="V7" s="444" t="s">
        <v>1020</v>
      </c>
      <c r="W7" s="444" t="s">
        <v>1020</v>
      </c>
      <c r="X7" s="444" t="s">
        <v>1020</v>
      </c>
      <c r="Y7" s="446" t="s">
        <v>1020</v>
      </c>
      <c r="Z7" s="372"/>
      <c r="AA7" s="245">
        <v>123900</v>
      </c>
      <c r="AB7" s="442">
        <v>0</v>
      </c>
      <c r="AC7" s="442">
        <v>0</v>
      </c>
      <c r="AD7" s="246">
        <v>23</v>
      </c>
      <c r="AE7" s="246">
        <v>0</v>
      </c>
      <c r="AF7" s="246">
        <v>0</v>
      </c>
      <c r="AG7" s="200"/>
      <c r="AH7" s="449"/>
      <c r="AI7" s="444"/>
      <c r="AJ7" s="444"/>
      <c r="AK7" s="444"/>
      <c r="AL7" s="444"/>
      <c r="AM7" s="444"/>
      <c r="AN7" s="199"/>
      <c r="AO7" s="450"/>
      <c r="AP7" s="444"/>
      <c r="AQ7" s="444"/>
      <c r="AR7" s="444"/>
      <c r="AS7" s="444"/>
      <c r="AT7" s="444"/>
      <c r="AU7" s="199"/>
      <c r="AV7" s="450"/>
      <c r="AW7" s="444"/>
      <c r="AX7" s="444"/>
      <c r="AY7" s="444"/>
      <c r="AZ7" s="444"/>
      <c r="BA7" s="444"/>
      <c r="BB7" s="199"/>
      <c r="BD7" s="382" t="s">
        <v>1480</v>
      </c>
      <c r="BE7" s="383"/>
    </row>
    <row r="8" spans="1:61" x14ac:dyDescent="0.3">
      <c r="A8" s="199" t="s">
        <v>1625</v>
      </c>
      <c r="B8" s="199" t="s">
        <v>17</v>
      </c>
      <c r="C8" s="199" t="s">
        <v>17</v>
      </c>
      <c r="D8" s="441" t="s">
        <v>1998</v>
      </c>
      <c r="E8" s="435" t="s">
        <v>9</v>
      </c>
      <c r="F8" s="441" t="s">
        <v>11</v>
      </c>
      <c r="G8" s="441" t="s">
        <v>38</v>
      </c>
      <c r="H8" s="245">
        <v>189300</v>
      </c>
      <c r="I8" s="246">
        <v>189</v>
      </c>
      <c r="J8" s="246">
        <v>4</v>
      </c>
      <c r="K8" s="442">
        <v>47.25</v>
      </c>
      <c r="L8" s="322">
        <v>189</v>
      </c>
      <c r="M8" s="246">
        <v>4</v>
      </c>
      <c r="N8" s="246">
        <v>47.25</v>
      </c>
      <c r="O8" s="246">
        <v>0</v>
      </c>
      <c r="P8" s="246">
        <v>0</v>
      </c>
      <c r="Q8" s="246">
        <v>0</v>
      </c>
      <c r="R8" s="443">
        <v>0</v>
      </c>
      <c r="S8" s="444">
        <v>0</v>
      </c>
      <c r="T8" s="445">
        <v>0</v>
      </c>
      <c r="U8" s="444">
        <v>0</v>
      </c>
      <c r="V8" s="444">
        <v>0</v>
      </c>
      <c r="W8" s="444">
        <v>0</v>
      </c>
      <c r="X8" s="444">
        <v>0</v>
      </c>
      <c r="Y8" s="446">
        <v>0</v>
      </c>
      <c r="Z8" s="372"/>
      <c r="AA8" s="245">
        <v>224600</v>
      </c>
      <c r="AB8" s="442">
        <v>52</v>
      </c>
      <c r="AC8" s="442">
        <v>52</v>
      </c>
      <c r="AD8" s="246">
        <v>21</v>
      </c>
      <c r="AE8" s="246">
        <v>3</v>
      </c>
      <c r="AF8" s="246">
        <v>156</v>
      </c>
      <c r="AG8" s="200"/>
      <c r="AH8" s="449"/>
      <c r="AI8" s="444"/>
      <c r="AJ8" s="444"/>
      <c r="AK8" s="444"/>
      <c r="AL8" s="444"/>
      <c r="AM8" s="444"/>
      <c r="AN8" s="199"/>
      <c r="AO8" s="450"/>
      <c r="AP8" s="444"/>
      <c r="AQ8" s="444"/>
      <c r="AR8" s="444"/>
      <c r="AS8" s="444"/>
      <c r="AT8" s="444"/>
      <c r="AU8" s="199"/>
      <c r="AV8" s="450"/>
      <c r="AW8" s="444"/>
      <c r="AX8" s="444"/>
      <c r="AY8" s="444"/>
      <c r="AZ8" s="444"/>
      <c r="BA8" s="444"/>
      <c r="BB8" s="199"/>
      <c r="BD8" s="384"/>
      <c r="BE8" s="385" t="s">
        <v>1990</v>
      </c>
    </row>
    <row r="9" spans="1:61" x14ac:dyDescent="0.3">
      <c r="A9" s="199" t="s">
        <v>1485</v>
      </c>
      <c r="B9" s="199" t="s">
        <v>19</v>
      </c>
      <c r="C9" s="199" t="s">
        <v>19</v>
      </c>
      <c r="D9" s="441" t="s">
        <v>1998</v>
      </c>
      <c r="E9" s="435" t="s">
        <v>1972</v>
      </c>
      <c r="F9" s="441" t="s">
        <v>1971</v>
      </c>
      <c r="G9" s="441" t="s">
        <v>38</v>
      </c>
      <c r="H9" s="245">
        <v>123900</v>
      </c>
      <c r="I9" s="246">
        <v>13</v>
      </c>
      <c r="J9" s="246">
        <v>1</v>
      </c>
      <c r="K9" s="442">
        <v>13</v>
      </c>
      <c r="L9" s="322">
        <v>13</v>
      </c>
      <c r="M9" s="246">
        <v>1</v>
      </c>
      <c r="N9" s="246">
        <v>13</v>
      </c>
      <c r="O9" s="246">
        <v>0</v>
      </c>
      <c r="P9" s="246">
        <v>0</v>
      </c>
      <c r="Q9" s="246">
        <v>0</v>
      </c>
      <c r="R9" s="443">
        <v>0</v>
      </c>
      <c r="S9" s="444">
        <v>0</v>
      </c>
      <c r="T9" s="445">
        <v>0</v>
      </c>
      <c r="U9" s="444">
        <v>0</v>
      </c>
      <c r="V9" s="444">
        <v>0</v>
      </c>
      <c r="W9" s="444">
        <v>0</v>
      </c>
      <c r="X9" s="444">
        <v>0</v>
      </c>
      <c r="Y9" s="446">
        <v>0</v>
      </c>
      <c r="Z9" s="301"/>
      <c r="AA9" s="245">
        <v>154300</v>
      </c>
      <c r="AB9" s="442">
        <v>45.666666666666664</v>
      </c>
      <c r="AC9" s="442">
        <v>45.666666666666664</v>
      </c>
      <c r="AD9" s="246">
        <v>12</v>
      </c>
      <c r="AE9" s="246">
        <v>3</v>
      </c>
      <c r="AF9" s="246">
        <v>137</v>
      </c>
      <c r="AG9" s="200"/>
      <c r="AH9" s="449"/>
      <c r="AI9" s="444"/>
      <c r="AJ9" s="444"/>
      <c r="AK9" s="444"/>
      <c r="AL9" s="444"/>
      <c r="AM9" s="444"/>
      <c r="AN9" s="246"/>
      <c r="AO9" s="450"/>
      <c r="AP9" s="444"/>
      <c r="AQ9" s="444"/>
      <c r="AR9" s="444"/>
      <c r="AS9" s="444"/>
      <c r="AT9" s="444"/>
      <c r="AU9" s="246"/>
      <c r="AV9" s="450"/>
      <c r="AW9" s="444"/>
      <c r="AX9" s="444"/>
      <c r="AY9" s="444"/>
      <c r="AZ9" s="444"/>
      <c r="BA9" s="444"/>
      <c r="BB9" s="246"/>
      <c r="BD9" s="439"/>
      <c r="BE9" s="385" t="s">
        <v>1018</v>
      </c>
    </row>
    <row r="10" spans="1:61" x14ac:dyDescent="0.3">
      <c r="A10" s="199" t="s">
        <v>1855</v>
      </c>
      <c r="B10" s="199" t="s">
        <v>13</v>
      </c>
      <c r="C10" s="199" t="s">
        <v>1020</v>
      </c>
      <c r="D10" s="441" t="s">
        <v>1020</v>
      </c>
      <c r="E10" s="441" t="s">
        <v>10</v>
      </c>
      <c r="F10" s="441" t="s">
        <v>1020</v>
      </c>
      <c r="G10" s="441" t="s">
        <v>1020</v>
      </c>
      <c r="H10" s="245">
        <v>202800</v>
      </c>
      <c r="I10" s="246" t="s">
        <v>1020</v>
      </c>
      <c r="J10" s="246" t="s">
        <v>1020</v>
      </c>
      <c r="K10" s="442" t="s">
        <v>1020</v>
      </c>
      <c r="L10" s="322" t="s">
        <v>1020</v>
      </c>
      <c r="M10" s="246" t="s">
        <v>1020</v>
      </c>
      <c r="N10" s="246" t="s">
        <v>1020</v>
      </c>
      <c r="O10" s="246" t="s">
        <v>1020</v>
      </c>
      <c r="P10" s="246" t="s">
        <v>1020</v>
      </c>
      <c r="Q10" s="246" t="s">
        <v>1020</v>
      </c>
      <c r="R10" s="443" t="s">
        <v>1020</v>
      </c>
      <c r="S10" s="444" t="s">
        <v>1020</v>
      </c>
      <c r="T10" s="445" t="s">
        <v>1020</v>
      </c>
      <c r="U10" s="444" t="s">
        <v>1020</v>
      </c>
      <c r="V10" s="444" t="s">
        <v>1020</v>
      </c>
      <c r="W10" s="444" t="s">
        <v>1020</v>
      </c>
      <c r="X10" s="444" t="s">
        <v>1020</v>
      </c>
      <c r="Y10" s="446" t="s">
        <v>1020</v>
      </c>
      <c r="Z10" s="372"/>
      <c r="AA10" s="245">
        <v>373200</v>
      </c>
      <c r="AB10" s="442">
        <v>75.375</v>
      </c>
      <c r="AC10" s="442">
        <v>72</v>
      </c>
      <c r="AD10" s="246">
        <v>71</v>
      </c>
      <c r="AE10" s="246">
        <v>8</v>
      </c>
      <c r="AF10" s="246">
        <v>603</v>
      </c>
      <c r="AG10" s="200"/>
      <c r="AH10" s="450"/>
      <c r="AI10" s="444"/>
      <c r="AJ10" s="444"/>
      <c r="AK10" s="444"/>
      <c r="AL10" s="444"/>
      <c r="AM10" s="444"/>
      <c r="AN10" s="199"/>
      <c r="AO10" s="450"/>
      <c r="AP10" s="444"/>
      <c r="AQ10" s="444"/>
      <c r="AR10" s="444"/>
      <c r="AS10" s="444"/>
      <c r="AT10" s="444"/>
      <c r="AU10" s="199"/>
      <c r="AV10" s="450"/>
      <c r="AW10" s="444"/>
      <c r="AX10" s="444"/>
      <c r="AY10" s="444"/>
      <c r="AZ10" s="444"/>
      <c r="BA10" s="444"/>
      <c r="BB10" s="199"/>
      <c r="BD10" s="440"/>
      <c r="BE10" s="385" t="s">
        <v>1479</v>
      </c>
    </row>
    <row r="11" spans="1:61" x14ac:dyDescent="0.3">
      <c r="A11" s="199" t="s">
        <v>1042</v>
      </c>
      <c r="B11" s="199" t="s">
        <v>17</v>
      </c>
      <c r="C11" s="199" t="s">
        <v>17</v>
      </c>
      <c r="D11" s="441" t="s">
        <v>1998</v>
      </c>
      <c r="E11" s="435" t="s">
        <v>1971</v>
      </c>
      <c r="F11" s="441" t="s">
        <v>10</v>
      </c>
      <c r="G11" s="441" t="s">
        <v>38</v>
      </c>
      <c r="H11" s="245">
        <v>203900</v>
      </c>
      <c r="I11" s="246">
        <v>288</v>
      </c>
      <c r="J11" s="246">
        <v>7</v>
      </c>
      <c r="K11" s="442">
        <v>41.142857142857146</v>
      </c>
      <c r="L11" s="322">
        <v>288</v>
      </c>
      <c r="M11" s="246">
        <v>7</v>
      </c>
      <c r="N11" s="246">
        <v>41.142857142857146</v>
      </c>
      <c r="O11" s="246">
        <v>365</v>
      </c>
      <c r="P11" s="246">
        <v>8</v>
      </c>
      <c r="Q11" s="246">
        <v>45.6</v>
      </c>
      <c r="R11" s="443">
        <v>202</v>
      </c>
      <c r="S11" s="444">
        <v>4</v>
      </c>
      <c r="T11" s="445">
        <v>50.5</v>
      </c>
      <c r="U11" s="444">
        <v>1510</v>
      </c>
      <c r="V11" s="444">
        <v>20</v>
      </c>
      <c r="W11" s="444">
        <v>75.5</v>
      </c>
      <c r="X11" s="444">
        <v>1532</v>
      </c>
      <c r="Y11" s="446">
        <v>20</v>
      </c>
      <c r="Z11" s="372"/>
      <c r="AA11" s="245">
        <v>203900</v>
      </c>
      <c r="AB11" s="442">
        <v>78.5</v>
      </c>
      <c r="AC11" s="442">
        <v>78.5</v>
      </c>
      <c r="AD11" s="246">
        <v>-42</v>
      </c>
      <c r="AE11" s="246">
        <v>2</v>
      </c>
      <c r="AF11" s="246">
        <v>157</v>
      </c>
      <c r="AG11" s="200"/>
      <c r="AH11" s="450"/>
      <c r="AI11" s="444"/>
      <c r="AJ11" s="444"/>
      <c r="AK11" s="444"/>
      <c r="AL11" s="444"/>
      <c r="AM11" s="444"/>
      <c r="AN11" s="199"/>
      <c r="AO11" s="450"/>
      <c r="AP11" s="444"/>
      <c r="AQ11" s="444"/>
      <c r="AR11" s="444"/>
      <c r="AS11" s="444"/>
      <c r="AT11" s="444"/>
      <c r="AU11" s="199"/>
      <c r="AV11" s="450"/>
      <c r="AW11" s="444"/>
      <c r="AX11" s="444"/>
      <c r="AY11" s="444"/>
      <c r="AZ11" s="444"/>
      <c r="BA11" s="444"/>
      <c r="BB11" s="199"/>
      <c r="BD11" s="388"/>
      <c r="BE11" s="389" t="s">
        <v>1481</v>
      </c>
    </row>
    <row r="12" spans="1:61" s="200" customFormat="1" x14ac:dyDescent="0.3">
      <c r="A12" s="199" t="s">
        <v>1856</v>
      </c>
      <c r="B12" s="199" t="s">
        <v>25</v>
      </c>
      <c r="C12" s="199" t="s">
        <v>1020</v>
      </c>
      <c r="D12" s="441" t="s">
        <v>1020</v>
      </c>
      <c r="E12" s="441" t="s">
        <v>10</v>
      </c>
      <c r="F12" s="441" t="s">
        <v>1020</v>
      </c>
      <c r="G12" s="441" t="s">
        <v>1020</v>
      </c>
      <c r="H12" s="245">
        <v>102400</v>
      </c>
      <c r="I12" s="246" t="s">
        <v>1020</v>
      </c>
      <c r="J12" s="246" t="s">
        <v>1020</v>
      </c>
      <c r="K12" s="442" t="s">
        <v>1020</v>
      </c>
      <c r="L12" s="322" t="s">
        <v>1020</v>
      </c>
      <c r="M12" s="246" t="s">
        <v>1020</v>
      </c>
      <c r="N12" s="246" t="s">
        <v>1020</v>
      </c>
      <c r="O12" s="246" t="s">
        <v>1020</v>
      </c>
      <c r="P12" s="246" t="s">
        <v>1020</v>
      </c>
      <c r="Q12" s="246" t="s">
        <v>1020</v>
      </c>
      <c r="R12" s="443" t="s">
        <v>1020</v>
      </c>
      <c r="S12" s="444" t="s">
        <v>1020</v>
      </c>
      <c r="T12" s="445" t="s">
        <v>1020</v>
      </c>
      <c r="U12" s="444" t="s">
        <v>1020</v>
      </c>
      <c r="V12" s="444" t="s">
        <v>1020</v>
      </c>
      <c r="W12" s="444" t="s">
        <v>1020</v>
      </c>
      <c r="X12" s="444" t="s">
        <v>1020</v>
      </c>
      <c r="Y12" s="446" t="s">
        <v>1020</v>
      </c>
      <c r="Z12" s="301"/>
      <c r="AA12" s="245">
        <v>102400</v>
      </c>
      <c r="AB12" s="442">
        <v>0</v>
      </c>
      <c r="AC12" s="442">
        <v>0</v>
      </c>
      <c r="AD12" s="246">
        <v>19</v>
      </c>
      <c r="AE12" s="246">
        <v>0</v>
      </c>
      <c r="AF12" s="246">
        <v>0</v>
      </c>
      <c r="AH12" s="449"/>
      <c r="AI12" s="444"/>
      <c r="AJ12" s="444"/>
      <c r="AK12" s="444"/>
      <c r="AL12" s="444"/>
      <c r="AM12" s="444"/>
      <c r="AN12" s="199"/>
      <c r="AO12" s="450"/>
      <c r="AP12" s="444"/>
      <c r="AQ12" s="444"/>
      <c r="AR12" s="444"/>
      <c r="AS12" s="444"/>
      <c r="AT12" s="444"/>
      <c r="AU12" s="199"/>
      <c r="AV12" s="450"/>
      <c r="AW12" s="444"/>
      <c r="AX12" s="444"/>
      <c r="AY12" s="444"/>
      <c r="AZ12" s="444"/>
      <c r="BA12" s="444"/>
      <c r="BB12" s="199"/>
      <c r="BC12"/>
      <c r="BD12"/>
      <c r="BE12"/>
      <c r="BF12"/>
      <c r="BG12"/>
      <c r="BH12"/>
      <c r="BI12"/>
    </row>
    <row r="13" spans="1:61" x14ac:dyDescent="0.3">
      <c r="A13" s="199" t="s">
        <v>894</v>
      </c>
      <c r="B13" s="437" t="s">
        <v>3</v>
      </c>
      <c r="C13" s="199" t="s">
        <v>21</v>
      </c>
      <c r="D13" s="441" t="s">
        <v>38</v>
      </c>
      <c r="E13" s="435" t="s">
        <v>10</v>
      </c>
      <c r="F13" s="441" t="s">
        <v>1972</v>
      </c>
      <c r="G13" s="441" t="s">
        <v>38</v>
      </c>
      <c r="H13" s="245">
        <v>123900</v>
      </c>
      <c r="I13" s="246">
        <v>0</v>
      </c>
      <c r="J13" s="246">
        <v>0</v>
      </c>
      <c r="K13" s="442" t="s">
        <v>1020</v>
      </c>
      <c r="L13" s="322">
        <v>0</v>
      </c>
      <c r="M13" s="246">
        <v>0</v>
      </c>
      <c r="N13" s="246">
        <v>0</v>
      </c>
      <c r="O13" s="246">
        <v>67</v>
      </c>
      <c r="P13" s="246">
        <v>1</v>
      </c>
      <c r="Q13" s="246">
        <v>67</v>
      </c>
      <c r="R13" s="443">
        <v>180</v>
      </c>
      <c r="S13" s="444">
        <v>3</v>
      </c>
      <c r="T13" s="445">
        <v>60</v>
      </c>
      <c r="U13" s="444">
        <v>434</v>
      </c>
      <c r="V13" s="444">
        <v>9</v>
      </c>
      <c r="W13" s="444">
        <v>48.22</v>
      </c>
      <c r="X13" s="444">
        <v>0</v>
      </c>
      <c r="Y13" s="446">
        <v>0</v>
      </c>
      <c r="Z13" s="301"/>
      <c r="AA13" s="245">
        <v>284200</v>
      </c>
      <c r="AB13" s="442">
        <v>58.875</v>
      </c>
      <c r="AC13" s="442">
        <v>59.333333333333336</v>
      </c>
      <c r="AD13" s="246">
        <v>42</v>
      </c>
      <c r="AE13" s="246">
        <v>8</v>
      </c>
      <c r="AF13" s="246">
        <v>471</v>
      </c>
      <c r="AG13" s="200"/>
      <c r="AH13" s="449"/>
      <c r="AI13" s="444"/>
      <c r="AJ13" s="444"/>
      <c r="AK13" s="444"/>
      <c r="AL13" s="444"/>
      <c r="AM13" s="444"/>
      <c r="AN13" s="199"/>
      <c r="AO13" s="450"/>
      <c r="AP13" s="444"/>
      <c r="AQ13" s="444"/>
      <c r="AR13" s="444"/>
      <c r="AS13" s="444"/>
      <c r="AT13" s="444"/>
      <c r="AU13" s="199"/>
      <c r="AV13" s="450"/>
      <c r="AW13" s="444"/>
      <c r="AX13" s="444"/>
      <c r="AY13" s="444"/>
      <c r="AZ13" s="444"/>
      <c r="BA13" s="444"/>
      <c r="BB13" s="199"/>
    </row>
    <row r="14" spans="1:61" x14ac:dyDescent="0.3">
      <c r="A14" s="199" t="s">
        <v>1486</v>
      </c>
      <c r="B14" s="199" t="s">
        <v>15</v>
      </c>
      <c r="C14" s="199" t="s">
        <v>15</v>
      </c>
      <c r="D14" s="441" t="s">
        <v>1998</v>
      </c>
      <c r="E14" s="441" t="s">
        <v>38</v>
      </c>
      <c r="F14" s="441" t="s">
        <v>38</v>
      </c>
      <c r="G14" s="441" t="s">
        <v>1998</v>
      </c>
      <c r="H14" s="245">
        <v>172900</v>
      </c>
      <c r="I14" s="246">
        <v>157</v>
      </c>
      <c r="J14" s="246">
        <v>4</v>
      </c>
      <c r="K14" s="442">
        <v>39.25</v>
      </c>
      <c r="L14" s="322">
        <v>157</v>
      </c>
      <c r="M14" s="246">
        <v>4</v>
      </c>
      <c r="N14" s="246">
        <v>39.25</v>
      </c>
      <c r="O14" s="246">
        <v>0</v>
      </c>
      <c r="P14" s="246">
        <v>0</v>
      </c>
      <c r="Q14" s="246">
        <v>0</v>
      </c>
      <c r="R14" s="443">
        <v>0</v>
      </c>
      <c r="S14" s="444">
        <v>0</v>
      </c>
      <c r="T14" s="445">
        <v>0</v>
      </c>
      <c r="U14" s="444">
        <v>0</v>
      </c>
      <c r="V14" s="444">
        <v>0</v>
      </c>
      <c r="W14" s="444">
        <v>0</v>
      </c>
      <c r="X14" s="444">
        <v>0</v>
      </c>
      <c r="Y14" s="446">
        <v>0</v>
      </c>
      <c r="Z14" s="301"/>
      <c r="AA14" s="245">
        <v>172900</v>
      </c>
      <c r="AB14" s="442">
        <v>0</v>
      </c>
      <c r="AC14" s="442">
        <v>0</v>
      </c>
      <c r="AD14" s="246">
        <v>33</v>
      </c>
      <c r="AE14" s="246">
        <v>0</v>
      </c>
      <c r="AF14" s="246">
        <v>0</v>
      </c>
      <c r="AG14" s="200"/>
      <c r="AH14" s="450"/>
      <c r="AI14" s="444"/>
      <c r="AJ14" s="444"/>
      <c r="AK14" s="444"/>
      <c r="AL14" s="444"/>
      <c r="AM14" s="444"/>
      <c r="AN14" s="199"/>
      <c r="AO14" s="450"/>
      <c r="AP14" s="444"/>
      <c r="AQ14" s="444"/>
      <c r="AR14" s="444"/>
      <c r="AS14" s="444"/>
      <c r="AT14" s="444"/>
      <c r="AU14" s="199"/>
      <c r="AV14" s="450"/>
      <c r="AW14" s="444"/>
      <c r="AX14" s="444"/>
      <c r="AY14" s="444"/>
      <c r="AZ14" s="444"/>
      <c r="BA14" s="444"/>
      <c r="BB14" s="199"/>
    </row>
    <row r="15" spans="1:61" x14ac:dyDescent="0.3">
      <c r="A15" s="199" t="s">
        <v>1758</v>
      </c>
      <c r="B15" s="199" t="s">
        <v>2</v>
      </c>
      <c r="C15" s="199" t="s">
        <v>2</v>
      </c>
      <c r="D15" s="441" t="s">
        <v>1998</v>
      </c>
      <c r="E15" s="435" t="s">
        <v>1971</v>
      </c>
      <c r="F15" s="441" t="s">
        <v>9</v>
      </c>
      <c r="G15" s="441" t="s">
        <v>38</v>
      </c>
      <c r="H15" s="245">
        <v>123900</v>
      </c>
      <c r="I15" s="246">
        <v>0</v>
      </c>
      <c r="J15" s="246">
        <v>0</v>
      </c>
      <c r="K15" s="442" t="s">
        <v>1020</v>
      </c>
      <c r="L15" s="322">
        <v>0</v>
      </c>
      <c r="M15" s="246">
        <v>0</v>
      </c>
      <c r="N15" s="246">
        <v>0</v>
      </c>
      <c r="O15" s="246">
        <v>0</v>
      </c>
      <c r="P15" s="246">
        <v>0</v>
      </c>
      <c r="Q15" s="246">
        <v>0</v>
      </c>
      <c r="R15" s="443">
        <v>0</v>
      </c>
      <c r="S15" s="444">
        <v>0</v>
      </c>
      <c r="T15" s="445">
        <v>0</v>
      </c>
      <c r="U15" s="444">
        <v>0</v>
      </c>
      <c r="V15" s="444">
        <v>0</v>
      </c>
      <c r="W15" s="444">
        <v>0</v>
      </c>
      <c r="X15" s="444">
        <v>0</v>
      </c>
      <c r="Y15" s="446">
        <v>0</v>
      </c>
      <c r="Z15" s="372"/>
      <c r="AA15" s="245">
        <v>123900</v>
      </c>
      <c r="AB15" s="442">
        <v>0</v>
      </c>
      <c r="AC15" s="442">
        <v>0</v>
      </c>
      <c r="AD15" s="246">
        <v>23</v>
      </c>
      <c r="AE15" s="246">
        <v>0</v>
      </c>
      <c r="AF15" s="246">
        <v>0</v>
      </c>
      <c r="AG15" s="200"/>
      <c r="AH15" s="450"/>
      <c r="AI15" s="444"/>
      <c r="AJ15" s="444"/>
      <c r="AK15" s="444"/>
      <c r="AL15" s="444"/>
      <c r="AM15" s="444"/>
      <c r="AN15" s="278"/>
      <c r="AO15" s="450"/>
      <c r="AP15" s="444"/>
      <c r="AQ15" s="444"/>
      <c r="AR15" s="444"/>
      <c r="AS15" s="444"/>
      <c r="AT15" s="444"/>
      <c r="AU15" s="278"/>
      <c r="AV15" s="450"/>
      <c r="AW15" s="444"/>
      <c r="AX15" s="444"/>
      <c r="AY15" s="444"/>
      <c r="AZ15" s="444"/>
      <c r="BA15" s="444"/>
      <c r="BB15" s="278"/>
    </row>
    <row r="16" spans="1:61" x14ac:dyDescent="0.3">
      <c r="A16" s="199" t="s">
        <v>1857</v>
      </c>
      <c r="B16" s="199" t="s">
        <v>23</v>
      </c>
      <c r="C16" s="199" t="s">
        <v>1020</v>
      </c>
      <c r="D16" s="441" t="s">
        <v>1020</v>
      </c>
      <c r="E16" s="441" t="s">
        <v>10</v>
      </c>
      <c r="F16" s="441" t="s">
        <v>1020</v>
      </c>
      <c r="G16" s="441" t="s">
        <v>1020</v>
      </c>
      <c r="H16" s="245">
        <v>102400</v>
      </c>
      <c r="I16" s="246" t="s">
        <v>1020</v>
      </c>
      <c r="J16" s="246" t="s">
        <v>1020</v>
      </c>
      <c r="K16" s="442" t="s">
        <v>1020</v>
      </c>
      <c r="L16" s="322" t="s">
        <v>1020</v>
      </c>
      <c r="M16" s="246" t="s">
        <v>1020</v>
      </c>
      <c r="N16" s="246" t="s">
        <v>1020</v>
      </c>
      <c r="O16" s="246" t="s">
        <v>1020</v>
      </c>
      <c r="P16" s="246" t="s">
        <v>1020</v>
      </c>
      <c r="Q16" s="246" t="s">
        <v>1020</v>
      </c>
      <c r="R16" s="443" t="s">
        <v>1020</v>
      </c>
      <c r="S16" s="444" t="s">
        <v>1020</v>
      </c>
      <c r="T16" s="445" t="s">
        <v>1020</v>
      </c>
      <c r="U16" s="444" t="s">
        <v>1020</v>
      </c>
      <c r="V16" s="444" t="s">
        <v>1020</v>
      </c>
      <c r="W16" s="444" t="s">
        <v>1020</v>
      </c>
      <c r="X16" s="444" t="s">
        <v>1020</v>
      </c>
      <c r="Y16" s="446" t="s">
        <v>1020</v>
      </c>
      <c r="Z16" s="301"/>
      <c r="AA16" s="245">
        <v>102400</v>
      </c>
      <c r="AB16" s="442">
        <v>0</v>
      </c>
      <c r="AC16" s="442">
        <v>0</v>
      </c>
      <c r="AD16" s="246">
        <v>19</v>
      </c>
      <c r="AE16" s="246">
        <v>0</v>
      </c>
      <c r="AF16" s="246">
        <v>0</v>
      </c>
      <c r="AG16" s="200"/>
      <c r="AH16" s="450"/>
      <c r="AI16" s="444"/>
      <c r="AJ16" s="444"/>
      <c r="AK16" s="444"/>
      <c r="AL16" s="444"/>
      <c r="AM16" s="444"/>
      <c r="AN16" s="447"/>
      <c r="AO16" s="450"/>
      <c r="AP16" s="444"/>
      <c r="AQ16" s="444"/>
      <c r="AR16" s="444"/>
      <c r="AS16" s="444"/>
      <c r="AT16" s="444"/>
      <c r="AU16" s="447"/>
      <c r="AV16" s="450"/>
      <c r="AW16" s="444"/>
      <c r="AX16" s="444"/>
      <c r="AY16" s="444"/>
      <c r="AZ16" s="444"/>
      <c r="BA16" s="444"/>
      <c r="BB16" s="447"/>
    </row>
    <row r="17" spans="1:54" x14ac:dyDescent="0.3">
      <c r="A17" s="199" t="s">
        <v>1858</v>
      </c>
      <c r="B17" s="199" t="s">
        <v>25</v>
      </c>
      <c r="C17" s="199" t="s">
        <v>1020</v>
      </c>
      <c r="D17" s="441" t="s">
        <v>1020</v>
      </c>
      <c r="E17" s="441" t="s">
        <v>11</v>
      </c>
      <c r="F17" s="441" t="s">
        <v>1020</v>
      </c>
      <c r="G17" s="441" t="s">
        <v>1020</v>
      </c>
      <c r="H17" s="245">
        <v>117300</v>
      </c>
      <c r="I17" s="246" t="s">
        <v>1020</v>
      </c>
      <c r="J17" s="246" t="s">
        <v>1020</v>
      </c>
      <c r="K17" s="442" t="s">
        <v>1020</v>
      </c>
      <c r="L17" s="322" t="s">
        <v>1020</v>
      </c>
      <c r="M17" s="246" t="s">
        <v>1020</v>
      </c>
      <c r="N17" s="246" t="s">
        <v>1020</v>
      </c>
      <c r="O17" s="246" t="s">
        <v>1020</v>
      </c>
      <c r="P17" s="246" t="s">
        <v>1020</v>
      </c>
      <c r="Q17" s="246" t="s">
        <v>1020</v>
      </c>
      <c r="R17" s="443" t="s">
        <v>1020</v>
      </c>
      <c r="S17" s="444" t="s">
        <v>1020</v>
      </c>
      <c r="T17" s="445" t="s">
        <v>1020</v>
      </c>
      <c r="U17" s="444" t="s">
        <v>1020</v>
      </c>
      <c r="V17" s="444" t="s">
        <v>1020</v>
      </c>
      <c r="W17" s="444" t="s">
        <v>1020</v>
      </c>
      <c r="X17" s="444" t="s">
        <v>1020</v>
      </c>
      <c r="Y17" s="446" t="s">
        <v>1020</v>
      </c>
      <c r="Z17" s="372"/>
      <c r="AA17" s="245">
        <v>117300</v>
      </c>
      <c r="AB17" s="442">
        <v>0</v>
      </c>
      <c r="AC17" s="442">
        <v>0</v>
      </c>
      <c r="AD17" s="246">
        <v>22</v>
      </c>
      <c r="AE17" s="246">
        <v>0</v>
      </c>
      <c r="AF17" s="246">
        <v>0</v>
      </c>
      <c r="AG17" s="200"/>
      <c r="AH17" s="449"/>
      <c r="AI17" s="444"/>
      <c r="AJ17" s="444"/>
      <c r="AK17" s="444"/>
      <c r="AL17" s="444"/>
      <c r="AM17" s="444"/>
      <c r="AN17" s="451"/>
      <c r="AO17" s="450"/>
      <c r="AP17" s="444"/>
      <c r="AQ17" s="444"/>
      <c r="AR17" s="444"/>
      <c r="AS17" s="444"/>
      <c r="AT17" s="444"/>
      <c r="AU17" s="451"/>
      <c r="AV17" s="450"/>
      <c r="AW17" s="444"/>
      <c r="AX17" s="444"/>
      <c r="AY17" s="444"/>
      <c r="AZ17" s="444"/>
      <c r="BA17" s="444"/>
      <c r="BB17" s="451"/>
    </row>
    <row r="18" spans="1:54" x14ac:dyDescent="0.3">
      <c r="A18" s="199" t="s">
        <v>1859</v>
      </c>
      <c r="B18" s="199" t="s">
        <v>2</v>
      </c>
      <c r="C18" s="199" t="s">
        <v>1020</v>
      </c>
      <c r="D18" s="441" t="s">
        <v>1020</v>
      </c>
      <c r="E18" s="441" t="s">
        <v>38</v>
      </c>
      <c r="F18" s="441" t="s">
        <v>1020</v>
      </c>
      <c r="G18" s="441" t="s">
        <v>1020</v>
      </c>
      <c r="H18" s="245">
        <v>123900</v>
      </c>
      <c r="I18" s="246">
        <v>0</v>
      </c>
      <c r="J18" s="246">
        <v>0</v>
      </c>
      <c r="K18" s="442" t="s">
        <v>1020</v>
      </c>
      <c r="L18" s="322" t="s">
        <v>1020</v>
      </c>
      <c r="M18" s="246" t="s">
        <v>1020</v>
      </c>
      <c r="N18" s="246" t="s">
        <v>1020</v>
      </c>
      <c r="O18" s="246" t="s">
        <v>1020</v>
      </c>
      <c r="P18" s="246" t="s">
        <v>1020</v>
      </c>
      <c r="Q18" s="246" t="s">
        <v>1020</v>
      </c>
      <c r="R18" s="443" t="s">
        <v>1020</v>
      </c>
      <c r="S18" s="444" t="s">
        <v>1020</v>
      </c>
      <c r="T18" s="445" t="s">
        <v>1020</v>
      </c>
      <c r="U18" s="444" t="s">
        <v>1020</v>
      </c>
      <c r="V18" s="444" t="s">
        <v>1020</v>
      </c>
      <c r="W18" s="444" t="s">
        <v>1020</v>
      </c>
      <c r="X18" s="444" t="s">
        <v>1020</v>
      </c>
      <c r="Y18" s="446" t="s">
        <v>1020</v>
      </c>
      <c r="Z18" s="372"/>
      <c r="AA18" s="245">
        <v>123900</v>
      </c>
      <c r="AB18" s="442">
        <v>0</v>
      </c>
      <c r="AC18" s="442">
        <v>0</v>
      </c>
      <c r="AD18" s="246">
        <v>23</v>
      </c>
      <c r="AE18" s="246">
        <v>0</v>
      </c>
      <c r="AF18" s="246">
        <v>0</v>
      </c>
      <c r="AG18" s="200"/>
      <c r="AH18" s="450"/>
      <c r="AI18" s="444"/>
      <c r="AJ18" s="444"/>
      <c r="AK18" s="444"/>
      <c r="AL18" s="444"/>
      <c r="AM18" s="444"/>
      <c r="AN18" s="199"/>
      <c r="AO18" s="450"/>
      <c r="AP18" s="444"/>
      <c r="AQ18" s="444"/>
      <c r="AR18" s="444"/>
      <c r="AS18" s="444"/>
      <c r="AT18" s="444"/>
      <c r="AU18" s="199"/>
      <c r="AV18" s="450"/>
      <c r="AW18" s="444"/>
      <c r="AX18" s="444"/>
      <c r="AY18" s="444"/>
      <c r="AZ18" s="444"/>
      <c r="BA18" s="444"/>
      <c r="BB18" s="199"/>
    </row>
    <row r="19" spans="1:54" x14ac:dyDescent="0.3">
      <c r="A19" s="199" t="s">
        <v>1487</v>
      </c>
      <c r="B19" s="199" t="s">
        <v>3</v>
      </c>
      <c r="C19" s="199" t="s">
        <v>3</v>
      </c>
      <c r="D19" s="441" t="s">
        <v>1998</v>
      </c>
      <c r="E19" s="435" t="s">
        <v>10</v>
      </c>
      <c r="F19" s="441" t="s">
        <v>38</v>
      </c>
      <c r="G19" s="441" t="s">
        <v>38</v>
      </c>
      <c r="H19" s="245">
        <v>123900</v>
      </c>
      <c r="I19" s="246">
        <v>61</v>
      </c>
      <c r="J19" s="246">
        <v>2</v>
      </c>
      <c r="K19" s="442">
        <v>30.5</v>
      </c>
      <c r="L19" s="322">
        <v>61</v>
      </c>
      <c r="M19" s="246">
        <v>2</v>
      </c>
      <c r="N19" s="246">
        <v>30.5</v>
      </c>
      <c r="O19" s="246">
        <v>0</v>
      </c>
      <c r="P19" s="246">
        <v>0</v>
      </c>
      <c r="Q19" s="246">
        <v>0</v>
      </c>
      <c r="R19" s="443">
        <v>0</v>
      </c>
      <c r="S19" s="444">
        <v>0</v>
      </c>
      <c r="T19" s="445">
        <v>0</v>
      </c>
      <c r="U19" s="444">
        <v>0</v>
      </c>
      <c r="V19" s="444">
        <v>0</v>
      </c>
      <c r="W19" s="444">
        <v>0</v>
      </c>
      <c r="X19" s="444">
        <v>0</v>
      </c>
      <c r="Y19" s="446">
        <v>0</v>
      </c>
      <c r="Z19" s="301"/>
      <c r="AA19" s="245">
        <v>123900</v>
      </c>
      <c r="AB19" s="442">
        <v>0</v>
      </c>
      <c r="AC19" s="442">
        <v>0</v>
      </c>
      <c r="AD19" s="246">
        <v>23</v>
      </c>
      <c r="AE19" s="246">
        <v>0</v>
      </c>
      <c r="AF19" s="246">
        <v>0</v>
      </c>
      <c r="AG19" s="200"/>
      <c r="AH19" s="449"/>
      <c r="AI19" s="444"/>
      <c r="AJ19" s="444"/>
      <c r="AK19" s="444"/>
      <c r="AL19" s="444"/>
      <c r="AM19" s="444"/>
      <c r="AN19" s="199"/>
      <c r="AO19" s="450"/>
      <c r="AP19" s="444"/>
      <c r="AQ19" s="444"/>
      <c r="AR19" s="444"/>
      <c r="AS19" s="444"/>
      <c r="AT19" s="444"/>
      <c r="AU19" s="199"/>
      <c r="AV19" s="450"/>
      <c r="AW19" s="444"/>
      <c r="AX19" s="444"/>
      <c r="AY19" s="444"/>
      <c r="AZ19" s="444"/>
      <c r="BA19" s="444"/>
      <c r="BB19" s="199"/>
    </row>
    <row r="20" spans="1:54" x14ac:dyDescent="0.3">
      <c r="A20" s="199" t="s">
        <v>1628</v>
      </c>
      <c r="B20" s="199" t="s">
        <v>14</v>
      </c>
      <c r="C20" s="199" t="s">
        <v>14</v>
      </c>
      <c r="D20" s="441" t="s">
        <v>1998</v>
      </c>
      <c r="E20" s="435" t="s">
        <v>1973</v>
      </c>
      <c r="F20" s="441" t="s">
        <v>11</v>
      </c>
      <c r="G20" s="441" t="s">
        <v>38</v>
      </c>
      <c r="H20" s="245">
        <v>187900</v>
      </c>
      <c r="I20" s="246">
        <v>128</v>
      </c>
      <c r="J20" s="246">
        <v>3</v>
      </c>
      <c r="K20" s="442">
        <v>42.666666666666664</v>
      </c>
      <c r="L20" s="322">
        <v>128</v>
      </c>
      <c r="M20" s="246">
        <v>3</v>
      </c>
      <c r="N20" s="246">
        <v>42.666666666666664</v>
      </c>
      <c r="O20" s="246">
        <v>0</v>
      </c>
      <c r="P20" s="246">
        <v>0</v>
      </c>
      <c r="Q20" s="246">
        <v>0</v>
      </c>
      <c r="R20" s="443">
        <v>0</v>
      </c>
      <c r="S20" s="444">
        <v>0</v>
      </c>
      <c r="T20" s="445">
        <v>0</v>
      </c>
      <c r="U20" s="444">
        <v>0</v>
      </c>
      <c r="V20" s="444">
        <v>0</v>
      </c>
      <c r="W20" s="444">
        <v>0</v>
      </c>
      <c r="X20" s="444">
        <v>0</v>
      </c>
      <c r="Y20" s="446">
        <v>0</v>
      </c>
      <c r="Z20" s="372"/>
      <c r="AA20" s="245">
        <v>187900</v>
      </c>
      <c r="AB20" s="442">
        <v>0</v>
      </c>
      <c r="AC20" s="442">
        <v>0</v>
      </c>
      <c r="AD20" s="246">
        <v>35</v>
      </c>
      <c r="AE20" s="246">
        <v>0</v>
      </c>
      <c r="AF20" s="246">
        <v>0</v>
      </c>
      <c r="AG20" s="200"/>
      <c r="AH20" s="450"/>
      <c r="AI20" s="444"/>
      <c r="AJ20" s="444"/>
      <c r="AK20" s="444"/>
      <c r="AL20" s="444"/>
      <c r="AM20" s="444"/>
      <c r="AN20" s="199"/>
      <c r="AO20" s="450"/>
      <c r="AP20" s="444"/>
      <c r="AQ20" s="444"/>
      <c r="AR20" s="444"/>
      <c r="AS20" s="444"/>
      <c r="AT20" s="444"/>
      <c r="AU20" s="199"/>
      <c r="AV20" s="450"/>
      <c r="AW20" s="444"/>
      <c r="AX20" s="444"/>
      <c r="AY20" s="444"/>
      <c r="AZ20" s="444"/>
      <c r="BA20" s="444"/>
      <c r="BB20" s="199"/>
    </row>
    <row r="21" spans="1:54" x14ac:dyDescent="0.3">
      <c r="A21" s="199" t="s">
        <v>1860</v>
      </c>
      <c r="B21" s="199" t="s">
        <v>20</v>
      </c>
      <c r="C21" s="199" t="s">
        <v>1020</v>
      </c>
      <c r="D21" s="441" t="s">
        <v>1020</v>
      </c>
      <c r="E21" s="441" t="s">
        <v>1972</v>
      </c>
      <c r="F21" s="441" t="s">
        <v>1020</v>
      </c>
      <c r="G21" s="441" t="s">
        <v>1020</v>
      </c>
      <c r="H21" s="245">
        <v>102400</v>
      </c>
      <c r="I21" s="246" t="s">
        <v>1020</v>
      </c>
      <c r="J21" s="246" t="s">
        <v>1020</v>
      </c>
      <c r="K21" s="442" t="s">
        <v>1020</v>
      </c>
      <c r="L21" s="322" t="s">
        <v>1020</v>
      </c>
      <c r="M21" s="246" t="s">
        <v>1020</v>
      </c>
      <c r="N21" s="246" t="s">
        <v>1020</v>
      </c>
      <c r="O21" s="246" t="s">
        <v>1020</v>
      </c>
      <c r="P21" s="246" t="s">
        <v>1020</v>
      </c>
      <c r="Q21" s="246" t="s">
        <v>1020</v>
      </c>
      <c r="R21" s="443" t="s">
        <v>1020</v>
      </c>
      <c r="S21" s="444" t="s">
        <v>1020</v>
      </c>
      <c r="T21" s="445" t="s">
        <v>1020</v>
      </c>
      <c r="U21" s="444" t="s">
        <v>1020</v>
      </c>
      <c r="V21" s="444" t="s">
        <v>1020</v>
      </c>
      <c r="W21" s="444" t="s">
        <v>1020</v>
      </c>
      <c r="X21" s="444" t="s">
        <v>1020</v>
      </c>
      <c r="Y21" s="446" t="s">
        <v>1020</v>
      </c>
      <c r="Z21" s="372"/>
      <c r="AA21" s="245">
        <v>102400</v>
      </c>
      <c r="AB21" s="442">
        <v>0</v>
      </c>
      <c r="AC21" s="442">
        <v>0</v>
      </c>
      <c r="AD21" s="246">
        <v>19</v>
      </c>
      <c r="AE21" s="246">
        <v>0</v>
      </c>
      <c r="AF21" s="246">
        <v>0</v>
      </c>
      <c r="AG21" s="200"/>
      <c r="AH21" s="449"/>
      <c r="AI21" s="444"/>
      <c r="AJ21" s="444"/>
      <c r="AK21" s="444"/>
      <c r="AL21" s="444"/>
      <c r="AM21" s="444"/>
      <c r="AN21" s="199"/>
      <c r="AO21" s="450"/>
      <c r="AP21" s="444"/>
      <c r="AQ21" s="444"/>
      <c r="AR21" s="444"/>
      <c r="AS21" s="444"/>
      <c r="AT21" s="444"/>
      <c r="AU21" s="199"/>
      <c r="AV21" s="450"/>
      <c r="AW21" s="444"/>
      <c r="AX21" s="444"/>
      <c r="AY21" s="444"/>
      <c r="AZ21" s="444"/>
      <c r="BA21" s="444"/>
      <c r="BB21" s="199"/>
    </row>
    <row r="22" spans="1:54" x14ac:dyDescent="0.3">
      <c r="A22" s="199" t="s">
        <v>1629</v>
      </c>
      <c r="B22" s="199" t="s">
        <v>16</v>
      </c>
      <c r="C22" s="199" t="s">
        <v>16</v>
      </c>
      <c r="D22" s="441" t="s">
        <v>1998</v>
      </c>
      <c r="E22" s="435" t="s">
        <v>11</v>
      </c>
      <c r="F22" s="441" t="s">
        <v>1973</v>
      </c>
      <c r="G22" s="441" t="s">
        <v>38</v>
      </c>
      <c r="H22" s="245">
        <v>123900</v>
      </c>
      <c r="I22" s="246">
        <v>0</v>
      </c>
      <c r="J22" s="246">
        <v>0</v>
      </c>
      <c r="K22" s="442" t="s">
        <v>1020</v>
      </c>
      <c r="L22" s="322">
        <v>0</v>
      </c>
      <c r="M22" s="246">
        <v>0</v>
      </c>
      <c r="N22" s="246">
        <v>0</v>
      </c>
      <c r="O22" s="246">
        <v>0</v>
      </c>
      <c r="P22" s="246">
        <v>0</v>
      </c>
      <c r="Q22" s="246">
        <v>0</v>
      </c>
      <c r="R22" s="443">
        <v>0</v>
      </c>
      <c r="S22" s="444">
        <v>0</v>
      </c>
      <c r="T22" s="445">
        <v>0</v>
      </c>
      <c r="U22" s="444">
        <v>0</v>
      </c>
      <c r="V22" s="444">
        <v>0</v>
      </c>
      <c r="W22" s="444">
        <v>0</v>
      </c>
      <c r="X22" s="444">
        <v>0</v>
      </c>
      <c r="Y22" s="446">
        <v>0</v>
      </c>
      <c r="Z22" s="301"/>
      <c r="AA22" s="245">
        <v>123900</v>
      </c>
      <c r="AB22" s="442">
        <v>0</v>
      </c>
      <c r="AC22" s="442">
        <v>0</v>
      </c>
      <c r="AD22" s="246">
        <v>23</v>
      </c>
      <c r="AE22" s="246">
        <v>0</v>
      </c>
      <c r="AF22" s="246">
        <v>0</v>
      </c>
      <c r="AG22" s="200"/>
      <c r="AH22" s="449"/>
      <c r="AI22" s="444"/>
      <c r="AJ22" s="444"/>
      <c r="AK22" s="444"/>
      <c r="AL22" s="444"/>
      <c r="AM22" s="444"/>
      <c r="AN22" s="199"/>
      <c r="AO22" s="450"/>
      <c r="AP22" s="444"/>
      <c r="AQ22" s="444"/>
      <c r="AR22" s="444"/>
      <c r="AS22" s="444"/>
      <c r="AT22" s="444"/>
      <c r="AU22" s="199"/>
      <c r="AV22" s="450"/>
      <c r="AW22" s="444"/>
      <c r="AX22" s="444"/>
      <c r="AY22" s="444"/>
      <c r="AZ22" s="444"/>
      <c r="BA22" s="444"/>
      <c r="BB22" s="199"/>
    </row>
    <row r="23" spans="1:54" x14ac:dyDescent="0.3">
      <c r="A23" s="199" t="s">
        <v>1630</v>
      </c>
      <c r="B23" s="199" t="s">
        <v>22</v>
      </c>
      <c r="C23" s="199" t="s">
        <v>22</v>
      </c>
      <c r="D23" s="441" t="s">
        <v>1998</v>
      </c>
      <c r="E23" s="435" t="s">
        <v>9</v>
      </c>
      <c r="F23" s="441" t="s">
        <v>1971</v>
      </c>
      <c r="G23" s="441" t="s">
        <v>38</v>
      </c>
      <c r="H23" s="245">
        <v>117300</v>
      </c>
      <c r="I23" s="246">
        <v>-1</v>
      </c>
      <c r="J23" s="246">
        <v>1</v>
      </c>
      <c r="K23" s="442">
        <v>-1</v>
      </c>
      <c r="L23" s="322">
        <v>-1</v>
      </c>
      <c r="M23" s="246">
        <v>1</v>
      </c>
      <c r="N23" s="246">
        <v>-1</v>
      </c>
      <c r="O23" s="246">
        <v>0</v>
      </c>
      <c r="P23" s="246">
        <v>0</v>
      </c>
      <c r="Q23" s="246">
        <v>0</v>
      </c>
      <c r="R23" s="443">
        <v>0</v>
      </c>
      <c r="S23" s="444">
        <v>0</v>
      </c>
      <c r="T23" s="445">
        <v>0</v>
      </c>
      <c r="U23" s="444">
        <v>0</v>
      </c>
      <c r="V23" s="444">
        <v>0</v>
      </c>
      <c r="W23" s="444">
        <v>0</v>
      </c>
      <c r="X23" s="444">
        <v>0</v>
      </c>
      <c r="Y23" s="446">
        <v>0</v>
      </c>
      <c r="Z23" s="372"/>
      <c r="AA23" s="245">
        <v>196300</v>
      </c>
      <c r="AB23" s="442">
        <v>53.5</v>
      </c>
      <c r="AC23" s="442">
        <v>54</v>
      </c>
      <c r="AD23" s="246">
        <v>4</v>
      </c>
      <c r="AE23" s="246">
        <v>4</v>
      </c>
      <c r="AF23" s="246">
        <v>214</v>
      </c>
      <c r="AG23" s="200"/>
      <c r="AH23" s="449"/>
      <c r="AI23" s="444"/>
      <c r="AJ23" s="444"/>
      <c r="AK23" s="444"/>
      <c r="AL23" s="444"/>
      <c r="AM23" s="444"/>
      <c r="AN23" s="278"/>
      <c r="AO23" s="450"/>
      <c r="AP23" s="444"/>
      <c r="AQ23" s="444"/>
      <c r="AR23" s="444"/>
      <c r="AS23" s="444"/>
      <c r="AT23" s="444"/>
      <c r="AU23" s="278"/>
      <c r="AV23" s="450"/>
      <c r="AW23" s="444"/>
      <c r="AX23" s="444"/>
      <c r="AY23" s="444"/>
      <c r="AZ23" s="444"/>
      <c r="BA23" s="444"/>
      <c r="BB23" s="278"/>
    </row>
    <row r="24" spans="1:54" x14ac:dyDescent="0.3">
      <c r="A24" s="199" t="s">
        <v>958</v>
      </c>
      <c r="B24" s="437" t="s">
        <v>17</v>
      </c>
      <c r="C24" s="199" t="s">
        <v>13</v>
      </c>
      <c r="D24" s="441" t="s">
        <v>38</v>
      </c>
      <c r="E24" s="441" t="s">
        <v>38</v>
      </c>
      <c r="F24" s="441" t="s">
        <v>38</v>
      </c>
      <c r="G24" s="441" t="s">
        <v>1998</v>
      </c>
      <c r="H24" s="245">
        <v>123900</v>
      </c>
      <c r="I24" s="246">
        <v>54</v>
      </c>
      <c r="J24" s="246">
        <v>2</v>
      </c>
      <c r="K24" s="442">
        <v>27</v>
      </c>
      <c r="L24" s="322">
        <v>54</v>
      </c>
      <c r="M24" s="246">
        <v>2</v>
      </c>
      <c r="N24" s="246">
        <v>27</v>
      </c>
      <c r="O24" s="246">
        <v>189</v>
      </c>
      <c r="P24" s="246">
        <v>6</v>
      </c>
      <c r="Q24" s="246">
        <v>31.5</v>
      </c>
      <c r="R24" s="443">
        <v>263</v>
      </c>
      <c r="S24" s="444">
        <v>6</v>
      </c>
      <c r="T24" s="445">
        <v>43.8</v>
      </c>
      <c r="U24" s="444">
        <v>0</v>
      </c>
      <c r="V24" s="444">
        <v>0</v>
      </c>
      <c r="W24" s="444">
        <v>0</v>
      </c>
      <c r="X24" s="444">
        <v>0</v>
      </c>
      <c r="Y24" s="446">
        <v>0</v>
      </c>
      <c r="Z24" s="372"/>
      <c r="AA24" s="245">
        <v>123900</v>
      </c>
      <c r="AB24" s="442">
        <v>57</v>
      </c>
      <c r="AC24" s="442">
        <v>57</v>
      </c>
      <c r="AD24" s="246">
        <v>-10</v>
      </c>
      <c r="AE24" s="246">
        <v>1</v>
      </c>
      <c r="AF24" s="246">
        <v>57</v>
      </c>
      <c r="AG24" s="200"/>
      <c r="AH24" s="449"/>
      <c r="AI24" s="444"/>
      <c r="AJ24" s="444"/>
      <c r="AK24" s="444"/>
      <c r="AL24" s="444"/>
      <c r="AM24" s="444"/>
      <c r="AN24" s="447"/>
      <c r="AO24" s="450"/>
      <c r="AP24" s="444"/>
      <c r="AQ24" s="444"/>
      <c r="AR24" s="444"/>
      <c r="AS24" s="444"/>
      <c r="AT24" s="444"/>
      <c r="AU24" s="447"/>
      <c r="AV24" s="450"/>
      <c r="AW24" s="444"/>
      <c r="AX24" s="444"/>
      <c r="AY24" s="444"/>
      <c r="AZ24" s="444"/>
      <c r="BA24" s="444"/>
      <c r="BB24" s="447"/>
    </row>
    <row r="25" spans="1:54" x14ac:dyDescent="0.3">
      <c r="A25" s="199" t="s">
        <v>1861</v>
      </c>
      <c r="B25" s="199" t="s">
        <v>26</v>
      </c>
      <c r="C25" s="199" t="s">
        <v>1020</v>
      </c>
      <c r="D25" s="441" t="s">
        <v>1020</v>
      </c>
      <c r="E25" s="441" t="s">
        <v>1972</v>
      </c>
      <c r="F25" s="441" t="s">
        <v>1020</v>
      </c>
      <c r="G25" s="441" t="s">
        <v>1020</v>
      </c>
      <c r="H25" s="245">
        <v>117300</v>
      </c>
      <c r="I25" s="246" t="s">
        <v>1020</v>
      </c>
      <c r="J25" s="246" t="s">
        <v>1020</v>
      </c>
      <c r="K25" s="442" t="s">
        <v>1020</v>
      </c>
      <c r="L25" s="322" t="s">
        <v>1020</v>
      </c>
      <c r="M25" s="246" t="s">
        <v>1020</v>
      </c>
      <c r="N25" s="246" t="s">
        <v>1020</v>
      </c>
      <c r="O25" s="246" t="s">
        <v>1020</v>
      </c>
      <c r="P25" s="246" t="s">
        <v>1020</v>
      </c>
      <c r="Q25" s="246" t="s">
        <v>1020</v>
      </c>
      <c r="R25" s="443" t="s">
        <v>1020</v>
      </c>
      <c r="S25" s="444" t="s">
        <v>1020</v>
      </c>
      <c r="T25" s="445" t="s">
        <v>1020</v>
      </c>
      <c r="U25" s="444" t="s">
        <v>1020</v>
      </c>
      <c r="V25" s="444" t="s">
        <v>1020</v>
      </c>
      <c r="W25" s="444" t="s">
        <v>1020</v>
      </c>
      <c r="X25" s="444" t="s">
        <v>1020</v>
      </c>
      <c r="Y25" s="446" t="s">
        <v>1020</v>
      </c>
      <c r="Z25" s="301"/>
      <c r="AA25" s="245">
        <v>117300</v>
      </c>
      <c r="AB25" s="442">
        <v>0</v>
      </c>
      <c r="AC25" s="442">
        <v>0</v>
      </c>
      <c r="AD25" s="246">
        <v>22</v>
      </c>
      <c r="AE25" s="246">
        <v>0</v>
      </c>
      <c r="AF25" s="246">
        <v>0</v>
      </c>
      <c r="AG25" s="200"/>
      <c r="AH25" s="449"/>
      <c r="AI25" s="444"/>
      <c r="AJ25" s="444"/>
      <c r="AK25" s="444"/>
      <c r="AL25" s="444"/>
      <c r="AM25" s="444"/>
      <c r="AN25" s="278"/>
      <c r="AO25" s="450"/>
      <c r="AP25" s="444"/>
      <c r="AQ25" s="444"/>
      <c r="AR25" s="444"/>
      <c r="AS25" s="444"/>
      <c r="AT25" s="444"/>
      <c r="AU25" s="278"/>
      <c r="AV25" s="450"/>
      <c r="AW25" s="444"/>
      <c r="AX25" s="444"/>
      <c r="AY25" s="444"/>
      <c r="AZ25" s="444"/>
      <c r="BA25" s="444"/>
      <c r="BB25" s="278"/>
    </row>
    <row r="26" spans="1:54" x14ac:dyDescent="0.3">
      <c r="A26" s="199" t="s">
        <v>1055</v>
      </c>
      <c r="B26" s="437" t="s">
        <v>17</v>
      </c>
      <c r="C26" s="199" t="s">
        <v>16</v>
      </c>
      <c r="D26" s="441" t="s">
        <v>38</v>
      </c>
      <c r="E26" s="441" t="s">
        <v>10</v>
      </c>
      <c r="F26" s="441" t="s">
        <v>10</v>
      </c>
      <c r="G26" s="441" t="s">
        <v>1998</v>
      </c>
      <c r="H26" s="245">
        <v>123900</v>
      </c>
      <c r="I26" s="246">
        <v>0</v>
      </c>
      <c r="J26" s="246">
        <v>0</v>
      </c>
      <c r="K26" s="442" t="s">
        <v>1020</v>
      </c>
      <c r="L26" s="322">
        <v>0</v>
      </c>
      <c r="M26" s="246">
        <v>0</v>
      </c>
      <c r="N26" s="246">
        <v>0</v>
      </c>
      <c r="O26" s="246">
        <v>483</v>
      </c>
      <c r="P26" s="246">
        <v>11</v>
      </c>
      <c r="Q26" s="246">
        <v>43.9</v>
      </c>
      <c r="R26" s="443">
        <v>305</v>
      </c>
      <c r="S26" s="444">
        <v>5</v>
      </c>
      <c r="T26" s="445">
        <v>61</v>
      </c>
      <c r="U26" s="444">
        <v>1061</v>
      </c>
      <c r="V26" s="444">
        <v>14</v>
      </c>
      <c r="W26" s="444">
        <v>75.790000000000006</v>
      </c>
      <c r="X26" s="444">
        <v>1106</v>
      </c>
      <c r="Y26" s="446">
        <v>13</v>
      </c>
      <c r="Z26" s="372"/>
      <c r="AA26" s="245">
        <v>123900</v>
      </c>
      <c r="AB26" s="442">
        <v>0</v>
      </c>
      <c r="AC26" s="442">
        <v>0</v>
      </c>
      <c r="AD26" s="246">
        <v>23</v>
      </c>
      <c r="AE26" s="246">
        <v>0</v>
      </c>
      <c r="AF26" s="246">
        <v>0</v>
      </c>
      <c r="AG26" s="200"/>
      <c r="AH26" s="449"/>
      <c r="AI26" s="444"/>
      <c r="AJ26" s="444"/>
      <c r="AK26" s="444"/>
      <c r="AL26" s="444"/>
      <c r="AM26" s="444"/>
      <c r="AN26" s="199"/>
      <c r="AO26" s="450"/>
      <c r="AP26" s="444"/>
      <c r="AQ26" s="444"/>
      <c r="AR26" s="444"/>
      <c r="AS26" s="444"/>
      <c r="AT26" s="444"/>
      <c r="AU26" s="199"/>
      <c r="AV26" s="450"/>
      <c r="AW26" s="444"/>
      <c r="AX26" s="444"/>
      <c r="AY26" s="444"/>
      <c r="AZ26" s="444"/>
      <c r="BA26" s="444"/>
      <c r="BB26" s="199"/>
    </row>
    <row r="27" spans="1:54" x14ac:dyDescent="0.3">
      <c r="A27" s="199" t="s">
        <v>1059</v>
      </c>
      <c r="B27" s="199" t="s">
        <v>22</v>
      </c>
      <c r="C27" s="199" t="s">
        <v>22</v>
      </c>
      <c r="D27" s="441" t="s">
        <v>1998</v>
      </c>
      <c r="E27" s="441" t="s">
        <v>9</v>
      </c>
      <c r="F27" s="441" t="s">
        <v>9</v>
      </c>
      <c r="G27" s="441" t="s">
        <v>1998</v>
      </c>
      <c r="H27" s="245">
        <v>203700</v>
      </c>
      <c r="I27" s="246">
        <v>370</v>
      </c>
      <c r="J27" s="246">
        <v>10</v>
      </c>
      <c r="K27" s="442">
        <v>37</v>
      </c>
      <c r="L27" s="322">
        <v>370</v>
      </c>
      <c r="M27" s="246">
        <v>10</v>
      </c>
      <c r="N27" s="246">
        <v>37</v>
      </c>
      <c r="O27" s="246">
        <v>531</v>
      </c>
      <c r="P27" s="246">
        <v>10</v>
      </c>
      <c r="Q27" s="246">
        <v>53.1</v>
      </c>
      <c r="R27" s="443">
        <v>274</v>
      </c>
      <c r="S27" s="444">
        <v>6</v>
      </c>
      <c r="T27" s="445">
        <v>45.7</v>
      </c>
      <c r="U27" s="444">
        <v>83</v>
      </c>
      <c r="V27" s="444">
        <v>2</v>
      </c>
      <c r="W27" s="444">
        <v>41.5</v>
      </c>
      <c r="X27" s="444">
        <v>230</v>
      </c>
      <c r="Y27" s="446">
        <v>4</v>
      </c>
      <c r="Z27" s="372"/>
      <c r="AA27" s="245">
        <v>203700</v>
      </c>
      <c r="AB27" s="442">
        <v>60.5</v>
      </c>
      <c r="AC27" s="442">
        <v>60.5</v>
      </c>
      <c r="AD27" s="246">
        <v>-6</v>
      </c>
      <c r="AE27" s="246">
        <v>2</v>
      </c>
      <c r="AF27" s="246">
        <v>121</v>
      </c>
      <c r="AG27" s="200"/>
      <c r="AH27" s="450"/>
      <c r="AI27" s="444"/>
      <c r="AJ27" s="444"/>
      <c r="AK27" s="444"/>
      <c r="AL27" s="444"/>
      <c r="AM27" s="444"/>
      <c r="AN27" s="199"/>
      <c r="AO27" s="450"/>
      <c r="AP27" s="444"/>
      <c r="AQ27" s="444"/>
      <c r="AR27" s="444"/>
      <c r="AS27" s="444"/>
      <c r="AT27" s="444"/>
      <c r="AU27" s="199"/>
      <c r="AV27" s="450"/>
      <c r="AW27" s="444"/>
      <c r="AX27" s="444"/>
      <c r="AY27" s="444"/>
      <c r="AZ27" s="444"/>
      <c r="BA27" s="444"/>
      <c r="BB27" s="199"/>
    </row>
    <row r="28" spans="1:54" x14ac:dyDescent="0.3">
      <c r="A28" s="199" t="s">
        <v>1863</v>
      </c>
      <c r="B28" s="199" t="s">
        <v>12</v>
      </c>
      <c r="C28" s="199" t="s">
        <v>1020</v>
      </c>
      <c r="D28" s="441" t="s">
        <v>1020</v>
      </c>
      <c r="E28" s="441" t="s">
        <v>10</v>
      </c>
      <c r="F28" s="441" t="s">
        <v>1020</v>
      </c>
      <c r="G28" s="441" t="s">
        <v>1020</v>
      </c>
      <c r="H28" s="245">
        <v>117300</v>
      </c>
      <c r="I28" s="246" t="s">
        <v>1020</v>
      </c>
      <c r="J28" s="246" t="s">
        <v>1020</v>
      </c>
      <c r="K28" s="442" t="s">
        <v>1020</v>
      </c>
      <c r="L28" s="322" t="s">
        <v>1020</v>
      </c>
      <c r="M28" s="246" t="s">
        <v>1020</v>
      </c>
      <c r="N28" s="246" t="s">
        <v>1020</v>
      </c>
      <c r="O28" s="246" t="s">
        <v>1020</v>
      </c>
      <c r="P28" s="246" t="s">
        <v>1020</v>
      </c>
      <c r="Q28" s="246" t="s">
        <v>1020</v>
      </c>
      <c r="R28" s="443" t="s">
        <v>1020</v>
      </c>
      <c r="S28" s="444" t="s">
        <v>1020</v>
      </c>
      <c r="T28" s="445" t="s">
        <v>1020</v>
      </c>
      <c r="U28" s="444" t="s">
        <v>1020</v>
      </c>
      <c r="V28" s="444" t="s">
        <v>1020</v>
      </c>
      <c r="W28" s="444" t="s">
        <v>1020</v>
      </c>
      <c r="X28" s="444" t="s">
        <v>1020</v>
      </c>
      <c r="Y28" s="446" t="s">
        <v>1020</v>
      </c>
      <c r="Z28" s="372"/>
      <c r="AA28" s="245">
        <v>117300</v>
      </c>
      <c r="AB28" s="442">
        <v>0</v>
      </c>
      <c r="AC28" s="442">
        <v>0</v>
      </c>
      <c r="AD28" s="246">
        <v>22</v>
      </c>
      <c r="AE28" s="246">
        <v>0</v>
      </c>
      <c r="AF28" s="246">
        <v>0</v>
      </c>
      <c r="AG28" s="200"/>
      <c r="AH28" s="450"/>
      <c r="AI28" s="444"/>
      <c r="AJ28" s="444"/>
      <c r="AK28" s="444"/>
      <c r="AL28" s="444"/>
      <c r="AM28" s="444"/>
      <c r="AN28" s="447"/>
      <c r="AO28" s="450"/>
      <c r="AP28" s="444"/>
      <c r="AQ28" s="444"/>
      <c r="AR28" s="444"/>
      <c r="AS28" s="444"/>
      <c r="AT28" s="444"/>
      <c r="AU28" s="447"/>
      <c r="AV28" s="450"/>
      <c r="AW28" s="444"/>
      <c r="AX28" s="444"/>
      <c r="AY28" s="444"/>
      <c r="AZ28" s="444"/>
      <c r="BA28" s="444"/>
      <c r="BB28" s="447"/>
    </row>
    <row r="29" spans="1:54" x14ac:dyDescent="0.3">
      <c r="A29" s="199" t="s">
        <v>1489</v>
      </c>
      <c r="B29" s="199" t="s">
        <v>12</v>
      </c>
      <c r="C29" s="199" t="s">
        <v>12</v>
      </c>
      <c r="D29" s="441" t="s">
        <v>1998</v>
      </c>
      <c r="E29" s="441" t="s">
        <v>9</v>
      </c>
      <c r="F29" s="441" t="s">
        <v>9</v>
      </c>
      <c r="G29" s="441" t="s">
        <v>1998</v>
      </c>
      <c r="H29" s="245">
        <v>123900</v>
      </c>
      <c r="I29" s="246">
        <v>0</v>
      </c>
      <c r="J29" s="246">
        <v>0</v>
      </c>
      <c r="K29" s="442" t="s">
        <v>1020</v>
      </c>
      <c r="L29" s="322">
        <v>0</v>
      </c>
      <c r="M29" s="246">
        <v>0</v>
      </c>
      <c r="N29" s="246">
        <v>0</v>
      </c>
      <c r="O29" s="246">
        <v>0</v>
      </c>
      <c r="P29" s="246">
        <v>0</v>
      </c>
      <c r="Q29" s="246">
        <v>0</v>
      </c>
      <c r="R29" s="443">
        <v>0</v>
      </c>
      <c r="S29" s="444">
        <v>0</v>
      </c>
      <c r="T29" s="445">
        <v>0</v>
      </c>
      <c r="U29" s="444">
        <v>0</v>
      </c>
      <c r="V29" s="444">
        <v>0</v>
      </c>
      <c r="W29" s="444">
        <v>0</v>
      </c>
      <c r="X29" s="444">
        <v>0</v>
      </c>
      <c r="Y29" s="446">
        <v>0</v>
      </c>
      <c r="Z29" s="372"/>
      <c r="AA29" s="245">
        <v>123900</v>
      </c>
      <c r="AB29" s="442">
        <v>0</v>
      </c>
      <c r="AC29" s="442">
        <v>0</v>
      </c>
      <c r="AD29" s="246">
        <v>23</v>
      </c>
      <c r="AE29" s="246">
        <v>0</v>
      </c>
      <c r="AF29" s="246">
        <v>0</v>
      </c>
      <c r="AG29" s="200"/>
      <c r="AH29" s="449"/>
      <c r="AI29" s="444"/>
      <c r="AJ29" s="444"/>
      <c r="AK29" s="444"/>
      <c r="AL29" s="444"/>
      <c r="AM29" s="444"/>
      <c r="AN29" s="199"/>
      <c r="AO29" s="450"/>
      <c r="AP29" s="444"/>
      <c r="AQ29" s="444"/>
      <c r="AR29" s="444"/>
      <c r="AS29" s="444"/>
      <c r="AT29" s="444"/>
      <c r="AU29" s="199"/>
      <c r="AV29" s="450"/>
      <c r="AW29" s="444"/>
      <c r="AX29" s="444"/>
      <c r="AY29" s="444"/>
      <c r="AZ29" s="444"/>
      <c r="BA29" s="444"/>
      <c r="BB29" s="199"/>
    </row>
    <row r="30" spans="1:54" x14ac:dyDescent="0.3">
      <c r="A30" s="199" t="s">
        <v>1864</v>
      </c>
      <c r="B30" s="199" t="s">
        <v>2</v>
      </c>
      <c r="C30" s="199" t="s">
        <v>1020</v>
      </c>
      <c r="D30" s="441" t="s">
        <v>1020</v>
      </c>
      <c r="E30" s="441" t="s">
        <v>38</v>
      </c>
      <c r="F30" s="441" t="s">
        <v>1020</v>
      </c>
      <c r="G30" s="441" t="s">
        <v>1020</v>
      </c>
      <c r="H30" s="245">
        <v>102400</v>
      </c>
      <c r="I30" s="246" t="s">
        <v>1020</v>
      </c>
      <c r="J30" s="246" t="s">
        <v>1020</v>
      </c>
      <c r="K30" s="442" t="s">
        <v>1020</v>
      </c>
      <c r="L30" s="322" t="s">
        <v>1020</v>
      </c>
      <c r="M30" s="246" t="s">
        <v>1020</v>
      </c>
      <c r="N30" s="246" t="s">
        <v>1020</v>
      </c>
      <c r="O30" s="246" t="s">
        <v>1020</v>
      </c>
      <c r="P30" s="246" t="s">
        <v>1020</v>
      </c>
      <c r="Q30" s="246" t="s">
        <v>1020</v>
      </c>
      <c r="R30" s="443" t="s">
        <v>1020</v>
      </c>
      <c r="S30" s="444" t="s">
        <v>1020</v>
      </c>
      <c r="T30" s="445" t="s">
        <v>1020</v>
      </c>
      <c r="U30" s="444" t="s">
        <v>1020</v>
      </c>
      <c r="V30" s="444" t="s">
        <v>1020</v>
      </c>
      <c r="W30" s="444" t="s">
        <v>1020</v>
      </c>
      <c r="X30" s="444" t="s">
        <v>1020</v>
      </c>
      <c r="Y30" s="446" t="s">
        <v>1020</v>
      </c>
      <c r="Z30" s="372"/>
      <c r="AA30" s="245">
        <v>102400</v>
      </c>
      <c r="AB30" s="442">
        <v>0</v>
      </c>
      <c r="AC30" s="442">
        <v>0</v>
      </c>
      <c r="AD30" s="246">
        <v>19</v>
      </c>
      <c r="AE30" s="246">
        <v>0</v>
      </c>
      <c r="AF30" s="246">
        <v>0</v>
      </c>
      <c r="AG30" s="200"/>
      <c r="AH30" s="449"/>
      <c r="AI30" s="444"/>
      <c r="AJ30" s="444"/>
      <c r="AK30" s="444"/>
      <c r="AL30" s="444"/>
      <c r="AM30" s="444"/>
      <c r="AN30" s="447"/>
      <c r="AO30" s="450"/>
      <c r="AP30" s="444"/>
      <c r="AQ30" s="444"/>
      <c r="AR30" s="444"/>
      <c r="AS30" s="444"/>
      <c r="AT30" s="444"/>
      <c r="AU30" s="447"/>
      <c r="AV30" s="450"/>
      <c r="AW30" s="444"/>
      <c r="AX30" s="444"/>
      <c r="AY30" s="444"/>
      <c r="AZ30" s="444"/>
      <c r="BA30" s="444"/>
      <c r="BB30" s="447"/>
    </row>
    <row r="31" spans="1:54" x14ac:dyDescent="0.3">
      <c r="A31" s="199" t="s">
        <v>1865</v>
      </c>
      <c r="B31" s="199" t="s">
        <v>13</v>
      </c>
      <c r="C31" s="199" t="s">
        <v>1020</v>
      </c>
      <c r="D31" s="441" t="s">
        <v>1020</v>
      </c>
      <c r="E31" s="441" t="s">
        <v>38</v>
      </c>
      <c r="F31" s="441" t="s">
        <v>1020</v>
      </c>
      <c r="G31" s="441" t="s">
        <v>1020</v>
      </c>
      <c r="H31" s="245">
        <v>102400</v>
      </c>
      <c r="I31" s="246" t="s">
        <v>1020</v>
      </c>
      <c r="J31" s="246" t="s">
        <v>1020</v>
      </c>
      <c r="K31" s="442" t="s">
        <v>1020</v>
      </c>
      <c r="L31" s="322" t="s">
        <v>1020</v>
      </c>
      <c r="M31" s="246" t="s">
        <v>1020</v>
      </c>
      <c r="N31" s="246" t="s">
        <v>1020</v>
      </c>
      <c r="O31" s="246" t="s">
        <v>1020</v>
      </c>
      <c r="P31" s="246" t="s">
        <v>1020</v>
      </c>
      <c r="Q31" s="246" t="s">
        <v>1020</v>
      </c>
      <c r="R31" s="443" t="s">
        <v>1020</v>
      </c>
      <c r="S31" s="444" t="s">
        <v>1020</v>
      </c>
      <c r="T31" s="445" t="s">
        <v>1020</v>
      </c>
      <c r="U31" s="444" t="s">
        <v>1020</v>
      </c>
      <c r="V31" s="444" t="s">
        <v>1020</v>
      </c>
      <c r="W31" s="444" t="s">
        <v>1020</v>
      </c>
      <c r="X31" s="444" t="s">
        <v>1020</v>
      </c>
      <c r="Y31" s="446" t="s">
        <v>1020</v>
      </c>
      <c r="Z31" s="372"/>
      <c r="AA31" s="245">
        <v>102400</v>
      </c>
      <c r="AB31" s="442">
        <v>0</v>
      </c>
      <c r="AC31" s="442">
        <v>0</v>
      </c>
      <c r="AD31" s="246">
        <v>19</v>
      </c>
      <c r="AE31" s="246">
        <v>0</v>
      </c>
      <c r="AF31" s="246">
        <v>0</v>
      </c>
      <c r="AG31" s="200"/>
      <c r="AH31" s="449"/>
      <c r="AI31" s="444"/>
      <c r="AJ31" s="444"/>
      <c r="AK31" s="444"/>
      <c r="AL31" s="444"/>
      <c r="AM31" s="444"/>
      <c r="AN31" s="244"/>
      <c r="AO31" s="450"/>
      <c r="AP31" s="444"/>
      <c r="AQ31" s="444"/>
      <c r="AR31" s="444"/>
      <c r="AS31" s="444"/>
      <c r="AT31" s="444"/>
      <c r="AU31" s="244"/>
      <c r="AV31" s="450"/>
      <c r="AW31" s="444"/>
      <c r="AX31" s="444"/>
      <c r="AY31" s="444"/>
      <c r="AZ31" s="444"/>
      <c r="BA31" s="444"/>
      <c r="BB31" s="244"/>
    </row>
    <row r="32" spans="1:54" x14ac:dyDescent="0.3">
      <c r="A32" s="199" t="s">
        <v>1632</v>
      </c>
      <c r="B32" s="199" t="s">
        <v>17</v>
      </c>
      <c r="C32" s="199" t="s">
        <v>17</v>
      </c>
      <c r="D32" s="441" t="s">
        <v>1998</v>
      </c>
      <c r="E32" s="441" t="s">
        <v>9</v>
      </c>
      <c r="F32" s="441" t="s">
        <v>9</v>
      </c>
      <c r="G32" s="441" t="s">
        <v>1998</v>
      </c>
      <c r="H32" s="245">
        <v>123900</v>
      </c>
      <c r="I32" s="246">
        <v>0</v>
      </c>
      <c r="J32" s="246">
        <v>0</v>
      </c>
      <c r="K32" s="442" t="s">
        <v>1020</v>
      </c>
      <c r="L32" s="322">
        <v>0</v>
      </c>
      <c r="M32" s="246">
        <v>0</v>
      </c>
      <c r="N32" s="246">
        <v>0</v>
      </c>
      <c r="O32" s="246">
        <v>0</v>
      </c>
      <c r="P32" s="246">
        <v>0</v>
      </c>
      <c r="Q32" s="246">
        <v>0</v>
      </c>
      <c r="R32" s="443">
        <v>0</v>
      </c>
      <c r="S32" s="444">
        <v>0</v>
      </c>
      <c r="T32" s="445">
        <v>0</v>
      </c>
      <c r="U32" s="444">
        <v>0</v>
      </c>
      <c r="V32" s="444">
        <v>0</v>
      </c>
      <c r="W32" s="444">
        <v>0</v>
      </c>
      <c r="X32" s="444">
        <v>0</v>
      </c>
      <c r="Y32" s="446">
        <v>0</v>
      </c>
      <c r="Z32" s="372"/>
      <c r="AA32" s="245">
        <v>123900</v>
      </c>
      <c r="AB32" s="442">
        <v>0</v>
      </c>
      <c r="AC32" s="442">
        <v>0</v>
      </c>
      <c r="AD32" s="246">
        <v>23</v>
      </c>
      <c r="AE32" s="246">
        <v>0</v>
      </c>
      <c r="AF32" s="246">
        <v>0</v>
      </c>
      <c r="AG32" s="200"/>
      <c r="AH32" s="449"/>
      <c r="AI32" s="444"/>
      <c r="AJ32" s="444"/>
      <c r="AK32" s="444"/>
      <c r="AL32" s="444"/>
      <c r="AM32" s="444"/>
      <c r="AN32" s="278"/>
      <c r="AO32" s="450"/>
      <c r="AP32" s="444"/>
      <c r="AQ32" s="444"/>
      <c r="AR32" s="444"/>
      <c r="AS32" s="444"/>
      <c r="AT32" s="444"/>
      <c r="AU32" s="278"/>
      <c r="AV32" s="450"/>
      <c r="AW32" s="444"/>
      <c r="AX32" s="444"/>
      <c r="AY32" s="444"/>
      <c r="AZ32" s="444"/>
      <c r="BA32" s="444"/>
      <c r="BB32" s="278"/>
    </row>
    <row r="33" spans="1:54" x14ac:dyDescent="0.3">
      <c r="A33" s="199" t="s">
        <v>1492</v>
      </c>
      <c r="B33" s="199" t="s">
        <v>20</v>
      </c>
      <c r="C33" s="199" t="s">
        <v>20</v>
      </c>
      <c r="D33" s="441" t="s">
        <v>1998</v>
      </c>
      <c r="E33" s="441" t="s">
        <v>38</v>
      </c>
      <c r="F33" s="441" t="s">
        <v>38</v>
      </c>
      <c r="G33" s="441" t="s">
        <v>1998</v>
      </c>
      <c r="H33" s="245">
        <v>123900</v>
      </c>
      <c r="I33" s="246">
        <v>0</v>
      </c>
      <c r="J33" s="246">
        <v>0</v>
      </c>
      <c r="K33" s="442" t="s">
        <v>1020</v>
      </c>
      <c r="L33" s="322">
        <v>0</v>
      </c>
      <c r="M33" s="246">
        <v>0</v>
      </c>
      <c r="N33" s="246">
        <v>0</v>
      </c>
      <c r="O33" s="246">
        <v>459</v>
      </c>
      <c r="P33" s="246">
        <v>11</v>
      </c>
      <c r="Q33" s="246">
        <v>41.7</v>
      </c>
      <c r="R33" s="443">
        <v>0</v>
      </c>
      <c r="S33" s="444">
        <v>0</v>
      </c>
      <c r="T33" s="445">
        <v>0</v>
      </c>
      <c r="U33" s="444">
        <v>0</v>
      </c>
      <c r="V33" s="444">
        <v>0</v>
      </c>
      <c r="W33" s="444">
        <v>0</v>
      </c>
      <c r="X33" s="444">
        <v>0</v>
      </c>
      <c r="Y33" s="446">
        <v>0</v>
      </c>
      <c r="Z33" s="246"/>
      <c r="AA33" s="245">
        <v>226800</v>
      </c>
      <c r="AB33" s="442">
        <v>53.166666666666664</v>
      </c>
      <c r="AC33" s="442">
        <v>45</v>
      </c>
      <c r="AD33" s="246">
        <v>44</v>
      </c>
      <c r="AE33" s="246">
        <v>6</v>
      </c>
      <c r="AF33" s="246">
        <v>319</v>
      </c>
      <c r="AG33" s="200"/>
      <c r="AH33" s="449"/>
      <c r="AI33" s="444"/>
      <c r="AJ33" s="444"/>
      <c r="AK33" s="444"/>
      <c r="AL33" s="444"/>
      <c r="AM33" s="444"/>
      <c r="AN33" s="199"/>
      <c r="AO33" s="450"/>
      <c r="AP33" s="444"/>
      <c r="AQ33" s="444"/>
      <c r="AR33" s="444"/>
      <c r="AS33" s="444"/>
      <c r="AT33" s="444"/>
      <c r="AU33" s="199"/>
      <c r="AV33" s="450"/>
      <c r="AW33" s="444"/>
      <c r="AX33" s="444"/>
      <c r="AY33" s="444"/>
      <c r="AZ33" s="444"/>
      <c r="BA33" s="444"/>
      <c r="BB33" s="199"/>
    </row>
    <row r="34" spans="1:54" x14ac:dyDescent="0.3">
      <c r="A34" s="199" t="s">
        <v>1633</v>
      </c>
      <c r="B34" s="199" t="s">
        <v>2</v>
      </c>
      <c r="C34" s="199" t="s">
        <v>2</v>
      </c>
      <c r="D34" s="441" t="s">
        <v>1998</v>
      </c>
      <c r="E34" s="441" t="s">
        <v>9</v>
      </c>
      <c r="F34" s="441" t="s">
        <v>9</v>
      </c>
      <c r="G34" s="441" t="s">
        <v>1998</v>
      </c>
      <c r="H34" s="245">
        <v>123900</v>
      </c>
      <c r="I34" s="246">
        <v>0</v>
      </c>
      <c r="J34" s="246">
        <v>0</v>
      </c>
      <c r="K34" s="442" t="s">
        <v>1020</v>
      </c>
      <c r="L34" s="322">
        <v>0</v>
      </c>
      <c r="M34" s="246">
        <v>0</v>
      </c>
      <c r="N34" s="246">
        <v>0</v>
      </c>
      <c r="O34" s="246">
        <v>0</v>
      </c>
      <c r="P34" s="246">
        <v>0</v>
      </c>
      <c r="Q34" s="246">
        <v>0</v>
      </c>
      <c r="R34" s="443">
        <v>0</v>
      </c>
      <c r="S34" s="444">
        <v>0</v>
      </c>
      <c r="T34" s="445">
        <v>0</v>
      </c>
      <c r="U34" s="444">
        <v>0</v>
      </c>
      <c r="V34" s="444">
        <v>0</v>
      </c>
      <c r="W34" s="444">
        <v>0</v>
      </c>
      <c r="X34" s="444">
        <v>0</v>
      </c>
      <c r="Y34" s="446">
        <v>0</v>
      </c>
      <c r="Z34" s="447"/>
      <c r="AA34" s="245">
        <v>123900</v>
      </c>
      <c r="AB34" s="442">
        <v>0</v>
      </c>
      <c r="AC34" s="442">
        <v>0</v>
      </c>
      <c r="AD34" s="246">
        <v>23</v>
      </c>
      <c r="AE34" s="246">
        <v>0</v>
      </c>
      <c r="AF34" s="246">
        <v>0</v>
      </c>
      <c r="AG34" s="200"/>
      <c r="AH34" s="449"/>
      <c r="AI34" s="444"/>
      <c r="AJ34" s="444"/>
      <c r="AK34" s="444"/>
      <c r="AL34" s="444"/>
      <c r="AM34" s="444"/>
      <c r="AN34" s="447"/>
      <c r="AO34" s="450"/>
      <c r="AP34" s="444"/>
      <c r="AQ34" s="444"/>
      <c r="AR34" s="444"/>
      <c r="AS34" s="444"/>
      <c r="AT34" s="444"/>
      <c r="AU34" s="447"/>
      <c r="AV34" s="450"/>
      <c r="AW34" s="444"/>
      <c r="AX34" s="444"/>
      <c r="AY34" s="444"/>
      <c r="AZ34" s="444"/>
      <c r="BA34" s="444"/>
      <c r="BB34" s="447"/>
    </row>
    <row r="35" spans="1:54" x14ac:dyDescent="0.3">
      <c r="A35" s="199" t="s">
        <v>1073</v>
      </c>
      <c r="B35" s="199" t="s">
        <v>3</v>
      </c>
      <c r="C35" s="199" t="s">
        <v>3</v>
      </c>
      <c r="D35" s="441" t="s">
        <v>1998</v>
      </c>
      <c r="E35" s="435" t="s">
        <v>1974</v>
      </c>
      <c r="F35" s="441" t="s">
        <v>38</v>
      </c>
      <c r="G35" s="441" t="s">
        <v>38</v>
      </c>
      <c r="H35" s="245">
        <v>161200</v>
      </c>
      <c r="I35" s="246">
        <v>183</v>
      </c>
      <c r="J35" s="246">
        <v>5</v>
      </c>
      <c r="K35" s="442">
        <v>36.6</v>
      </c>
      <c r="L35" s="322">
        <v>183</v>
      </c>
      <c r="M35" s="246">
        <v>5</v>
      </c>
      <c r="N35" s="246">
        <v>36.6</v>
      </c>
      <c r="O35" s="246">
        <v>1338</v>
      </c>
      <c r="P35" s="246">
        <v>20</v>
      </c>
      <c r="Q35" s="246">
        <v>66.900000000000006</v>
      </c>
      <c r="R35" s="443">
        <v>819</v>
      </c>
      <c r="S35" s="444">
        <v>16</v>
      </c>
      <c r="T35" s="445">
        <v>51.2</v>
      </c>
      <c r="U35" s="444">
        <v>1451</v>
      </c>
      <c r="V35" s="444">
        <v>22</v>
      </c>
      <c r="W35" s="444">
        <v>65.95</v>
      </c>
      <c r="X35" s="444">
        <v>212</v>
      </c>
      <c r="Y35" s="446">
        <v>3</v>
      </c>
      <c r="Z35" s="199"/>
      <c r="AA35" s="245">
        <v>227900</v>
      </c>
      <c r="AB35" s="442">
        <v>53.2</v>
      </c>
      <c r="AC35" s="442">
        <v>47.333333333333336</v>
      </c>
      <c r="AD35" s="246">
        <v>25</v>
      </c>
      <c r="AE35" s="246">
        <v>5</v>
      </c>
      <c r="AF35" s="246">
        <v>266</v>
      </c>
      <c r="AG35" s="200"/>
      <c r="AH35" s="449"/>
      <c r="AI35" s="444"/>
      <c r="AJ35" s="444"/>
      <c r="AK35" s="444"/>
      <c r="AL35" s="444"/>
      <c r="AM35" s="444"/>
      <c r="AN35" s="199"/>
      <c r="AO35" s="450"/>
      <c r="AP35" s="444"/>
      <c r="AQ35" s="444"/>
      <c r="AR35" s="444"/>
      <c r="AS35" s="444"/>
      <c r="AT35" s="444"/>
      <c r="AU35" s="199"/>
      <c r="AV35" s="450"/>
      <c r="AW35" s="444"/>
      <c r="AX35" s="444"/>
      <c r="AY35" s="444"/>
      <c r="AZ35" s="444"/>
      <c r="BA35" s="444"/>
      <c r="BB35" s="199"/>
    </row>
    <row r="36" spans="1:54" x14ac:dyDescent="0.3">
      <c r="A36" s="199" t="s">
        <v>1074</v>
      </c>
      <c r="B36" s="199" t="s">
        <v>15</v>
      </c>
      <c r="C36" s="199" t="s">
        <v>15</v>
      </c>
      <c r="D36" s="441" t="s">
        <v>1998</v>
      </c>
      <c r="E36" s="441" t="s">
        <v>1973</v>
      </c>
      <c r="F36" s="441" t="s">
        <v>1973</v>
      </c>
      <c r="G36" s="441" t="s">
        <v>1998</v>
      </c>
      <c r="H36" s="245">
        <v>200000</v>
      </c>
      <c r="I36" s="246">
        <v>227</v>
      </c>
      <c r="J36" s="246">
        <v>5</v>
      </c>
      <c r="K36" s="442">
        <v>45.4</v>
      </c>
      <c r="L36" s="322">
        <v>227</v>
      </c>
      <c r="M36" s="246">
        <v>5</v>
      </c>
      <c r="N36" s="246">
        <v>45.4</v>
      </c>
      <c r="O36" s="246">
        <v>51</v>
      </c>
      <c r="P36" s="246">
        <v>1</v>
      </c>
      <c r="Q36" s="246">
        <v>51</v>
      </c>
      <c r="R36" s="443">
        <v>0</v>
      </c>
      <c r="S36" s="444">
        <v>0</v>
      </c>
      <c r="T36" s="445">
        <v>0</v>
      </c>
      <c r="U36" s="444">
        <v>0</v>
      </c>
      <c r="V36" s="444">
        <v>0</v>
      </c>
      <c r="W36" s="444">
        <v>0</v>
      </c>
      <c r="X36" s="444">
        <v>0</v>
      </c>
      <c r="Y36" s="446">
        <v>0</v>
      </c>
      <c r="Z36" s="301"/>
      <c r="AA36" s="245">
        <v>200000</v>
      </c>
      <c r="AB36" s="442">
        <v>0</v>
      </c>
      <c r="AC36" s="442">
        <v>0</v>
      </c>
      <c r="AD36" s="246">
        <v>38</v>
      </c>
      <c r="AE36" s="246">
        <v>0</v>
      </c>
      <c r="AF36" s="246">
        <v>0</v>
      </c>
      <c r="AG36" s="200"/>
      <c r="AH36" s="449"/>
      <c r="AI36" s="444"/>
      <c r="AJ36" s="444"/>
      <c r="AK36" s="444"/>
      <c r="AL36" s="444"/>
      <c r="AM36" s="444"/>
      <c r="AN36" s="199"/>
      <c r="AO36" s="450"/>
      <c r="AP36" s="444"/>
      <c r="AQ36" s="444"/>
      <c r="AR36" s="444"/>
      <c r="AS36" s="444"/>
      <c r="AT36" s="444"/>
      <c r="AU36" s="199"/>
      <c r="AV36" s="450"/>
      <c r="AW36" s="444"/>
      <c r="AX36" s="444"/>
      <c r="AY36" s="444"/>
      <c r="AZ36" s="444"/>
      <c r="BA36" s="444"/>
      <c r="BB36" s="199"/>
    </row>
    <row r="37" spans="1:54" x14ac:dyDescent="0.3">
      <c r="A37" s="199" t="s">
        <v>1075</v>
      </c>
      <c r="B37" s="199" t="s">
        <v>19</v>
      </c>
      <c r="C37" s="199" t="s">
        <v>19</v>
      </c>
      <c r="D37" s="441" t="s">
        <v>1998</v>
      </c>
      <c r="E37" s="441" t="s">
        <v>9</v>
      </c>
      <c r="F37" s="441" t="s">
        <v>9</v>
      </c>
      <c r="G37" s="441" t="s">
        <v>1998</v>
      </c>
      <c r="H37" s="245">
        <v>205000</v>
      </c>
      <c r="I37" s="246">
        <v>0</v>
      </c>
      <c r="J37" s="246">
        <v>0</v>
      </c>
      <c r="K37" s="442" t="s">
        <v>1020</v>
      </c>
      <c r="L37" s="322">
        <v>0</v>
      </c>
      <c r="M37" s="246">
        <v>0</v>
      </c>
      <c r="N37" s="246">
        <v>0</v>
      </c>
      <c r="O37" s="246">
        <v>931</v>
      </c>
      <c r="P37" s="246">
        <v>15</v>
      </c>
      <c r="Q37" s="246">
        <v>62.1</v>
      </c>
      <c r="R37" s="443">
        <v>119</v>
      </c>
      <c r="S37" s="444">
        <v>2</v>
      </c>
      <c r="T37" s="445">
        <v>59.5</v>
      </c>
      <c r="U37" s="444">
        <v>0</v>
      </c>
      <c r="V37" s="444">
        <v>0</v>
      </c>
      <c r="W37" s="444">
        <v>0</v>
      </c>
      <c r="X37" s="444">
        <v>0</v>
      </c>
      <c r="Y37" s="446">
        <v>0</v>
      </c>
      <c r="Z37" s="199"/>
      <c r="AA37" s="245">
        <v>419900</v>
      </c>
      <c r="AB37" s="442">
        <v>88.625</v>
      </c>
      <c r="AC37" s="442">
        <v>92.333333333333329</v>
      </c>
      <c r="AD37" s="246">
        <v>48</v>
      </c>
      <c r="AE37" s="246">
        <v>8</v>
      </c>
      <c r="AF37" s="246">
        <v>709</v>
      </c>
      <c r="AG37" s="200"/>
      <c r="AH37" s="449"/>
      <c r="AI37" s="444"/>
      <c r="AJ37" s="444"/>
      <c r="AK37" s="444"/>
      <c r="AL37" s="444"/>
      <c r="AM37" s="444"/>
      <c r="AN37" s="199"/>
      <c r="AO37" s="450"/>
      <c r="AP37" s="444"/>
      <c r="AQ37" s="444"/>
      <c r="AR37" s="444"/>
      <c r="AS37" s="444"/>
      <c r="AT37" s="444"/>
      <c r="AU37" s="199"/>
      <c r="AV37" s="450"/>
      <c r="AW37" s="444"/>
      <c r="AX37" s="444"/>
      <c r="AY37" s="444"/>
      <c r="AZ37" s="444"/>
      <c r="BA37" s="444"/>
      <c r="BB37" s="199"/>
    </row>
    <row r="38" spans="1:54" x14ac:dyDescent="0.3">
      <c r="A38" s="199" t="s">
        <v>1494</v>
      </c>
      <c r="B38" s="199" t="s">
        <v>17</v>
      </c>
      <c r="C38" s="199" t="s">
        <v>17</v>
      </c>
      <c r="D38" s="441" t="s">
        <v>1998</v>
      </c>
      <c r="E38" s="435" t="s">
        <v>1974</v>
      </c>
      <c r="F38" s="441" t="s">
        <v>1973</v>
      </c>
      <c r="G38" s="441" t="s">
        <v>38</v>
      </c>
      <c r="H38" s="245">
        <v>138700</v>
      </c>
      <c r="I38" s="246">
        <v>72</v>
      </c>
      <c r="J38" s="246">
        <v>2</v>
      </c>
      <c r="K38" s="442">
        <v>36</v>
      </c>
      <c r="L38" s="322">
        <v>72</v>
      </c>
      <c r="M38" s="246">
        <v>2</v>
      </c>
      <c r="N38" s="246">
        <v>36</v>
      </c>
      <c r="O38" s="246">
        <v>1095</v>
      </c>
      <c r="P38" s="246">
        <v>19</v>
      </c>
      <c r="Q38" s="246">
        <v>57.6</v>
      </c>
      <c r="R38" s="443">
        <v>0</v>
      </c>
      <c r="S38" s="444">
        <v>0</v>
      </c>
      <c r="T38" s="445">
        <v>0</v>
      </c>
      <c r="U38" s="444">
        <v>684</v>
      </c>
      <c r="V38" s="444">
        <v>14</v>
      </c>
      <c r="W38" s="444">
        <v>48.86</v>
      </c>
      <c r="X38" s="444">
        <v>0</v>
      </c>
      <c r="Y38" s="446">
        <v>0</v>
      </c>
      <c r="Z38" s="199"/>
      <c r="AA38" s="245">
        <v>138700</v>
      </c>
      <c r="AB38" s="442">
        <v>0</v>
      </c>
      <c r="AC38" s="442">
        <v>0</v>
      </c>
      <c r="AD38" s="246">
        <v>26</v>
      </c>
      <c r="AE38" s="246">
        <v>0</v>
      </c>
      <c r="AF38" s="246">
        <v>0</v>
      </c>
      <c r="AG38" s="200"/>
      <c r="AH38" s="449"/>
      <c r="AI38" s="444"/>
      <c r="AJ38" s="444"/>
      <c r="AK38" s="444"/>
      <c r="AL38" s="444"/>
      <c r="AM38" s="444"/>
      <c r="AN38" s="246"/>
      <c r="AO38" s="450"/>
      <c r="AP38" s="444"/>
      <c r="AQ38" s="444"/>
      <c r="AR38" s="444"/>
      <c r="AS38" s="444"/>
      <c r="AT38" s="444"/>
      <c r="AU38" s="246"/>
      <c r="AV38" s="450"/>
      <c r="AW38" s="444"/>
      <c r="AX38" s="444"/>
      <c r="AY38" s="444"/>
      <c r="AZ38" s="444"/>
      <c r="BA38" s="444"/>
      <c r="BB38" s="246"/>
    </row>
    <row r="39" spans="1:54" x14ac:dyDescent="0.3">
      <c r="A39" s="199" t="s">
        <v>1866</v>
      </c>
      <c r="B39" s="199" t="s">
        <v>25</v>
      </c>
      <c r="C39" s="199" t="s">
        <v>1020</v>
      </c>
      <c r="D39" s="441" t="s">
        <v>1020</v>
      </c>
      <c r="E39" s="441" t="s">
        <v>1972</v>
      </c>
      <c r="F39" s="441" t="s">
        <v>1020</v>
      </c>
      <c r="G39" s="441" t="s">
        <v>1020</v>
      </c>
      <c r="H39" s="245">
        <v>117300</v>
      </c>
      <c r="I39" s="246" t="s">
        <v>1020</v>
      </c>
      <c r="J39" s="246" t="s">
        <v>1020</v>
      </c>
      <c r="K39" s="442" t="s">
        <v>1020</v>
      </c>
      <c r="L39" s="322" t="s">
        <v>1020</v>
      </c>
      <c r="M39" s="246" t="s">
        <v>1020</v>
      </c>
      <c r="N39" s="246" t="s">
        <v>1020</v>
      </c>
      <c r="O39" s="246" t="s">
        <v>1020</v>
      </c>
      <c r="P39" s="246" t="s">
        <v>1020</v>
      </c>
      <c r="Q39" s="246" t="s">
        <v>1020</v>
      </c>
      <c r="R39" s="443" t="s">
        <v>1020</v>
      </c>
      <c r="S39" s="444" t="s">
        <v>1020</v>
      </c>
      <c r="T39" s="445" t="s">
        <v>1020</v>
      </c>
      <c r="U39" s="444" t="s">
        <v>1020</v>
      </c>
      <c r="V39" s="444" t="s">
        <v>1020</v>
      </c>
      <c r="W39" s="444" t="s">
        <v>1020</v>
      </c>
      <c r="X39" s="444" t="s">
        <v>1020</v>
      </c>
      <c r="Y39" s="446" t="s">
        <v>1020</v>
      </c>
      <c r="Z39" s="372"/>
      <c r="AA39" s="245">
        <v>117300</v>
      </c>
      <c r="AB39" s="442">
        <v>0</v>
      </c>
      <c r="AC39" s="442">
        <v>0</v>
      </c>
      <c r="AD39" s="246">
        <v>22</v>
      </c>
      <c r="AE39" s="246">
        <v>0</v>
      </c>
      <c r="AF39" s="246">
        <v>0</v>
      </c>
      <c r="AG39" s="200"/>
      <c r="AH39" s="449"/>
      <c r="AI39" s="444"/>
      <c r="AJ39" s="444"/>
      <c r="AK39" s="444"/>
      <c r="AL39" s="444"/>
      <c r="AM39" s="444"/>
      <c r="AN39" s="451"/>
      <c r="AO39" s="450"/>
      <c r="AP39" s="444"/>
      <c r="AQ39" s="444"/>
      <c r="AR39" s="444"/>
      <c r="AS39" s="444"/>
      <c r="AT39" s="444"/>
      <c r="AU39" s="451"/>
      <c r="AV39" s="450"/>
      <c r="AW39" s="444"/>
      <c r="AX39" s="444"/>
      <c r="AY39" s="444"/>
      <c r="AZ39" s="444"/>
      <c r="BA39" s="444"/>
      <c r="BB39" s="451"/>
    </row>
    <row r="40" spans="1:54" x14ac:dyDescent="0.3">
      <c r="A40" s="199" t="s">
        <v>1867</v>
      </c>
      <c r="B40" s="199" t="s">
        <v>3</v>
      </c>
      <c r="C40" s="199" t="s">
        <v>1020</v>
      </c>
      <c r="D40" s="441" t="s">
        <v>1020</v>
      </c>
      <c r="E40" s="441" t="s">
        <v>9</v>
      </c>
      <c r="F40" s="441" t="s">
        <v>1020</v>
      </c>
      <c r="G40" s="441" t="s">
        <v>1020</v>
      </c>
      <c r="H40" s="245">
        <v>153300</v>
      </c>
      <c r="I40" s="246" t="s">
        <v>1020</v>
      </c>
      <c r="J40" s="246" t="s">
        <v>1020</v>
      </c>
      <c r="K40" s="442" t="s">
        <v>1020</v>
      </c>
      <c r="L40" s="322" t="s">
        <v>1020</v>
      </c>
      <c r="M40" s="246" t="s">
        <v>1020</v>
      </c>
      <c r="N40" s="246" t="s">
        <v>1020</v>
      </c>
      <c r="O40" s="246" t="s">
        <v>1020</v>
      </c>
      <c r="P40" s="246" t="s">
        <v>1020</v>
      </c>
      <c r="Q40" s="246" t="s">
        <v>1020</v>
      </c>
      <c r="R40" s="443" t="s">
        <v>1020</v>
      </c>
      <c r="S40" s="444" t="s">
        <v>1020</v>
      </c>
      <c r="T40" s="445" t="s">
        <v>1020</v>
      </c>
      <c r="U40" s="444" t="s">
        <v>1020</v>
      </c>
      <c r="V40" s="444" t="s">
        <v>1020</v>
      </c>
      <c r="W40" s="444" t="s">
        <v>1020</v>
      </c>
      <c r="X40" s="444" t="s">
        <v>1020</v>
      </c>
      <c r="Y40" s="446" t="s">
        <v>1020</v>
      </c>
      <c r="Z40" s="301"/>
      <c r="AA40" s="245">
        <v>153300</v>
      </c>
      <c r="AB40" s="442">
        <v>0</v>
      </c>
      <c r="AC40" s="442">
        <v>0</v>
      </c>
      <c r="AD40" s="246">
        <v>29</v>
      </c>
      <c r="AE40" s="246">
        <v>0</v>
      </c>
      <c r="AF40" s="246">
        <v>0</v>
      </c>
      <c r="AG40" s="200"/>
      <c r="AH40" s="449"/>
      <c r="AI40" s="444"/>
      <c r="AJ40" s="444"/>
      <c r="AK40" s="444"/>
      <c r="AL40" s="444"/>
      <c r="AM40" s="444"/>
      <c r="AN40" s="278"/>
      <c r="AO40" s="450"/>
      <c r="AP40" s="444"/>
      <c r="AQ40" s="444"/>
      <c r="AR40" s="444"/>
      <c r="AS40" s="444"/>
      <c r="AT40" s="444"/>
      <c r="AU40" s="278"/>
      <c r="AV40" s="450"/>
      <c r="AW40" s="444"/>
      <c r="AX40" s="444"/>
      <c r="AY40" s="444"/>
      <c r="AZ40" s="444"/>
      <c r="BA40" s="444"/>
      <c r="BB40" s="278"/>
    </row>
    <row r="41" spans="1:54" x14ac:dyDescent="0.3">
      <c r="A41" s="199" t="s">
        <v>1634</v>
      </c>
      <c r="B41" s="199" t="s">
        <v>20</v>
      </c>
      <c r="C41" s="199" t="s">
        <v>20</v>
      </c>
      <c r="D41" s="441" t="s">
        <v>1998</v>
      </c>
      <c r="E41" s="435" t="s">
        <v>38</v>
      </c>
      <c r="F41" s="441" t="s">
        <v>1972</v>
      </c>
      <c r="G41" s="441" t="s">
        <v>38</v>
      </c>
      <c r="H41" s="245">
        <v>197600</v>
      </c>
      <c r="I41" s="246">
        <v>323</v>
      </c>
      <c r="J41" s="246">
        <v>9</v>
      </c>
      <c r="K41" s="442">
        <v>35.888888888888886</v>
      </c>
      <c r="L41" s="322">
        <v>323</v>
      </c>
      <c r="M41" s="246">
        <v>9</v>
      </c>
      <c r="N41" s="246">
        <v>35.888888888888886</v>
      </c>
      <c r="O41" s="246">
        <v>0</v>
      </c>
      <c r="P41" s="246">
        <v>0</v>
      </c>
      <c r="Q41" s="246">
        <v>0</v>
      </c>
      <c r="R41" s="443">
        <v>0</v>
      </c>
      <c r="S41" s="444">
        <v>0</v>
      </c>
      <c r="T41" s="445">
        <v>0</v>
      </c>
      <c r="U41" s="444">
        <v>0</v>
      </c>
      <c r="V41" s="444">
        <v>0</v>
      </c>
      <c r="W41" s="444">
        <v>0</v>
      </c>
      <c r="X41" s="444">
        <v>0</v>
      </c>
      <c r="Y41" s="446">
        <v>0</v>
      </c>
      <c r="Z41" s="301"/>
      <c r="AA41" s="245">
        <v>197600</v>
      </c>
      <c r="AB41" s="442">
        <v>7</v>
      </c>
      <c r="AC41" s="442">
        <v>7</v>
      </c>
      <c r="AD41" s="246">
        <v>69</v>
      </c>
      <c r="AE41" s="246">
        <v>1</v>
      </c>
      <c r="AF41" s="246">
        <v>7</v>
      </c>
      <c r="AG41" s="200"/>
      <c r="AH41" s="450"/>
      <c r="AI41" s="444"/>
      <c r="AJ41" s="444"/>
      <c r="AK41" s="444"/>
      <c r="AL41" s="444"/>
      <c r="AM41" s="444"/>
      <c r="AN41" s="244"/>
      <c r="AO41" s="450"/>
      <c r="AP41" s="444"/>
      <c r="AQ41" s="444"/>
      <c r="AR41" s="444"/>
      <c r="AS41" s="444"/>
      <c r="AT41" s="444"/>
      <c r="AU41" s="244"/>
      <c r="AV41" s="450"/>
      <c r="AW41" s="444"/>
      <c r="AX41" s="444"/>
      <c r="AY41" s="444"/>
      <c r="AZ41" s="444"/>
      <c r="BA41" s="444"/>
      <c r="BB41" s="244"/>
    </row>
    <row r="42" spans="1:54" x14ac:dyDescent="0.3">
      <c r="A42" s="199" t="s">
        <v>963</v>
      </c>
      <c r="B42" s="199" t="s">
        <v>41</v>
      </c>
      <c r="C42" s="199" t="s">
        <v>41</v>
      </c>
      <c r="D42" s="441" t="s">
        <v>1998</v>
      </c>
      <c r="E42" s="441" t="s">
        <v>10</v>
      </c>
      <c r="F42" s="441" t="s">
        <v>10</v>
      </c>
      <c r="G42" s="441" t="s">
        <v>1998</v>
      </c>
      <c r="H42" s="245">
        <v>158600</v>
      </c>
      <c r="I42" s="246">
        <v>0</v>
      </c>
      <c r="J42" s="246">
        <v>0</v>
      </c>
      <c r="K42" s="442" t="s">
        <v>1020</v>
      </c>
      <c r="L42" s="322">
        <v>0</v>
      </c>
      <c r="M42" s="246">
        <v>0</v>
      </c>
      <c r="N42" s="246">
        <v>0</v>
      </c>
      <c r="O42" s="246">
        <v>624</v>
      </c>
      <c r="P42" s="246">
        <v>13</v>
      </c>
      <c r="Q42" s="246">
        <v>48</v>
      </c>
      <c r="R42" s="443">
        <v>174</v>
      </c>
      <c r="S42" s="444">
        <v>3</v>
      </c>
      <c r="T42" s="445">
        <v>58</v>
      </c>
      <c r="U42" s="444">
        <v>0</v>
      </c>
      <c r="V42" s="444">
        <v>0</v>
      </c>
      <c r="W42" s="444">
        <v>0</v>
      </c>
      <c r="X42" s="444">
        <v>0</v>
      </c>
      <c r="Y42" s="446">
        <v>0</v>
      </c>
      <c r="Z42" s="372"/>
      <c r="AA42" s="245">
        <v>133500</v>
      </c>
      <c r="AB42" s="442">
        <v>25.75</v>
      </c>
      <c r="AC42" s="442">
        <v>10.666666666666666</v>
      </c>
      <c r="AD42" s="246">
        <v>54</v>
      </c>
      <c r="AE42" s="246">
        <v>4</v>
      </c>
      <c r="AF42" s="246">
        <v>103</v>
      </c>
      <c r="AG42" s="200"/>
      <c r="AH42" s="449"/>
      <c r="AI42" s="444"/>
      <c r="AJ42" s="444"/>
      <c r="AK42" s="444"/>
      <c r="AL42" s="444"/>
      <c r="AM42" s="444"/>
      <c r="AN42" s="447"/>
      <c r="AO42" s="450"/>
      <c r="AP42" s="444"/>
      <c r="AQ42" s="444"/>
      <c r="AR42" s="444"/>
      <c r="AS42" s="444"/>
      <c r="AT42" s="444"/>
      <c r="AU42" s="447"/>
      <c r="AV42" s="450"/>
      <c r="AW42" s="444"/>
      <c r="AX42" s="444"/>
      <c r="AY42" s="444"/>
      <c r="AZ42" s="444"/>
      <c r="BA42" s="444"/>
      <c r="BB42" s="447"/>
    </row>
    <row r="43" spans="1:54" x14ac:dyDescent="0.3">
      <c r="A43" s="199" t="s">
        <v>1868</v>
      </c>
      <c r="B43" s="199" t="s">
        <v>19</v>
      </c>
      <c r="C43" s="199" t="s">
        <v>1020</v>
      </c>
      <c r="D43" s="441" t="s">
        <v>1020</v>
      </c>
      <c r="E43" s="441" t="s">
        <v>38</v>
      </c>
      <c r="F43" s="441" t="s">
        <v>1020</v>
      </c>
      <c r="G43" s="441" t="s">
        <v>1020</v>
      </c>
      <c r="H43" s="245">
        <v>207300</v>
      </c>
      <c r="I43" s="246" t="s">
        <v>1020</v>
      </c>
      <c r="J43" s="246" t="s">
        <v>1020</v>
      </c>
      <c r="K43" s="442" t="s">
        <v>1020</v>
      </c>
      <c r="L43" s="322" t="s">
        <v>1020</v>
      </c>
      <c r="M43" s="246" t="s">
        <v>1020</v>
      </c>
      <c r="N43" s="246" t="s">
        <v>1020</v>
      </c>
      <c r="O43" s="246" t="s">
        <v>1020</v>
      </c>
      <c r="P43" s="246" t="s">
        <v>1020</v>
      </c>
      <c r="Q43" s="246" t="s">
        <v>1020</v>
      </c>
      <c r="R43" s="443" t="s">
        <v>1020</v>
      </c>
      <c r="S43" s="444" t="s">
        <v>1020</v>
      </c>
      <c r="T43" s="445" t="s">
        <v>1020</v>
      </c>
      <c r="U43" s="444" t="s">
        <v>1020</v>
      </c>
      <c r="V43" s="444" t="s">
        <v>1020</v>
      </c>
      <c r="W43" s="444" t="s">
        <v>1020</v>
      </c>
      <c r="X43" s="444" t="s">
        <v>1020</v>
      </c>
      <c r="Y43" s="446" t="s">
        <v>1020</v>
      </c>
      <c r="Z43" s="372"/>
      <c r="AA43" s="245">
        <v>171900</v>
      </c>
      <c r="AB43" s="442">
        <v>24.25</v>
      </c>
      <c r="AC43" s="442">
        <v>22</v>
      </c>
      <c r="AD43" s="246">
        <v>67</v>
      </c>
      <c r="AE43" s="246">
        <v>4</v>
      </c>
      <c r="AF43" s="246">
        <v>97</v>
      </c>
      <c r="AG43" s="200"/>
      <c r="AH43" s="449"/>
      <c r="AI43" s="444"/>
      <c r="AJ43" s="444"/>
      <c r="AK43" s="444"/>
      <c r="AL43" s="444"/>
      <c r="AM43" s="444"/>
      <c r="AN43" s="447"/>
      <c r="AO43" s="450"/>
      <c r="AP43" s="444"/>
      <c r="AQ43" s="444"/>
      <c r="AR43" s="444"/>
      <c r="AS43" s="444"/>
      <c r="AT43" s="444"/>
      <c r="AU43" s="447"/>
      <c r="AV43" s="450"/>
      <c r="AW43" s="444"/>
      <c r="AX43" s="444"/>
      <c r="AY43" s="444"/>
      <c r="AZ43" s="444"/>
      <c r="BA43" s="444"/>
      <c r="BB43" s="447"/>
    </row>
    <row r="44" spans="1:54" x14ac:dyDescent="0.3">
      <c r="A44" s="199" t="s">
        <v>1869</v>
      </c>
      <c r="B44" s="199" t="s">
        <v>41</v>
      </c>
      <c r="C44" s="199" t="s">
        <v>1020</v>
      </c>
      <c r="D44" s="441" t="s">
        <v>1020</v>
      </c>
      <c r="E44" s="441" t="s">
        <v>38</v>
      </c>
      <c r="F44" s="441" t="s">
        <v>1020</v>
      </c>
      <c r="G44" s="441" t="s">
        <v>1020</v>
      </c>
      <c r="H44" s="245">
        <v>102400</v>
      </c>
      <c r="I44" s="246" t="s">
        <v>1020</v>
      </c>
      <c r="J44" s="246" t="s">
        <v>1020</v>
      </c>
      <c r="K44" s="442" t="s">
        <v>1020</v>
      </c>
      <c r="L44" s="322" t="s">
        <v>1020</v>
      </c>
      <c r="M44" s="246" t="s">
        <v>1020</v>
      </c>
      <c r="N44" s="246" t="s">
        <v>1020</v>
      </c>
      <c r="O44" s="246" t="s">
        <v>1020</v>
      </c>
      <c r="P44" s="246" t="s">
        <v>1020</v>
      </c>
      <c r="Q44" s="246" t="s">
        <v>1020</v>
      </c>
      <c r="R44" s="443" t="s">
        <v>1020</v>
      </c>
      <c r="S44" s="444" t="s">
        <v>1020</v>
      </c>
      <c r="T44" s="445" t="s">
        <v>1020</v>
      </c>
      <c r="U44" s="444" t="s">
        <v>1020</v>
      </c>
      <c r="V44" s="444" t="s">
        <v>1020</v>
      </c>
      <c r="W44" s="444" t="s">
        <v>1020</v>
      </c>
      <c r="X44" s="444" t="s">
        <v>1020</v>
      </c>
      <c r="Y44" s="446" t="s">
        <v>1020</v>
      </c>
      <c r="Z44" s="372"/>
      <c r="AA44" s="245">
        <v>229900</v>
      </c>
      <c r="AB44" s="442">
        <v>56</v>
      </c>
      <c r="AC44" s="442">
        <v>57.666666666666664</v>
      </c>
      <c r="AD44" s="246">
        <v>22</v>
      </c>
      <c r="AE44" s="246">
        <v>5</v>
      </c>
      <c r="AF44" s="246">
        <v>280</v>
      </c>
      <c r="AG44" s="200"/>
      <c r="AH44" s="449"/>
      <c r="AI44" s="444"/>
      <c r="AJ44" s="444"/>
      <c r="AK44" s="444"/>
      <c r="AL44" s="444"/>
      <c r="AM44" s="444"/>
      <c r="AN44" s="278"/>
      <c r="AO44" s="450"/>
      <c r="AP44" s="444"/>
      <c r="AQ44" s="444"/>
      <c r="AR44" s="444"/>
      <c r="AS44" s="444"/>
      <c r="AT44" s="444"/>
      <c r="AU44" s="278"/>
      <c r="AV44" s="450"/>
      <c r="AW44" s="444"/>
      <c r="AX44" s="444"/>
      <c r="AY44" s="444"/>
      <c r="AZ44" s="444"/>
      <c r="BA44" s="444"/>
      <c r="BB44" s="278"/>
    </row>
    <row r="45" spans="1:54" x14ac:dyDescent="0.3">
      <c r="A45" s="199" t="s">
        <v>1870</v>
      </c>
      <c r="B45" s="199" t="s">
        <v>2</v>
      </c>
      <c r="C45" s="199" t="s">
        <v>1020</v>
      </c>
      <c r="D45" s="441" t="s">
        <v>1020</v>
      </c>
      <c r="E45" s="441" t="s">
        <v>38</v>
      </c>
      <c r="F45" s="441" t="s">
        <v>1020</v>
      </c>
      <c r="G45" s="441" t="s">
        <v>1020</v>
      </c>
      <c r="H45" s="245">
        <v>102400</v>
      </c>
      <c r="I45" s="246" t="s">
        <v>1020</v>
      </c>
      <c r="J45" s="246" t="s">
        <v>1020</v>
      </c>
      <c r="K45" s="442" t="s">
        <v>1020</v>
      </c>
      <c r="L45" s="322" t="s">
        <v>1020</v>
      </c>
      <c r="M45" s="246" t="s">
        <v>1020</v>
      </c>
      <c r="N45" s="246" t="s">
        <v>1020</v>
      </c>
      <c r="O45" s="246" t="s">
        <v>1020</v>
      </c>
      <c r="P45" s="246" t="s">
        <v>1020</v>
      </c>
      <c r="Q45" s="246" t="s">
        <v>1020</v>
      </c>
      <c r="R45" s="443" t="s">
        <v>1020</v>
      </c>
      <c r="S45" s="444" t="s">
        <v>1020</v>
      </c>
      <c r="T45" s="445" t="s">
        <v>1020</v>
      </c>
      <c r="U45" s="444" t="s">
        <v>1020</v>
      </c>
      <c r="V45" s="444" t="s">
        <v>1020</v>
      </c>
      <c r="W45" s="444" t="s">
        <v>1020</v>
      </c>
      <c r="X45" s="444" t="s">
        <v>1020</v>
      </c>
      <c r="Y45" s="446" t="s">
        <v>1020</v>
      </c>
      <c r="Z45" s="301"/>
      <c r="AA45" s="245">
        <v>102400</v>
      </c>
      <c r="AB45" s="442">
        <v>0</v>
      </c>
      <c r="AC45" s="442">
        <v>0</v>
      </c>
      <c r="AD45" s="246">
        <v>19</v>
      </c>
      <c r="AE45" s="246">
        <v>0</v>
      </c>
      <c r="AF45" s="246">
        <v>0</v>
      </c>
      <c r="AG45" s="200"/>
      <c r="AH45" s="450"/>
      <c r="AI45" s="444"/>
      <c r="AJ45" s="444"/>
      <c r="AK45" s="444"/>
      <c r="AL45" s="444"/>
      <c r="AM45" s="444"/>
      <c r="AN45" s="246"/>
      <c r="AO45" s="450"/>
      <c r="AP45" s="444"/>
      <c r="AQ45" s="444"/>
      <c r="AR45" s="444"/>
      <c r="AS45" s="444"/>
      <c r="AT45" s="444"/>
      <c r="AU45" s="246"/>
      <c r="AV45" s="450"/>
      <c r="AW45" s="444"/>
      <c r="AX45" s="444"/>
      <c r="AY45" s="444"/>
      <c r="AZ45" s="444"/>
      <c r="BA45" s="444"/>
      <c r="BB45" s="246"/>
    </row>
    <row r="46" spans="1:54" x14ac:dyDescent="0.3">
      <c r="A46" s="199" t="s">
        <v>1637</v>
      </c>
      <c r="B46" s="199" t="s">
        <v>26</v>
      </c>
      <c r="C46" s="199" t="s">
        <v>26</v>
      </c>
      <c r="D46" s="441" t="s">
        <v>1998</v>
      </c>
      <c r="E46" s="435" t="s">
        <v>38</v>
      </c>
      <c r="F46" s="441" t="s">
        <v>10</v>
      </c>
      <c r="G46" s="441" t="s">
        <v>38</v>
      </c>
      <c r="H46" s="245">
        <v>207000</v>
      </c>
      <c r="I46" s="246">
        <v>235</v>
      </c>
      <c r="J46" s="246">
        <v>5</v>
      </c>
      <c r="K46" s="442">
        <v>47</v>
      </c>
      <c r="L46" s="322">
        <v>235</v>
      </c>
      <c r="M46" s="246">
        <v>5</v>
      </c>
      <c r="N46" s="246">
        <v>47</v>
      </c>
      <c r="O46" s="246">
        <v>0</v>
      </c>
      <c r="P46" s="246">
        <v>0</v>
      </c>
      <c r="Q46" s="246">
        <v>0</v>
      </c>
      <c r="R46" s="443">
        <v>0</v>
      </c>
      <c r="S46" s="444">
        <v>0</v>
      </c>
      <c r="T46" s="445">
        <v>0</v>
      </c>
      <c r="U46" s="444">
        <v>0</v>
      </c>
      <c r="V46" s="444">
        <v>0</v>
      </c>
      <c r="W46" s="444">
        <v>0</v>
      </c>
      <c r="X46" s="444">
        <v>0</v>
      </c>
      <c r="Y46" s="446">
        <v>0</v>
      </c>
      <c r="Z46" s="301"/>
      <c r="AA46" s="245">
        <v>207000</v>
      </c>
      <c r="AB46" s="442">
        <v>9</v>
      </c>
      <c r="AC46" s="442">
        <v>9</v>
      </c>
      <c r="AD46" s="246">
        <v>70</v>
      </c>
      <c r="AE46" s="246">
        <v>1</v>
      </c>
      <c r="AF46" s="246">
        <v>9</v>
      </c>
      <c r="AG46" s="200"/>
      <c r="AH46" s="449"/>
      <c r="AI46" s="444"/>
      <c r="AJ46" s="444"/>
      <c r="AK46" s="444"/>
      <c r="AL46" s="444"/>
      <c r="AM46" s="444"/>
      <c r="AN46" s="199"/>
      <c r="AO46" s="450"/>
      <c r="AP46" s="444"/>
      <c r="AQ46" s="444"/>
      <c r="AR46" s="444"/>
      <c r="AS46" s="444"/>
      <c r="AT46" s="444"/>
      <c r="AU46" s="199"/>
      <c r="AV46" s="450"/>
      <c r="AW46" s="444"/>
      <c r="AX46" s="444"/>
      <c r="AY46" s="444"/>
      <c r="AZ46" s="444"/>
      <c r="BA46" s="444"/>
      <c r="BB46" s="199"/>
    </row>
    <row r="47" spans="1:54" x14ac:dyDescent="0.3">
      <c r="A47" s="199" t="s">
        <v>965</v>
      </c>
      <c r="B47" s="199" t="s">
        <v>21</v>
      </c>
      <c r="C47" s="199" t="s">
        <v>21</v>
      </c>
      <c r="D47" s="441" t="s">
        <v>1998</v>
      </c>
      <c r="E47" s="441" t="s">
        <v>38</v>
      </c>
      <c r="F47" s="441" t="s">
        <v>38</v>
      </c>
      <c r="G47" s="441" t="s">
        <v>1998</v>
      </c>
      <c r="H47" s="245">
        <v>123900</v>
      </c>
      <c r="I47" s="246">
        <v>19</v>
      </c>
      <c r="J47" s="246">
        <v>3</v>
      </c>
      <c r="K47" s="442">
        <v>6.333333333333333</v>
      </c>
      <c r="L47" s="322">
        <v>19</v>
      </c>
      <c r="M47" s="246">
        <v>3</v>
      </c>
      <c r="N47" s="246">
        <v>6.333333333333333</v>
      </c>
      <c r="O47" s="246">
        <v>7</v>
      </c>
      <c r="P47" s="246">
        <v>1</v>
      </c>
      <c r="Q47" s="246">
        <v>7</v>
      </c>
      <c r="R47" s="443">
        <v>0</v>
      </c>
      <c r="S47" s="444">
        <v>0</v>
      </c>
      <c r="T47" s="445">
        <v>0</v>
      </c>
      <c r="U47" s="444">
        <v>60</v>
      </c>
      <c r="V47" s="444">
        <v>1</v>
      </c>
      <c r="W47" s="444">
        <v>60</v>
      </c>
      <c r="X47" s="444">
        <v>0</v>
      </c>
      <c r="Y47" s="446">
        <v>0</v>
      </c>
      <c r="Z47" s="199"/>
      <c r="AA47" s="245">
        <v>358000</v>
      </c>
      <c r="AB47" s="442">
        <v>76.875</v>
      </c>
      <c r="AC47" s="442">
        <v>82</v>
      </c>
      <c r="AD47" s="246">
        <v>42</v>
      </c>
      <c r="AE47" s="246">
        <v>8</v>
      </c>
      <c r="AF47" s="246">
        <v>615</v>
      </c>
      <c r="AG47" s="200"/>
      <c r="AH47" s="449"/>
      <c r="AI47" s="444"/>
      <c r="AJ47" s="444"/>
      <c r="AK47" s="444"/>
      <c r="AL47" s="444"/>
      <c r="AM47" s="444"/>
      <c r="AN47" s="199"/>
      <c r="AO47" s="450"/>
      <c r="AP47" s="444"/>
      <c r="AQ47" s="444"/>
      <c r="AR47" s="444"/>
      <c r="AS47" s="444"/>
      <c r="AT47" s="444"/>
      <c r="AU47" s="199"/>
      <c r="AV47" s="450"/>
      <c r="AW47" s="444"/>
      <c r="AX47" s="444"/>
      <c r="AY47" s="444"/>
      <c r="AZ47" s="444"/>
      <c r="BA47" s="444"/>
      <c r="BB47" s="199"/>
    </row>
    <row r="48" spans="1:54" x14ac:dyDescent="0.3">
      <c r="A48" s="199" t="s">
        <v>1638</v>
      </c>
      <c r="B48" s="199" t="s">
        <v>25</v>
      </c>
      <c r="C48" s="199" t="s">
        <v>25</v>
      </c>
      <c r="D48" s="441" t="s">
        <v>1998</v>
      </c>
      <c r="E48" s="441" t="s">
        <v>1971</v>
      </c>
      <c r="F48" s="441" t="s">
        <v>1971</v>
      </c>
      <c r="G48" s="441" t="s">
        <v>1998</v>
      </c>
      <c r="H48" s="245">
        <v>123900</v>
      </c>
      <c r="I48" s="246">
        <v>0</v>
      </c>
      <c r="J48" s="246">
        <v>0</v>
      </c>
      <c r="K48" s="442" t="s">
        <v>1020</v>
      </c>
      <c r="L48" s="322">
        <v>0</v>
      </c>
      <c r="M48" s="246">
        <v>0</v>
      </c>
      <c r="N48" s="246">
        <v>0</v>
      </c>
      <c r="O48" s="246">
        <v>0</v>
      </c>
      <c r="P48" s="246">
        <v>0</v>
      </c>
      <c r="Q48" s="246">
        <v>0</v>
      </c>
      <c r="R48" s="443">
        <v>0</v>
      </c>
      <c r="S48" s="444">
        <v>0</v>
      </c>
      <c r="T48" s="445">
        <v>0</v>
      </c>
      <c r="U48" s="444">
        <v>0</v>
      </c>
      <c r="V48" s="444">
        <v>0</v>
      </c>
      <c r="W48" s="444">
        <v>0</v>
      </c>
      <c r="X48" s="444">
        <v>0</v>
      </c>
      <c r="Y48" s="446">
        <v>0</v>
      </c>
      <c r="Z48" s="301"/>
      <c r="AA48" s="245">
        <v>132100</v>
      </c>
      <c r="AB48" s="442">
        <v>29.666666666666668</v>
      </c>
      <c r="AC48" s="442">
        <v>29.666666666666668</v>
      </c>
      <c r="AD48" s="246">
        <v>6</v>
      </c>
      <c r="AE48" s="246">
        <v>3</v>
      </c>
      <c r="AF48" s="246">
        <v>89</v>
      </c>
      <c r="AG48" s="200"/>
      <c r="AH48" s="450"/>
      <c r="AI48" s="444"/>
      <c r="AJ48" s="444"/>
      <c r="AK48" s="444"/>
      <c r="AL48" s="444"/>
      <c r="AM48" s="444"/>
      <c r="AN48" s="278"/>
      <c r="AO48" s="450"/>
      <c r="AP48" s="444"/>
      <c r="AQ48" s="444"/>
      <c r="AR48" s="444"/>
      <c r="AS48" s="444"/>
      <c r="AT48" s="444"/>
      <c r="AU48" s="278"/>
      <c r="AV48" s="450"/>
      <c r="AW48" s="444"/>
      <c r="AX48" s="444"/>
      <c r="AY48" s="444"/>
      <c r="AZ48" s="444"/>
      <c r="BA48" s="444"/>
      <c r="BB48" s="278"/>
    </row>
    <row r="49" spans="1:54" x14ac:dyDescent="0.3">
      <c r="A49" s="199" t="s">
        <v>1872</v>
      </c>
      <c r="B49" s="199" t="s">
        <v>26</v>
      </c>
      <c r="C49" s="199" t="s">
        <v>1020</v>
      </c>
      <c r="D49" s="441" t="s">
        <v>1020</v>
      </c>
      <c r="E49" s="441" t="s">
        <v>1971</v>
      </c>
      <c r="F49" s="441" t="s">
        <v>1020</v>
      </c>
      <c r="G49" s="441" t="s">
        <v>1020</v>
      </c>
      <c r="H49" s="245">
        <v>102400</v>
      </c>
      <c r="I49" s="246" t="s">
        <v>1020</v>
      </c>
      <c r="J49" s="246" t="s">
        <v>1020</v>
      </c>
      <c r="K49" s="442" t="s">
        <v>1020</v>
      </c>
      <c r="L49" s="322" t="s">
        <v>1020</v>
      </c>
      <c r="M49" s="246" t="s">
        <v>1020</v>
      </c>
      <c r="N49" s="246" t="s">
        <v>1020</v>
      </c>
      <c r="O49" s="246" t="s">
        <v>1020</v>
      </c>
      <c r="P49" s="246" t="s">
        <v>1020</v>
      </c>
      <c r="Q49" s="246" t="s">
        <v>1020</v>
      </c>
      <c r="R49" s="443" t="s">
        <v>1020</v>
      </c>
      <c r="S49" s="444" t="s">
        <v>1020</v>
      </c>
      <c r="T49" s="445" t="s">
        <v>1020</v>
      </c>
      <c r="U49" s="444" t="s">
        <v>1020</v>
      </c>
      <c r="V49" s="444" t="s">
        <v>1020</v>
      </c>
      <c r="W49" s="444" t="s">
        <v>1020</v>
      </c>
      <c r="X49" s="444" t="s">
        <v>1020</v>
      </c>
      <c r="Y49" s="446" t="s">
        <v>1020</v>
      </c>
      <c r="Z49" s="301"/>
      <c r="AA49" s="245">
        <v>178300</v>
      </c>
      <c r="AB49" s="442">
        <v>75</v>
      </c>
      <c r="AC49" s="442">
        <v>75</v>
      </c>
      <c r="AD49" s="246">
        <v>-57</v>
      </c>
      <c r="AE49" s="246">
        <v>3</v>
      </c>
      <c r="AF49" s="246">
        <v>225</v>
      </c>
      <c r="AG49" s="200"/>
      <c r="AH49" s="450"/>
      <c r="AI49" s="444"/>
      <c r="AJ49" s="444"/>
      <c r="AK49" s="444"/>
      <c r="AL49" s="444"/>
      <c r="AM49" s="444"/>
      <c r="AN49" s="244"/>
      <c r="AO49" s="450"/>
      <c r="AP49" s="444"/>
      <c r="AQ49" s="444"/>
      <c r="AR49" s="444"/>
      <c r="AS49" s="444"/>
      <c r="AT49" s="444"/>
      <c r="AU49" s="244"/>
      <c r="AV49" s="450"/>
      <c r="AW49" s="444"/>
      <c r="AX49" s="444"/>
      <c r="AY49" s="444"/>
      <c r="AZ49" s="444"/>
      <c r="BA49" s="444"/>
      <c r="BB49" s="244"/>
    </row>
    <row r="50" spans="1:54" x14ac:dyDescent="0.3">
      <c r="A50" s="199" t="s">
        <v>1873</v>
      </c>
      <c r="B50" s="199" t="s">
        <v>18</v>
      </c>
      <c r="C50" s="199" t="s">
        <v>1020</v>
      </c>
      <c r="D50" s="441" t="s">
        <v>1020</v>
      </c>
      <c r="E50" s="441" t="s">
        <v>10</v>
      </c>
      <c r="F50" s="441" t="s">
        <v>1020</v>
      </c>
      <c r="G50" s="441" t="s">
        <v>1020</v>
      </c>
      <c r="H50" s="245">
        <v>175800</v>
      </c>
      <c r="I50" s="246" t="s">
        <v>1020</v>
      </c>
      <c r="J50" s="246" t="s">
        <v>1020</v>
      </c>
      <c r="K50" s="442" t="s">
        <v>1020</v>
      </c>
      <c r="L50" s="322" t="s">
        <v>1020</v>
      </c>
      <c r="M50" s="246" t="s">
        <v>1020</v>
      </c>
      <c r="N50" s="246" t="s">
        <v>1020</v>
      </c>
      <c r="O50" s="246" t="s">
        <v>1020</v>
      </c>
      <c r="P50" s="246" t="s">
        <v>1020</v>
      </c>
      <c r="Q50" s="246" t="s">
        <v>1020</v>
      </c>
      <c r="R50" s="443" t="s">
        <v>1020</v>
      </c>
      <c r="S50" s="444" t="s">
        <v>1020</v>
      </c>
      <c r="T50" s="445" t="s">
        <v>1020</v>
      </c>
      <c r="U50" s="444" t="s">
        <v>1020</v>
      </c>
      <c r="V50" s="444" t="s">
        <v>1020</v>
      </c>
      <c r="W50" s="444" t="s">
        <v>1020</v>
      </c>
      <c r="X50" s="444" t="s">
        <v>1020</v>
      </c>
      <c r="Y50" s="446" t="s">
        <v>1020</v>
      </c>
      <c r="Z50" s="199"/>
      <c r="AA50" s="245">
        <v>175800</v>
      </c>
      <c r="AB50" s="442">
        <v>0</v>
      </c>
      <c r="AC50" s="442">
        <v>0</v>
      </c>
      <c r="AD50" s="246">
        <v>33</v>
      </c>
      <c r="AE50" s="246">
        <v>0</v>
      </c>
      <c r="AF50" s="246">
        <v>0</v>
      </c>
      <c r="AG50" s="200"/>
      <c r="AH50" s="449"/>
      <c r="AI50" s="444"/>
      <c r="AJ50" s="444"/>
      <c r="AK50" s="444"/>
      <c r="AL50" s="444"/>
      <c r="AM50" s="444"/>
      <c r="AN50" s="246"/>
      <c r="AO50" s="450"/>
      <c r="AP50" s="444"/>
      <c r="AQ50" s="444"/>
      <c r="AR50" s="444"/>
      <c r="AS50" s="444"/>
      <c r="AT50" s="444"/>
      <c r="AU50" s="246"/>
      <c r="AV50" s="450"/>
      <c r="AW50" s="444"/>
      <c r="AX50" s="444"/>
      <c r="AY50" s="444"/>
      <c r="AZ50" s="444"/>
      <c r="BA50" s="444"/>
      <c r="BB50" s="246"/>
    </row>
    <row r="51" spans="1:54" x14ac:dyDescent="0.3">
      <c r="A51" s="199" t="s">
        <v>1874</v>
      </c>
      <c r="B51" s="199" t="s">
        <v>3</v>
      </c>
      <c r="C51" s="199" t="s">
        <v>1020</v>
      </c>
      <c r="D51" s="441" t="s">
        <v>1020</v>
      </c>
      <c r="E51" s="441" t="s">
        <v>38</v>
      </c>
      <c r="F51" s="441" t="s">
        <v>1020</v>
      </c>
      <c r="G51" s="441" t="s">
        <v>1020</v>
      </c>
      <c r="H51" s="245">
        <v>117300</v>
      </c>
      <c r="I51" s="246" t="s">
        <v>1020</v>
      </c>
      <c r="J51" s="246" t="s">
        <v>1020</v>
      </c>
      <c r="K51" s="442" t="s">
        <v>1020</v>
      </c>
      <c r="L51" s="322" t="s">
        <v>1020</v>
      </c>
      <c r="M51" s="246" t="s">
        <v>1020</v>
      </c>
      <c r="N51" s="246" t="s">
        <v>1020</v>
      </c>
      <c r="O51" s="246" t="s">
        <v>1020</v>
      </c>
      <c r="P51" s="246" t="s">
        <v>1020</v>
      </c>
      <c r="Q51" s="246" t="s">
        <v>1020</v>
      </c>
      <c r="R51" s="443" t="s">
        <v>1020</v>
      </c>
      <c r="S51" s="444" t="s">
        <v>1020</v>
      </c>
      <c r="T51" s="445" t="s">
        <v>1020</v>
      </c>
      <c r="U51" s="444" t="s">
        <v>1020</v>
      </c>
      <c r="V51" s="444" t="s">
        <v>1020</v>
      </c>
      <c r="W51" s="444" t="s">
        <v>1020</v>
      </c>
      <c r="X51" s="444" t="s">
        <v>1020</v>
      </c>
      <c r="Y51" s="446" t="s">
        <v>1020</v>
      </c>
      <c r="Z51" s="372"/>
      <c r="AA51" s="245">
        <v>117300</v>
      </c>
      <c r="AB51" s="442">
        <v>0</v>
      </c>
      <c r="AC51" s="442">
        <v>0</v>
      </c>
      <c r="AD51" s="246">
        <v>22</v>
      </c>
      <c r="AE51" s="246">
        <v>0</v>
      </c>
      <c r="AF51" s="246">
        <v>0</v>
      </c>
      <c r="AG51" s="200"/>
      <c r="AH51" s="449"/>
      <c r="AI51" s="444"/>
      <c r="AJ51" s="444"/>
      <c r="AK51" s="444"/>
      <c r="AL51" s="444"/>
      <c r="AM51" s="444"/>
      <c r="AN51" s="199"/>
      <c r="AO51" s="450"/>
      <c r="AP51" s="444"/>
      <c r="AQ51" s="444"/>
      <c r="AR51" s="444"/>
      <c r="AS51" s="444"/>
      <c r="AT51" s="444"/>
      <c r="AU51" s="199"/>
      <c r="AV51" s="450"/>
      <c r="AW51" s="444"/>
      <c r="AX51" s="444"/>
      <c r="AY51" s="444"/>
      <c r="AZ51" s="444"/>
      <c r="BA51" s="444"/>
      <c r="BB51" s="199"/>
    </row>
    <row r="52" spans="1:54" x14ac:dyDescent="0.3">
      <c r="A52" s="199" t="s">
        <v>1640</v>
      </c>
      <c r="B52" s="199" t="s">
        <v>2</v>
      </c>
      <c r="C52" s="199" t="s">
        <v>2</v>
      </c>
      <c r="D52" s="441" t="s">
        <v>1998</v>
      </c>
      <c r="E52" s="435" t="s">
        <v>38</v>
      </c>
      <c r="F52" s="441" t="s">
        <v>1972</v>
      </c>
      <c r="G52" s="441" t="s">
        <v>38</v>
      </c>
      <c r="H52" s="245">
        <v>196700</v>
      </c>
      <c r="I52" s="246">
        <v>134</v>
      </c>
      <c r="J52" s="246">
        <v>3</v>
      </c>
      <c r="K52" s="442">
        <v>44.666666666666664</v>
      </c>
      <c r="L52" s="322">
        <v>134</v>
      </c>
      <c r="M52" s="246">
        <v>3</v>
      </c>
      <c r="N52" s="246">
        <v>44.666666666666664</v>
      </c>
      <c r="O52" s="246">
        <v>0</v>
      </c>
      <c r="P52" s="246">
        <v>0</v>
      </c>
      <c r="Q52" s="246">
        <v>0</v>
      </c>
      <c r="R52" s="443">
        <v>0</v>
      </c>
      <c r="S52" s="444">
        <v>0</v>
      </c>
      <c r="T52" s="445">
        <v>0</v>
      </c>
      <c r="U52" s="444">
        <v>0</v>
      </c>
      <c r="V52" s="444">
        <v>0</v>
      </c>
      <c r="W52" s="444">
        <v>0</v>
      </c>
      <c r="X52" s="444">
        <v>0</v>
      </c>
      <c r="Y52" s="446">
        <v>0</v>
      </c>
      <c r="Z52" s="246"/>
      <c r="AA52" s="245">
        <v>245900</v>
      </c>
      <c r="AB52" s="442">
        <v>54.5</v>
      </c>
      <c r="AC52" s="442">
        <v>41.333333333333336</v>
      </c>
      <c r="AD52" s="246">
        <v>68</v>
      </c>
      <c r="AE52" s="246">
        <v>6</v>
      </c>
      <c r="AF52" s="246">
        <v>327</v>
      </c>
      <c r="AG52" s="200"/>
      <c r="AH52" s="449"/>
      <c r="AI52" s="444"/>
      <c r="AJ52" s="444"/>
      <c r="AK52" s="444"/>
      <c r="AL52" s="444"/>
      <c r="AM52" s="444"/>
      <c r="AN52" s="246"/>
      <c r="AO52" s="450"/>
      <c r="AP52" s="444"/>
      <c r="AQ52" s="444"/>
      <c r="AR52" s="444"/>
      <c r="AS52" s="444"/>
      <c r="AT52" s="444"/>
      <c r="AU52" s="246"/>
      <c r="AV52" s="450"/>
      <c r="AW52" s="444"/>
      <c r="AX52" s="444"/>
      <c r="AY52" s="444"/>
      <c r="AZ52" s="444"/>
      <c r="BA52" s="444"/>
      <c r="BB52" s="246"/>
    </row>
    <row r="53" spans="1:54" s="200" customFormat="1" x14ac:dyDescent="0.3">
      <c r="A53" s="199" t="s">
        <v>1875</v>
      </c>
      <c r="B53" s="199" t="s">
        <v>18</v>
      </c>
      <c r="C53" s="199" t="s">
        <v>1020</v>
      </c>
      <c r="D53" s="441" t="s">
        <v>1020</v>
      </c>
      <c r="E53" s="441" t="s">
        <v>10</v>
      </c>
      <c r="F53" s="441" t="s">
        <v>1020</v>
      </c>
      <c r="G53" s="441" t="s">
        <v>1020</v>
      </c>
      <c r="H53" s="245">
        <v>102400</v>
      </c>
      <c r="I53" s="246" t="s">
        <v>1020</v>
      </c>
      <c r="J53" s="246" t="s">
        <v>1020</v>
      </c>
      <c r="K53" s="442" t="s">
        <v>1020</v>
      </c>
      <c r="L53" s="322" t="s">
        <v>1020</v>
      </c>
      <c r="M53" s="246" t="s">
        <v>1020</v>
      </c>
      <c r="N53" s="246" t="s">
        <v>1020</v>
      </c>
      <c r="O53" s="246" t="s">
        <v>1020</v>
      </c>
      <c r="P53" s="246" t="s">
        <v>1020</v>
      </c>
      <c r="Q53" s="246" t="s">
        <v>1020</v>
      </c>
      <c r="R53" s="443" t="s">
        <v>1020</v>
      </c>
      <c r="S53" s="444" t="s">
        <v>1020</v>
      </c>
      <c r="T53" s="445" t="s">
        <v>1020</v>
      </c>
      <c r="U53" s="444" t="s">
        <v>1020</v>
      </c>
      <c r="V53" s="444" t="s">
        <v>1020</v>
      </c>
      <c r="W53" s="444" t="s">
        <v>1020</v>
      </c>
      <c r="X53" s="444" t="s">
        <v>1020</v>
      </c>
      <c r="Y53" s="446" t="s">
        <v>1020</v>
      </c>
      <c r="Z53" s="372"/>
      <c r="AA53" s="245">
        <v>102400</v>
      </c>
      <c r="AB53" s="442">
        <v>0</v>
      </c>
      <c r="AC53" s="442">
        <v>0</v>
      </c>
      <c r="AD53" s="246">
        <v>19</v>
      </c>
      <c r="AE53" s="246">
        <v>0</v>
      </c>
      <c r="AF53" s="246">
        <v>0</v>
      </c>
      <c r="AH53" s="449"/>
      <c r="AI53" s="444"/>
      <c r="AJ53" s="444"/>
      <c r="AK53" s="444"/>
      <c r="AL53" s="444"/>
      <c r="AM53" s="444"/>
      <c r="AN53" s="199"/>
      <c r="AO53" s="450"/>
      <c r="AP53" s="444"/>
      <c r="AQ53" s="444"/>
      <c r="AR53" s="444"/>
      <c r="AS53" s="444"/>
      <c r="AT53" s="444"/>
      <c r="AU53" s="199"/>
      <c r="AV53" s="450"/>
      <c r="AW53" s="444"/>
      <c r="AX53" s="444"/>
      <c r="AY53" s="444"/>
      <c r="AZ53" s="444"/>
      <c r="BA53" s="444"/>
      <c r="BB53" s="199"/>
    </row>
    <row r="54" spans="1:54" x14ac:dyDescent="0.3">
      <c r="A54" s="199" t="s">
        <v>1500</v>
      </c>
      <c r="B54" s="199" t="s">
        <v>25</v>
      </c>
      <c r="C54" s="199" t="s">
        <v>25</v>
      </c>
      <c r="D54" s="441" t="s">
        <v>1998</v>
      </c>
      <c r="E54" s="441" t="s">
        <v>9</v>
      </c>
      <c r="F54" s="441" t="s">
        <v>9</v>
      </c>
      <c r="G54" s="441" t="s">
        <v>1998</v>
      </c>
      <c r="H54" s="245">
        <v>182300</v>
      </c>
      <c r="I54" s="246">
        <v>323</v>
      </c>
      <c r="J54" s="246">
        <v>5</v>
      </c>
      <c r="K54" s="442">
        <v>64.599999999999994</v>
      </c>
      <c r="L54" s="322">
        <v>323</v>
      </c>
      <c r="M54" s="246">
        <v>5</v>
      </c>
      <c r="N54" s="246">
        <v>64.599999999999994</v>
      </c>
      <c r="O54" s="246">
        <v>1214</v>
      </c>
      <c r="P54" s="246">
        <v>22</v>
      </c>
      <c r="Q54" s="246">
        <v>55.2</v>
      </c>
      <c r="R54" s="443">
        <v>950</v>
      </c>
      <c r="S54" s="444">
        <v>14</v>
      </c>
      <c r="T54" s="445">
        <v>67.900000000000006</v>
      </c>
      <c r="U54" s="444">
        <v>803</v>
      </c>
      <c r="V54" s="444">
        <v>14</v>
      </c>
      <c r="W54" s="444">
        <v>57.36</v>
      </c>
      <c r="X54" s="444">
        <v>1127</v>
      </c>
      <c r="Y54" s="446">
        <v>18</v>
      </c>
      <c r="Z54" s="246"/>
      <c r="AA54" s="245">
        <v>254200</v>
      </c>
      <c r="AB54" s="442">
        <v>66</v>
      </c>
      <c r="AC54" s="442">
        <v>62</v>
      </c>
      <c r="AD54" s="246">
        <v>10</v>
      </c>
      <c r="AE54" s="246">
        <v>4</v>
      </c>
      <c r="AF54" s="246">
        <v>264</v>
      </c>
      <c r="AG54" s="200"/>
      <c r="AH54" s="449"/>
      <c r="AI54" s="444"/>
      <c r="AJ54" s="444"/>
      <c r="AK54" s="444"/>
      <c r="AL54" s="444"/>
      <c r="AM54" s="444"/>
      <c r="AN54" s="246"/>
      <c r="AO54" s="450"/>
      <c r="AP54" s="444"/>
      <c r="AQ54" s="444"/>
      <c r="AR54" s="444"/>
      <c r="AS54" s="444"/>
      <c r="AT54" s="444"/>
      <c r="AU54" s="246"/>
      <c r="AV54" s="450"/>
      <c r="AW54" s="444"/>
      <c r="AX54" s="444"/>
      <c r="AY54" s="444"/>
      <c r="AZ54" s="444"/>
      <c r="BA54" s="444"/>
      <c r="BB54" s="246"/>
    </row>
    <row r="55" spans="1:54" x14ac:dyDescent="0.3">
      <c r="A55" s="199" t="s">
        <v>1501</v>
      </c>
      <c r="B55" s="199" t="s">
        <v>13</v>
      </c>
      <c r="C55" s="199" t="s">
        <v>13</v>
      </c>
      <c r="D55" s="441" t="s">
        <v>1998</v>
      </c>
      <c r="E55" s="441" t="s">
        <v>38</v>
      </c>
      <c r="F55" s="441" t="s">
        <v>38</v>
      </c>
      <c r="G55" s="441" t="s">
        <v>1998</v>
      </c>
      <c r="H55" s="245">
        <v>123900</v>
      </c>
      <c r="I55" s="246">
        <v>0</v>
      </c>
      <c r="J55" s="246">
        <v>0</v>
      </c>
      <c r="K55" s="442" t="s">
        <v>1020</v>
      </c>
      <c r="L55" s="322">
        <v>0</v>
      </c>
      <c r="M55" s="246">
        <v>0</v>
      </c>
      <c r="N55" s="246">
        <v>0</v>
      </c>
      <c r="O55" s="246">
        <v>0</v>
      </c>
      <c r="P55" s="246">
        <v>0</v>
      </c>
      <c r="Q55" s="246">
        <v>0</v>
      </c>
      <c r="R55" s="443">
        <v>0</v>
      </c>
      <c r="S55" s="444">
        <v>0</v>
      </c>
      <c r="T55" s="445">
        <v>0</v>
      </c>
      <c r="U55" s="444">
        <v>0</v>
      </c>
      <c r="V55" s="444">
        <v>0</v>
      </c>
      <c r="W55" s="444">
        <v>0</v>
      </c>
      <c r="X55" s="444">
        <v>0</v>
      </c>
      <c r="Y55" s="446">
        <v>0</v>
      </c>
      <c r="Z55" s="199"/>
      <c r="AA55" s="245">
        <v>123900</v>
      </c>
      <c r="AB55" s="442">
        <v>0</v>
      </c>
      <c r="AC55" s="442">
        <v>0</v>
      </c>
      <c r="AD55" s="246">
        <v>23</v>
      </c>
      <c r="AE55" s="246">
        <v>0</v>
      </c>
      <c r="AF55" s="246">
        <v>0</v>
      </c>
      <c r="AG55" s="200"/>
      <c r="AH55" s="450"/>
      <c r="AI55" s="444"/>
      <c r="AJ55" s="444"/>
      <c r="AK55" s="444"/>
      <c r="AL55" s="444"/>
      <c r="AM55" s="444"/>
      <c r="AN55" s="447"/>
      <c r="AO55" s="450"/>
      <c r="AP55" s="444"/>
      <c r="AQ55" s="444"/>
      <c r="AR55" s="444"/>
      <c r="AS55" s="444"/>
      <c r="AT55" s="444"/>
      <c r="AU55" s="447"/>
      <c r="AV55" s="450"/>
      <c r="AW55" s="444"/>
      <c r="AX55" s="444"/>
      <c r="AY55" s="444"/>
      <c r="AZ55" s="444"/>
      <c r="BA55" s="444"/>
      <c r="BB55" s="447"/>
    </row>
    <row r="56" spans="1:54" x14ac:dyDescent="0.3">
      <c r="A56" s="199" t="s">
        <v>1502</v>
      </c>
      <c r="B56" s="199" t="s">
        <v>2</v>
      </c>
      <c r="C56" s="199" t="s">
        <v>2</v>
      </c>
      <c r="D56" s="441" t="s">
        <v>1998</v>
      </c>
      <c r="E56" s="435" t="s">
        <v>1973</v>
      </c>
      <c r="F56" s="441" t="s">
        <v>11</v>
      </c>
      <c r="G56" s="441" t="s">
        <v>38</v>
      </c>
      <c r="H56" s="245">
        <v>123900</v>
      </c>
      <c r="I56" s="246">
        <v>0</v>
      </c>
      <c r="J56" s="246">
        <v>0</v>
      </c>
      <c r="K56" s="442" t="s">
        <v>1020</v>
      </c>
      <c r="L56" s="322">
        <v>0</v>
      </c>
      <c r="M56" s="246">
        <v>0</v>
      </c>
      <c r="N56" s="246">
        <v>0</v>
      </c>
      <c r="O56" s="246">
        <v>0</v>
      </c>
      <c r="P56" s="246">
        <v>0</v>
      </c>
      <c r="Q56" s="246">
        <v>0</v>
      </c>
      <c r="R56" s="443">
        <v>0</v>
      </c>
      <c r="S56" s="444">
        <v>0</v>
      </c>
      <c r="T56" s="445">
        <v>0</v>
      </c>
      <c r="U56" s="444">
        <v>0</v>
      </c>
      <c r="V56" s="444">
        <v>0</v>
      </c>
      <c r="W56" s="444">
        <v>0</v>
      </c>
      <c r="X56" s="444">
        <v>0</v>
      </c>
      <c r="Y56" s="446">
        <v>0</v>
      </c>
      <c r="Z56" s="199"/>
      <c r="AA56" s="245">
        <v>123900</v>
      </c>
      <c r="AB56" s="442">
        <v>0</v>
      </c>
      <c r="AC56" s="442">
        <v>0</v>
      </c>
      <c r="AD56" s="246">
        <v>23</v>
      </c>
      <c r="AE56" s="246">
        <v>0</v>
      </c>
      <c r="AF56" s="246">
        <v>0</v>
      </c>
      <c r="AG56" s="200"/>
      <c r="AH56" s="449"/>
      <c r="AI56" s="444"/>
      <c r="AJ56" s="444"/>
      <c r="AK56" s="444"/>
      <c r="AL56" s="444"/>
      <c r="AM56" s="444"/>
      <c r="AN56" s="199"/>
      <c r="AO56" s="450"/>
      <c r="AP56" s="444"/>
      <c r="AQ56" s="444"/>
      <c r="AR56" s="444"/>
      <c r="AS56" s="444"/>
      <c r="AT56" s="444"/>
      <c r="AU56" s="199"/>
      <c r="AV56" s="450"/>
      <c r="AW56" s="444"/>
      <c r="AX56" s="444"/>
      <c r="AY56" s="444"/>
      <c r="AZ56" s="444"/>
      <c r="BA56" s="444"/>
      <c r="BB56" s="199"/>
    </row>
    <row r="57" spans="1:54" x14ac:dyDescent="0.3">
      <c r="A57" s="199" t="s">
        <v>1100</v>
      </c>
      <c r="B57" s="199" t="s">
        <v>22</v>
      </c>
      <c r="C57" s="199" t="s">
        <v>22</v>
      </c>
      <c r="D57" s="441" t="s">
        <v>1998</v>
      </c>
      <c r="E57" s="435" t="s">
        <v>38</v>
      </c>
      <c r="F57" s="441" t="s">
        <v>1973</v>
      </c>
      <c r="G57" s="441" t="s">
        <v>38</v>
      </c>
      <c r="H57" s="245">
        <v>123900</v>
      </c>
      <c r="I57" s="246">
        <v>31</v>
      </c>
      <c r="J57" s="246">
        <v>1</v>
      </c>
      <c r="K57" s="442">
        <v>31</v>
      </c>
      <c r="L57" s="322">
        <v>31</v>
      </c>
      <c r="M57" s="246">
        <v>1</v>
      </c>
      <c r="N57" s="246">
        <v>31</v>
      </c>
      <c r="O57" s="246">
        <v>35</v>
      </c>
      <c r="P57" s="246">
        <v>1</v>
      </c>
      <c r="Q57" s="246">
        <v>35</v>
      </c>
      <c r="R57" s="443">
        <v>0</v>
      </c>
      <c r="S57" s="444">
        <v>0</v>
      </c>
      <c r="T57" s="445">
        <v>0</v>
      </c>
      <c r="U57" s="444">
        <v>0</v>
      </c>
      <c r="V57" s="444">
        <v>0</v>
      </c>
      <c r="W57" s="444">
        <v>0</v>
      </c>
      <c r="X57" s="444">
        <v>0</v>
      </c>
      <c r="Y57" s="446">
        <v>0</v>
      </c>
      <c r="Z57" s="246"/>
      <c r="AA57" s="245">
        <v>212400</v>
      </c>
      <c r="AB57" s="442">
        <v>45.142857142857146</v>
      </c>
      <c r="AC57" s="442">
        <v>39.666666666666664</v>
      </c>
      <c r="AD57" s="246">
        <v>60</v>
      </c>
      <c r="AE57" s="246">
        <v>7</v>
      </c>
      <c r="AF57" s="246">
        <v>316</v>
      </c>
      <c r="AG57" s="200"/>
      <c r="AH57" s="449"/>
      <c r="AI57" s="444"/>
      <c r="AJ57" s="444"/>
      <c r="AK57" s="444"/>
      <c r="AL57" s="444"/>
      <c r="AM57" s="444"/>
      <c r="AN57" s="199"/>
      <c r="AO57" s="450"/>
      <c r="AP57" s="444"/>
      <c r="AQ57" s="444"/>
      <c r="AR57" s="444"/>
      <c r="AS57" s="444"/>
      <c r="AT57" s="444"/>
      <c r="AU57" s="199"/>
      <c r="AV57" s="450"/>
      <c r="AW57" s="444"/>
      <c r="AX57" s="444"/>
      <c r="AY57" s="444"/>
      <c r="AZ57" s="444"/>
      <c r="BA57" s="444"/>
      <c r="BB57" s="199"/>
    </row>
    <row r="58" spans="1:54" x14ac:dyDescent="0.3">
      <c r="A58" s="199" t="s">
        <v>1102</v>
      </c>
      <c r="B58" s="199" t="s">
        <v>41</v>
      </c>
      <c r="C58" s="199" t="s">
        <v>41</v>
      </c>
      <c r="D58" s="441" t="s">
        <v>1998</v>
      </c>
      <c r="E58" s="441" t="s">
        <v>9</v>
      </c>
      <c r="F58" s="441" t="s">
        <v>9</v>
      </c>
      <c r="G58" s="441" t="s">
        <v>1998</v>
      </c>
      <c r="H58" s="245">
        <v>123900</v>
      </c>
      <c r="I58" s="246">
        <v>0</v>
      </c>
      <c r="J58" s="246">
        <v>0</v>
      </c>
      <c r="K58" s="442" t="s">
        <v>1020</v>
      </c>
      <c r="L58" s="322">
        <v>0</v>
      </c>
      <c r="M58" s="246">
        <v>0</v>
      </c>
      <c r="N58" s="246">
        <v>0</v>
      </c>
      <c r="O58" s="246">
        <v>294</v>
      </c>
      <c r="P58" s="246">
        <v>7</v>
      </c>
      <c r="Q58" s="246">
        <v>42</v>
      </c>
      <c r="R58" s="443">
        <v>0</v>
      </c>
      <c r="S58" s="444">
        <v>0</v>
      </c>
      <c r="T58" s="445">
        <v>0</v>
      </c>
      <c r="U58" s="444">
        <v>0</v>
      </c>
      <c r="V58" s="444">
        <v>0</v>
      </c>
      <c r="W58" s="444">
        <v>0</v>
      </c>
      <c r="X58" s="444">
        <v>0</v>
      </c>
      <c r="Y58" s="446">
        <v>0</v>
      </c>
      <c r="Z58" s="246"/>
      <c r="AA58" s="245">
        <v>123900</v>
      </c>
      <c r="AB58" s="442">
        <v>0</v>
      </c>
      <c r="AC58" s="442">
        <v>0</v>
      </c>
      <c r="AD58" s="246">
        <v>23</v>
      </c>
      <c r="AE58" s="246">
        <v>0</v>
      </c>
      <c r="AF58" s="246">
        <v>0</v>
      </c>
      <c r="AG58" s="200"/>
      <c r="AH58" s="449"/>
      <c r="AI58" s="444"/>
      <c r="AJ58" s="444"/>
      <c r="AK58" s="444"/>
      <c r="AL58" s="444"/>
      <c r="AM58" s="444"/>
      <c r="AN58" s="447"/>
      <c r="AO58" s="450"/>
      <c r="AP58" s="444"/>
      <c r="AQ58" s="444"/>
      <c r="AR58" s="444"/>
      <c r="AS58" s="444"/>
      <c r="AT58" s="444"/>
      <c r="AU58" s="447"/>
      <c r="AV58" s="450"/>
      <c r="AW58" s="444"/>
      <c r="AX58" s="444"/>
      <c r="AY58" s="444"/>
      <c r="AZ58" s="444"/>
      <c r="BA58" s="444"/>
      <c r="BB58" s="447"/>
    </row>
    <row r="59" spans="1:54" x14ac:dyDescent="0.3">
      <c r="A59" s="199" t="s">
        <v>1103</v>
      </c>
      <c r="B59" s="199" t="s">
        <v>17</v>
      </c>
      <c r="C59" s="199" t="s">
        <v>17</v>
      </c>
      <c r="D59" s="441" t="s">
        <v>1998</v>
      </c>
      <c r="E59" s="435" t="s">
        <v>1971</v>
      </c>
      <c r="F59" s="441" t="s">
        <v>10</v>
      </c>
      <c r="G59" s="441" t="s">
        <v>38</v>
      </c>
      <c r="H59" s="245">
        <v>123900</v>
      </c>
      <c r="I59" s="246">
        <v>0</v>
      </c>
      <c r="J59" s="246">
        <v>0</v>
      </c>
      <c r="K59" s="442" t="s">
        <v>1020</v>
      </c>
      <c r="L59" s="322">
        <v>0</v>
      </c>
      <c r="M59" s="246">
        <v>0</v>
      </c>
      <c r="N59" s="246">
        <v>0</v>
      </c>
      <c r="O59" s="246">
        <v>147</v>
      </c>
      <c r="P59" s="246">
        <v>3</v>
      </c>
      <c r="Q59" s="246">
        <v>49</v>
      </c>
      <c r="R59" s="443">
        <v>124</v>
      </c>
      <c r="S59" s="444">
        <v>2</v>
      </c>
      <c r="T59" s="445">
        <v>62</v>
      </c>
      <c r="U59" s="444">
        <v>560</v>
      </c>
      <c r="V59" s="444">
        <v>7</v>
      </c>
      <c r="W59" s="444">
        <v>80</v>
      </c>
      <c r="X59" s="444">
        <v>0</v>
      </c>
      <c r="Y59" s="446">
        <v>0</v>
      </c>
      <c r="Z59" s="372"/>
      <c r="AA59" s="245">
        <v>123900</v>
      </c>
      <c r="AB59" s="442">
        <v>61.5</v>
      </c>
      <c r="AC59" s="442">
        <v>61.5</v>
      </c>
      <c r="AD59" s="246">
        <v>-53</v>
      </c>
      <c r="AE59" s="246">
        <v>2</v>
      </c>
      <c r="AF59" s="246">
        <v>123</v>
      </c>
      <c r="AG59" s="200"/>
      <c r="AH59" s="450"/>
      <c r="AI59" s="444"/>
      <c r="AJ59" s="444"/>
      <c r="AK59" s="444"/>
      <c r="AL59" s="444"/>
      <c r="AM59" s="444"/>
      <c r="AN59" s="199"/>
      <c r="AO59" s="450"/>
      <c r="AP59" s="444"/>
      <c r="AQ59" s="444"/>
      <c r="AR59" s="444"/>
      <c r="AS59" s="444"/>
      <c r="AT59" s="444"/>
      <c r="AU59" s="199"/>
      <c r="AV59" s="450"/>
      <c r="AW59" s="444"/>
      <c r="AX59" s="444"/>
      <c r="AY59" s="444"/>
      <c r="AZ59" s="444"/>
      <c r="BA59" s="444"/>
      <c r="BB59" s="199"/>
    </row>
    <row r="60" spans="1:54" x14ac:dyDescent="0.3">
      <c r="A60" s="199" t="s">
        <v>1642</v>
      </c>
      <c r="B60" s="199" t="s">
        <v>18</v>
      </c>
      <c r="C60" s="199" t="s">
        <v>18</v>
      </c>
      <c r="D60" s="441" t="s">
        <v>1998</v>
      </c>
      <c r="E60" s="441" t="s">
        <v>11</v>
      </c>
      <c r="F60" s="441" t="s">
        <v>11</v>
      </c>
      <c r="G60" s="441" t="s">
        <v>1998</v>
      </c>
      <c r="H60" s="245">
        <v>123900</v>
      </c>
      <c r="I60" s="246">
        <v>0</v>
      </c>
      <c r="J60" s="246">
        <v>0</v>
      </c>
      <c r="K60" s="442" t="s">
        <v>1020</v>
      </c>
      <c r="L60" s="322">
        <v>0</v>
      </c>
      <c r="M60" s="246">
        <v>0</v>
      </c>
      <c r="N60" s="246">
        <v>0</v>
      </c>
      <c r="O60" s="246">
        <v>0</v>
      </c>
      <c r="P60" s="246">
        <v>0</v>
      </c>
      <c r="Q60" s="246">
        <v>0</v>
      </c>
      <c r="R60" s="443">
        <v>0</v>
      </c>
      <c r="S60" s="444">
        <v>0</v>
      </c>
      <c r="T60" s="445">
        <v>0</v>
      </c>
      <c r="U60" s="444">
        <v>0</v>
      </c>
      <c r="V60" s="444">
        <v>0</v>
      </c>
      <c r="W60" s="444">
        <v>0</v>
      </c>
      <c r="X60" s="444">
        <v>0</v>
      </c>
      <c r="Y60" s="446">
        <v>0</v>
      </c>
      <c r="Z60" s="246"/>
      <c r="AA60" s="245">
        <v>123900</v>
      </c>
      <c r="AB60" s="442">
        <v>0</v>
      </c>
      <c r="AC60" s="442">
        <v>0</v>
      </c>
      <c r="AD60" s="246">
        <v>23</v>
      </c>
      <c r="AE60" s="246">
        <v>0</v>
      </c>
      <c r="AF60" s="246">
        <v>0</v>
      </c>
      <c r="AG60" s="200"/>
      <c r="AH60" s="449"/>
      <c r="AI60" s="444"/>
      <c r="AJ60" s="444"/>
      <c r="AK60" s="444"/>
      <c r="AL60" s="444"/>
      <c r="AM60" s="444"/>
      <c r="AN60" s="199"/>
      <c r="AO60" s="450"/>
      <c r="AP60" s="444"/>
      <c r="AQ60" s="444"/>
      <c r="AR60" s="444"/>
      <c r="AS60" s="444"/>
      <c r="AT60" s="444"/>
      <c r="AU60" s="199"/>
      <c r="AV60" s="450"/>
      <c r="AW60" s="444"/>
      <c r="AX60" s="444"/>
      <c r="AY60" s="444"/>
      <c r="AZ60" s="444"/>
      <c r="BA60" s="444"/>
      <c r="BB60" s="199"/>
    </row>
    <row r="61" spans="1:54" x14ac:dyDescent="0.3">
      <c r="A61" s="199" t="s">
        <v>1505</v>
      </c>
      <c r="B61" s="437" t="s">
        <v>16</v>
      </c>
      <c r="C61" s="199" t="s">
        <v>17</v>
      </c>
      <c r="D61" s="441" t="s">
        <v>38</v>
      </c>
      <c r="E61" s="441" t="s">
        <v>38</v>
      </c>
      <c r="F61" s="441" t="s">
        <v>38</v>
      </c>
      <c r="G61" s="441" t="s">
        <v>1998</v>
      </c>
      <c r="H61" s="245">
        <v>163000</v>
      </c>
      <c r="I61" s="246">
        <v>111</v>
      </c>
      <c r="J61" s="246">
        <v>3</v>
      </c>
      <c r="K61" s="442">
        <v>37</v>
      </c>
      <c r="L61" s="322">
        <v>111</v>
      </c>
      <c r="M61" s="246">
        <v>3</v>
      </c>
      <c r="N61" s="246">
        <v>37</v>
      </c>
      <c r="O61" s="246">
        <v>860</v>
      </c>
      <c r="P61" s="246">
        <v>15</v>
      </c>
      <c r="Q61" s="246">
        <v>57.3</v>
      </c>
      <c r="R61" s="443">
        <v>356</v>
      </c>
      <c r="S61" s="444">
        <v>7</v>
      </c>
      <c r="T61" s="445">
        <v>50.9</v>
      </c>
      <c r="U61" s="444">
        <v>377</v>
      </c>
      <c r="V61" s="444">
        <v>9</v>
      </c>
      <c r="W61" s="444">
        <v>41.89</v>
      </c>
      <c r="X61" s="444">
        <v>0</v>
      </c>
      <c r="Y61" s="446">
        <v>0</v>
      </c>
      <c r="Z61" s="246"/>
      <c r="AA61" s="245">
        <v>163000</v>
      </c>
      <c r="AB61" s="442">
        <v>11</v>
      </c>
      <c r="AC61" s="442">
        <v>11</v>
      </c>
      <c r="AD61" s="246">
        <v>51</v>
      </c>
      <c r="AE61" s="246">
        <v>1</v>
      </c>
      <c r="AF61" s="246">
        <v>11</v>
      </c>
      <c r="AG61" s="200"/>
      <c r="AH61" s="450"/>
      <c r="AI61" s="444"/>
      <c r="AJ61" s="444"/>
      <c r="AK61" s="444"/>
      <c r="AL61" s="444"/>
      <c r="AM61" s="444"/>
      <c r="AN61" s="199"/>
      <c r="AO61" s="450"/>
      <c r="AP61" s="444"/>
      <c r="AQ61" s="444"/>
      <c r="AR61" s="444"/>
      <c r="AS61" s="444"/>
      <c r="AT61" s="444"/>
      <c r="AU61" s="199"/>
      <c r="AV61" s="450"/>
      <c r="AW61" s="444"/>
      <c r="AX61" s="444"/>
      <c r="AY61" s="444"/>
      <c r="AZ61" s="444"/>
      <c r="BA61" s="444"/>
      <c r="BB61" s="199"/>
    </row>
    <row r="62" spans="1:54" x14ac:dyDescent="0.3">
      <c r="A62" s="199" t="s">
        <v>1877</v>
      </c>
      <c r="B62" s="199" t="s">
        <v>26</v>
      </c>
      <c r="C62" s="199" t="s">
        <v>1020</v>
      </c>
      <c r="D62" s="441" t="s">
        <v>1020</v>
      </c>
      <c r="E62" s="441" t="s">
        <v>9</v>
      </c>
      <c r="F62" s="441" t="s">
        <v>1020</v>
      </c>
      <c r="G62" s="441" t="s">
        <v>1020</v>
      </c>
      <c r="H62" s="245">
        <v>117300</v>
      </c>
      <c r="I62" s="246" t="s">
        <v>1020</v>
      </c>
      <c r="J62" s="246" t="s">
        <v>1020</v>
      </c>
      <c r="K62" s="442" t="s">
        <v>1020</v>
      </c>
      <c r="L62" s="322" t="s">
        <v>1020</v>
      </c>
      <c r="M62" s="246" t="s">
        <v>1020</v>
      </c>
      <c r="N62" s="246" t="s">
        <v>1020</v>
      </c>
      <c r="O62" s="246" t="s">
        <v>1020</v>
      </c>
      <c r="P62" s="246" t="s">
        <v>1020</v>
      </c>
      <c r="Q62" s="246" t="s">
        <v>1020</v>
      </c>
      <c r="R62" s="443" t="s">
        <v>1020</v>
      </c>
      <c r="S62" s="444" t="s">
        <v>1020</v>
      </c>
      <c r="T62" s="445" t="s">
        <v>1020</v>
      </c>
      <c r="U62" s="444" t="s">
        <v>1020</v>
      </c>
      <c r="V62" s="444" t="s">
        <v>1020</v>
      </c>
      <c r="W62" s="444" t="s">
        <v>1020</v>
      </c>
      <c r="X62" s="444" t="s">
        <v>1020</v>
      </c>
      <c r="Y62" s="446" t="s">
        <v>1020</v>
      </c>
      <c r="Z62" s="372"/>
      <c r="AA62" s="245">
        <v>204800</v>
      </c>
      <c r="AB62" s="442">
        <v>44.666666666666664</v>
      </c>
      <c r="AC62" s="442">
        <v>42.666666666666664</v>
      </c>
      <c r="AD62" s="246">
        <v>39</v>
      </c>
      <c r="AE62" s="246">
        <v>6</v>
      </c>
      <c r="AF62" s="246">
        <v>268</v>
      </c>
      <c r="AG62" s="200"/>
      <c r="AH62" s="449"/>
      <c r="AI62" s="444"/>
      <c r="AJ62" s="444"/>
      <c r="AK62" s="444"/>
      <c r="AL62" s="444"/>
      <c r="AM62" s="444"/>
      <c r="AN62" s="278"/>
      <c r="AO62" s="450"/>
      <c r="AP62" s="444"/>
      <c r="AQ62" s="444"/>
      <c r="AR62" s="444"/>
      <c r="AS62" s="444"/>
      <c r="AT62" s="444"/>
      <c r="AU62" s="278"/>
      <c r="AV62" s="450"/>
      <c r="AW62" s="444"/>
      <c r="AX62" s="444"/>
      <c r="AY62" s="444"/>
      <c r="AZ62" s="444"/>
      <c r="BA62" s="444"/>
      <c r="BB62" s="278"/>
    </row>
    <row r="63" spans="1:54" x14ac:dyDescent="0.3">
      <c r="A63" s="199" t="s">
        <v>1878</v>
      </c>
      <c r="B63" s="199" t="s">
        <v>15</v>
      </c>
      <c r="C63" s="199" t="s">
        <v>1020</v>
      </c>
      <c r="D63" s="441" t="s">
        <v>1020</v>
      </c>
      <c r="E63" s="441" t="s">
        <v>10</v>
      </c>
      <c r="F63" s="441" t="s">
        <v>1020</v>
      </c>
      <c r="G63" s="441" t="s">
        <v>1020</v>
      </c>
      <c r="H63" s="245">
        <v>198200</v>
      </c>
      <c r="I63" s="246" t="s">
        <v>1020</v>
      </c>
      <c r="J63" s="246" t="s">
        <v>1020</v>
      </c>
      <c r="K63" s="442" t="s">
        <v>1020</v>
      </c>
      <c r="L63" s="322" t="s">
        <v>1020</v>
      </c>
      <c r="M63" s="246" t="s">
        <v>1020</v>
      </c>
      <c r="N63" s="246" t="s">
        <v>1020</v>
      </c>
      <c r="O63" s="246" t="s">
        <v>1020</v>
      </c>
      <c r="P63" s="246" t="s">
        <v>1020</v>
      </c>
      <c r="Q63" s="246" t="s">
        <v>1020</v>
      </c>
      <c r="R63" s="443" t="s">
        <v>1020</v>
      </c>
      <c r="S63" s="444" t="s">
        <v>1020</v>
      </c>
      <c r="T63" s="445" t="s">
        <v>1020</v>
      </c>
      <c r="U63" s="444" t="s">
        <v>1020</v>
      </c>
      <c r="V63" s="444" t="s">
        <v>1020</v>
      </c>
      <c r="W63" s="444" t="s">
        <v>1020</v>
      </c>
      <c r="X63" s="444" t="s">
        <v>1020</v>
      </c>
      <c r="Y63" s="446" t="s">
        <v>1020</v>
      </c>
      <c r="Z63" s="372"/>
      <c r="AA63" s="245">
        <v>198200</v>
      </c>
      <c r="AB63" s="442">
        <v>0</v>
      </c>
      <c r="AC63" s="442">
        <v>0</v>
      </c>
      <c r="AD63" s="246">
        <v>37</v>
      </c>
      <c r="AE63" s="246">
        <v>0</v>
      </c>
      <c r="AF63" s="246">
        <v>0</v>
      </c>
      <c r="AG63" s="200"/>
      <c r="AH63" s="449"/>
      <c r="AI63" s="444"/>
      <c r="AJ63" s="444"/>
      <c r="AK63" s="444"/>
      <c r="AL63" s="444"/>
      <c r="AM63" s="444"/>
      <c r="AN63" s="447"/>
      <c r="AO63" s="450"/>
      <c r="AP63" s="444"/>
      <c r="AQ63" s="444"/>
      <c r="AR63" s="444"/>
      <c r="AS63" s="444"/>
      <c r="AT63" s="444"/>
      <c r="AU63" s="447"/>
      <c r="AV63" s="450"/>
      <c r="AW63" s="444"/>
      <c r="AX63" s="444"/>
      <c r="AY63" s="444"/>
      <c r="AZ63" s="444"/>
      <c r="BA63" s="444"/>
      <c r="BB63" s="447"/>
    </row>
    <row r="64" spans="1:54" x14ac:dyDescent="0.3">
      <c r="A64" s="199" t="s">
        <v>1116</v>
      </c>
      <c r="B64" s="199" t="s">
        <v>26</v>
      </c>
      <c r="C64" s="199" t="s">
        <v>26</v>
      </c>
      <c r="D64" s="441" t="s">
        <v>1998</v>
      </c>
      <c r="E64" s="441" t="s">
        <v>1972</v>
      </c>
      <c r="F64" s="441" t="s">
        <v>1972</v>
      </c>
      <c r="G64" s="441" t="s">
        <v>1998</v>
      </c>
      <c r="H64" s="245">
        <v>163800</v>
      </c>
      <c r="I64" s="246">
        <v>0</v>
      </c>
      <c r="J64" s="246">
        <v>0</v>
      </c>
      <c r="K64" s="442" t="s">
        <v>1020</v>
      </c>
      <c r="L64" s="322">
        <v>0</v>
      </c>
      <c r="M64" s="246">
        <v>0</v>
      </c>
      <c r="N64" s="246">
        <v>0</v>
      </c>
      <c r="O64" s="246">
        <v>238</v>
      </c>
      <c r="P64" s="246">
        <v>4</v>
      </c>
      <c r="Q64" s="246">
        <v>59.5</v>
      </c>
      <c r="R64" s="443">
        <v>761</v>
      </c>
      <c r="S64" s="444">
        <v>12</v>
      </c>
      <c r="T64" s="445">
        <v>63.4</v>
      </c>
      <c r="U64" s="444">
        <v>598</v>
      </c>
      <c r="V64" s="444">
        <v>9</v>
      </c>
      <c r="W64" s="444">
        <v>66.44</v>
      </c>
      <c r="X64" s="444">
        <v>256</v>
      </c>
      <c r="Y64" s="446">
        <v>5</v>
      </c>
      <c r="Z64" s="246"/>
      <c r="AA64" s="245">
        <v>163800</v>
      </c>
      <c r="AB64" s="442">
        <v>0</v>
      </c>
      <c r="AC64" s="442">
        <v>0</v>
      </c>
      <c r="AD64" s="246">
        <v>31</v>
      </c>
      <c r="AE64" s="246">
        <v>0</v>
      </c>
      <c r="AF64" s="246">
        <v>0</v>
      </c>
      <c r="AG64" s="200"/>
      <c r="AH64" s="450"/>
      <c r="AI64" s="444"/>
      <c r="AJ64" s="444"/>
      <c r="AK64" s="444"/>
      <c r="AL64" s="444"/>
      <c r="AM64" s="444"/>
      <c r="AN64" s="246"/>
      <c r="AO64" s="450"/>
      <c r="AP64" s="444"/>
      <c r="AQ64" s="444"/>
      <c r="AR64" s="444"/>
      <c r="AS64" s="444"/>
      <c r="AT64" s="444"/>
      <c r="AU64" s="246"/>
      <c r="AV64" s="450"/>
      <c r="AW64" s="444"/>
      <c r="AX64" s="444"/>
      <c r="AY64" s="444"/>
      <c r="AZ64" s="444"/>
      <c r="BA64" s="444"/>
      <c r="BB64" s="246"/>
    </row>
    <row r="65" spans="1:54" s="200" customFormat="1" x14ac:dyDescent="0.3">
      <c r="A65" s="199" t="s">
        <v>1127</v>
      </c>
      <c r="B65" s="199" t="s">
        <v>19</v>
      </c>
      <c r="C65" s="199" t="s">
        <v>19</v>
      </c>
      <c r="D65" s="441" t="s">
        <v>1998</v>
      </c>
      <c r="E65" s="441" t="s">
        <v>38</v>
      </c>
      <c r="F65" s="441" t="s">
        <v>38</v>
      </c>
      <c r="G65" s="441" t="s">
        <v>1998</v>
      </c>
      <c r="H65" s="245">
        <v>191300</v>
      </c>
      <c r="I65" s="246">
        <v>0</v>
      </c>
      <c r="J65" s="246">
        <v>0</v>
      </c>
      <c r="K65" s="442" t="s">
        <v>1020</v>
      </c>
      <c r="L65" s="322">
        <v>0</v>
      </c>
      <c r="M65" s="246">
        <v>0</v>
      </c>
      <c r="N65" s="246">
        <v>0</v>
      </c>
      <c r="O65" s="246">
        <v>753</v>
      </c>
      <c r="P65" s="246">
        <v>13</v>
      </c>
      <c r="Q65" s="246">
        <v>57.9</v>
      </c>
      <c r="R65" s="443">
        <v>1062</v>
      </c>
      <c r="S65" s="444">
        <v>16</v>
      </c>
      <c r="T65" s="445">
        <v>66.400000000000006</v>
      </c>
      <c r="U65" s="444">
        <v>1407</v>
      </c>
      <c r="V65" s="444">
        <v>22</v>
      </c>
      <c r="W65" s="444">
        <v>63.95</v>
      </c>
      <c r="X65" s="444">
        <v>353</v>
      </c>
      <c r="Y65" s="446">
        <v>7</v>
      </c>
      <c r="Z65" s="372"/>
      <c r="AA65" s="245">
        <v>351700</v>
      </c>
      <c r="AB65" s="442">
        <v>72.857142857142861</v>
      </c>
      <c r="AC65" s="442">
        <v>71</v>
      </c>
      <c r="AD65" s="246">
        <v>77</v>
      </c>
      <c r="AE65" s="246">
        <v>7</v>
      </c>
      <c r="AF65" s="246">
        <v>510</v>
      </c>
      <c r="AH65" s="450"/>
      <c r="AI65" s="444"/>
      <c r="AJ65" s="444"/>
      <c r="AK65" s="444"/>
      <c r="AL65" s="444"/>
      <c r="AM65" s="444"/>
      <c r="AN65" s="278"/>
      <c r="AO65" s="450"/>
      <c r="AP65" s="444"/>
      <c r="AQ65" s="444"/>
      <c r="AR65" s="444"/>
      <c r="AS65" s="444"/>
      <c r="AT65" s="444"/>
      <c r="AU65" s="278"/>
      <c r="AV65" s="450"/>
      <c r="AW65" s="444"/>
      <c r="AX65" s="444"/>
      <c r="AY65" s="444"/>
      <c r="AZ65" s="444"/>
      <c r="BA65" s="444"/>
      <c r="BB65" s="278"/>
    </row>
    <row r="66" spans="1:54" x14ac:dyDescent="0.3">
      <c r="A66" s="199" t="s">
        <v>1881</v>
      </c>
      <c r="B66" s="199" t="s">
        <v>15</v>
      </c>
      <c r="C66" s="199" t="s">
        <v>1020</v>
      </c>
      <c r="D66" s="441" t="s">
        <v>1020</v>
      </c>
      <c r="E66" s="441" t="s">
        <v>1972</v>
      </c>
      <c r="F66" s="441" t="s">
        <v>1020</v>
      </c>
      <c r="G66" s="441" t="s">
        <v>1020</v>
      </c>
      <c r="H66" s="245">
        <v>117300</v>
      </c>
      <c r="I66" s="246" t="s">
        <v>1020</v>
      </c>
      <c r="J66" s="246" t="s">
        <v>1020</v>
      </c>
      <c r="K66" s="442" t="s">
        <v>1020</v>
      </c>
      <c r="L66" s="322" t="s">
        <v>1020</v>
      </c>
      <c r="M66" s="246" t="s">
        <v>1020</v>
      </c>
      <c r="N66" s="246" t="s">
        <v>1020</v>
      </c>
      <c r="O66" s="246" t="s">
        <v>1020</v>
      </c>
      <c r="P66" s="246" t="s">
        <v>1020</v>
      </c>
      <c r="Q66" s="246" t="s">
        <v>1020</v>
      </c>
      <c r="R66" s="443" t="s">
        <v>1020</v>
      </c>
      <c r="S66" s="444" t="s">
        <v>1020</v>
      </c>
      <c r="T66" s="445" t="s">
        <v>1020</v>
      </c>
      <c r="U66" s="444" t="s">
        <v>1020</v>
      </c>
      <c r="V66" s="444" t="s">
        <v>1020</v>
      </c>
      <c r="W66" s="444" t="s">
        <v>1020</v>
      </c>
      <c r="X66" s="444" t="s">
        <v>1020</v>
      </c>
      <c r="Y66" s="446" t="s">
        <v>1020</v>
      </c>
      <c r="Z66" s="372"/>
      <c r="AA66" s="245">
        <v>212000</v>
      </c>
      <c r="AB66" s="442">
        <v>48.166666666666664</v>
      </c>
      <c r="AC66" s="442">
        <v>40</v>
      </c>
      <c r="AD66" s="246">
        <v>45</v>
      </c>
      <c r="AE66" s="246">
        <v>6</v>
      </c>
      <c r="AF66" s="246">
        <v>289</v>
      </c>
      <c r="AG66" s="200"/>
      <c r="AH66" s="449"/>
      <c r="AI66" s="444"/>
      <c r="AJ66" s="444"/>
      <c r="AK66" s="444"/>
      <c r="AL66" s="444"/>
      <c r="AM66" s="444"/>
      <c r="AN66" s="451"/>
      <c r="AO66" s="450"/>
      <c r="AP66" s="444"/>
      <c r="AQ66" s="444"/>
      <c r="AR66" s="444"/>
      <c r="AS66" s="444"/>
      <c r="AT66" s="444"/>
      <c r="AU66" s="451"/>
      <c r="AV66" s="450"/>
      <c r="AW66" s="444"/>
      <c r="AX66" s="444"/>
      <c r="AY66" s="444"/>
      <c r="AZ66" s="444"/>
      <c r="BA66" s="444"/>
      <c r="BB66" s="451"/>
    </row>
    <row r="67" spans="1:54" x14ac:dyDescent="0.3">
      <c r="A67" s="199" t="s">
        <v>1882</v>
      </c>
      <c r="B67" s="199" t="s">
        <v>15</v>
      </c>
      <c r="C67" s="199" t="s">
        <v>1020</v>
      </c>
      <c r="D67" s="441" t="s">
        <v>1020</v>
      </c>
      <c r="E67" s="441" t="s">
        <v>38</v>
      </c>
      <c r="F67" s="441" t="s">
        <v>1020</v>
      </c>
      <c r="G67" s="441" t="s">
        <v>1020</v>
      </c>
      <c r="H67" s="245">
        <v>117300</v>
      </c>
      <c r="I67" s="246" t="s">
        <v>1020</v>
      </c>
      <c r="J67" s="246" t="s">
        <v>1020</v>
      </c>
      <c r="K67" s="442" t="s">
        <v>1020</v>
      </c>
      <c r="L67" s="322" t="s">
        <v>1020</v>
      </c>
      <c r="M67" s="246" t="s">
        <v>1020</v>
      </c>
      <c r="N67" s="246" t="s">
        <v>1020</v>
      </c>
      <c r="O67" s="246" t="s">
        <v>1020</v>
      </c>
      <c r="P67" s="246" t="s">
        <v>1020</v>
      </c>
      <c r="Q67" s="246" t="s">
        <v>1020</v>
      </c>
      <c r="R67" s="443" t="s">
        <v>1020</v>
      </c>
      <c r="S67" s="444" t="s">
        <v>1020</v>
      </c>
      <c r="T67" s="445" t="s">
        <v>1020</v>
      </c>
      <c r="U67" s="444" t="s">
        <v>1020</v>
      </c>
      <c r="V67" s="444" t="s">
        <v>1020</v>
      </c>
      <c r="W67" s="444" t="s">
        <v>1020</v>
      </c>
      <c r="X67" s="444" t="s">
        <v>1020</v>
      </c>
      <c r="Y67" s="446" t="s">
        <v>1020</v>
      </c>
      <c r="Z67" s="372"/>
      <c r="AA67" s="245">
        <v>117300</v>
      </c>
      <c r="AB67" s="442">
        <v>0</v>
      </c>
      <c r="AC67" s="442">
        <v>0</v>
      </c>
      <c r="AD67" s="246">
        <v>22</v>
      </c>
      <c r="AE67" s="246">
        <v>0</v>
      </c>
      <c r="AF67" s="246">
        <v>0</v>
      </c>
      <c r="AG67" s="200"/>
      <c r="AH67" s="449"/>
      <c r="AI67" s="444"/>
      <c r="AJ67" s="444"/>
      <c r="AK67" s="444"/>
      <c r="AL67" s="444"/>
      <c r="AM67" s="444"/>
      <c r="AN67" s="451"/>
      <c r="AO67" s="450"/>
      <c r="AP67" s="444"/>
      <c r="AQ67" s="444"/>
      <c r="AR67" s="444"/>
      <c r="AS67" s="444"/>
      <c r="AT67" s="444"/>
      <c r="AU67" s="451"/>
      <c r="AV67" s="450"/>
      <c r="AW67" s="444"/>
      <c r="AX67" s="444"/>
      <c r="AY67" s="444"/>
      <c r="AZ67" s="444"/>
      <c r="BA67" s="444"/>
      <c r="BB67" s="451"/>
    </row>
    <row r="68" spans="1:54" x14ac:dyDescent="0.3">
      <c r="A68" s="199" t="s">
        <v>1883</v>
      </c>
      <c r="B68" s="199" t="s">
        <v>16</v>
      </c>
      <c r="C68" s="199" t="s">
        <v>1020</v>
      </c>
      <c r="D68" s="441" t="s">
        <v>1020</v>
      </c>
      <c r="E68" s="441" t="s">
        <v>9</v>
      </c>
      <c r="F68" s="441" t="s">
        <v>1020</v>
      </c>
      <c r="G68" s="441" t="s">
        <v>1020</v>
      </c>
      <c r="H68" s="245">
        <v>117300</v>
      </c>
      <c r="I68" s="246" t="s">
        <v>1020</v>
      </c>
      <c r="J68" s="246" t="s">
        <v>1020</v>
      </c>
      <c r="K68" s="442" t="s">
        <v>1020</v>
      </c>
      <c r="L68" s="322" t="s">
        <v>1020</v>
      </c>
      <c r="M68" s="246" t="s">
        <v>1020</v>
      </c>
      <c r="N68" s="246" t="s">
        <v>1020</v>
      </c>
      <c r="O68" s="246" t="s">
        <v>1020</v>
      </c>
      <c r="P68" s="246" t="s">
        <v>1020</v>
      </c>
      <c r="Q68" s="246" t="s">
        <v>1020</v>
      </c>
      <c r="R68" s="443" t="s">
        <v>1020</v>
      </c>
      <c r="S68" s="444" t="s">
        <v>1020</v>
      </c>
      <c r="T68" s="445" t="s">
        <v>1020</v>
      </c>
      <c r="U68" s="444" t="s">
        <v>1020</v>
      </c>
      <c r="V68" s="444" t="s">
        <v>1020</v>
      </c>
      <c r="W68" s="444" t="s">
        <v>1020</v>
      </c>
      <c r="X68" s="444" t="s">
        <v>1020</v>
      </c>
      <c r="Y68" s="446" t="s">
        <v>1020</v>
      </c>
      <c r="Z68" s="372"/>
      <c r="AA68" s="245">
        <v>117300</v>
      </c>
      <c r="AB68" s="442">
        <v>0</v>
      </c>
      <c r="AC68" s="442">
        <v>0</v>
      </c>
      <c r="AD68" s="246">
        <v>22</v>
      </c>
      <c r="AE68" s="246">
        <v>0</v>
      </c>
      <c r="AF68" s="246">
        <v>0</v>
      </c>
      <c r="AG68" s="200"/>
      <c r="AH68" s="449"/>
      <c r="AI68" s="444"/>
      <c r="AJ68" s="444"/>
      <c r="AK68" s="444"/>
      <c r="AL68" s="444"/>
      <c r="AM68" s="444"/>
      <c r="AN68" s="278"/>
      <c r="AO68" s="450"/>
      <c r="AP68" s="444"/>
      <c r="AQ68" s="444"/>
      <c r="AR68" s="444"/>
      <c r="AS68" s="444"/>
      <c r="AT68" s="444"/>
      <c r="AU68" s="278"/>
      <c r="AV68" s="450"/>
      <c r="AW68" s="444"/>
      <c r="AX68" s="444"/>
      <c r="AY68" s="444"/>
      <c r="AZ68" s="444"/>
      <c r="BA68" s="444"/>
      <c r="BB68" s="278"/>
    </row>
    <row r="69" spans="1:54" x14ac:dyDescent="0.3">
      <c r="A69" s="199" t="s">
        <v>1646</v>
      </c>
      <c r="B69" s="199" t="s">
        <v>14</v>
      </c>
      <c r="C69" s="199" t="s">
        <v>14</v>
      </c>
      <c r="D69" s="441" t="s">
        <v>1998</v>
      </c>
      <c r="E69" s="435" t="s">
        <v>9</v>
      </c>
      <c r="F69" s="441" t="s">
        <v>9</v>
      </c>
      <c r="G69" s="441" t="s">
        <v>1998</v>
      </c>
      <c r="H69" s="245">
        <v>123900</v>
      </c>
      <c r="I69" s="246">
        <v>0</v>
      </c>
      <c r="J69" s="246">
        <v>0</v>
      </c>
      <c r="K69" s="442" t="s">
        <v>1020</v>
      </c>
      <c r="L69" s="322">
        <v>0</v>
      </c>
      <c r="M69" s="246">
        <v>0</v>
      </c>
      <c r="N69" s="246">
        <v>0</v>
      </c>
      <c r="O69" s="246">
        <v>0</v>
      </c>
      <c r="P69" s="246">
        <v>0</v>
      </c>
      <c r="Q69" s="246">
        <v>0</v>
      </c>
      <c r="R69" s="443">
        <v>0</v>
      </c>
      <c r="S69" s="444">
        <v>0</v>
      </c>
      <c r="T69" s="445">
        <v>0</v>
      </c>
      <c r="U69" s="444">
        <v>0</v>
      </c>
      <c r="V69" s="444">
        <v>0</v>
      </c>
      <c r="W69" s="444">
        <v>0</v>
      </c>
      <c r="X69" s="444">
        <v>0</v>
      </c>
      <c r="Y69" s="446">
        <v>0</v>
      </c>
      <c r="Z69" s="372"/>
      <c r="AA69" s="245">
        <v>123900</v>
      </c>
      <c r="AB69" s="442">
        <v>0</v>
      </c>
      <c r="AC69" s="442">
        <v>0</v>
      </c>
      <c r="AD69" s="246">
        <v>23</v>
      </c>
      <c r="AE69" s="246">
        <v>0</v>
      </c>
      <c r="AF69" s="246">
        <v>0</v>
      </c>
      <c r="AG69" s="200"/>
      <c r="AH69" s="450"/>
      <c r="AI69" s="444"/>
      <c r="AJ69" s="444"/>
      <c r="AK69" s="444"/>
      <c r="AL69" s="444"/>
      <c r="AM69" s="444"/>
      <c r="AN69" s="199"/>
      <c r="AO69" s="450"/>
      <c r="AP69" s="444"/>
      <c r="AQ69" s="444"/>
      <c r="AR69" s="444"/>
      <c r="AS69" s="444"/>
      <c r="AT69" s="444"/>
      <c r="AU69" s="199"/>
      <c r="AV69" s="450"/>
      <c r="AW69" s="444"/>
      <c r="AX69" s="444"/>
      <c r="AY69" s="444"/>
      <c r="AZ69" s="444"/>
      <c r="BA69" s="444"/>
      <c r="BB69" s="199"/>
    </row>
    <row r="70" spans="1:54" x14ac:dyDescent="0.3">
      <c r="A70" s="199" t="s">
        <v>1647</v>
      </c>
      <c r="B70" s="199" t="s">
        <v>18</v>
      </c>
      <c r="C70" s="199" t="s">
        <v>1020</v>
      </c>
      <c r="D70" s="441" t="s">
        <v>1020</v>
      </c>
      <c r="E70" s="441" t="s">
        <v>38</v>
      </c>
      <c r="F70" s="441" t="s">
        <v>1020</v>
      </c>
      <c r="G70" s="441" t="s">
        <v>1020</v>
      </c>
      <c r="H70" s="245">
        <v>148000</v>
      </c>
      <c r="I70" s="246" t="s">
        <v>1020</v>
      </c>
      <c r="J70" s="246" t="s">
        <v>1020</v>
      </c>
      <c r="K70" s="442" t="s">
        <v>1020</v>
      </c>
      <c r="L70" s="322" t="s">
        <v>1020</v>
      </c>
      <c r="M70" s="246" t="s">
        <v>1020</v>
      </c>
      <c r="N70" s="246" t="s">
        <v>1020</v>
      </c>
      <c r="O70" s="246" t="s">
        <v>1020</v>
      </c>
      <c r="P70" s="246" t="s">
        <v>1020</v>
      </c>
      <c r="Q70" s="246" t="s">
        <v>1020</v>
      </c>
      <c r="R70" s="443" t="s">
        <v>1020</v>
      </c>
      <c r="S70" s="444" t="s">
        <v>1020</v>
      </c>
      <c r="T70" s="445" t="s">
        <v>1020</v>
      </c>
      <c r="U70" s="444" t="s">
        <v>1020</v>
      </c>
      <c r="V70" s="444" t="s">
        <v>1020</v>
      </c>
      <c r="W70" s="444" t="s">
        <v>1020</v>
      </c>
      <c r="X70" s="444" t="s">
        <v>1020</v>
      </c>
      <c r="Y70" s="446" t="s">
        <v>1020</v>
      </c>
      <c r="Z70" s="199"/>
      <c r="AA70" s="245">
        <v>148400</v>
      </c>
      <c r="AB70" s="442">
        <v>24</v>
      </c>
      <c r="AC70" s="442">
        <v>24</v>
      </c>
      <c r="AD70" s="246">
        <v>33</v>
      </c>
      <c r="AE70" s="246">
        <v>1</v>
      </c>
      <c r="AF70" s="246">
        <v>24</v>
      </c>
      <c r="AG70" s="200"/>
      <c r="AH70" s="449"/>
      <c r="AI70" s="444"/>
      <c r="AJ70" s="444"/>
      <c r="AK70" s="444"/>
      <c r="AL70" s="444"/>
      <c r="AM70" s="444"/>
      <c r="AN70" s="199"/>
      <c r="AO70" s="450"/>
      <c r="AP70" s="444"/>
      <c r="AQ70" s="444"/>
      <c r="AR70" s="444"/>
      <c r="AS70" s="444"/>
      <c r="AT70" s="444"/>
      <c r="AU70" s="199"/>
      <c r="AV70" s="450"/>
      <c r="AW70" s="444"/>
      <c r="AX70" s="444"/>
      <c r="AY70" s="444"/>
      <c r="AZ70" s="444"/>
      <c r="BA70" s="444"/>
      <c r="BB70" s="199"/>
    </row>
    <row r="71" spans="1:54" x14ac:dyDescent="0.3">
      <c r="A71" s="199" t="s">
        <v>1885</v>
      </c>
      <c r="B71" s="199" t="s">
        <v>19</v>
      </c>
      <c r="C71" s="199" t="s">
        <v>1020</v>
      </c>
      <c r="D71" s="441" t="s">
        <v>1020</v>
      </c>
      <c r="E71" s="441" t="s">
        <v>38</v>
      </c>
      <c r="F71" s="441" t="s">
        <v>1020</v>
      </c>
      <c r="G71" s="441" t="s">
        <v>1020</v>
      </c>
      <c r="H71" s="245">
        <v>123900</v>
      </c>
      <c r="I71" s="246">
        <v>0</v>
      </c>
      <c r="J71" s="246">
        <v>0</v>
      </c>
      <c r="K71" s="442" t="s">
        <v>1020</v>
      </c>
      <c r="L71" s="322" t="s">
        <v>1020</v>
      </c>
      <c r="M71" s="246" t="s">
        <v>1020</v>
      </c>
      <c r="N71" s="246" t="s">
        <v>1020</v>
      </c>
      <c r="O71" s="246" t="s">
        <v>1020</v>
      </c>
      <c r="P71" s="246" t="s">
        <v>1020</v>
      </c>
      <c r="Q71" s="246" t="s">
        <v>1020</v>
      </c>
      <c r="R71" s="443" t="s">
        <v>1020</v>
      </c>
      <c r="S71" s="444" t="s">
        <v>1020</v>
      </c>
      <c r="T71" s="445" t="s">
        <v>1020</v>
      </c>
      <c r="U71" s="444" t="s">
        <v>1020</v>
      </c>
      <c r="V71" s="444" t="s">
        <v>1020</v>
      </c>
      <c r="W71" s="444" t="s">
        <v>1020</v>
      </c>
      <c r="X71" s="444" t="s">
        <v>1020</v>
      </c>
      <c r="Y71" s="446" t="s">
        <v>1020</v>
      </c>
      <c r="Z71" s="199"/>
      <c r="AA71" s="245">
        <v>123900</v>
      </c>
      <c r="AB71" s="442">
        <v>0</v>
      </c>
      <c r="AC71" s="442">
        <v>0</v>
      </c>
      <c r="AD71" s="246">
        <v>23</v>
      </c>
      <c r="AE71" s="246">
        <v>0</v>
      </c>
      <c r="AF71" s="246">
        <v>0</v>
      </c>
      <c r="AG71" s="200"/>
      <c r="AH71" s="449"/>
      <c r="AI71" s="444"/>
      <c r="AJ71" s="444"/>
      <c r="AK71" s="444"/>
      <c r="AL71" s="444"/>
      <c r="AM71" s="444"/>
      <c r="AN71" s="246"/>
      <c r="AO71" s="450"/>
      <c r="AP71" s="444"/>
      <c r="AQ71" s="444"/>
      <c r="AR71" s="444"/>
      <c r="AS71" s="444"/>
      <c r="AT71" s="444"/>
      <c r="AU71" s="246"/>
      <c r="AV71" s="450"/>
      <c r="AW71" s="444"/>
      <c r="AX71" s="444"/>
      <c r="AY71" s="444"/>
      <c r="AZ71" s="444"/>
      <c r="BA71" s="444"/>
      <c r="BB71" s="246"/>
    </row>
    <row r="72" spans="1:54" x14ac:dyDescent="0.3">
      <c r="A72" s="199" t="s">
        <v>1886</v>
      </c>
      <c r="B72" s="199" t="s">
        <v>25</v>
      </c>
      <c r="C72" s="199" t="s">
        <v>1020</v>
      </c>
      <c r="D72" s="441" t="s">
        <v>1020</v>
      </c>
      <c r="E72" s="441" t="s">
        <v>1974</v>
      </c>
      <c r="F72" s="441" t="s">
        <v>1020</v>
      </c>
      <c r="G72" s="441" t="s">
        <v>1020</v>
      </c>
      <c r="H72" s="245">
        <v>102400</v>
      </c>
      <c r="I72" s="246" t="s">
        <v>1020</v>
      </c>
      <c r="J72" s="246" t="s">
        <v>1020</v>
      </c>
      <c r="K72" s="442" t="s">
        <v>1020</v>
      </c>
      <c r="L72" s="322" t="s">
        <v>1020</v>
      </c>
      <c r="M72" s="246" t="s">
        <v>1020</v>
      </c>
      <c r="N72" s="246" t="s">
        <v>1020</v>
      </c>
      <c r="O72" s="246" t="s">
        <v>1020</v>
      </c>
      <c r="P72" s="246" t="s">
        <v>1020</v>
      </c>
      <c r="Q72" s="246" t="s">
        <v>1020</v>
      </c>
      <c r="R72" s="443" t="s">
        <v>1020</v>
      </c>
      <c r="S72" s="444" t="s">
        <v>1020</v>
      </c>
      <c r="T72" s="445" t="s">
        <v>1020</v>
      </c>
      <c r="U72" s="444" t="s">
        <v>1020</v>
      </c>
      <c r="V72" s="444" t="s">
        <v>1020</v>
      </c>
      <c r="W72" s="444" t="s">
        <v>1020</v>
      </c>
      <c r="X72" s="444" t="s">
        <v>1020</v>
      </c>
      <c r="Y72" s="446" t="s">
        <v>1020</v>
      </c>
      <c r="Z72" s="246"/>
      <c r="AA72" s="245">
        <v>102400</v>
      </c>
      <c r="AB72" s="442">
        <v>0</v>
      </c>
      <c r="AC72" s="442">
        <v>0</v>
      </c>
      <c r="AD72" s="246">
        <v>19</v>
      </c>
      <c r="AE72" s="246">
        <v>0</v>
      </c>
      <c r="AF72" s="246">
        <v>0</v>
      </c>
      <c r="AG72" s="200"/>
      <c r="AH72" s="450"/>
      <c r="AI72" s="444"/>
      <c r="AJ72" s="444"/>
      <c r="AK72" s="444"/>
      <c r="AL72" s="444"/>
      <c r="AM72" s="444"/>
      <c r="AN72" s="246"/>
      <c r="AO72" s="450"/>
      <c r="AP72" s="444"/>
      <c r="AQ72" s="444"/>
      <c r="AR72" s="444"/>
      <c r="AS72" s="444"/>
      <c r="AT72" s="444"/>
      <c r="AU72" s="246"/>
      <c r="AV72" s="450"/>
      <c r="AW72" s="444"/>
      <c r="AX72" s="444"/>
      <c r="AY72" s="444"/>
      <c r="AZ72" s="444"/>
      <c r="BA72" s="444"/>
      <c r="BB72" s="246"/>
    </row>
    <row r="73" spans="1:54" x14ac:dyDescent="0.3">
      <c r="A73" s="199" t="s">
        <v>1887</v>
      </c>
      <c r="B73" s="199" t="s">
        <v>12</v>
      </c>
      <c r="C73" s="199" t="s">
        <v>1020</v>
      </c>
      <c r="D73" s="441" t="s">
        <v>1020</v>
      </c>
      <c r="E73" s="441" t="s">
        <v>10</v>
      </c>
      <c r="F73" s="441" t="s">
        <v>1020</v>
      </c>
      <c r="G73" s="441" t="s">
        <v>1020</v>
      </c>
      <c r="H73" s="245">
        <v>117300</v>
      </c>
      <c r="I73" s="246" t="s">
        <v>1020</v>
      </c>
      <c r="J73" s="246" t="s">
        <v>1020</v>
      </c>
      <c r="K73" s="442" t="s">
        <v>1020</v>
      </c>
      <c r="L73" s="322" t="s">
        <v>1020</v>
      </c>
      <c r="M73" s="246" t="s">
        <v>1020</v>
      </c>
      <c r="N73" s="246" t="s">
        <v>1020</v>
      </c>
      <c r="O73" s="246" t="s">
        <v>1020</v>
      </c>
      <c r="P73" s="246" t="s">
        <v>1020</v>
      </c>
      <c r="Q73" s="246" t="s">
        <v>1020</v>
      </c>
      <c r="R73" s="443" t="s">
        <v>1020</v>
      </c>
      <c r="S73" s="444" t="s">
        <v>1020</v>
      </c>
      <c r="T73" s="445" t="s">
        <v>1020</v>
      </c>
      <c r="U73" s="444" t="s">
        <v>1020</v>
      </c>
      <c r="V73" s="444" t="s">
        <v>1020</v>
      </c>
      <c r="W73" s="444" t="s">
        <v>1020</v>
      </c>
      <c r="X73" s="444" t="s">
        <v>1020</v>
      </c>
      <c r="Y73" s="446" t="s">
        <v>1020</v>
      </c>
      <c r="Z73" s="301"/>
      <c r="AA73" s="245">
        <v>117300</v>
      </c>
      <c r="AB73" s="442">
        <v>0</v>
      </c>
      <c r="AC73" s="442">
        <v>0</v>
      </c>
      <c r="AD73" s="246">
        <v>22</v>
      </c>
      <c r="AE73" s="246">
        <v>0</v>
      </c>
      <c r="AF73" s="246">
        <v>0</v>
      </c>
      <c r="AG73" s="200"/>
      <c r="AH73" s="449"/>
      <c r="AI73" s="444"/>
      <c r="AJ73" s="444"/>
      <c r="AK73" s="444"/>
      <c r="AL73" s="444"/>
      <c r="AM73" s="444"/>
      <c r="AN73" s="447"/>
      <c r="AO73" s="450"/>
      <c r="AP73" s="444"/>
      <c r="AQ73" s="444"/>
      <c r="AR73" s="444"/>
      <c r="AS73" s="444"/>
      <c r="AT73" s="444"/>
      <c r="AU73" s="447"/>
      <c r="AV73" s="450"/>
      <c r="AW73" s="444"/>
      <c r="AX73" s="444"/>
      <c r="AY73" s="444"/>
      <c r="AZ73" s="444"/>
      <c r="BA73" s="444"/>
      <c r="BB73" s="447"/>
    </row>
    <row r="74" spans="1:54" x14ac:dyDescent="0.3">
      <c r="A74" s="199" t="s">
        <v>1750</v>
      </c>
      <c r="B74" s="199" t="s">
        <v>14</v>
      </c>
      <c r="C74" s="199" t="s">
        <v>14</v>
      </c>
      <c r="D74" s="441" t="s">
        <v>1998</v>
      </c>
      <c r="E74" s="435" t="s">
        <v>9</v>
      </c>
      <c r="F74" s="441" t="s">
        <v>10</v>
      </c>
      <c r="G74" s="441" t="s">
        <v>38</v>
      </c>
      <c r="H74" s="245">
        <v>123900</v>
      </c>
      <c r="I74" s="246">
        <v>0</v>
      </c>
      <c r="J74" s="246">
        <v>0</v>
      </c>
      <c r="K74" s="442" t="s">
        <v>1020</v>
      </c>
      <c r="L74" s="322">
        <v>0</v>
      </c>
      <c r="M74" s="246">
        <v>0</v>
      </c>
      <c r="N74" s="246">
        <v>0</v>
      </c>
      <c r="O74" s="246">
        <v>0</v>
      </c>
      <c r="P74" s="246">
        <v>0</v>
      </c>
      <c r="Q74" s="246">
        <v>0</v>
      </c>
      <c r="R74" s="443">
        <v>0</v>
      </c>
      <c r="S74" s="444">
        <v>0</v>
      </c>
      <c r="T74" s="445">
        <v>0</v>
      </c>
      <c r="U74" s="444">
        <v>0</v>
      </c>
      <c r="V74" s="444">
        <v>0</v>
      </c>
      <c r="W74" s="444">
        <v>0</v>
      </c>
      <c r="X74" s="444">
        <v>0</v>
      </c>
      <c r="Y74" s="446">
        <v>0</v>
      </c>
      <c r="Z74" s="246"/>
      <c r="AA74" s="245">
        <v>123900</v>
      </c>
      <c r="AB74" s="442">
        <v>0</v>
      </c>
      <c r="AC74" s="442">
        <v>0</v>
      </c>
      <c r="AD74" s="246">
        <v>23</v>
      </c>
      <c r="AE74" s="246">
        <v>0</v>
      </c>
      <c r="AF74" s="246">
        <v>0</v>
      </c>
      <c r="AG74" s="200"/>
      <c r="AH74" s="450"/>
      <c r="AI74" s="444"/>
      <c r="AJ74" s="444"/>
      <c r="AK74" s="444"/>
      <c r="AL74" s="444"/>
      <c r="AM74" s="444"/>
      <c r="AN74" s="246"/>
      <c r="AO74" s="450"/>
      <c r="AP74" s="444"/>
      <c r="AQ74" s="444"/>
      <c r="AR74" s="444"/>
      <c r="AS74" s="444"/>
      <c r="AT74" s="444"/>
      <c r="AU74" s="246"/>
      <c r="AV74" s="450"/>
      <c r="AW74" s="444"/>
      <c r="AX74" s="444"/>
      <c r="AY74" s="444"/>
      <c r="AZ74" s="444"/>
      <c r="BA74" s="444"/>
      <c r="BB74" s="246"/>
    </row>
    <row r="75" spans="1:54" x14ac:dyDescent="0.3">
      <c r="A75" s="199" t="s">
        <v>1888</v>
      </c>
      <c r="B75" s="199" t="s">
        <v>16</v>
      </c>
      <c r="C75" s="199" t="s">
        <v>1020</v>
      </c>
      <c r="D75" s="441" t="s">
        <v>1020</v>
      </c>
      <c r="E75" s="441" t="s">
        <v>38</v>
      </c>
      <c r="F75" s="441" t="s">
        <v>1020</v>
      </c>
      <c r="G75" s="441" t="s">
        <v>1020</v>
      </c>
      <c r="H75" s="245">
        <v>102400</v>
      </c>
      <c r="I75" s="246" t="s">
        <v>1020</v>
      </c>
      <c r="J75" s="246" t="s">
        <v>1020</v>
      </c>
      <c r="K75" s="442" t="s">
        <v>1020</v>
      </c>
      <c r="L75" s="322" t="s">
        <v>1020</v>
      </c>
      <c r="M75" s="246" t="s">
        <v>1020</v>
      </c>
      <c r="N75" s="246" t="s">
        <v>1020</v>
      </c>
      <c r="O75" s="246" t="s">
        <v>1020</v>
      </c>
      <c r="P75" s="246" t="s">
        <v>1020</v>
      </c>
      <c r="Q75" s="246" t="s">
        <v>1020</v>
      </c>
      <c r="R75" s="443" t="s">
        <v>1020</v>
      </c>
      <c r="S75" s="444" t="s">
        <v>1020</v>
      </c>
      <c r="T75" s="445" t="s">
        <v>1020</v>
      </c>
      <c r="U75" s="444" t="s">
        <v>1020</v>
      </c>
      <c r="V75" s="444" t="s">
        <v>1020</v>
      </c>
      <c r="W75" s="444" t="s">
        <v>1020</v>
      </c>
      <c r="X75" s="444" t="s">
        <v>1020</v>
      </c>
      <c r="Y75" s="446" t="s">
        <v>1020</v>
      </c>
      <c r="Z75" s="372"/>
      <c r="AA75" s="245">
        <v>102400</v>
      </c>
      <c r="AB75" s="442">
        <v>0</v>
      </c>
      <c r="AC75" s="442">
        <v>0</v>
      </c>
      <c r="AD75" s="246">
        <v>19</v>
      </c>
      <c r="AE75" s="246">
        <v>0</v>
      </c>
      <c r="AF75" s="246">
        <v>0</v>
      </c>
      <c r="AG75" s="200"/>
      <c r="AH75" s="449"/>
      <c r="AI75" s="444"/>
      <c r="AJ75" s="444"/>
      <c r="AK75" s="444"/>
      <c r="AL75" s="444"/>
      <c r="AM75" s="444"/>
      <c r="AN75" s="199"/>
      <c r="AO75" s="450"/>
      <c r="AP75" s="444"/>
      <c r="AQ75" s="444"/>
      <c r="AR75" s="444"/>
      <c r="AS75" s="444"/>
      <c r="AT75" s="444"/>
      <c r="AU75" s="199"/>
      <c r="AV75" s="450"/>
      <c r="AW75" s="444"/>
      <c r="AX75" s="444"/>
      <c r="AY75" s="444"/>
      <c r="AZ75" s="444"/>
      <c r="BA75" s="444"/>
      <c r="BB75" s="199"/>
    </row>
    <row r="76" spans="1:54" x14ac:dyDescent="0.3">
      <c r="A76" s="199" t="s">
        <v>1889</v>
      </c>
      <c r="B76" s="199" t="s">
        <v>22</v>
      </c>
      <c r="C76" s="199" t="s">
        <v>1020</v>
      </c>
      <c r="D76" s="441" t="s">
        <v>1020</v>
      </c>
      <c r="E76" s="441" t="s">
        <v>1972</v>
      </c>
      <c r="F76" s="441" t="s">
        <v>1020</v>
      </c>
      <c r="G76" s="441" t="s">
        <v>1020</v>
      </c>
      <c r="H76" s="245">
        <v>102400</v>
      </c>
      <c r="I76" s="246" t="s">
        <v>1020</v>
      </c>
      <c r="J76" s="246" t="s">
        <v>1020</v>
      </c>
      <c r="K76" s="442" t="s">
        <v>1020</v>
      </c>
      <c r="L76" s="322" t="s">
        <v>1020</v>
      </c>
      <c r="M76" s="246" t="s">
        <v>1020</v>
      </c>
      <c r="N76" s="246" t="s">
        <v>1020</v>
      </c>
      <c r="O76" s="246" t="s">
        <v>1020</v>
      </c>
      <c r="P76" s="246" t="s">
        <v>1020</v>
      </c>
      <c r="Q76" s="246" t="s">
        <v>1020</v>
      </c>
      <c r="R76" s="443" t="s">
        <v>1020</v>
      </c>
      <c r="S76" s="444" t="s">
        <v>1020</v>
      </c>
      <c r="T76" s="445" t="s">
        <v>1020</v>
      </c>
      <c r="U76" s="444" t="s">
        <v>1020</v>
      </c>
      <c r="V76" s="444" t="s">
        <v>1020</v>
      </c>
      <c r="W76" s="444" t="s">
        <v>1020</v>
      </c>
      <c r="X76" s="444" t="s">
        <v>1020</v>
      </c>
      <c r="Y76" s="446" t="s">
        <v>1020</v>
      </c>
      <c r="Z76" s="199"/>
      <c r="AA76" s="245">
        <v>102400</v>
      </c>
      <c r="AB76" s="442">
        <v>51</v>
      </c>
      <c r="AC76" s="442">
        <v>51</v>
      </c>
      <c r="AD76" s="246">
        <v>-12</v>
      </c>
      <c r="AE76" s="246">
        <v>1</v>
      </c>
      <c r="AF76" s="246">
        <v>51</v>
      </c>
      <c r="AG76" s="200"/>
      <c r="AH76" s="449"/>
      <c r="AI76" s="444"/>
      <c r="AJ76" s="444"/>
      <c r="AK76" s="444"/>
      <c r="AL76" s="444"/>
      <c r="AM76" s="444"/>
      <c r="AN76" s="199"/>
      <c r="AO76" s="450"/>
      <c r="AP76" s="444"/>
      <c r="AQ76" s="444"/>
      <c r="AR76" s="444"/>
      <c r="AS76" s="444"/>
      <c r="AT76" s="444"/>
      <c r="AU76" s="199"/>
      <c r="AV76" s="450"/>
      <c r="AW76" s="444"/>
      <c r="AX76" s="444"/>
      <c r="AY76" s="444"/>
      <c r="AZ76" s="444"/>
      <c r="BA76" s="444"/>
      <c r="BB76" s="199"/>
    </row>
    <row r="77" spans="1:54" x14ac:dyDescent="0.3">
      <c r="A77" s="199" t="s">
        <v>1149</v>
      </c>
      <c r="B77" s="199" t="s">
        <v>26</v>
      </c>
      <c r="C77" s="199" t="s">
        <v>1020</v>
      </c>
      <c r="D77" s="441" t="s">
        <v>1020</v>
      </c>
      <c r="E77" s="441" t="s">
        <v>9</v>
      </c>
      <c r="F77" s="441" t="s">
        <v>1020</v>
      </c>
      <c r="G77" s="441" t="s">
        <v>1020</v>
      </c>
      <c r="H77" s="245">
        <v>188300</v>
      </c>
      <c r="I77" s="246">
        <v>57</v>
      </c>
      <c r="J77" s="246">
        <v>1</v>
      </c>
      <c r="K77" s="442">
        <v>57</v>
      </c>
      <c r="L77" s="322" t="s">
        <v>1020</v>
      </c>
      <c r="M77" s="246" t="s">
        <v>1020</v>
      </c>
      <c r="N77" s="246" t="s">
        <v>1020</v>
      </c>
      <c r="O77" s="246" t="s">
        <v>1020</v>
      </c>
      <c r="P77" s="246" t="s">
        <v>1020</v>
      </c>
      <c r="Q77" s="246" t="s">
        <v>1020</v>
      </c>
      <c r="R77" s="443" t="s">
        <v>1020</v>
      </c>
      <c r="S77" s="444" t="s">
        <v>1020</v>
      </c>
      <c r="T77" s="445" t="s">
        <v>1020</v>
      </c>
      <c r="U77" s="444" t="s">
        <v>1020</v>
      </c>
      <c r="V77" s="444" t="s">
        <v>1020</v>
      </c>
      <c r="W77" s="444" t="s">
        <v>1020</v>
      </c>
      <c r="X77" s="444" t="s">
        <v>1020</v>
      </c>
      <c r="Y77" s="446" t="s">
        <v>1020</v>
      </c>
      <c r="Z77" s="246"/>
      <c r="AA77" s="245">
        <v>188300</v>
      </c>
      <c r="AB77" s="442">
        <v>0</v>
      </c>
      <c r="AC77" s="442">
        <v>0</v>
      </c>
      <c r="AD77" s="246">
        <v>36</v>
      </c>
      <c r="AE77" s="246">
        <v>0</v>
      </c>
      <c r="AF77" s="246">
        <v>0</v>
      </c>
      <c r="AG77" s="200"/>
      <c r="AH77" s="449"/>
      <c r="AI77" s="444"/>
      <c r="AJ77" s="444"/>
      <c r="AK77" s="444"/>
      <c r="AL77" s="444"/>
      <c r="AM77" s="444"/>
      <c r="AN77" s="246"/>
      <c r="AO77" s="450"/>
      <c r="AP77" s="444"/>
      <c r="AQ77" s="444"/>
      <c r="AR77" s="444"/>
      <c r="AS77" s="444"/>
      <c r="AT77" s="444"/>
      <c r="AU77" s="246"/>
      <c r="AV77" s="450"/>
      <c r="AW77" s="444"/>
      <c r="AX77" s="444"/>
      <c r="AY77" s="444"/>
      <c r="AZ77" s="444"/>
      <c r="BA77" s="444"/>
      <c r="BB77" s="246"/>
    </row>
    <row r="78" spans="1:54" x14ac:dyDescent="0.3">
      <c r="A78" s="199" t="s">
        <v>1649</v>
      </c>
      <c r="B78" s="199" t="s">
        <v>22</v>
      </c>
      <c r="C78" s="199" t="s">
        <v>22</v>
      </c>
      <c r="D78" s="441" t="s">
        <v>1998</v>
      </c>
      <c r="E78" s="441" t="s">
        <v>1973</v>
      </c>
      <c r="F78" s="441" t="s">
        <v>1973</v>
      </c>
      <c r="G78" s="441" t="s">
        <v>1998</v>
      </c>
      <c r="H78" s="245">
        <v>123900</v>
      </c>
      <c r="I78" s="246">
        <v>0</v>
      </c>
      <c r="J78" s="246">
        <v>0</v>
      </c>
      <c r="K78" s="442" t="s">
        <v>1020</v>
      </c>
      <c r="L78" s="322">
        <v>0</v>
      </c>
      <c r="M78" s="246">
        <v>0</v>
      </c>
      <c r="N78" s="246">
        <v>0</v>
      </c>
      <c r="O78" s="246">
        <v>0</v>
      </c>
      <c r="P78" s="246">
        <v>0</v>
      </c>
      <c r="Q78" s="246">
        <v>0</v>
      </c>
      <c r="R78" s="443">
        <v>0</v>
      </c>
      <c r="S78" s="444">
        <v>0</v>
      </c>
      <c r="T78" s="445">
        <v>0</v>
      </c>
      <c r="U78" s="444">
        <v>0</v>
      </c>
      <c r="V78" s="444">
        <v>0</v>
      </c>
      <c r="W78" s="444">
        <v>0</v>
      </c>
      <c r="X78" s="444">
        <v>0</v>
      </c>
      <c r="Y78" s="446">
        <v>0</v>
      </c>
      <c r="Z78" s="246"/>
      <c r="AA78" s="245">
        <v>123900</v>
      </c>
      <c r="AB78" s="442">
        <v>0</v>
      </c>
      <c r="AC78" s="442">
        <v>0</v>
      </c>
      <c r="AD78" s="246">
        <v>23</v>
      </c>
      <c r="AE78" s="246">
        <v>0</v>
      </c>
      <c r="AF78" s="246">
        <v>0</v>
      </c>
      <c r="AG78" s="200"/>
      <c r="AH78" s="449"/>
      <c r="AI78" s="444"/>
      <c r="AJ78" s="444"/>
      <c r="AK78" s="444"/>
      <c r="AL78" s="444"/>
      <c r="AM78" s="444"/>
      <c r="AN78" s="199"/>
      <c r="AO78" s="450"/>
      <c r="AP78" s="444"/>
      <c r="AQ78" s="444"/>
      <c r="AR78" s="444"/>
      <c r="AS78" s="444"/>
      <c r="AT78" s="444"/>
      <c r="AU78" s="199"/>
      <c r="AV78" s="450"/>
      <c r="AW78" s="444"/>
      <c r="AX78" s="444"/>
      <c r="AY78" s="444"/>
      <c r="AZ78" s="444"/>
      <c r="BA78" s="444"/>
      <c r="BB78" s="199"/>
    </row>
    <row r="79" spans="1:54" x14ac:dyDescent="0.3">
      <c r="A79" s="199" t="s">
        <v>1512</v>
      </c>
      <c r="B79" s="199" t="s">
        <v>25</v>
      </c>
      <c r="C79" s="199" t="s">
        <v>25</v>
      </c>
      <c r="D79" s="441" t="s">
        <v>1998</v>
      </c>
      <c r="E79" s="441" t="s">
        <v>10</v>
      </c>
      <c r="F79" s="441" t="s">
        <v>10</v>
      </c>
      <c r="G79" s="441" t="s">
        <v>1998</v>
      </c>
      <c r="H79" s="245">
        <v>193800</v>
      </c>
      <c r="I79" s="246">
        <v>132</v>
      </c>
      <c r="J79" s="246">
        <v>3</v>
      </c>
      <c r="K79" s="442">
        <v>44</v>
      </c>
      <c r="L79" s="322">
        <v>132</v>
      </c>
      <c r="M79" s="246">
        <v>3</v>
      </c>
      <c r="N79" s="246">
        <v>44</v>
      </c>
      <c r="O79" s="246">
        <v>348</v>
      </c>
      <c r="P79" s="246">
        <v>7</v>
      </c>
      <c r="Q79" s="246">
        <v>49.7</v>
      </c>
      <c r="R79" s="443">
        <v>0</v>
      </c>
      <c r="S79" s="444">
        <v>0</v>
      </c>
      <c r="T79" s="445">
        <v>0</v>
      </c>
      <c r="U79" s="444">
        <v>0</v>
      </c>
      <c r="V79" s="444">
        <v>0</v>
      </c>
      <c r="W79" s="444">
        <v>0</v>
      </c>
      <c r="X79" s="444">
        <v>0</v>
      </c>
      <c r="Y79" s="446">
        <v>0</v>
      </c>
      <c r="Z79" s="199"/>
      <c r="AA79" s="245">
        <v>252400</v>
      </c>
      <c r="AB79" s="442">
        <v>58.8</v>
      </c>
      <c r="AC79" s="442">
        <v>53.333333333333336</v>
      </c>
      <c r="AD79" s="246">
        <v>31</v>
      </c>
      <c r="AE79" s="246">
        <v>5</v>
      </c>
      <c r="AF79" s="246">
        <v>294</v>
      </c>
      <c r="AG79" s="200"/>
      <c r="AH79" s="449"/>
      <c r="AI79" s="444"/>
      <c r="AJ79" s="444"/>
      <c r="AK79" s="444"/>
      <c r="AL79" s="444"/>
      <c r="AM79" s="444"/>
      <c r="AN79" s="199"/>
      <c r="AO79" s="450"/>
      <c r="AP79" s="444"/>
      <c r="AQ79" s="444"/>
      <c r="AR79" s="444"/>
      <c r="AS79" s="444"/>
      <c r="AT79" s="444"/>
      <c r="AU79" s="199"/>
      <c r="AV79" s="450"/>
      <c r="AW79" s="444"/>
      <c r="AX79" s="444"/>
      <c r="AY79" s="444"/>
      <c r="AZ79" s="444"/>
      <c r="BA79" s="444"/>
      <c r="BB79" s="199"/>
    </row>
    <row r="80" spans="1:54" x14ac:dyDescent="0.3">
      <c r="A80" s="199" t="s">
        <v>1890</v>
      </c>
      <c r="B80" s="199" t="s">
        <v>24</v>
      </c>
      <c r="C80" s="199" t="s">
        <v>1020</v>
      </c>
      <c r="D80" s="441" t="s">
        <v>1020</v>
      </c>
      <c r="E80" s="441" t="s">
        <v>9</v>
      </c>
      <c r="F80" s="441" t="s">
        <v>1020</v>
      </c>
      <c r="G80" s="441" t="s">
        <v>1020</v>
      </c>
      <c r="H80" s="245">
        <v>102400</v>
      </c>
      <c r="I80" s="246" t="s">
        <v>1020</v>
      </c>
      <c r="J80" s="246" t="s">
        <v>1020</v>
      </c>
      <c r="K80" s="442" t="s">
        <v>1020</v>
      </c>
      <c r="L80" s="322" t="s">
        <v>1020</v>
      </c>
      <c r="M80" s="246" t="s">
        <v>1020</v>
      </c>
      <c r="N80" s="246" t="s">
        <v>1020</v>
      </c>
      <c r="O80" s="246" t="s">
        <v>1020</v>
      </c>
      <c r="P80" s="246" t="s">
        <v>1020</v>
      </c>
      <c r="Q80" s="246" t="s">
        <v>1020</v>
      </c>
      <c r="R80" s="443" t="s">
        <v>1020</v>
      </c>
      <c r="S80" s="444" t="s">
        <v>1020</v>
      </c>
      <c r="T80" s="445" t="s">
        <v>1020</v>
      </c>
      <c r="U80" s="444" t="s">
        <v>1020</v>
      </c>
      <c r="V80" s="444" t="s">
        <v>1020</v>
      </c>
      <c r="W80" s="444" t="s">
        <v>1020</v>
      </c>
      <c r="X80" s="444" t="s">
        <v>1020</v>
      </c>
      <c r="Y80" s="446" t="s">
        <v>1020</v>
      </c>
      <c r="Z80" s="301"/>
      <c r="AA80" s="245">
        <v>102400</v>
      </c>
      <c r="AB80" s="442">
        <v>0</v>
      </c>
      <c r="AC80" s="442">
        <v>0</v>
      </c>
      <c r="AD80" s="246">
        <v>19</v>
      </c>
      <c r="AE80" s="246">
        <v>0</v>
      </c>
      <c r="AF80" s="246">
        <v>0</v>
      </c>
      <c r="AG80" s="200"/>
      <c r="AH80" s="449"/>
      <c r="AI80" s="444"/>
      <c r="AJ80" s="444"/>
      <c r="AK80" s="444"/>
      <c r="AL80" s="444"/>
      <c r="AM80" s="444"/>
      <c r="AN80" s="447"/>
      <c r="AO80" s="450"/>
      <c r="AP80" s="444"/>
      <c r="AQ80" s="444"/>
      <c r="AR80" s="444"/>
      <c r="AS80" s="444"/>
      <c r="AT80" s="444"/>
      <c r="AU80" s="447"/>
      <c r="AV80" s="450"/>
      <c r="AW80" s="444"/>
      <c r="AX80" s="444"/>
      <c r="AY80" s="444"/>
      <c r="AZ80" s="444"/>
      <c r="BA80" s="444"/>
      <c r="BB80" s="447"/>
    </row>
    <row r="81" spans="1:54" x14ac:dyDescent="0.3">
      <c r="A81" s="199" t="s">
        <v>1891</v>
      </c>
      <c r="B81" s="199" t="s">
        <v>16</v>
      </c>
      <c r="C81" s="199" t="s">
        <v>1020</v>
      </c>
      <c r="D81" s="441" t="s">
        <v>1020</v>
      </c>
      <c r="E81" s="441" t="s">
        <v>38</v>
      </c>
      <c r="F81" s="441" t="s">
        <v>1020</v>
      </c>
      <c r="G81" s="441" t="s">
        <v>1020</v>
      </c>
      <c r="H81" s="245">
        <v>117300</v>
      </c>
      <c r="I81" s="246" t="s">
        <v>1020</v>
      </c>
      <c r="J81" s="246" t="s">
        <v>1020</v>
      </c>
      <c r="K81" s="442" t="s">
        <v>1020</v>
      </c>
      <c r="L81" s="322" t="s">
        <v>1020</v>
      </c>
      <c r="M81" s="246" t="s">
        <v>1020</v>
      </c>
      <c r="N81" s="246" t="s">
        <v>1020</v>
      </c>
      <c r="O81" s="246" t="s">
        <v>1020</v>
      </c>
      <c r="P81" s="246" t="s">
        <v>1020</v>
      </c>
      <c r="Q81" s="246" t="s">
        <v>1020</v>
      </c>
      <c r="R81" s="443" t="s">
        <v>1020</v>
      </c>
      <c r="S81" s="444" t="s">
        <v>1020</v>
      </c>
      <c r="T81" s="445" t="s">
        <v>1020</v>
      </c>
      <c r="U81" s="444" t="s">
        <v>1020</v>
      </c>
      <c r="V81" s="444" t="s">
        <v>1020</v>
      </c>
      <c r="W81" s="444" t="s">
        <v>1020</v>
      </c>
      <c r="X81" s="444" t="s">
        <v>1020</v>
      </c>
      <c r="Y81" s="446" t="s">
        <v>1020</v>
      </c>
      <c r="Z81" s="199"/>
      <c r="AA81" s="245">
        <v>117300</v>
      </c>
      <c r="AB81" s="442">
        <v>0</v>
      </c>
      <c r="AC81" s="442">
        <v>0</v>
      </c>
      <c r="AD81" s="246">
        <v>22</v>
      </c>
      <c r="AE81" s="246">
        <v>0</v>
      </c>
      <c r="AF81" s="246">
        <v>0</v>
      </c>
      <c r="AG81" s="200"/>
      <c r="AH81" s="449"/>
      <c r="AI81" s="444"/>
      <c r="AJ81" s="444"/>
      <c r="AK81" s="444"/>
      <c r="AL81" s="444"/>
      <c r="AM81" s="444"/>
      <c r="AN81" s="199"/>
      <c r="AO81" s="450"/>
      <c r="AP81" s="444"/>
      <c r="AQ81" s="444"/>
      <c r="AR81" s="444"/>
      <c r="AS81" s="444"/>
      <c r="AT81" s="444"/>
      <c r="AU81" s="199"/>
      <c r="AV81" s="450"/>
      <c r="AW81" s="444"/>
      <c r="AX81" s="444"/>
      <c r="AY81" s="444"/>
      <c r="AZ81" s="444"/>
      <c r="BA81" s="444"/>
      <c r="BB81" s="199"/>
    </row>
    <row r="82" spans="1:54" x14ac:dyDescent="0.3">
      <c r="A82" s="199" t="s">
        <v>1156</v>
      </c>
      <c r="B82" s="437" t="s">
        <v>23</v>
      </c>
      <c r="C82" s="199" t="s">
        <v>18</v>
      </c>
      <c r="D82" s="441" t="s">
        <v>38</v>
      </c>
      <c r="E82" s="441" t="s">
        <v>38</v>
      </c>
      <c r="F82" s="441" t="s">
        <v>38</v>
      </c>
      <c r="G82" s="441" t="s">
        <v>1998</v>
      </c>
      <c r="H82" s="245">
        <v>136500</v>
      </c>
      <c r="I82" s="246">
        <v>124</v>
      </c>
      <c r="J82" s="246">
        <v>4</v>
      </c>
      <c r="K82" s="442">
        <v>31</v>
      </c>
      <c r="L82" s="322">
        <v>124</v>
      </c>
      <c r="M82" s="246">
        <v>4</v>
      </c>
      <c r="N82" s="246">
        <v>31</v>
      </c>
      <c r="O82" s="246">
        <v>55</v>
      </c>
      <c r="P82" s="246">
        <v>2</v>
      </c>
      <c r="Q82" s="246">
        <v>27.5</v>
      </c>
      <c r="R82" s="443">
        <v>0</v>
      </c>
      <c r="S82" s="444">
        <v>0</v>
      </c>
      <c r="T82" s="445">
        <v>0</v>
      </c>
      <c r="U82" s="444">
        <v>0</v>
      </c>
      <c r="V82" s="444">
        <v>0</v>
      </c>
      <c r="W82" s="444">
        <v>0</v>
      </c>
      <c r="X82" s="444">
        <v>0</v>
      </c>
      <c r="Y82" s="446">
        <v>0</v>
      </c>
      <c r="Z82" s="246"/>
      <c r="AA82" s="245">
        <v>136500</v>
      </c>
      <c r="AB82" s="442">
        <v>16.5</v>
      </c>
      <c r="AC82" s="442">
        <v>16.5</v>
      </c>
      <c r="AD82" s="246">
        <v>44</v>
      </c>
      <c r="AE82" s="246">
        <v>2</v>
      </c>
      <c r="AF82" s="246">
        <v>33</v>
      </c>
      <c r="AG82" s="200"/>
      <c r="AH82" s="449"/>
      <c r="AI82" s="444"/>
      <c r="AJ82" s="444"/>
      <c r="AK82" s="444"/>
      <c r="AL82" s="444"/>
      <c r="AM82" s="444"/>
      <c r="AN82" s="246"/>
      <c r="AO82" s="450"/>
      <c r="AP82" s="444"/>
      <c r="AQ82" s="444"/>
      <c r="AR82" s="444"/>
      <c r="AS82" s="444"/>
      <c r="AT82" s="444"/>
      <c r="AU82" s="246"/>
      <c r="AV82" s="450"/>
      <c r="AW82" s="444"/>
      <c r="AX82" s="444"/>
      <c r="AY82" s="444"/>
      <c r="AZ82" s="444"/>
      <c r="BA82" s="444"/>
      <c r="BB82" s="246"/>
    </row>
    <row r="83" spans="1:54" x14ac:dyDescent="0.3">
      <c r="A83" s="199" t="s">
        <v>1652</v>
      </c>
      <c r="B83" s="199" t="s">
        <v>19</v>
      </c>
      <c r="C83" s="199" t="s">
        <v>19</v>
      </c>
      <c r="D83" s="441" t="s">
        <v>1998</v>
      </c>
      <c r="E83" s="435" t="s">
        <v>1971</v>
      </c>
      <c r="F83" s="441" t="s">
        <v>9</v>
      </c>
      <c r="G83" s="441" t="s">
        <v>38</v>
      </c>
      <c r="H83" s="245">
        <v>123900</v>
      </c>
      <c r="I83" s="246">
        <v>0</v>
      </c>
      <c r="J83" s="246">
        <v>0</v>
      </c>
      <c r="K83" s="442" t="s">
        <v>1020</v>
      </c>
      <c r="L83" s="322">
        <v>0</v>
      </c>
      <c r="M83" s="246">
        <v>0</v>
      </c>
      <c r="N83" s="246">
        <v>0</v>
      </c>
      <c r="O83" s="246">
        <v>0</v>
      </c>
      <c r="P83" s="246">
        <v>0</v>
      </c>
      <c r="Q83" s="246">
        <v>0</v>
      </c>
      <c r="R83" s="443">
        <v>0</v>
      </c>
      <c r="S83" s="444">
        <v>0</v>
      </c>
      <c r="T83" s="445">
        <v>0</v>
      </c>
      <c r="U83" s="444">
        <v>0</v>
      </c>
      <c r="V83" s="444">
        <v>0</v>
      </c>
      <c r="W83" s="444">
        <v>0</v>
      </c>
      <c r="X83" s="444">
        <v>0</v>
      </c>
      <c r="Y83" s="446">
        <v>0</v>
      </c>
      <c r="Z83" s="372"/>
      <c r="AA83" s="245">
        <v>123900</v>
      </c>
      <c r="AB83" s="442">
        <v>0</v>
      </c>
      <c r="AC83" s="442">
        <v>0</v>
      </c>
      <c r="AD83" s="246">
        <v>23</v>
      </c>
      <c r="AE83" s="246">
        <v>0</v>
      </c>
      <c r="AF83" s="246">
        <v>0</v>
      </c>
      <c r="AG83" s="200"/>
      <c r="AH83" s="449"/>
      <c r="AI83" s="444"/>
      <c r="AJ83" s="444"/>
      <c r="AK83" s="444"/>
      <c r="AL83" s="444"/>
      <c r="AM83" s="444"/>
      <c r="AN83" s="278"/>
      <c r="AO83" s="450"/>
      <c r="AP83" s="444"/>
      <c r="AQ83" s="444"/>
      <c r="AR83" s="444"/>
      <c r="AS83" s="444"/>
      <c r="AT83" s="444"/>
      <c r="AU83" s="451"/>
      <c r="AV83" s="450"/>
      <c r="AW83" s="444"/>
      <c r="AX83" s="444"/>
      <c r="AY83" s="444"/>
      <c r="AZ83" s="444"/>
      <c r="BA83" s="444"/>
      <c r="BB83" s="451"/>
    </row>
    <row r="84" spans="1:54" x14ac:dyDescent="0.3">
      <c r="A84" s="199" t="s">
        <v>1157</v>
      </c>
      <c r="B84" s="199" t="s">
        <v>23</v>
      </c>
      <c r="C84" s="199" t="s">
        <v>23</v>
      </c>
      <c r="D84" s="441" t="s">
        <v>1998</v>
      </c>
      <c r="E84" s="441" t="s">
        <v>38</v>
      </c>
      <c r="F84" s="441" t="s">
        <v>38</v>
      </c>
      <c r="G84" s="441" t="s">
        <v>1998</v>
      </c>
      <c r="H84" s="245">
        <v>203300</v>
      </c>
      <c r="I84" s="246">
        <v>0</v>
      </c>
      <c r="J84" s="246">
        <v>0</v>
      </c>
      <c r="K84" s="442" t="s">
        <v>1020</v>
      </c>
      <c r="L84" s="322">
        <v>0</v>
      </c>
      <c r="M84" s="246">
        <v>0</v>
      </c>
      <c r="N84" s="246">
        <v>0</v>
      </c>
      <c r="O84" s="246">
        <v>800</v>
      </c>
      <c r="P84" s="246">
        <v>13</v>
      </c>
      <c r="Q84" s="246">
        <v>61.5</v>
      </c>
      <c r="R84" s="443">
        <v>281</v>
      </c>
      <c r="S84" s="444">
        <v>5</v>
      </c>
      <c r="T84" s="445">
        <v>56.2</v>
      </c>
      <c r="U84" s="444">
        <v>810</v>
      </c>
      <c r="V84" s="444">
        <v>14</v>
      </c>
      <c r="W84" s="444">
        <v>57.86</v>
      </c>
      <c r="X84" s="444">
        <v>1083</v>
      </c>
      <c r="Y84" s="446">
        <v>13</v>
      </c>
      <c r="Z84" s="372"/>
      <c r="AA84" s="245">
        <v>204000</v>
      </c>
      <c r="AB84" s="442">
        <v>39.333333333333336</v>
      </c>
      <c r="AC84" s="442">
        <v>39.333333333333336</v>
      </c>
      <c r="AD84" s="246">
        <v>30</v>
      </c>
      <c r="AE84" s="246">
        <v>3</v>
      </c>
      <c r="AF84" s="246">
        <v>118</v>
      </c>
      <c r="AG84" s="200"/>
      <c r="AH84" s="449"/>
      <c r="AI84" s="444"/>
      <c r="AJ84" s="444"/>
      <c r="AK84" s="444"/>
      <c r="AL84" s="444"/>
      <c r="AM84" s="444"/>
      <c r="AN84" s="447"/>
      <c r="AO84" s="450"/>
      <c r="AP84" s="444"/>
      <c r="AQ84" s="444"/>
      <c r="AR84" s="444"/>
      <c r="AS84" s="444"/>
      <c r="AT84" s="444"/>
      <c r="AU84" s="447"/>
      <c r="AV84" s="450"/>
      <c r="AW84" s="444"/>
      <c r="AX84" s="444"/>
      <c r="AY84" s="444"/>
      <c r="AZ84" s="444"/>
      <c r="BA84" s="444"/>
      <c r="BB84" s="447"/>
    </row>
    <row r="85" spans="1:54" x14ac:dyDescent="0.3">
      <c r="A85" s="199" t="s">
        <v>1892</v>
      </c>
      <c r="B85" s="199" t="s">
        <v>21</v>
      </c>
      <c r="C85" s="199" t="s">
        <v>1020</v>
      </c>
      <c r="D85" s="441" t="s">
        <v>1020</v>
      </c>
      <c r="E85" s="441" t="s">
        <v>11</v>
      </c>
      <c r="F85" s="441" t="s">
        <v>1020</v>
      </c>
      <c r="G85" s="441" t="s">
        <v>1020</v>
      </c>
      <c r="H85" s="245">
        <v>102400</v>
      </c>
      <c r="I85" s="246" t="s">
        <v>1020</v>
      </c>
      <c r="J85" s="246" t="s">
        <v>1020</v>
      </c>
      <c r="K85" s="442" t="s">
        <v>1020</v>
      </c>
      <c r="L85" s="322" t="s">
        <v>1020</v>
      </c>
      <c r="M85" s="246" t="s">
        <v>1020</v>
      </c>
      <c r="N85" s="246" t="s">
        <v>1020</v>
      </c>
      <c r="O85" s="246" t="s">
        <v>1020</v>
      </c>
      <c r="P85" s="246" t="s">
        <v>1020</v>
      </c>
      <c r="Q85" s="246" t="s">
        <v>1020</v>
      </c>
      <c r="R85" s="443" t="s">
        <v>1020</v>
      </c>
      <c r="S85" s="444" t="s">
        <v>1020</v>
      </c>
      <c r="T85" s="445" t="s">
        <v>1020</v>
      </c>
      <c r="U85" s="444" t="s">
        <v>1020</v>
      </c>
      <c r="V85" s="444" t="s">
        <v>1020</v>
      </c>
      <c r="W85" s="444" t="s">
        <v>1020</v>
      </c>
      <c r="X85" s="444" t="s">
        <v>1020</v>
      </c>
      <c r="Y85" s="446" t="s">
        <v>1020</v>
      </c>
      <c r="Z85" s="199"/>
      <c r="AA85" s="245">
        <v>102400</v>
      </c>
      <c r="AB85" s="442">
        <v>0</v>
      </c>
      <c r="AC85" s="442">
        <v>0</v>
      </c>
      <c r="AD85" s="246">
        <v>19</v>
      </c>
      <c r="AE85" s="246">
        <v>0</v>
      </c>
      <c r="AF85" s="246">
        <v>0</v>
      </c>
      <c r="AG85" s="200"/>
      <c r="AH85" s="449"/>
      <c r="AI85" s="444"/>
      <c r="AJ85" s="444"/>
      <c r="AK85" s="444"/>
      <c r="AL85" s="444"/>
      <c r="AM85" s="444"/>
      <c r="AN85" s="246"/>
      <c r="AO85" s="450"/>
      <c r="AP85" s="444"/>
      <c r="AQ85" s="444"/>
      <c r="AR85" s="444"/>
      <c r="AS85" s="444"/>
      <c r="AT85" s="444"/>
      <c r="AU85" s="246"/>
      <c r="AV85" s="450"/>
      <c r="AW85" s="444"/>
      <c r="AX85" s="444"/>
      <c r="AY85" s="444"/>
      <c r="AZ85" s="444"/>
      <c r="BA85" s="444"/>
      <c r="BB85" s="246"/>
    </row>
    <row r="86" spans="1:54" x14ac:dyDescent="0.3">
      <c r="A86" s="199" t="s">
        <v>1893</v>
      </c>
      <c r="B86" s="199" t="s">
        <v>17</v>
      </c>
      <c r="C86" s="199" t="s">
        <v>1020</v>
      </c>
      <c r="D86" s="441" t="s">
        <v>1020</v>
      </c>
      <c r="E86" s="441" t="s">
        <v>1972</v>
      </c>
      <c r="F86" s="441" t="s">
        <v>1020</v>
      </c>
      <c r="G86" s="441" t="s">
        <v>1020</v>
      </c>
      <c r="H86" s="245">
        <v>123900</v>
      </c>
      <c r="I86" s="246" t="s">
        <v>1020</v>
      </c>
      <c r="J86" s="246" t="s">
        <v>1020</v>
      </c>
      <c r="K86" s="442" t="s">
        <v>1020</v>
      </c>
      <c r="L86" s="322" t="s">
        <v>1020</v>
      </c>
      <c r="M86" s="246" t="s">
        <v>1020</v>
      </c>
      <c r="N86" s="246" t="s">
        <v>1020</v>
      </c>
      <c r="O86" s="246" t="s">
        <v>1020</v>
      </c>
      <c r="P86" s="246" t="s">
        <v>1020</v>
      </c>
      <c r="Q86" s="246" t="s">
        <v>1020</v>
      </c>
      <c r="R86" s="443" t="s">
        <v>1020</v>
      </c>
      <c r="S86" s="444" t="s">
        <v>1020</v>
      </c>
      <c r="T86" s="445" t="s">
        <v>1020</v>
      </c>
      <c r="U86" s="444" t="s">
        <v>1020</v>
      </c>
      <c r="V86" s="444" t="s">
        <v>1020</v>
      </c>
      <c r="W86" s="444" t="s">
        <v>1020</v>
      </c>
      <c r="X86" s="444" t="s">
        <v>1020</v>
      </c>
      <c r="Y86" s="446" t="s">
        <v>1020</v>
      </c>
      <c r="Z86" s="199"/>
      <c r="AA86" s="245">
        <v>123900</v>
      </c>
      <c r="AB86" s="442">
        <v>0</v>
      </c>
      <c r="AC86" s="442">
        <v>0</v>
      </c>
      <c r="AD86" s="246">
        <v>23</v>
      </c>
      <c r="AE86" s="246">
        <v>0</v>
      </c>
      <c r="AF86" s="246">
        <v>0</v>
      </c>
      <c r="AG86" s="200"/>
      <c r="AH86" s="449"/>
      <c r="AI86" s="444"/>
      <c r="AJ86" s="444"/>
      <c r="AK86" s="444"/>
      <c r="AL86" s="444"/>
      <c r="AM86" s="444"/>
      <c r="AN86" s="451"/>
      <c r="AO86" s="450"/>
      <c r="AP86" s="444"/>
      <c r="AQ86" s="444"/>
      <c r="AR86" s="444"/>
      <c r="AS86" s="444"/>
      <c r="AT86" s="444"/>
      <c r="AU86" s="451"/>
      <c r="AV86" s="450"/>
      <c r="AW86" s="444"/>
      <c r="AX86" s="444"/>
      <c r="AY86" s="444"/>
      <c r="AZ86" s="444"/>
      <c r="BA86" s="444"/>
      <c r="BB86" s="451"/>
    </row>
    <row r="87" spans="1:54" x14ac:dyDescent="0.3">
      <c r="A87" s="199" t="s">
        <v>1513</v>
      </c>
      <c r="B87" s="199" t="s">
        <v>19</v>
      </c>
      <c r="C87" s="199" t="s">
        <v>19</v>
      </c>
      <c r="D87" s="441" t="s">
        <v>1998</v>
      </c>
      <c r="E87" s="441" t="s">
        <v>9</v>
      </c>
      <c r="F87" s="441" t="s">
        <v>9</v>
      </c>
      <c r="G87" s="441" t="s">
        <v>1998</v>
      </c>
      <c r="H87" s="245">
        <v>123900</v>
      </c>
      <c r="I87" s="246">
        <v>0</v>
      </c>
      <c r="J87" s="246">
        <v>0</v>
      </c>
      <c r="K87" s="442" t="s">
        <v>1020</v>
      </c>
      <c r="L87" s="322">
        <v>0</v>
      </c>
      <c r="M87" s="246">
        <v>0</v>
      </c>
      <c r="N87" s="246">
        <v>0</v>
      </c>
      <c r="O87" s="246">
        <v>0</v>
      </c>
      <c r="P87" s="246">
        <v>0</v>
      </c>
      <c r="Q87" s="246">
        <v>0</v>
      </c>
      <c r="R87" s="443">
        <v>0</v>
      </c>
      <c r="S87" s="444">
        <v>0</v>
      </c>
      <c r="T87" s="445">
        <v>0</v>
      </c>
      <c r="U87" s="444">
        <v>0</v>
      </c>
      <c r="V87" s="444">
        <v>0</v>
      </c>
      <c r="W87" s="444">
        <v>0</v>
      </c>
      <c r="X87" s="444">
        <v>0</v>
      </c>
      <c r="Y87" s="446">
        <v>0</v>
      </c>
      <c r="Z87" s="199"/>
      <c r="AA87" s="245">
        <v>123900</v>
      </c>
      <c r="AB87" s="442">
        <v>0</v>
      </c>
      <c r="AC87" s="442">
        <v>0</v>
      </c>
      <c r="AD87" s="246">
        <v>23</v>
      </c>
      <c r="AE87" s="246">
        <v>0</v>
      </c>
      <c r="AF87" s="246">
        <v>0</v>
      </c>
      <c r="AG87" s="200"/>
      <c r="AH87" s="449"/>
      <c r="AI87" s="444"/>
      <c r="AJ87" s="444"/>
      <c r="AK87" s="444"/>
      <c r="AL87" s="444"/>
      <c r="AM87" s="444"/>
      <c r="AN87" s="451"/>
      <c r="AO87" s="450"/>
      <c r="AP87" s="444"/>
      <c r="AQ87" s="444"/>
      <c r="AR87" s="444"/>
      <c r="AS87" s="444"/>
      <c r="AT87" s="444"/>
      <c r="AU87" s="451"/>
      <c r="AV87" s="450"/>
      <c r="AW87" s="444"/>
      <c r="AX87" s="444"/>
      <c r="AY87" s="444"/>
      <c r="AZ87" s="444"/>
      <c r="BA87" s="444"/>
      <c r="BB87" s="451"/>
    </row>
    <row r="88" spans="1:54" x14ac:dyDescent="0.3">
      <c r="A88" s="199" t="s">
        <v>1894</v>
      </c>
      <c r="B88" s="199" t="s">
        <v>13</v>
      </c>
      <c r="C88" s="199" t="s">
        <v>1020</v>
      </c>
      <c r="D88" s="441" t="s">
        <v>1020</v>
      </c>
      <c r="E88" s="441" t="s">
        <v>10</v>
      </c>
      <c r="F88" s="441" t="s">
        <v>1020</v>
      </c>
      <c r="G88" s="441" t="s">
        <v>1020</v>
      </c>
      <c r="H88" s="245">
        <v>157800</v>
      </c>
      <c r="I88" s="246" t="s">
        <v>1020</v>
      </c>
      <c r="J88" s="246" t="s">
        <v>1020</v>
      </c>
      <c r="K88" s="442" t="s">
        <v>1020</v>
      </c>
      <c r="L88" s="322" t="s">
        <v>1020</v>
      </c>
      <c r="M88" s="246" t="s">
        <v>1020</v>
      </c>
      <c r="N88" s="246" t="s">
        <v>1020</v>
      </c>
      <c r="O88" s="246" t="s">
        <v>1020</v>
      </c>
      <c r="P88" s="246" t="s">
        <v>1020</v>
      </c>
      <c r="Q88" s="246" t="s">
        <v>1020</v>
      </c>
      <c r="R88" s="443" t="s">
        <v>1020</v>
      </c>
      <c r="S88" s="444" t="s">
        <v>1020</v>
      </c>
      <c r="T88" s="445" t="s">
        <v>1020</v>
      </c>
      <c r="U88" s="444" t="s">
        <v>1020</v>
      </c>
      <c r="V88" s="444" t="s">
        <v>1020</v>
      </c>
      <c r="W88" s="444" t="s">
        <v>1020</v>
      </c>
      <c r="X88" s="444" t="s">
        <v>1020</v>
      </c>
      <c r="Y88" s="446" t="s">
        <v>1020</v>
      </c>
      <c r="Z88" s="246"/>
      <c r="AA88" s="245">
        <v>157800</v>
      </c>
      <c r="AB88" s="442">
        <v>0</v>
      </c>
      <c r="AC88" s="442">
        <v>0</v>
      </c>
      <c r="AD88" s="246">
        <v>30</v>
      </c>
      <c r="AE88" s="246">
        <v>0</v>
      </c>
      <c r="AF88" s="246">
        <v>0</v>
      </c>
      <c r="AG88" s="200"/>
      <c r="AH88" s="449"/>
      <c r="AI88" s="444"/>
      <c r="AJ88" s="444"/>
      <c r="AK88" s="444"/>
      <c r="AL88" s="444"/>
      <c r="AM88" s="444"/>
      <c r="AN88" s="447"/>
      <c r="AO88" s="450"/>
      <c r="AP88" s="444"/>
      <c r="AQ88" s="444"/>
      <c r="AR88" s="444"/>
      <c r="AS88" s="444"/>
      <c r="AT88" s="444"/>
      <c r="AU88" s="447"/>
      <c r="AV88" s="450"/>
      <c r="AW88" s="444"/>
      <c r="AX88" s="444"/>
      <c r="AY88" s="444"/>
      <c r="AZ88" s="444"/>
      <c r="BA88" s="444"/>
      <c r="BB88" s="447"/>
    </row>
    <row r="89" spans="1:54" x14ac:dyDescent="0.3">
      <c r="A89" s="199" t="s">
        <v>1166</v>
      </c>
      <c r="B89" s="199" t="s">
        <v>26</v>
      </c>
      <c r="C89" s="199" t="s">
        <v>1020</v>
      </c>
      <c r="D89" s="441" t="s">
        <v>1020</v>
      </c>
      <c r="E89" s="441" t="s">
        <v>1972</v>
      </c>
      <c r="F89" s="441" t="s">
        <v>1020</v>
      </c>
      <c r="G89" s="441" t="s">
        <v>1020</v>
      </c>
      <c r="H89" s="245">
        <v>167400</v>
      </c>
      <c r="I89" s="246" t="s">
        <v>1020</v>
      </c>
      <c r="J89" s="246" t="s">
        <v>1020</v>
      </c>
      <c r="K89" s="442" t="s">
        <v>1020</v>
      </c>
      <c r="L89" s="322" t="s">
        <v>1020</v>
      </c>
      <c r="M89" s="246" t="s">
        <v>1020</v>
      </c>
      <c r="N89" s="246" t="s">
        <v>1020</v>
      </c>
      <c r="O89" s="246" t="s">
        <v>1020</v>
      </c>
      <c r="P89" s="246" t="s">
        <v>1020</v>
      </c>
      <c r="Q89" s="246" t="s">
        <v>1020</v>
      </c>
      <c r="R89" s="443" t="s">
        <v>1020</v>
      </c>
      <c r="S89" s="444" t="s">
        <v>1020</v>
      </c>
      <c r="T89" s="445" t="s">
        <v>1020</v>
      </c>
      <c r="U89" s="444" t="s">
        <v>1020</v>
      </c>
      <c r="V89" s="444" t="s">
        <v>1020</v>
      </c>
      <c r="W89" s="444" t="s">
        <v>1020</v>
      </c>
      <c r="X89" s="444" t="s">
        <v>1020</v>
      </c>
      <c r="Y89" s="446" t="s">
        <v>1020</v>
      </c>
      <c r="Z89" s="199"/>
      <c r="AA89" s="245">
        <v>167400</v>
      </c>
      <c r="AB89" s="442">
        <v>0</v>
      </c>
      <c r="AC89" s="442">
        <v>0</v>
      </c>
      <c r="AD89" s="246">
        <v>32</v>
      </c>
      <c r="AE89" s="246">
        <v>0</v>
      </c>
      <c r="AF89" s="246">
        <v>0</v>
      </c>
      <c r="AH89" s="21"/>
      <c r="AI89" s="320"/>
      <c r="AJ89" s="320"/>
      <c r="AK89" s="320"/>
      <c r="AL89" s="20"/>
      <c r="AM89" s="20"/>
      <c r="AN89" s="25"/>
      <c r="AO89" s="21"/>
      <c r="AP89" s="320"/>
      <c r="AQ89" s="320"/>
      <c r="AR89" s="466"/>
      <c r="AS89" s="20"/>
      <c r="AT89" s="20"/>
      <c r="AU89" s="25"/>
      <c r="AV89" s="20"/>
      <c r="AW89" s="20"/>
      <c r="AX89" s="20"/>
      <c r="AY89" s="20"/>
      <c r="AZ89" s="20"/>
      <c r="BA89" s="20"/>
      <c r="BB89" s="25"/>
    </row>
    <row r="90" spans="1:54" x14ac:dyDescent="0.3">
      <c r="A90" s="199" t="s">
        <v>1515</v>
      </c>
      <c r="B90" s="199" t="s">
        <v>22</v>
      </c>
      <c r="C90" s="199" t="s">
        <v>22</v>
      </c>
      <c r="D90" s="441" t="s">
        <v>1998</v>
      </c>
      <c r="E90" s="441" t="s">
        <v>38</v>
      </c>
      <c r="F90" s="441" t="s">
        <v>38</v>
      </c>
      <c r="G90" s="441" t="s">
        <v>1998</v>
      </c>
      <c r="H90" s="245">
        <v>123900</v>
      </c>
      <c r="I90" s="246">
        <v>49</v>
      </c>
      <c r="J90" s="246">
        <v>2</v>
      </c>
      <c r="K90" s="442">
        <v>24.5</v>
      </c>
      <c r="L90" s="322">
        <v>49</v>
      </c>
      <c r="M90" s="246">
        <v>2</v>
      </c>
      <c r="N90" s="246">
        <v>24.5</v>
      </c>
      <c r="O90" s="246">
        <v>190</v>
      </c>
      <c r="P90" s="246">
        <v>4</v>
      </c>
      <c r="Q90" s="246">
        <v>47.5</v>
      </c>
      <c r="R90" s="443">
        <v>0</v>
      </c>
      <c r="S90" s="444">
        <v>0</v>
      </c>
      <c r="T90" s="445">
        <v>0</v>
      </c>
      <c r="U90" s="444">
        <v>0</v>
      </c>
      <c r="V90" s="444">
        <v>0</v>
      </c>
      <c r="W90" s="444">
        <v>0</v>
      </c>
      <c r="X90" s="444">
        <v>0</v>
      </c>
      <c r="Y90" s="446">
        <v>0</v>
      </c>
      <c r="Z90" s="199"/>
      <c r="AA90" s="245">
        <v>123900</v>
      </c>
      <c r="AB90" s="442">
        <v>0</v>
      </c>
      <c r="AC90" s="442">
        <v>0</v>
      </c>
      <c r="AD90" s="246">
        <v>23</v>
      </c>
      <c r="AE90" s="246">
        <v>0</v>
      </c>
      <c r="AF90" s="246">
        <v>0</v>
      </c>
      <c r="AH90" s="21"/>
      <c r="AI90" s="320"/>
      <c r="AJ90" s="320"/>
      <c r="AK90" s="320"/>
      <c r="AL90" s="20"/>
      <c r="AM90" s="20"/>
      <c r="AN90" s="63"/>
      <c r="AO90" s="21"/>
      <c r="AP90" s="320"/>
      <c r="AQ90" s="320"/>
      <c r="AR90" s="466"/>
      <c r="AS90" s="20"/>
      <c r="AT90" s="20"/>
      <c r="AU90" s="63"/>
      <c r="AV90" s="20"/>
      <c r="AW90" s="20"/>
      <c r="AX90" s="20"/>
      <c r="AY90" s="20"/>
      <c r="AZ90" s="20"/>
      <c r="BA90" s="20"/>
      <c r="BB90" s="63"/>
    </row>
    <row r="91" spans="1:54" x14ac:dyDescent="0.3">
      <c r="A91" s="199" t="s">
        <v>1895</v>
      </c>
      <c r="B91" s="199" t="s">
        <v>18</v>
      </c>
      <c r="C91" s="199" t="s">
        <v>1020</v>
      </c>
      <c r="D91" s="441" t="s">
        <v>1020</v>
      </c>
      <c r="E91" s="441" t="s">
        <v>1973</v>
      </c>
      <c r="F91" s="441" t="s">
        <v>1020</v>
      </c>
      <c r="G91" s="441" t="s">
        <v>1020</v>
      </c>
      <c r="H91" s="245">
        <v>117300</v>
      </c>
      <c r="I91" s="246" t="s">
        <v>1020</v>
      </c>
      <c r="J91" s="246" t="s">
        <v>1020</v>
      </c>
      <c r="K91" s="442" t="s">
        <v>1020</v>
      </c>
      <c r="L91" s="322" t="s">
        <v>1020</v>
      </c>
      <c r="M91" s="246" t="s">
        <v>1020</v>
      </c>
      <c r="N91" s="246" t="s">
        <v>1020</v>
      </c>
      <c r="O91" s="246" t="s">
        <v>1020</v>
      </c>
      <c r="P91" s="246" t="s">
        <v>1020</v>
      </c>
      <c r="Q91" s="246" t="s">
        <v>1020</v>
      </c>
      <c r="R91" s="443" t="s">
        <v>1020</v>
      </c>
      <c r="S91" s="444" t="s">
        <v>1020</v>
      </c>
      <c r="T91" s="445" t="s">
        <v>1020</v>
      </c>
      <c r="U91" s="444" t="s">
        <v>1020</v>
      </c>
      <c r="V91" s="444" t="s">
        <v>1020</v>
      </c>
      <c r="W91" s="444" t="s">
        <v>1020</v>
      </c>
      <c r="X91" s="444" t="s">
        <v>1020</v>
      </c>
      <c r="Y91" s="446" t="s">
        <v>1020</v>
      </c>
      <c r="Z91" s="372"/>
      <c r="AA91" s="245">
        <v>117300</v>
      </c>
      <c r="AB91" s="442">
        <v>0</v>
      </c>
      <c r="AC91" s="442">
        <v>0</v>
      </c>
      <c r="AD91" s="246">
        <v>22</v>
      </c>
      <c r="AE91" s="246">
        <v>0</v>
      </c>
      <c r="AF91" s="246">
        <v>0</v>
      </c>
      <c r="AH91" s="21"/>
      <c r="AI91" s="320"/>
      <c r="AJ91" s="320"/>
      <c r="AK91" s="320"/>
      <c r="AL91" s="20"/>
      <c r="AM91" s="20"/>
      <c r="AN91" s="25"/>
      <c r="AO91" s="21"/>
      <c r="AP91" s="320"/>
      <c r="AQ91" s="320"/>
      <c r="AR91" s="466"/>
      <c r="AS91" s="20"/>
      <c r="AT91" s="20"/>
      <c r="AU91" s="25"/>
      <c r="AV91" s="20"/>
      <c r="AW91" s="20"/>
      <c r="AX91" s="20"/>
      <c r="AY91" s="20"/>
      <c r="AZ91" s="20"/>
      <c r="BA91" s="20"/>
      <c r="BB91" s="25"/>
    </row>
    <row r="92" spans="1:54" x14ac:dyDescent="0.3">
      <c r="A92" s="199" t="s">
        <v>1169</v>
      </c>
      <c r="B92" s="437" t="s">
        <v>24</v>
      </c>
      <c r="C92" s="199" t="s">
        <v>15</v>
      </c>
      <c r="D92" s="441" t="s">
        <v>38</v>
      </c>
      <c r="E92" s="435" t="s">
        <v>1974</v>
      </c>
      <c r="F92" s="441" t="s">
        <v>9</v>
      </c>
      <c r="G92" s="441" t="s">
        <v>38</v>
      </c>
      <c r="H92" s="245">
        <v>189400</v>
      </c>
      <c r="I92" s="246">
        <v>172</v>
      </c>
      <c r="J92" s="246">
        <v>4</v>
      </c>
      <c r="K92" s="442">
        <v>43</v>
      </c>
      <c r="L92" s="322">
        <v>172</v>
      </c>
      <c r="M92" s="246">
        <v>4</v>
      </c>
      <c r="N92" s="246">
        <v>43</v>
      </c>
      <c r="O92" s="246">
        <v>789</v>
      </c>
      <c r="P92" s="246">
        <v>14</v>
      </c>
      <c r="Q92" s="246">
        <v>56.4</v>
      </c>
      <c r="R92" s="443">
        <v>477</v>
      </c>
      <c r="S92" s="444">
        <v>8</v>
      </c>
      <c r="T92" s="445">
        <v>59.6</v>
      </c>
      <c r="U92" s="444">
        <v>1038</v>
      </c>
      <c r="V92" s="444">
        <v>16</v>
      </c>
      <c r="W92" s="444">
        <v>64.88</v>
      </c>
      <c r="X92" s="444">
        <v>404</v>
      </c>
      <c r="Y92" s="446">
        <v>5</v>
      </c>
      <c r="Z92" s="199"/>
      <c r="AA92" s="245">
        <v>189800</v>
      </c>
      <c r="AB92" s="442">
        <v>36</v>
      </c>
      <c r="AC92" s="442">
        <v>36</v>
      </c>
      <c r="AD92" s="246">
        <v>37</v>
      </c>
      <c r="AE92" s="246">
        <v>3</v>
      </c>
      <c r="AF92" s="246">
        <v>108</v>
      </c>
      <c r="AH92" s="21"/>
      <c r="AI92" s="320"/>
      <c r="AJ92" s="320"/>
      <c r="AK92" s="320"/>
      <c r="AL92" s="20"/>
      <c r="AM92" s="20"/>
      <c r="AN92" s="21"/>
      <c r="AO92" s="21"/>
      <c r="AP92" s="320"/>
      <c r="AQ92" s="320"/>
      <c r="AR92" s="466"/>
      <c r="AS92" s="20"/>
      <c r="AT92" s="20"/>
      <c r="AU92" s="21"/>
      <c r="AV92" s="20"/>
      <c r="AW92" s="20"/>
      <c r="AX92" s="20"/>
      <c r="AY92" s="20"/>
      <c r="AZ92" s="20"/>
      <c r="BA92" s="20"/>
      <c r="BB92" s="21"/>
    </row>
    <row r="93" spans="1:54" x14ac:dyDescent="0.3">
      <c r="A93" s="199" t="s">
        <v>1896</v>
      </c>
      <c r="B93" s="199" t="s">
        <v>22</v>
      </c>
      <c r="C93" s="199" t="s">
        <v>1020</v>
      </c>
      <c r="D93" s="441" t="s">
        <v>1020</v>
      </c>
      <c r="E93" s="441" t="s">
        <v>11</v>
      </c>
      <c r="F93" s="441" t="s">
        <v>1020</v>
      </c>
      <c r="G93" s="441" t="s">
        <v>1020</v>
      </c>
      <c r="H93" s="245">
        <v>102400</v>
      </c>
      <c r="I93" s="246" t="s">
        <v>1020</v>
      </c>
      <c r="J93" s="246" t="s">
        <v>1020</v>
      </c>
      <c r="K93" s="442" t="s">
        <v>1020</v>
      </c>
      <c r="L93" s="322" t="s">
        <v>1020</v>
      </c>
      <c r="M93" s="246" t="s">
        <v>1020</v>
      </c>
      <c r="N93" s="246" t="s">
        <v>1020</v>
      </c>
      <c r="O93" s="246" t="s">
        <v>1020</v>
      </c>
      <c r="P93" s="246" t="s">
        <v>1020</v>
      </c>
      <c r="Q93" s="246" t="s">
        <v>1020</v>
      </c>
      <c r="R93" s="443" t="s">
        <v>1020</v>
      </c>
      <c r="S93" s="444" t="s">
        <v>1020</v>
      </c>
      <c r="T93" s="445" t="s">
        <v>1020</v>
      </c>
      <c r="U93" s="444" t="s">
        <v>1020</v>
      </c>
      <c r="V93" s="444" t="s">
        <v>1020</v>
      </c>
      <c r="W93" s="444" t="s">
        <v>1020</v>
      </c>
      <c r="X93" s="444" t="s">
        <v>1020</v>
      </c>
      <c r="Y93" s="446" t="s">
        <v>1020</v>
      </c>
      <c r="Z93" s="246"/>
      <c r="AA93" s="245">
        <v>102400</v>
      </c>
      <c r="AB93" s="442">
        <v>0</v>
      </c>
      <c r="AC93" s="442">
        <v>0</v>
      </c>
      <c r="AD93" s="246">
        <v>19</v>
      </c>
      <c r="AE93" s="246">
        <v>0</v>
      </c>
      <c r="AF93" s="246">
        <v>0</v>
      </c>
      <c r="AH93" s="21"/>
      <c r="AI93" s="320"/>
      <c r="AJ93" s="320"/>
      <c r="AK93" s="320"/>
      <c r="AL93" s="20"/>
      <c r="AM93" s="20"/>
      <c r="AN93" s="21"/>
      <c r="AO93" s="21"/>
      <c r="AP93" s="320"/>
      <c r="AQ93" s="320"/>
      <c r="AR93" s="466"/>
      <c r="AS93" s="20"/>
      <c r="AT93" s="20"/>
      <c r="AU93" s="21"/>
      <c r="AV93" s="20"/>
      <c r="AW93" s="20"/>
      <c r="AX93" s="20"/>
      <c r="AY93" s="20"/>
      <c r="AZ93" s="20"/>
      <c r="BA93" s="20"/>
      <c r="BB93" s="21"/>
    </row>
    <row r="94" spans="1:54" x14ac:dyDescent="0.3">
      <c r="A94" s="199" t="s">
        <v>1897</v>
      </c>
      <c r="B94" s="199" t="s">
        <v>3</v>
      </c>
      <c r="C94" s="199" t="s">
        <v>1020</v>
      </c>
      <c r="D94" s="441" t="s">
        <v>1020</v>
      </c>
      <c r="E94" s="441" t="s">
        <v>1974</v>
      </c>
      <c r="F94" s="441" t="s">
        <v>1020</v>
      </c>
      <c r="G94" s="441" t="s">
        <v>1020</v>
      </c>
      <c r="H94" s="245">
        <v>117300</v>
      </c>
      <c r="I94" s="246" t="s">
        <v>1020</v>
      </c>
      <c r="J94" s="246" t="s">
        <v>1020</v>
      </c>
      <c r="K94" s="442" t="s">
        <v>1020</v>
      </c>
      <c r="L94" s="322" t="s">
        <v>1020</v>
      </c>
      <c r="M94" s="246" t="s">
        <v>1020</v>
      </c>
      <c r="N94" s="246" t="s">
        <v>1020</v>
      </c>
      <c r="O94" s="246" t="s">
        <v>1020</v>
      </c>
      <c r="P94" s="246" t="s">
        <v>1020</v>
      </c>
      <c r="Q94" s="246" t="s">
        <v>1020</v>
      </c>
      <c r="R94" s="443" t="s">
        <v>1020</v>
      </c>
      <c r="S94" s="444" t="s">
        <v>1020</v>
      </c>
      <c r="T94" s="445" t="s">
        <v>1020</v>
      </c>
      <c r="U94" s="444" t="s">
        <v>1020</v>
      </c>
      <c r="V94" s="444" t="s">
        <v>1020</v>
      </c>
      <c r="W94" s="444" t="s">
        <v>1020</v>
      </c>
      <c r="X94" s="444" t="s">
        <v>1020</v>
      </c>
      <c r="Y94" s="446" t="s">
        <v>1020</v>
      </c>
      <c r="Z94" s="372"/>
      <c r="AA94" s="245">
        <v>117300</v>
      </c>
      <c r="AB94" s="442">
        <v>0</v>
      </c>
      <c r="AC94" s="442">
        <v>0</v>
      </c>
      <c r="AD94" s="246">
        <v>22</v>
      </c>
      <c r="AE94" s="246">
        <v>0</v>
      </c>
      <c r="AF94" s="246">
        <v>0</v>
      </c>
      <c r="AH94" s="21"/>
      <c r="AI94" s="320"/>
      <c r="AJ94" s="320"/>
      <c r="AK94" s="320"/>
      <c r="AL94" s="20"/>
      <c r="AM94" s="20"/>
      <c r="AN94" s="25"/>
      <c r="AO94" s="21"/>
      <c r="AP94" s="320"/>
      <c r="AQ94" s="320"/>
      <c r="AR94" s="466"/>
      <c r="AS94" s="20"/>
      <c r="AT94" s="20"/>
      <c r="AU94" s="25"/>
      <c r="AV94" s="20"/>
      <c r="AW94" s="20"/>
      <c r="AX94" s="20"/>
      <c r="AY94" s="20"/>
      <c r="AZ94" s="20"/>
      <c r="BA94" s="20"/>
      <c r="BB94" s="25"/>
    </row>
    <row r="95" spans="1:54" x14ac:dyDescent="0.3">
      <c r="A95" s="199" t="s">
        <v>1898</v>
      </c>
      <c r="B95" s="199" t="s">
        <v>22</v>
      </c>
      <c r="C95" s="199" t="s">
        <v>1020</v>
      </c>
      <c r="D95" s="441" t="s">
        <v>1020</v>
      </c>
      <c r="E95" s="441" t="s">
        <v>38</v>
      </c>
      <c r="F95" s="441" t="s">
        <v>1020</v>
      </c>
      <c r="G95" s="441" t="s">
        <v>1020</v>
      </c>
      <c r="H95" s="245">
        <v>117300</v>
      </c>
      <c r="I95" s="246" t="s">
        <v>1020</v>
      </c>
      <c r="J95" s="246" t="s">
        <v>1020</v>
      </c>
      <c r="K95" s="442" t="s">
        <v>1020</v>
      </c>
      <c r="L95" s="322" t="s">
        <v>1020</v>
      </c>
      <c r="M95" s="246" t="s">
        <v>1020</v>
      </c>
      <c r="N95" s="246" t="s">
        <v>1020</v>
      </c>
      <c r="O95" s="246" t="s">
        <v>1020</v>
      </c>
      <c r="P95" s="246" t="s">
        <v>1020</v>
      </c>
      <c r="Q95" s="246" t="s">
        <v>1020</v>
      </c>
      <c r="R95" s="443" t="s">
        <v>1020</v>
      </c>
      <c r="S95" s="444" t="s">
        <v>1020</v>
      </c>
      <c r="T95" s="445" t="s">
        <v>1020</v>
      </c>
      <c r="U95" s="444" t="s">
        <v>1020</v>
      </c>
      <c r="V95" s="444" t="s">
        <v>1020</v>
      </c>
      <c r="W95" s="444" t="s">
        <v>1020</v>
      </c>
      <c r="X95" s="444" t="s">
        <v>1020</v>
      </c>
      <c r="Y95" s="446" t="s">
        <v>1020</v>
      </c>
      <c r="Z95" s="301"/>
      <c r="AA95" s="245">
        <v>117300</v>
      </c>
      <c r="AB95" s="442">
        <v>0</v>
      </c>
      <c r="AC95" s="442">
        <v>0</v>
      </c>
      <c r="AD95" s="246">
        <v>22</v>
      </c>
      <c r="AE95" s="246">
        <v>0</v>
      </c>
      <c r="AF95" s="246">
        <v>0</v>
      </c>
      <c r="AH95" s="21"/>
      <c r="AI95" s="320"/>
      <c r="AJ95" s="320"/>
      <c r="AK95" s="320"/>
      <c r="AL95" s="20"/>
      <c r="AM95" s="20"/>
      <c r="AN95" s="25"/>
      <c r="AO95" s="21"/>
      <c r="AP95" s="320"/>
      <c r="AQ95" s="320"/>
      <c r="AR95" s="466"/>
      <c r="AS95" s="20"/>
      <c r="AT95" s="20"/>
      <c r="AU95" s="25"/>
      <c r="AV95" s="20"/>
      <c r="AW95" s="20"/>
      <c r="AX95" s="20"/>
      <c r="AY95" s="20"/>
      <c r="AZ95" s="20"/>
      <c r="BA95" s="20"/>
      <c r="BB95" s="25"/>
    </row>
    <row r="96" spans="1:54" x14ac:dyDescent="0.3">
      <c r="A96" s="199" t="s">
        <v>1899</v>
      </c>
      <c r="B96" s="199" t="s">
        <v>19</v>
      </c>
      <c r="C96" s="199" t="s">
        <v>1020</v>
      </c>
      <c r="D96" s="441" t="s">
        <v>1020</v>
      </c>
      <c r="E96" s="441" t="s">
        <v>1971</v>
      </c>
      <c r="F96" s="441" t="s">
        <v>1020</v>
      </c>
      <c r="G96" s="441" t="s">
        <v>1020</v>
      </c>
      <c r="H96" s="245">
        <v>102400</v>
      </c>
      <c r="I96" s="246" t="s">
        <v>1020</v>
      </c>
      <c r="J96" s="246" t="s">
        <v>1020</v>
      </c>
      <c r="K96" s="442" t="s">
        <v>1020</v>
      </c>
      <c r="L96" s="322" t="s">
        <v>1020</v>
      </c>
      <c r="M96" s="246" t="s">
        <v>1020</v>
      </c>
      <c r="N96" s="246" t="s">
        <v>1020</v>
      </c>
      <c r="O96" s="246" t="s">
        <v>1020</v>
      </c>
      <c r="P96" s="246" t="s">
        <v>1020</v>
      </c>
      <c r="Q96" s="246" t="s">
        <v>1020</v>
      </c>
      <c r="R96" s="443" t="s">
        <v>1020</v>
      </c>
      <c r="S96" s="444" t="s">
        <v>1020</v>
      </c>
      <c r="T96" s="445" t="s">
        <v>1020</v>
      </c>
      <c r="U96" s="444" t="s">
        <v>1020</v>
      </c>
      <c r="V96" s="444" t="s">
        <v>1020</v>
      </c>
      <c r="W96" s="444" t="s">
        <v>1020</v>
      </c>
      <c r="X96" s="444" t="s">
        <v>1020</v>
      </c>
      <c r="Y96" s="446" t="s">
        <v>1020</v>
      </c>
      <c r="Z96" s="301"/>
      <c r="AA96" s="245">
        <v>102400</v>
      </c>
      <c r="AB96" s="442">
        <v>0</v>
      </c>
      <c r="AC96" s="442">
        <v>0</v>
      </c>
      <c r="AD96" s="246">
        <v>19</v>
      </c>
      <c r="AE96" s="246">
        <v>0</v>
      </c>
      <c r="AF96" s="246">
        <v>0</v>
      </c>
      <c r="AH96" s="21"/>
      <c r="AI96" s="320"/>
      <c r="AJ96" s="320"/>
      <c r="AK96" s="320"/>
      <c r="AL96" s="20"/>
      <c r="AM96" s="20"/>
      <c r="AN96" s="63"/>
      <c r="AO96" s="21"/>
      <c r="AP96" s="320"/>
      <c r="AQ96" s="320"/>
      <c r="AR96" s="466"/>
      <c r="AS96" s="20"/>
      <c r="AT96" s="20"/>
      <c r="AU96" s="63"/>
      <c r="AV96" s="20"/>
      <c r="AW96" s="20"/>
      <c r="AX96" s="20"/>
      <c r="AY96" s="20"/>
      <c r="AZ96" s="20"/>
      <c r="BA96" s="20"/>
      <c r="BB96" s="63"/>
    </row>
    <row r="97" spans="1:55" x14ac:dyDescent="0.3">
      <c r="A97" s="199" t="s">
        <v>1900</v>
      </c>
      <c r="B97" s="199" t="s">
        <v>25</v>
      </c>
      <c r="C97" s="199" t="s">
        <v>1020</v>
      </c>
      <c r="D97" s="441" t="s">
        <v>1020</v>
      </c>
      <c r="E97" s="441" t="s">
        <v>1971</v>
      </c>
      <c r="F97" s="441" t="s">
        <v>1020</v>
      </c>
      <c r="G97" s="441" t="s">
        <v>1020</v>
      </c>
      <c r="H97" s="245">
        <v>171300</v>
      </c>
      <c r="I97" s="246" t="s">
        <v>1020</v>
      </c>
      <c r="J97" s="246" t="s">
        <v>1020</v>
      </c>
      <c r="K97" s="442" t="s">
        <v>1020</v>
      </c>
      <c r="L97" s="322" t="s">
        <v>1020</v>
      </c>
      <c r="M97" s="246" t="s">
        <v>1020</v>
      </c>
      <c r="N97" s="246" t="s">
        <v>1020</v>
      </c>
      <c r="O97" s="246" t="s">
        <v>1020</v>
      </c>
      <c r="P97" s="246" t="s">
        <v>1020</v>
      </c>
      <c r="Q97" s="246" t="s">
        <v>1020</v>
      </c>
      <c r="R97" s="443" t="s">
        <v>1020</v>
      </c>
      <c r="S97" s="444" t="s">
        <v>1020</v>
      </c>
      <c r="T97" s="445" t="s">
        <v>1020</v>
      </c>
      <c r="U97" s="444" t="s">
        <v>1020</v>
      </c>
      <c r="V97" s="444" t="s">
        <v>1020</v>
      </c>
      <c r="W97" s="444" t="s">
        <v>1020</v>
      </c>
      <c r="X97" s="444" t="s">
        <v>1020</v>
      </c>
      <c r="Y97" s="446" t="s">
        <v>1020</v>
      </c>
      <c r="Z97" s="301"/>
      <c r="AA97" s="245">
        <v>284000</v>
      </c>
      <c r="AB97" s="442">
        <v>64.75</v>
      </c>
      <c r="AC97" s="442">
        <v>54</v>
      </c>
      <c r="AD97" s="246">
        <v>61</v>
      </c>
      <c r="AE97" s="246">
        <v>8</v>
      </c>
      <c r="AF97" s="246">
        <v>518</v>
      </c>
      <c r="AH97" s="21"/>
      <c r="AI97" s="320"/>
      <c r="AJ97" s="320"/>
      <c r="AK97" s="320"/>
      <c r="AL97" s="20"/>
      <c r="AM97" s="20"/>
      <c r="AN97" s="63"/>
      <c r="AO97" s="21"/>
      <c r="AP97" s="320"/>
      <c r="AQ97" s="320"/>
      <c r="AR97" s="466"/>
      <c r="AS97" s="20"/>
      <c r="AT97" s="20"/>
      <c r="AU97" s="63"/>
      <c r="AV97" s="20"/>
      <c r="AW97" s="20"/>
      <c r="AX97" s="20"/>
      <c r="AY97" s="20"/>
      <c r="AZ97" s="20"/>
      <c r="BA97" s="20"/>
      <c r="BB97" s="63"/>
    </row>
    <row r="98" spans="1:55" x14ac:dyDescent="0.3">
      <c r="A98" s="199" t="s">
        <v>1748</v>
      </c>
      <c r="B98" s="199" t="s">
        <v>22</v>
      </c>
      <c r="C98" s="199" t="s">
        <v>22</v>
      </c>
      <c r="D98" s="441" t="s">
        <v>1998</v>
      </c>
      <c r="E98" s="435" t="s">
        <v>1971</v>
      </c>
      <c r="F98" s="441" t="s">
        <v>10</v>
      </c>
      <c r="G98" s="441" t="s">
        <v>38</v>
      </c>
      <c r="H98" s="245">
        <v>192700</v>
      </c>
      <c r="I98" s="246">
        <v>70</v>
      </c>
      <c r="J98" s="246">
        <v>1</v>
      </c>
      <c r="K98" s="442">
        <v>70</v>
      </c>
      <c r="L98" s="322">
        <v>70</v>
      </c>
      <c r="M98" s="246">
        <v>1</v>
      </c>
      <c r="N98" s="246">
        <v>70</v>
      </c>
      <c r="O98" s="246">
        <v>0</v>
      </c>
      <c r="P98" s="246">
        <v>0</v>
      </c>
      <c r="Q98" s="246">
        <v>0</v>
      </c>
      <c r="R98" s="443">
        <v>0</v>
      </c>
      <c r="S98" s="444">
        <v>0</v>
      </c>
      <c r="T98" s="445">
        <v>0</v>
      </c>
      <c r="U98" s="444">
        <v>0</v>
      </c>
      <c r="V98" s="444">
        <v>0</v>
      </c>
      <c r="W98" s="444">
        <v>0</v>
      </c>
      <c r="X98" s="444">
        <v>0</v>
      </c>
      <c r="Y98" s="446">
        <v>0</v>
      </c>
      <c r="Z98" s="301"/>
      <c r="AA98" s="245">
        <v>214200</v>
      </c>
      <c r="AB98" s="442">
        <v>52.666666666666664</v>
      </c>
      <c r="AC98" s="442">
        <v>52.666666666666664</v>
      </c>
      <c r="AD98" s="246">
        <v>20</v>
      </c>
      <c r="AE98" s="246">
        <v>3</v>
      </c>
      <c r="AF98" s="246">
        <v>158</v>
      </c>
      <c r="AH98" s="21"/>
      <c r="AI98" s="320"/>
      <c r="AJ98" s="320"/>
      <c r="AK98" s="320"/>
      <c r="AL98" s="20"/>
      <c r="AM98" s="20"/>
      <c r="AN98" s="21"/>
      <c r="AO98" s="21"/>
      <c r="AP98" s="320"/>
      <c r="AQ98" s="320"/>
      <c r="AR98" s="466"/>
      <c r="AS98" s="20"/>
      <c r="AT98" s="20"/>
      <c r="AU98" s="21"/>
      <c r="AV98" s="20"/>
      <c r="AW98" s="20"/>
      <c r="AX98" s="20"/>
      <c r="AY98" s="20"/>
      <c r="AZ98" s="20"/>
      <c r="BA98" s="20"/>
      <c r="BB98" s="21"/>
    </row>
    <row r="99" spans="1:55" x14ac:dyDescent="0.3">
      <c r="A99" s="199" t="s">
        <v>1180</v>
      </c>
      <c r="B99" s="199" t="s">
        <v>24</v>
      </c>
      <c r="C99" s="199" t="s">
        <v>24</v>
      </c>
      <c r="D99" s="441" t="s">
        <v>1998</v>
      </c>
      <c r="E99" s="441" t="s">
        <v>9</v>
      </c>
      <c r="F99" s="441" t="s">
        <v>9</v>
      </c>
      <c r="G99" s="441" t="s">
        <v>1998</v>
      </c>
      <c r="H99" s="245">
        <v>123900</v>
      </c>
      <c r="I99" s="246">
        <v>0</v>
      </c>
      <c r="J99" s="246">
        <v>0</v>
      </c>
      <c r="K99" s="442" t="s">
        <v>1020</v>
      </c>
      <c r="L99" s="322">
        <v>0</v>
      </c>
      <c r="M99" s="246">
        <v>0</v>
      </c>
      <c r="N99" s="246">
        <v>0</v>
      </c>
      <c r="O99" s="246">
        <v>0</v>
      </c>
      <c r="P99" s="246">
        <v>0</v>
      </c>
      <c r="Q99" s="246">
        <v>0</v>
      </c>
      <c r="R99" s="443">
        <v>0</v>
      </c>
      <c r="S99" s="444">
        <v>0</v>
      </c>
      <c r="T99" s="445">
        <v>0</v>
      </c>
      <c r="U99" s="444">
        <v>0</v>
      </c>
      <c r="V99" s="444">
        <v>0</v>
      </c>
      <c r="W99" s="444">
        <v>0</v>
      </c>
      <c r="X99" s="444">
        <v>0</v>
      </c>
      <c r="Y99" s="446">
        <v>0</v>
      </c>
      <c r="Z99" s="372"/>
      <c r="AA99" s="245">
        <v>123900</v>
      </c>
      <c r="AB99" s="442">
        <v>32</v>
      </c>
      <c r="AC99" s="442">
        <v>32</v>
      </c>
      <c r="AD99" s="246">
        <v>6</v>
      </c>
      <c r="AE99" s="246">
        <v>2</v>
      </c>
      <c r="AF99" s="246">
        <v>64</v>
      </c>
      <c r="AH99" s="21"/>
      <c r="AI99" s="320"/>
      <c r="AJ99" s="320"/>
      <c r="AK99" s="320"/>
      <c r="AL99" s="20"/>
      <c r="AM99" s="20"/>
      <c r="AN99" s="21"/>
      <c r="AO99" s="21"/>
      <c r="AP99" s="320"/>
      <c r="AQ99" s="320"/>
      <c r="AR99" s="466"/>
      <c r="AS99" s="20"/>
      <c r="AT99" s="20"/>
      <c r="AU99" s="21"/>
      <c r="AV99" s="20"/>
      <c r="AW99" s="20"/>
      <c r="AX99" s="20"/>
      <c r="AY99" s="20"/>
      <c r="AZ99" s="20"/>
      <c r="BA99" s="20"/>
      <c r="BB99" s="21"/>
    </row>
    <row r="100" spans="1:55" x14ac:dyDescent="0.3">
      <c r="A100" s="199" t="s">
        <v>1901</v>
      </c>
      <c r="B100" s="199" t="s">
        <v>2</v>
      </c>
      <c r="C100" s="199" t="s">
        <v>1020</v>
      </c>
      <c r="D100" s="441" t="s">
        <v>1020</v>
      </c>
      <c r="E100" s="441" t="s">
        <v>10</v>
      </c>
      <c r="F100" s="441" t="s">
        <v>1020</v>
      </c>
      <c r="G100" s="441" t="s">
        <v>1020</v>
      </c>
      <c r="H100" s="245">
        <v>117300</v>
      </c>
      <c r="I100" s="246" t="s">
        <v>1020</v>
      </c>
      <c r="J100" s="246" t="s">
        <v>1020</v>
      </c>
      <c r="K100" s="442" t="s">
        <v>1020</v>
      </c>
      <c r="L100" s="322" t="s">
        <v>1020</v>
      </c>
      <c r="M100" s="246" t="s">
        <v>1020</v>
      </c>
      <c r="N100" s="246" t="s">
        <v>1020</v>
      </c>
      <c r="O100" s="246" t="s">
        <v>1020</v>
      </c>
      <c r="P100" s="246" t="s">
        <v>1020</v>
      </c>
      <c r="Q100" s="246" t="s">
        <v>1020</v>
      </c>
      <c r="R100" s="443" t="s">
        <v>1020</v>
      </c>
      <c r="S100" s="444" t="s">
        <v>1020</v>
      </c>
      <c r="T100" s="445" t="s">
        <v>1020</v>
      </c>
      <c r="U100" s="444" t="s">
        <v>1020</v>
      </c>
      <c r="V100" s="444" t="s">
        <v>1020</v>
      </c>
      <c r="W100" s="444" t="s">
        <v>1020</v>
      </c>
      <c r="X100" s="444" t="s">
        <v>1020</v>
      </c>
      <c r="Y100" s="446" t="s">
        <v>1020</v>
      </c>
      <c r="Z100" s="372"/>
      <c r="AA100" s="245">
        <v>117300</v>
      </c>
      <c r="AB100" s="442">
        <v>0</v>
      </c>
      <c r="AC100" s="442">
        <v>0</v>
      </c>
      <c r="AD100" s="246">
        <v>22</v>
      </c>
      <c r="AE100" s="246">
        <v>0</v>
      </c>
      <c r="AF100" s="246">
        <v>0</v>
      </c>
      <c r="AH100" s="21"/>
      <c r="AI100" s="320"/>
      <c r="AJ100" s="320"/>
      <c r="AK100" s="320"/>
      <c r="AL100" s="20"/>
      <c r="AM100" s="20"/>
      <c r="AN100" s="21"/>
      <c r="AO100" s="21"/>
      <c r="AP100" s="320"/>
      <c r="AQ100" s="320"/>
      <c r="AR100" s="466"/>
      <c r="AS100" s="20"/>
      <c r="AT100" s="20"/>
      <c r="AU100" s="21"/>
      <c r="AV100" s="20"/>
      <c r="AW100" s="20"/>
      <c r="AX100" s="20"/>
      <c r="AY100" s="20"/>
      <c r="AZ100" s="20"/>
      <c r="BA100" s="20"/>
      <c r="BB100" s="21"/>
    </row>
    <row r="101" spans="1:55" x14ac:dyDescent="0.3">
      <c r="A101" s="199" t="s">
        <v>1184</v>
      </c>
      <c r="B101" s="199" t="s">
        <v>20</v>
      </c>
      <c r="C101" s="199" t="s">
        <v>1020</v>
      </c>
      <c r="D101" s="441" t="s">
        <v>1020</v>
      </c>
      <c r="E101" s="441" t="s">
        <v>38</v>
      </c>
      <c r="F101" s="441" t="s">
        <v>1020</v>
      </c>
      <c r="G101" s="441" t="s">
        <v>1020</v>
      </c>
      <c r="H101" s="245">
        <v>123900</v>
      </c>
      <c r="I101" s="246" t="s">
        <v>1020</v>
      </c>
      <c r="J101" s="246" t="s">
        <v>1020</v>
      </c>
      <c r="K101" s="442" t="s">
        <v>1020</v>
      </c>
      <c r="L101" s="322" t="s">
        <v>1020</v>
      </c>
      <c r="M101" s="246" t="s">
        <v>1020</v>
      </c>
      <c r="N101" s="246" t="s">
        <v>1020</v>
      </c>
      <c r="O101" s="246" t="s">
        <v>1020</v>
      </c>
      <c r="P101" s="246" t="s">
        <v>1020</v>
      </c>
      <c r="Q101" s="246" t="s">
        <v>1020</v>
      </c>
      <c r="R101" s="443" t="s">
        <v>1020</v>
      </c>
      <c r="S101" s="444" t="s">
        <v>1020</v>
      </c>
      <c r="T101" s="445" t="s">
        <v>1020</v>
      </c>
      <c r="U101" s="444" t="s">
        <v>1020</v>
      </c>
      <c r="V101" s="444" t="s">
        <v>1020</v>
      </c>
      <c r="W101" s="444" t="s">
        <v>1020</v>
      </c>
      <c r="X101" s="444" t="s">
        <v>1020</v>
      </c>
      <c r="Y101" s="446" t="s">
        <v>1020</v>
      </c>
      <c r="Z101" s="199"/>
      <c r="AA101" s="245">
        <v>267100</v>
      </c>
      <c r="AB101" s="442">
        <v>50.5</v>
      </c>
      <c r="AC101" s="442">
        <v>40.666666666666664</v>
      </c>
      <c r="AD101" s="246">
        <v>106</v>
      </c>
      <c r="AE101" s="246">
        <v>8</v>
      </c>
      <c r="AF101" s="246">
        <v>404</v>
      </c>
      <c r="AH101" s="21"/>
      <c r="AI101" s="320"/>
      <c r="AJ101" s="320"/>
      <c r="AK101" s="320"/>
      <c r="AL101" s="20"/>
      <c r="AM101" s="20"/>
      <c r="AN101" s="21"/>
      <c r="AO101" s="21"/>
      <c r="AP101" s="320"/>
      <c r="AQ101" s="320"/>
      <c r="AR101" s="466"/>
      <c r="AS101" s="20"/>
      <c r="AT101" s="20"/>
      <c r="AU101" s="21"/>
      <c r="AV101" s="20"/>
      <c r="AW101" s="20"/>
      <c r="AX101" s="20"/>
      <c r="AY101" s="20"/>
      <c r="AZ101" s="20"/>
      <c r="BA101" s="20"/>
      <c r="BB101" s="21"/>
    </row>
    <row r="102" spans="1:55" x14ac:dyDescent="0.3">
      <c r="A102" s="199" t="s">
        <v>1902</v>
      </c>
      <c r="B102" s="199" t="s">
        <v>19</v>
      </c>
      <c r="C102" s="199" t="s">
        <v>1020</v>
      </c>
      <c r="D102" s="441" t="s">
        <v>1020</v>
      </c>
      <c r="E102" s="441" t="s">
        <v>9</v>
      </c>
      <c r="F102" s="441" t="s">
        <v>1020</v>
      </c>
      <c r="G102" s="441" t="s">
        <v>1020</v>
      </c>
      <c r="H102" s="245">
        <v>117300</v>
      </c>
      <c r="I102" s="246" t="s">
        <v>1020</v>
      </c>
      <c r="J102" s="246" t="s">
        <v>1020</v>
      </c>
      <c r="K102" s="442" t="s">
        <v>1020</v>
      </c>
      <c r="L102" s="322" t="s">
        <v>1020</v>
      </c>
      <c r="M102" s="246" t="s">
        <v>1020</v>
      </c>
      <c r="N102" s="246" t="s">
        <v>1020</v>
      </c>
      <c r="O102" s="246" t="s">
        <v>1020</v>
      </c>
      <c r="P102" s="246" t="s">
        <v>1020</v>
      </c>
      <c r="Q102" s="246" t="s">
        <v>1020</v>
      </c>
      <c r="R102" s="443" t="s">
        <v>1020</v>
      </c>
      <c r="S102" s="444" t="s">
        <v>1020</v>
      </c>
      <c r="T102" s="445" t="s">
        <v>1020</v>
      </c>
      <c r="U102" s="444" t="s">
        <v>1020</v>
      </c>
      <c r="V102" s="444" t="s">
        <v>1020</v>
      </c>
      <c r="W102" s="444" t="s">
        <v>1020</v>
      </c>
      <c r="X102" s="444" t="s">
        <v>1020</v>
      </c>
      <c r="Y102" s="446" t="s">
        <v>1020</v>
      </c>
      <c r="Z102" s="372"/>
      <c r="AA102" s="245">
        <v>117300</v>
      </c>
      <c r="AB102" s="442">
        <v>0</v>
      </c>
      <c r="AC102" s="442">
        <v>0</v>
      </c>
      <c r="AD102" s="246">
        <v>22</v>
      </c>
      <c r="AE102" s="246">
        <v>0</v>
      </c>
      <c r="AF102" s="246">
        <v>0</v>
      </c>
      <c r="AH102" s="21"/>
      <c r="AI102" s="320"/>
      <c r="AJ102" s="320"/>
      <c r="AK102" s="320"/>
      <c r="AL102" s="20"/>
      <c r="AM102" s="20"/>
      <c r="AN102" s="63"/>
      <c r="AO102" s="21"/>
      <c r="AP102" s="320"/>
      <c r="AQ102" s="320"/>
      <c r="AR102" s="466"/>
      <c r="AS102" s="20"/>
      <c r="AT102" s="20"/>
      <c r="AU102" s="63"/>
      <c r="AV102" s="20"/>
      <c r="AW102" s="20"/>
      <c r="AX102" s="20"/>
      <c r="AY102" s="20"/>
      <c r="AZ102" s="20"/>
      <c r="BA102" s="20"/>
      <c r="BB102" s="63"/>
    </row>
    <row r="103" spans="1:55" x14ac:dyDescent="0.3">
      <c r="A103" s="199" t="s">
        <v>1903</v>
      </c>
      <c r="B103" s="199" t="s">
        <v>24</v>
      </c>
      <c r="C103" s="199" t="s">
        <v>1020</v>
      </c>
      <c r="D103" s="441" t="s">
        <v>1020</v>
      </c>
      <c r="E103" s="441" t="s">
        <v>38</v>
      </c>
      <c r="F103" s="441" t="s">
        <v>1020</v>
      </c>
      <c r="G103" s="441" t="s">
        <v>1020</v>
      </c>
      <c r="H103" s="245">
        <v>123900</v>
      </c>
      <c r="I103" s="246">
        <v>0</v>
      </c>
      <c r="J103" s="246">
        <v>0</v>
      </c>
      <c r="K103" s="442" t="s">
        <v>1020</v>
      </c>
      <c r="L103" s="322" t="s">
        <v>1020</v>
      </c>
      <c r="M103" s="246" t="s">
        <v>1020</v>
      </c>
      <c r="N103" s="246" t="s">
        <v>1020</v>
      </c>
      <c r="O103" s="246" t="s">
        <v>1020</v>
      </c>
      <c r="P103" s="246" t="s">
        <v>1020</v>
      </c>
      <c r="Q103" s="246" t="s">
        <v>1020</v>
      </c>
      <c r="R103" s="443" t="s">
        <v>1020</v>
      </c>
      <c r="S103" s="444" t="s">
        <v>1020</v>
      </c>
      <c r="T103" s="445" t="s">
        <v>1020</v>
      </c>
      <c r="U103" s="444" t="s">
        <v>1020</v>
      </c>
      <c r="V103" s="444" t="s">
        <v>1020</v>
      </c>
      <c r="W103" s="444" t="s">
        <v>1020</v>
      </c>
      <c r="X103" s="444" t="s">
        <v>1020</v>
      </c>
      <c r="Y103" s="446" t="s">
        <v>1020</v>
      </c>
      <c r="Z103" s="301"/>
      <c r="AA103" s="245">
        <v>123900</v>
      </c>
      <c r="AB103" s="442">
        <v>0</v>
      </c>
      <c r="AC103" s="442">
        <v>0</v>
      </c>
      <c r="AD103" s="246">
        <v>23</v>
      </c>
      <c r="AE103" s="246">
        <v>0</v>
      </c>
      <c r="AF103" s="246">
        <v>0</v>
      </c>
      <c r="AH103" s="21"/>
      <c r="AI103" s="320"/>
      <c r="AJ103" s="320"/>
      <c r="AK103" s="320"/>
      <c r="AL103" s="20"/>
      <c r="AM103" s="20"/>
      <c r="AN103" s="25"/>
      <c r="AO103" s="21"/>
      <c r="AP103" s="320"/>
      <c r="AQ103" s="320"/>
      <c r="AR103" s="466"/>
      <c r="AS103" s="20"/>
      <c r="AT103" s="20"/>
      <c r="AU103" s="25"/>
      <c r="AV103" s="20"/>
      <c r="AW103" s="20"/>
      <c r="AX103" s="20"/>
      <c r="AY103" s="20"/>
      <c r="AZ103" s="20"/>
      <c r="BA103" s="20"/>
      <c r="BB103" s="25"/>
    </row>
    <row r="104" spans="1:55" x14ac:dyDescent="0.3">
      <c r="A104" s="199" t="s">
        <v>1194</v>
      </c>
      <c r="B104" s="199" t="s">
        <v>16</v>
      </c>
      <c r="C104" s="199" t="s">
        <v>16</v>
      </c>
      <c r="D104" s="441" t="s">
        <v>1998</v>
      </c>
      <c r="E104" s="441" t="s">
        <v>9</v>
      </c>
      <c r="F104" s="441" t="s">
        <v>9</v>
      </c>
      <c r="G104" s="441" t="s">
        <v>1998</v>
      </c>
      <c r="H104" s="245">
        <v>169600</v>
      </c>
      <c r="I104" s="246">
        <v>44</v>
      </c>
      <c r="J104" s="246">
        <v>1</v>
      </c>
      <c r="K104" s="442">
        <v>44</v>
      </c>
      <c r="L104" s="322">
        <v>44</v>
      </c>
      <c r="M104" s="246">
        <v>1</v>
      </c>
      <c r="N104" s="246">
        <v>44</v>
      </c>
      <c r="O104" s="246">
        <v>72</v>
      </c>
      <c r="P104" s="246">
        <v>1</v>
      </c>
      <c r="Q104" s="246">
        <v>72</v>
      </c>
      <c r="R104" s="443">
        <v>0</v>
      </c>
      <c r="S104" s="444">
        <v>0</v>
      </c>
      <c r="T104" s="445">
        <v>0</v>
      </c>
      <c r="U104" s="444">
        <v>1387</v>
      </c>
      <c r="V104" s="444">
        <v>22</v>
      </c>
      <c r="W104" s="444">
        <v>63.05</v>
      </c>
      <c r="X104" s="444">
        <v>1287</v>
      </c>
      <c r="Y104" s="446">
        <v>18</v>
      </c>
      <c r="Z104" s="372"/>
      <c r="AA104" s="245">
        <v>169600</v>
      </c>
      <c r="AB104" s="442">
        <v>0</v>
      </c>
      <c r="AC104" s="442">
        <v>0</v>
      </c>
      <c r="AD104" s="246">
        <v>32</v>
      </c>
      <c r="AE104" s="246">
        <v>0</v>
      </c>
      <c r="AF104" s="246">
        <v>0</v>
      </c>
      <c r="AH104" s="21"/>
      <c r="AI104" s="320"/>
      <c r="AJ104" s="320"/>
      <c r="AK104" s="320"/>
      <c r="AL104" s="20"/>
      <c r="AM104" s="20"/>
      <c r="AN104" s="25"/>
      <c r="AO104" s="21"/>
      <c r="AP104" s="320"/>
      <c r="AQ104" s="320"/>
      <c r="AR104" s="466"/>
      <c r="AS104" s="20"/>
      <c r="AT104" s="20"/>
      <c r="AU104" s="25"/>
      <c r="AV104" s="20"/>
      <c r="AW104" s="20"/>
      <c r="AX104" s="20"/>
      <c r="AY104" s="20"/>
      <c r="AZ104" s="20"/>
      <c r="BA104" s="20"/>
      <c r="BB104" s="25"/>
      <c r="BC104" s="200"/>
    </row>
    <row r="105" spans="1:55" x14ac:dyDescent="0.3">
      <c r="A105" s="199" t="s">
        <v>1654</v>
      </c>
      <c r="B105" s="199" t="s">
        <v>14</v>
      </c>
      <c r="C105" s="199" t="s">
        <v>14</v>
      </c>
      <c r="D105" s="441" t="s">
        <v>1998</v>
      </c>
      <c r="E105" s="435" t="s">
        <v>38</v>
      </c>
      <c r="F105" s="441" t="s">
        <v>10</v>
      </c>
      <c r="G105" s="441" t="s">
        <v>38</v>
      </c>
      <c r="H105" s="245">
        <v>123900</v>
      </c>
      <c r="I105" s="246">
        <v>0</v>
      </c>
      <c r="J105" s="246">
        <v>0</v>
      </c>
      <c r="K105" s="442" t="s">
        <v>1020</v>
      </c>
      <c r="L105" s="322">
        <v>0</v>
      </c>
      <c r="M105" s="246">
        <v>0</v>
      </c>
      <c r="N105" s="246">
        <v>0</v>
      </c>
      <c r="O105" s="246">
        <v>0</v>
      </c>
      <c r="P105" s="246">
        <v>0</v>
      </c>
      <c r="Q105" s="246">
        <v>0</v>
      </c>
      <c r="R105" s="443">
        <v>0</v>
      </c>
      <c r="S105" s="444">
        <v>0</v>
      </c>
      <c r="T105" s="445">
        <v>0</v>
      </c>
      <c r="U105" s="444">
        <v>0</v>
      </c>
      <c r="V105" s="444">
        <v>0</v>
      </c>
      <c r="W105" s="444">
        <v>0</v>
      </c>
      <c r="X105" s="444">
        <v>0</v>
      </c>
      <c r="Y105" s="446">
        <v>0</v>
      </c>
      <c r="Z105" s="246"/>
      <c r="AA105" s="245">
        <v>123900</v>
      </c>
      <c r="AB105" s="442">
        <v>0</v>
      </c>
      <c r="AC105" s="442">
        <v>0</v>
      </c>
      <c r="AD105" s="246">
        <v>23</v>
      </c>
      <c r="AE105" s="246">
        <v>0</v>
      </c>
      <c r="AF105" s="246">
        <v>0</v>
      </c>
      <c r="AH105" s="21"/>
      <c r="AI105" s="320"/>
      <c r="AJ105" s="320"/>
      <c r="AK105" s="320"/>
      <c r="AL105" s="20"/>
      <c r="AM105" s="20"/>
      <c r="AN105" s="21"/>
      <c r="AO105" s="21"/>
      <c r="AP105" s="320"/>
      <c r="AQ105" s="320"/>
      <c r="AR105" s="466"/>
      <c r="AS105" s="20"/>
      <c r="AT105" s="20"/>
      <c r="AU105" s="21"/>
      <c r="AV105" s="20"/>
      <c r="AW105" s="20"/>
      <c r="AX105" s="20"/>
      <c r="AY105" s="20"/>
      <c r="AZ105" s="20"/>
      <c r="BA105" s="20"/>
      <c r="BB105" s="21"/>
    </row>
    <row r="106" spans="1:55" s="200" customFormat="1" x14ac:dyDescent="0.3">
      <c r="A106" s="199" t="s">
        <v>1904</v>
      </c>
      <c r="B106" s="199" t="s">
        <v>22</v>
      </c>
      <c r="C106" s="199" t="s">
        <v>1020</v>
      </c>
      <c r="D106" s="441" t="s">
        <v>1020</v>
      </c>
      <c r="E106" s="441" t="s">
        <v>1972</v>
      </c>
      <c r="F106" s="441" t="s">
        <v>1020</v>
      </c>
      <c r="G106" s="441" t="s">
        <v>1020</v>
      </c>
      <c r="H106" s="245">
        <v>117300</v>
      </c>
      <c r="I106" s="246" t="s">
        <v>1020</v>
      </c>
      <c r="J106" s="246" t="s">
        <v>1020</v>
      </c>
      <c r="K106" s="442" t="s">
        <v>1020</v>
      </c>
      <c r="L106" s="322" t="s">
        <v>1020</v>
      </c>
      <c r="M106" s="246" t="s">
        <v>1020</v>
      </c>
      <c r="N106" s="246" t="s">
        <v>1020</v>
      </c>
      <c r="O106" s="246" t="s">
        <v>1020</v>
      </c>
      <c r="P106" s="246" t="s">
        <v>1020</v>
      </c>
      <c r="Q106" s="246" t="s">
        <v>1020</v>
      </c>
      <c r="R106" s="443" t="s">
        <v>1020</v>
      </c>
      <c r="S106" s="444" t="s">
        <v>1020</v>
      </c>
      <c r="T106" s="445" t="s">
        <v>1020</v>
      </c>
      <c r="U106" s="444" t="s">
        <v>1020</v>
      </c>
      <c r="V106" s="444" t="s">
        <v>1020</v>
      </c>
      <c r="W106" s="444" t="s">
        <v>1020</v>
      </c>
      <c r="X106" s="444" t="s">
        <v>1020</v>
      </c>
      <c r="Y106" s="446" t="s">
        <v>1020</v>
      </c>
      <c r="Z106" s="301"/>
      <c r="AA106" s="245">
        <v>117300</v>
      </c>
      <c r="AB106" s="442">
        <v>0</v>
      </c>
      <c r="AC106" s="442">
        <v>0</v>
      </c>
      <c r="AD106" s="246">
        <v>22</v>
      </c>
      <c r="AE106" s="246">
        <v>0</v>
      </c>
      <c r="AF106" s="246">
        <v>0</v>
      </c>
      <c r="AG106"/>
      <c r="AH106" s="21"/>
      <c r="AI106" s="320"/>
      <c r="AJ106" s="320"/>
      <c r="AK106" s="320"/>
      <c r="AL106" s="20"/>
      <c r="AM106" s="20"/>
      <c r="AN106" s="63"/>
      <c r="AO106" s="21"/>
      <c r="AP106" s="320"/>
      <c r="AQ106" s="320"/>
      <c r="AR106" s="466"/>
      <c r="AS106" s="20"/>
      <c r="AT106" s="20"/>
      <c r="AU106" s="63"/>
      <c r="AV106" s="20"/>
      <c r="AW106" s="20"/>
      <c r="AX106" s="20"/>
      <c r="AY106" s="20"/>
      <c r="AZ106" s="20"/>
      <c r="BA106" s="20"/>
      <c r="BB106" s="63"/>
      <c r="BC106"/>
    </row>
    <row r="107" spans="1:55" x14ac:dyDescent="0.3">
      <c r="A107" s="199" t="s">
        <v>1905</v>
      </c>
      <c r="B107" s="199" t="s">
        <v>15</v>
      </c>
      <c r="C107" s="199" t="s">
        <v>1020</v>
      </c>
      <c r="D107" s="441" t="s">
        <v>1020</v>
      </c>
      <c r="E107" s="441" t="s">
        <v>9</v>
      </c>
      <c r="F107" s="441" t="s">
        <v>1020</v>
      </c>
      <c r="G107" s="441" t="s">
        <v>1020</v>
      </c>
      <c r="H107" s="245">
        <v>117300</v>
      </c>
      <c r="I107" s="246" t="s">
        <v>1020</v>
      </c>
      <c r="J107" s="246" t="s">
        <v>1020</v>
      </c>
      <c r="K107" s="442" t="s">
        <v>1020</v>
      </c>
      <c r="L107" s="322" t="s">
        <v>1020</v>
      </c>
      <c r="M107" s="246" t="s">
        <v>1020</v>
      </c>
      <c r="N107" s="246" t="s">
        <v>1020</v>
      </c>
      <c r="O107" s="246" t="s">
        <v>1020</v>
      </c>
      <c r="P107" s="246" t="s">
        <v>1020</v>
      </c>
      <c r="Q107" s="246" t="s">
        <v>1020</v>
      </c>
      <c r="R107" s="443" t="s">
        <v>1020</v>
      </c>
      <c r="S107" s="444" t="s">
        <v>1020</v>
      </c>
      <c r="T107" s="445" t="s">
        <v>1020</v>
      </c>
      <c r="U107" s="444" t="s">
        <v>1020</v>
      </c>
      <c r="V107" s="444" t="s">
        <v>1020</v>
      </c>
      <c r="W107" s="444" t="s">
        <v>1020</v>
      </c>
      <c r="X107" s="444" t="s">
        <v>1020</v>
      </c>
      <c r="Y107" s="446" t="s">
        <v>1020</v>
      </c>
      <c r="Z107" s="246"/>
      <c r="AA107" s="245">
        <v>117300</v>
      </c>
      <c r="AB107" s="442">
        <v>0</v>
      </c>
      <c r="AC107" s="442">
        <v>0</v>
      </c>
      <c r="AD107" s="246">
        <v>22</v>
      </c>
      <c r="AE107" s="246">
        <v>0</v>
      </c>
      <c r="AF107" s="246">
        <v>0</v>
      </c>
      <c r="AH107" s="21"/>
      <c r="AI107" s="320"/>
      <c r="AJ107" s="320"/>
      <c r="AK107" s="320"/>
      <c r="AL107" s="20"/>
      <c r="AM107" s="20"/>
      <c r="AN107" s="21"/>
      <c r="AO107" s="21"/>
      <c r="AP107" s="320"/>
      <c r="AQ107" s="320"/>
      <c r="AR107" s="466"/>
      <c r="AS107" s="20"/>
      <c r="AT107" s="20"/>
      <c r="AU107" s="21"/>
      <c r="AV107" s="20"/>
      <c r="AW107" s="20"/>
      <c r="AX107" s="20"/>
      <c r="AY107" s="20"/>
      <c r="AZ107" s="20"/>
      <c r="BA107" s="20"/>
      <c r="BB107" s="21"/>
    </row>
    <row r="108" spans="1:55" x14ac:dyDescent="0.3">
      <c r="A108" s="199" t="s">
        <v>1655</v>
      </c>
      <c r="B108" s="199" t="s">
        <v>41</v>
      </c>
      <c r="C108" s="199" t="s">
        <v>41</v>
      </c>
      <c r="D108" s="441" t="s">
        <v>1998</v>
      </c>
      <c r="E108" s="441" t="s">
        <v>1973</v>
      </c>
      <c r="F108" s="441" t="s">
        <v>1973</v>
      </c>
      <c r="G108" s="441" t="s">
        <v>1998</v>
      </c>
      <c r="H108" s="245">
        <v>123900</v>
      </c>
      <c r="I108" s="246">
        <v>0</v>
      </c>
      <c r="J108" s="246">
        <v>0</v>
      </c>
      <c r="K108" s="442" t="s">
        <v>1020</v>
      </c>
      <c r="L108" s="322">
        <v>0</v>
      </c>
      <c r="M108" s="246">
        <v>0</v>
      </c>
      <c r="N108" s="246">
        <v>0</v>
      </c>
      <c r="O108" s="246">
        <v>0</v>
      </c>
      <c r="P108" s="246">
        <v>0</v>
      </c>
      <c r="Q108" s="246">
        <v>0</v>
      </c>
      <c r="R108" s="443">
        <v>0</v>
      </c>
      <c r="S108" s="444">
        <v>0</v>
      </c>
      <c r="T108" s="445">
        <v>0</v>
      </c>
      <c r="U108" s="444">
        <v>0</v>
      </c>
      <c r="V108" s="444">
        <v>0</v>
      </c>
      <c r="W108" s="444">
        <v>0</v>
      </c>
      <c r="X108" s="444">
        <v>0</v>
      </c>
      <c r="Y108" s="446">
        <v>0</v>
      </c>
      <c r="Z108" s="199"/>
      <c r="AA108" s="245">
        <v>123900</v>
      </c>
      <c r="AB108" s="442">
        <v>0</v>
      </c>
      <c r="AC108" s="442">
        <v>0</v>
      </c>
      <c r="AD108" s="246">
        <v>23</v>
      </c>
      <c r="AE108" s="246">
        <v>0</v>
      </c>
      <c r="AF108" s="246">
        <v>0</v>
      </c>
      <c r="AH108" s="21"/>
      <c r="AI108" s="320"/>
      <c r="AJ108" s="320"/>
      <c r="AK108" s="320"/>
      <c r="AL108" s="20"/>
      <c r="AM108" s="20"/>
      <c r="AN108" s="21"/>
      <c r="AO108" s="21"/>
      <c r="AP108" s="320"/>
      <c r="AQ108" s="320"/>
      <c r="AR108" s="466"/>
      <c r="AS108" s="20"/>
      <c r="AT108" s="20"/>
      <c r="AU108" s="21"/>
      <c r="AV108" s="20"/>
      <c r="AW108" s="20"/>
      <c r="AX108" s="20"/>
      <c r="AY108" s="20"/>
      <c r="AZ108" s="20"/>
      <c r="BA108" s="20"/>
      <c r="BB108" s="21"/>
    </row>
    <row r="109" spans="1:55" x14ac:dyDescent="0.3">
      <c r="A109" s="199" t="s">
        <v>1204</v>
      </c>
      <c r="B109" s="199" t="s">
        <v>16</v>
      </c>
      <c r="C109" s="199" t="s">
        <v>16</v>
      </c>
      <c r="D109" s="441" t="s">
        <v>1998</v>
      </c>
      <c r="E109" s="435" t="s">
        <v>1972</v>
      </c>
      <c r="F109" s="441" t="s">
        <v>38</v>
      </c>
      <c r="G109" s="441" t="s">
        <v>38</v>
      </c>
      <c r="H109" s="245">
        <v>202300</v>
      </c>
      <c r="I109" s="246">
        <v>245</v>
      </c>
      <c r="J109" s="246">
        <v>6</v>
      </c>
      <c r="K109" s="442">
        <v>40.833333333333336</v>
      </c>
      <c r="L109" s="322">
        <v>245</v>
      </c>
      <c r="M109" s="246">
        <v>6</v>
      </c>
      <c r="N109" s="246">
        <v>40.833333333333336</v>
      </c>
      <c r="O109" s="246">
        <v>714</v>
      </c>
      <c r="P109" s="246">
        <v>17</v>
      </c>
      <c r="Q109" s="246">
        <v>42</v>
      </c>
      <c r="R109" s="443">
        <v>103</v>
      </c>
      <c r="S109" s="444">
        <v>3</v>
      </c>
      <c r="T109" s="445">
        <v>34.299999999999997</v>
      </c>
      <c r="U109" s="444">
        <v>0</v>
      </c>
      <c r="V109" s="444">
        <v>0</v>
      </c>
      <c r="W109" s="444">
        <v>0</v>
      </c>
      <c r="X109" s="444">
        <v>0</v>
      </c>
      <c r="Y109" s="446">
        <v>0</v>
      </c>
      <c r="Z109" s="199"/>
      <c r="AA109" s="245">
        <v>220600</v>
      </c>
      <c r="AB109" s="442">
        <v>50.75</v>
      </c>
      <c r="AC109" s="442">
        <v>40</v>
      </c>
      <c r="AD109" s="246">
        <v>59</v>
      </c>
      <c r="AE109" s="246">
        <v>4</v>
      </c>
      <c r="AF109" s="246">
        <v>203</v>
      </c>
      <c r="AH109" s="21"/>
      <c r="AI109" s="320"/>
      <c r="AJ109" s="320"/>
      <c r="AK109" s="320"/>
      <c r="AL109" s="20"/>
      <c r="AM109" s="20"/>
      <c r="AN109" s="21"/>
      <c r="AO109" s="21"/>
      <c r="AP109" s="320"/>
      <c r="AQ109" s="320"/>
      <c r="AR109" s="466"/>
      <c r="AS109" s="20"/>
      <c r="AT109" s="20"/>
      <c r="AU109" s="21"/>
      <c r="AV109" s="20"/>
      <c r="AW109" s="20"/>
      <c r="AX109" s="20"/>
      <c r="AY109" s="20"/>
      <c r="AZ109" s="20"/>
      <c r="BA109" s="20"/>
      <c r="BB109" s="21"/>
    </row>
    <row r="110" spans="1:55" x14ac:dyDescent="0.3">
      <c r="A110" s="199" t="s">
        <v>1906</v>
      </c>
      <c r="B110" s="199" t="s">
        <v>25</v>
      </c>
      <c r="C110" s="199" t="s">
        <v>1020</v>
      </c>
      <c r="D110" s="441" t="s">
        <v>1020</v>
      </c>
      <c r="E110" s="441" t="s">
        <v>10</v>
      </c>
      <c r="F110" s="441" t="s">
        <v>1020</v>
      </c>
      <c r="G110" s="441" t="s">
        <v>1020</v>
      </c>
      <c r="H110" s="245">
        <v>148800</v>
      </c>
      <c r="I110" s="246" t="s">
        <v>1020</v>
      </c>
      <c r="J110" s="246" t="s">
        <v>1020</v>
      </c>
      <c r="K110" s="442" t="s">
        <v>1020</v>
      </c>
      <c r="L110" s="322" t="s">
        <v>1020</v>
      </c>
      <c r="M110" s="246" t="s">
        <v>1020</v>
      </c>
      <c r="N110" s="246" t="s">
        <v>1020</v>
      </c>
      <c r="O110" s="246" t="s">
        <v>1020</v>
      </c>
      <c r="P110" s="246" t="s">
        <v>1020</v>
      </c>
      <c r="Q110" s="246" t="s">
        <v>1020</v>
      </c>
      <c r="R110" s="443" t="s">
        <v>1020</v>
      </c>
      <c r="S110" s="444" t="s">
        <v>1020</v>
      </c>
      <c r="T110" s="445" t="s">
        <v>1020</v>
      </c>
      <c r="U110" s="444" t="s">
        <v>1020</v>
      </c>
      <c r="V110" s="444" t="s">
        <v>1020</v>
      </c>
      <c r="W110" s="444" t="s">
        <v>1020</v>
      </c>
      <c r="X110" s="444" t="s">
        <v>1020</v>
      </c>
      <c r="Y110" s="446" t="s">
        <v>1020</v>
      </c>
      <c r="Z110" s="372"/>
      <c r="AA110" s="245">
        <v>137300</v>
      </c>
      <c r="AB110" s="442">
        <v>20</v>
      </c>
      <c r="AC110" s="442">
        <v>20</v>
      </c>
      <c r="AD110" s="246">
        <v>20</v>
      </c>
      <c r="AE110" s="246">
        <v>3</v>
      </c>
      <c r="AF110" s="246">
        <v>60</v>
      </c>
      <c r="AH110" s="21"/>
      <c r="AI110" s="320"/>
      <c r="AJ110" s="320"/>
      <c r="AK110" s="320"/>
      <c r="AL110" s="20"/>
      <c r="AM110" s="20"/>
      <c r="AN110" s="21"/>
      <c r="AO110" s="21"/>
      <c r="AP110" s="320"/>
      <c r="AQ110" s="320"/>
      <c r="AR110" s="466"/>
      <c r="AS110" s="20"/>
      <c r="AT110" s="20"/>
      <c r="AU110" s="21"/>
      <c r="AV110" s="20"/>
      <c r="AW110" s="20"/>
      <c r="AX110" s="20"/>
      <c r="AY110" s="20"/>
      <c r="AZ110" s="20"/>
      <c r="BA110" s="20"/>
      <c r="BB110" s="21"/>
    </row>
    <row r="111" spans="1:55" x14ac:dyDescent="0.3">
      <c r="A111" s="199" t="s">
        <v>1907</v>
      </c>
      <c r="B111" s="199" t="s">
        <v>26</v>
      </c>
      <c r="C111" s="199" t="s">
        <v>1020</v>
      </c>
      <c r="D111" s="441" t="s">
        <v>1020</v>
      </c>
      <c r="E111" s="441" t="s">
        <v>10</v>
      </c>
      <c r="F111" s="441" t="s">
        <v>1020</v>
      </c>
      <c r="G111" s="441" t="s">
        <v>1020</v>
      </c>
      <c r="H111" s="245">
        <v>162300</v>
      </c>
      <c r="I111" s="246" t="s">
        <v>1020</v>
      </c>
      <c r="J111" s="246" t="s">
        <v>1020</v>
      </c>
      <c r="K111" s="442" t="s">
        <v>1020</v>
      </c>
      <c r="L111" s="322" t="s">
        <v>1020</v>
      </c>
      <c r="M111" s="246" t="s">
        <v>1020</v>
      </c>
      <c r="N111" s="246" t="s">
        <v>1020</v>
      </c>
      <c r="O111" s="246" t="s">
        <v>1020</v>
      </c>
      <c r="P111" s="246" t="s">
        <v>1020</v>
      </c>
      <c r="Q111" s="246" t="s">
        <v>1020</v>
      </c>
      <c r="R111" s="443" t="s">
        <v>1020</v>
      </c>
      <c r="S111" s="444" t="s">
        <v>1020</v>
      </c>
      <c r="T111" s="445" t="s">
        <v>1020</v>
      </c>
      <c r="U111" s="444" t="s">
        <v>1020</v>
      </c>
      <c r="V111" s="444" t="s">
        <v>1020</v>
      </c>
      <c r="W111" s="444" t="s">
        <v>1020</v>
      </c>
      <c r="X111" s="444" t="s">
        <v>1020</v>
      </c>
      <c r="Y111" s="446" t="s">
        <v>1020</v>
      </c>
      <c r="Z111" s="199"/>
      <c r="AA111" s="245">
        <v>289900</v>
      </c>
      <c r="AB111" s="442">
        <v>60.125</v>
      </c>
      <c r="AC111" s="442">
        <v>57</v>
      </c>
      <c r="AD111" s="246">
        <v>53</v>
      </c>
      <c r="AE111" s="246">
        <v>8</v>
      </c>
      <c r="AF111" s="246">
        <v>481</v>
      </c>
      <c r="AH111" s="21"/>
      <c r="AI111" s="320"/>
      <c r="AJ111" s="320"/>
      <c r="AK111" s="320"/>
      <c r="AL111" s="20"/>
      <c r="AM111" s="20"/>
      <c r="AN111" s="21"/>
      <c r="AO111" s="21"/>
      <c r="AP111" s="320"/>
      <c r="AQ111" s="320"/>
      <c r="AR111" s="466"/>
      <c r="AS111" s="20"/>
      <c r="AT111" s="20"/>
      <c r="AU111" s="21"/>
      <c r="AV111" s="20"/>
      <c r="AW111" s="20"/>
      <c r="AX111" s="20"/>
      <c r="AY111" s="20"/>
      <c r="AZ111" s="20"/>
      <c r="BA111" s="20"/>
      <c r="BB111" s="21"/>
    </row>
    <row r="112" spans="1:55" x14ac:dyDescent="0.3">
      <c r="A112" s="199" t="s">
        <v>1218</v>
      </c>
      <c r="B112" s="199" t="s">
        <v>26</v>
      </c>
      <c r="C112" s="199" t="s">
        <v>26</v>
      </c>
      <c r="D112" s="441" t="s">
        <v>1998</v>
      </c>
      <c r="E112" s="441" t="s">
        <v>38</v>
      </c>
      <c r="F112" s="441" t="s">
        <v>38</v>
      </c>
      <c r="G112" s="441" t="s">
        <v>1998</v>
      </c>
      <c r="H112" s="245">
        <v>117300</v>
      </c>
      <c r="I112" s="246">
        <v>161</v>
      </c>
      <c r="J112" s="246">
        <v>4</v>
      </c>
      <c r="K112" s="442">
        <v>40.25</v>
      </c>
      <c r="L112" s="322">
        <v>161</v>
      </c>
      <c r="M112" s="246">
        <v>4</v>
      </c>
      <c r="N112" s="246">
        <v>40.25</v>
      </c>
      <c r="O112" s="246">
        <v>199</v>
      </c>
      <c r="P112" s="246">
        <v>4</v>
      </c>
      <c r="Q112" s="246">
        <v>49.8</v>
      </c>
      <c r="R112" s="443">
        <v>16</v>
      </c>
      <c r="S112" s="444">
        <v>1</v>
      </c>
      <c r="T112" s="445">
        <v>16</v>
      </c>
      <c r="U112" s="444">
        <v>0</v>
      </c>
      <c r="V112" s="444">
        <v>0</v>
      </c>
      <c r="W112" s="444">
        <v>0</v>
      </c>
      <c r="X112" s="444">
        <v>0</v>
      </c>
      <c r="Y112" s="446">
        <v>0</v>
      </c>
      <c r="Z112" s="246"/>
      <c r="AA112" s="245">
        <v>178200</v>
      </c>
      <c r="AB112" s="442">
        <v>34.200000000000003</v>
      </c>
      <c r="AC112" s="442">
        <v>34</v>
      </c>
      <c r="AD112" s="246">
        <v>30</v>
      </c>
      <c r="AE112" s="246">
        <v>5</v>
      </c>
      <c r="AF112" s="246">
        <v>171</v>
      </c>
      <c r="AH112" s="21"/>
      <c r="AI112" s="320"/>
      <c r="AJ112" s="320"/>
      <c r="AK112" s="320"/>
      <c r="AL112" s="20"/>
      <c r="AM112" s="20"/>
      <c r="AN112" s="21"/>
      <c r="AO112" s="21"/>
      <c r="AP112" s="320"/>
      <c r="AQ112" s="320"/>
      <c r="AR112" s="466"/>
      <c r="AS112" s="20"/>
      <c r="AT112" s="20"/>
      <c r="AU112" s="21"/>
      <c r="AV112" s="20"/>
      <c r="AW112" s="20"/>
      <c r="AX112" s="20"/>
      <c r="AY112" s="20"/>
      <c r="AZ112" s="20"/>
      <c r="BA112" s="20"/>
      <c r="BB112" s="21"/>
    </row>
    <row r="113" spans="1:54" x14ac:dyDescent="0.3">
      <c r="A113" s="199" t="s">
        <v>1908</v>
      </c>
      <c r="B113" s="199" t="s">
        <v>41</v>
      </c>
      <c r="C113" s="199" t="s">
        <v>1020</v>
      </c>
      <c r="D113" s="441" t="s">
        <v>1020</v>
      </c>
      <c r="E113" s="441" t="s">
        <v>1972</v>
      </c>
      <c r="F113" s="441" t="s">
        <v>1020</v>
      </c>
      <c r="G113" s="441" t="s">
        <v>1020</v>
      </c>
      <c r="H113" s="245">
        <v>117300</v>
      </c>
      <c r="I113" s="246" t="s">
        <v>1020</v>
      </c>
      <c r="J113" s="246" t="s">
        <v>1020</v>
      </c>
      <c r="K113" s="442" t="s">
        <v>1020</v>
      </c>
      <c r="L113" s="322" t="s">
        <v>1020</v>
      </c>
      <c r="M113" s="246" t="s">
        <v>1020</v>
      </c>
      <c r="N113" s="246" t="s">
        <v>1020</v>
      </c>
      <c r="O113" s="246" t="s">
        <v>1020</v>
      </c>
      <c r="P113" s="246" t="s">
        <v>1020</v>
      </c>
      <c r="Q113" s="246" t="s">
        <v>1020</v>
      </c>
      <c r="R113" s="443" t="s">
        <v>1020</v>
      </c>
      <c r="S113" s="444" t="s">
        <v>1020</v>
      </c>
      <c r="T113" s="445" t="s">
        <v>1020</v>
      </c>
      <c r="U113" s="444" t="s">
        <v>1020</v>
      </c>
      <c r="V113" s="444" t="s">
        <v>1020</v>
      </c>
      <c r="W113" s="444" t="s">
        <v>1020</v>
      </c>
      <c r="X113" s="444" t="s">
        <v>1020</v>
      </c>
      <c r="Y113" s="446" t="s">
        <v>1020</v>
      </c>
      <c r="Z113" s="246"/>
      <c r="AA113" s="245">
        <v>117300</v>
      </c>
      <c r="AB113" s="442">
        <v>0</v>
      </c>
      <c r="AC113" s="442">
        <v>0</v>
      </c>
      <c r="AD113" s="246">
        <v>22</v>
      </c>
      <c r="AE113" s="246">
        <v>0</v>
      </c>
      <c r="AF113" s="246">
        <v>0</v>
      </c>
      <c r="AH113" s="21"/>
      <c r="AI113" s="320"/>
      <c r="AJ113" s="320"/>
      <c r="AK113" s="320"/>
      <c r="AL113" s="20"/>
      <c r="AM113" s="20"/>
      <c r="AN113" s="21"/>
      <c r="AO113" s="21"/>
      <c r="AP113" s="320"/>
      <c r="AQ113" s="320"/>
      <c r="AR113" s="466"/>
      <c r="AS113" s="20"/>
      <c r="AT113" s="20"/>
      <c r="AU113" s="21"/>
      <c r="AV113" s="20"/>
      <c r="AW113" s="20"/>
      <c r="AX113" s="20"/>
      <c r="AY113" s="20"/>
      <c r="AZ113" s="20"/>
      <c r="BA113" s="20"/>
      <c r="BB113" s="21"/>
    </row>
    <row r="114" spans="1:54" x14ac:dyDescent="0.3">
      <c r="A114" s="199" t="s">
        <v>1660</v>
      </c>
      <c r="B114" s="199" t="s">
        <v>21</v>
      </c>
      <c r="C114" s="199" t="s">
        <v>21</v>
      </c>
      <c r="D114" s="441" t="s">
        <v>1998</v>
      </c>
      <c r="E114" s="441" t="s">
        <v>1972</v>
      </c>
      <c r="F114" s="441" t="s">
        <v>1972</v>
      </c>
      <c r="G114" s="441" t="s">
        <v>1998</v>
      </c>
      <c r="H114" s="245">
        <v>123900</v>
      </c>
      <c r="I114" s="246">
        <v>0</v>
      </c>
      <c r="J114" s="246">
        <v>0</v>
      </c>
      <c r="K114" s="442" t="s">
        <v>1020</v>
      </c>
      <c r="L114" s="322">
        <v>0</v>
      </c>
      <c r="M114" s="246">
        <v>0</v>
      </c>
      <c r="N114" s="246">
        <v>0</v>
      </c>
      <c r="O114" s="246">
        <v>0</v>
      </c>
      <c r="P114" s="246">
        <v>0</v>
      </c>
      <c r="Q114" s="246">
        <v>0</v>
      </c>
      <c r="R114" s="443">
        <v>0</v>
      </c>
      <c r="S114" s="444">
        <v>0</v>
      </c>
      <c r="T114" s="445">
        <v>0</v>
      </c>
      <c r="U114" s="444">
        <v>0</v>
      </c>
      <c r="V114" s="444">
        <v>0</v>
      </c>
      <c r="W114" s="444">
        <v>0</v>
      </c>
      <c r="X114" s="444">
        <v>0</v>
      </c>
      <c r="Y114" s="446">
        <v>0</v>
      </c>
      <c r="Z114" s="199"/>
      <c r="AA114" s="245">
        <v>123900</v>
      </c>
      <c r="AB114" s="442">
        <v>0</v>
      </c>
      <c r="AC114" s="442">
        <v>0</v>
      </c>
      <c r="AD114" s="246">
        <v>23</v>
      </c>
      <c r="AE114" s="246">
        <v>0</v>
      </c>
      <c r="AF114" s="246">
        <v>0</v>
      </c>
      <c r="AH114" s="21"/>
      <c r="AI114" s="320"/>
      <c r="AJ114" s="320"/>
      <c r="AK114" s="320"/>
      <c r="AL114" s="20"/>
      <c r="AM114" s="20"/>
      <c r="AN114" s="21"/>
      <c r="AO114" s="21"/>
      <c r="AP114" s="320"/>
      <c r="AQ114" s="320"/>
      <c r="AR114" s="466"/>
      <c r="AS114" s="20"/>
      <c r="AT114" s="20"/>
      <c r="AU114" s="21"/>
      <c r="AV114" s="20"/>
      <c r="AW114" s="20"/>
      <c r="AX114" s="20"/>
      <c r="AY114" s="20"/>
      <c r="AZ114" s="20"/>
      <c r="BA114" s="20"/>
      <c r="BB114" s="21"/>
    </row>
    <row r="115" spans="1:54" x14ac:dyDescent="0.3">
      <c r="A115" s="199" t="s">
        <v>1909</v>
      </c>
      <c r="B115" s="199" t="s">
        <v>17</v>
      </c>
      <c r="C115" s="199" t="s">
        <v>1020</v>
      </c>
      <c r="D115" s="441" t="s">
        <v>1020</v>
      </c>
      <c r="E115" s="441" t="s">
        <v>1972</v>
      </c>
      <c r="F115" s="441" t="s">
        <v>1020</v>
      </c>
      <c r="G115" s="441" t="s">
        <v>1020</v>
      </c>
      <c r="H115" s="245">
        <v>184400</v>
      </c>
      <c r="I115" s="246" t="s">
        <v>1020</v>
      </c>
      <c r="J115" s="246" t="s">
        <v>1020</v>
      </c>
      <c r="K115" s="442" t="s">
        <v>1020</v>
      </c>
      <c r="L115" s="322" t="s">
        <v>1020</v>
      </c>
      <c r="M115" s="246" t="s">
        <v>1020</v>
      </c>
      <c r="N115" s="246" t="s">
        <v>1020</v>
      </c>
      <c r="O115" s="246" t="s">
        <v>1020</v>
      </c>
      <c r="P115" s="246" t="s">
        <v>1020</v>
      </c>
      <c r="Q115" s="246" t="s">
        <v>1020</v>
      </c>
      <c r="R115" s="443" t="s">
        <v>1020</v>
      </c>
      <c r="S115" s="444" t="s">
        <v>1020</v>
      </c>
      <c r="T115" s="445" t="s">
        <v>1020</v>
      </c>
      <c r="U115" s="444" t="s">
        <v>1020</v>
      </c>
      <c r="V115" s="444" t="s">
        <v>1020</v>
      </c>
      <c r="W115" s="444" t="s">
        <v>1020</v>
      </c>
      <c r="X115" s="444" t="s">
        <v>1020</v>
      </c>
      <c r="Y115" s="446" t="s">
        <v>1020</v>
      </c>
      <c r="Z115" s="372"/>
      <c r="AA115" s="245">
        <v>178800</v>
      </c>
      <c r="AB115" s="442">
        <v>36.200000000000003</v>
      </c>
      <c r="AC115" s="442">
        <v>34.666666666666664</v>
      </c>
      <c r="AD115" s="246">
        <v>40</v>
      </c>
      <c r="AE115" s="246">
        <v>5</v>
      </c>
      <c r="AF115" s="246">
        <v>181</v>
      </c>
      <c r="AH115" s="21"/>
      <c r="AI115" s="320"/>
      <c r="AJ115" s="320"/>
      <c r="AK115" s="320"/>
      <c r="AL115" s="20"/>
      <c r="AM115" s="20"/>
      <c r="AN115" s="63"/>
      <c r="AO115" s="21"/>
      <c r="AP115" s="320"/>
      <c r="AQ115" s="320"/>
      <c r="AR115" s="466"/>
      <c r="AS115" s="20"/>
      <c r="AT115" s="20"/>
      <c r="AU115" s="63"/>
      <c r="AV115" s="20"/>
      <c r="AW115" s="20"/>
      <c r="AX115" s="20"/>
      <c r="AY115" s="20"/>
      <c r="AZ115" s="20"/>
      <c r="BA115" s="20"/>
      <c r="BB115" s="63"/>
    </row>
    <row r="116" spans="1:54" x14ac:dyDescent="0.3">
      <c r="A116" s="199" t="s">
        <v>1910</v>
      </c>
      <c r="B116" s="199" t="s">
        <v>20</v>
      </c>
      <c r="C116" s="199" t="s">
        <v>1020</v>
      </c>
      <c r="D116" s="441" t="s">
        <v>1020</v>
      </c>
      <c r="E116" s="441" t="s">
        <v>10</v>
      </c>
      <c r="F116" s="441" t="s">
        <v>1020</v>
      </c>
      <c r="G116" s="441" t="s">
        <v>1020</v>
      </c>
      <c r="H116" s="245">
        <v>117300</v>
      </c>
      <c r="I116" s="246" t="s">
        <v>1020</v>
      </c>
      <c r="J116" s="246" t="s">
        <v>1020</v>
      </c>
      <c r="K116" s="442" t="s">
        <v>1020</v>
      </c>
      <c r="L116" s="322" t="s">
        <v>1020</v>
      </c>
      <c r="M116" s="246" t="s">
        <v>1020</v>
      </c>
      <c r="N116" s="246" t="s">
        <v>1020</v>
      </c>
      <c r="O116" s="246" t="s">
        <v>1020</v>
      </c>
      <c r="P116" s="246" t="s">
        <v>1020</v>
      </c>
      <c r="Q116" s="246" t="s">
        <v>1020</v>
      </c>
      <c r="R116" s="443" t="s">
        <v>1020</v>
      </c>
      <c r="S116" s="444" t="s">
        <v>1020</v>
      </c>
      <c r="T116" s="445" t="s">
        <v>1020</v>
      </c>
      <c r="U116" s="444" t="s">
        <v>1020</v>
      </c>
      <c r="V116" s="444" t="s">
        <v>1020</v>
      </c>
      <c r="W116" s="444" t="s">
        <v>1020</v>
      </c>
      <c r="X116" s="444" t="s">
        <v>1020</v>
      </c>
      <c r="Y116" s="446" t="s">
        <v>1020</v>
      </c>
      <c r="Z116" s="372"/>
      <c r="AA116" s="245">
        <v>117300</v>
      </c>
      <c r="AB116" s="442">
        <v>0</v>
      </c>
      <c r="AC116" s="442">
        <v>0</v>
      </c>
      <c r="AD116" s="246">
        <v>22</v>
      </c>
      <c r="AE116" s="246">
        <v>0</v>
      </c>
      <c r="AF116" s="246">
        <v>0</v>
      </c>
      <c r="AH116" s="21"/>
      <c r="AI116" s="320"/>
      <c r="AJ116" s="320"/>
      <c r="AK116" s="320"/>
      <c r="AL116" s="20"/>
      <c r="AM116" s="20"/>
      <c r="AN116" s="63"/>
      <c r="AO116" s="21"/>
      <c r="AP116" s="320"/>
      <c r="AQ116" s="320"/>
      <c r="AR116" s="466"/>
      <c r="AS116" s="20"/>
      <c r="AT116" s="20"/>
      <c r="AU116" s="63"/>
      <c r="AV116" s="20"/>
      <c r="AW116" s="20"/>
      <c r="AX116" s="20"/>
      <c r="AY116" s="20"/>
      <c r="AZ116" s="20"/>
      <c r="BA116" s="20"/>
      <c r="BB116" s="63"/>
    </row>
    <row r="117" spans="1:54" x14ac:dyDescent="0.3">
      <c r="A117" s="199" t="s">
        <v>1661</v>
      </c>
      <c r="B117" s="199" t="s">
        <v>23</v>
      </c>
      <c r="C117" s="199" t="s">
        <v>23</v>
      </c>
      <c r="D117" s="441" t="s">
        <v>1998</v>
      </c>
      <c r="E117" s="435" t="s">
        <v>1972</v>
      </c>
      <c r="F117" s="441" t="s">
        <v>10</v>
      </c>
      <c r="G117" s="441" t="s">
        <v>38</v>
      </c>
      <c r="H117" s="245">
        <v>123900</v>
      </c>
      <c r="I117" s="246">
        <v>0</v>
      </c>
      <c r="J117" s="246">
        <v>0</v>
      </c>
      <c r="K117" s="442" t="s">
        <v>1020</v>
      </c>
      <c r="L117" s="322">
        <v>0</v>
      </c>
      <c r="M117" s="246">
        <v>0</v>
      </c>
      <c r="N117" s="246">
        <v>0</v>
      </c>
      <c r="O117" s="246">
        <v>0</v>
      </c>
      <c r="P117" s="246">
        <v>0</v>
      </c>
      <c r="Q117" s="246">
        <v>0</v>
      </c>
      <c r="R117" s="443">
        <v>0</v>
      </c>
      <c r="S117" s="444">
        <v>0</v>
      </c>
      <c r="T117" s="445">
        <v>0</v>
      </c>
      <c r="U117" s="444">
        <v>0</v>
      </c>
      <c r="V117" s="444">
        <v>0</v>
      </c>
      <c r="W117" s="444">
        <v>0</v>
      </c>
      <c r="X117" s="444">
        <v>0</v>
      </c>
      <c r="Y117" s="446">
        <v>0</v>
      </c>
      <c r="Z117" s="372"/>
      <c r="AA117" s="245">
        <v>123900</v>
      </c>
      <c r="AB117" s="442">
        <v>0</v>
      </c>
      <c r="AC117" s="442">
        <v>0</v>
      </c>
      <c r="AD117" s="246">
        <v>23</v>
      </c>
      <c r="AE117" s="246">
        <v>0</v>
      </c>
      <c r="AF117" s="246">
        <v>0</v>
      </c>
      <c r="AH117" s="21"/>
      <c r="AI117" s="320"/>
      <c r="AJ117" s="320"/>
      <c r="AK117" s="320"/>
      <c r="AL117" s="20"/>
      <c r="AM117" s="20"/>
      <c r="AN117" s="63"/>
      <c r="AO117" s="21"/>
      <c r="AP117" s="320"/>
      <c r="AQ117" s="320"/>
      <c r="AR117" s="466"/>
      <c r="AS117" s="20"/>
      <c r="AT117" s="20"/>
      <c r="AU117" s="63"/>
      <c r="AV117" s="20"/>
      <c r="AW117" s="20"/>
      <c r="AX117" s="20"/>
      <c r="AY117" s="20"/>
      <c r="AZ117" s="20"/>
      <c r="BA117" s="20"/>
      <c r="BB117" s="63"/>
    </row>
    <row r="118" spans="1:54" x14ac:dyDescent="0.3">
      <c r="A118" s="199" t="s">
        <v>1911</v>
      </c>
      <c r="B118" s="199" t="s">
        <v>21</v>
      </c>
      <c r="C118" s="199" t="s">
        <v>1020</v>
      </c>
      <c r="D118" s="441" t="s">
        <v>1020</v>
      </c>
      <c r="E118" s="441" t="s">
        <v>38</v>
      </c>
      <c r="F118" s="441" t="s">
        <v>1020</v>
      </c>
      <c r="G118" s="441" t="s">
        <v>1020</v>
      </c>
      <c r="H118" s="245">
        <v>144300</v>
      </c>
      <c r="I118" s="246" t="s">
        <v>1020</v>
      </c>
      <c r="J118" s="246" t="s">
        <v>1020</v>
      </c>
      <c r="K118" s="442" t="s">
        <v>1020</v>
      </c>
      <c r="L118" s="322" t="s">
        <v>1020</v>
      </c>
      <c r="M118" s="246" t="s">
        <v>1020</v>
      </c>
      <c r="N118" s="246" t="s">
        <v>1020</v>
      </c>
      <c r="O118" s="246" t="s">
        <v>1020</v>
      </c>
      <c r="P118" s="246" t="s">
        <v>1020</v>
      </c>
      <c r="Q118" s="246" t="s">
        <v>1020</v>
      </c>
      <c r="R118" s="443" t="s">
        <v>1020</v>
      </c>
      <c r="S118" s="444" t="s">
        <v>1020</v>
      </c>
      <c r="T118" s="445" t="s">
        <v>1020</v>
      </c>
      <c r="U118" s="444" t="s">
        <v>1020</v>
      </c>
      <c r="V118" s="444" t="s">
        <v>1020</v>
      </c>
      <c r="W118" s="444" t="s">
        <v>1020</v>
      </c>
      <c r="X118" s="444" t="s">
        <v>1020</v>
      </c>
      <c r="Y118" s="446" t="s">
        <v>1020</v>
      </c>
      <c r="Z118" s="199"/>
      <c r="AA118" s="245">
        <v>144300</v>
      </c>
      <c r="AB118" s="442">
        <v>0</v>
      </c>
      <c r="AC118" s="442">
        <v>0</v>
      </c>
      <c r="AD118" s="246">
        <v>27</v>
      </c>
      <c r="AE118" s="246">
        <v>0</v>
      </c>
      <c r="AF118" s="246">
        <v>0</v>
      </c>
      <c r="AH118" s="21"/>
      <c r="AI118" s="320"/>
      <c r="AJ118" s="320"/>
      <c r="AK118" s="320"/>
      <c r="AL118" s="20"/>
      <c r="AM118" s="20"/>
      <c r="AN118" s="63"/>
      <c r="AO118" s="21"/>
      <c r="AP118" s="320"/>
      <c r="AQ118" s="320"/>
      <c r="AR118" s="466"/>
      <c r="AS118" s="20"/>
      <c r="AT118" s="20"/>
      <c r="AU118" s="63"/>
      <c r="AV118" s="20"/>
      <c r="AW118" s="20"/>
      <c r="AX118" s="20"/>
      <c r="AY118" s="20"/>
      <c r="AZ118" s="20"/>
      <c r="BA118" s="20"/>
      <c r="BB118" s="63"/>
    </row>
    <row r="119" spans="1:54" x14ac:dyDescent="0.3">
      <c r="A119" s="199" t="s">
        <v>1743</v>
      </c>
      <c r="B119" s="199" t="s">
        <v>16</v>
      </c>
      <c r="C119" s="199" t="s">
        <v>16</v>
      </c>
      <c r="D119" s="441" t="s">
        <v>1998</v>
      </c>
      <c r="E119" s="441" t="s">
        <v>10</v>
      </c>
      <c r="F119" s="441" t="s">
        <v>10</v>
      </c>
      <c r="G119" s="441" t="s">
        <v>1998</v>
      </c>
      <c r="H119" s="245">
        <v>123900</v>
      </c>
      <c r="I119" s="246">
        <v>0</v>
      </c>
      <c r="J119" s="246">
        <v>0</v>
      </c>
      <c r="K119" s="442" t="s">
        <v>1020</v>
      </c>
      <c r="L119" s="322">
        <v>0</v>
      </c>
      <c r="M119" s="246">
        <v>0</v>
      </c>
      <c r="N119" s="246">
        <v>0</v>
      </c>
      <c r="O119" s="246">
        <v>0</v>
      </c>
      <c r="P119" s="246">
        <v>0</v>
      </c>
      <c r="Q119" s="246">
        <v>0</v>
      </c>
      <c r="R119" s="443">
        <v>0</v>
      </c>
      <c r="S119" s="444">
        <v>0</v>
      </c>
      <c r="T119" s="445">
        <v>0</v>
      </c>
      <c r="U119" s="444">
        <v>0</v>
      </c>
      <c r="V119" s="444">
        <v>0</v>
      </c>
      <c r="W119" s="444">
        <v>0</v>
      </c>
      <c r="X119" s="444">
        <v>0</v>
      </c>
      <c r="Y119" s="446">
        <v>0</v>
      </c>
      <c r="Z119" s="372"/>
      <c r="AA119" s="245">
        <v>185500</v>
      </c>
      <c r="AB119" s="442">
        <v>38.6</v>
      </c>
      <c r="AC119" s="442">
        <v>51.666666666666664</v>
      </c>
      <c r="AD119" s="246">
        <v>17</v>
      </c>
      <c r="AE119" s="246">
        <v>5</v>
      </c>
      <c r="AF119" s="246">
        <v>193</v>
      </c>
      <c r="AH119" s="21"/>
      <c r="AI119" s="320"/>
      <c r="AJ119" s="320"/>
      <c r="AK119" s="320"/>
      <c r="AL119" s="20"/>
      <c r="AM119" s="20"/>
      <c r="AN119" s="25"/>
      <c r="AO119" s="21"/>
      <c r="AP119" s="320"/>
      <c r="AQ119" s="320"/>
      <c r="AR119" s="466"/>
      <c r="AS119" s="20"/>
      <c r="AT119" s="20"/>
      <c r="AU119" s="25"/>
      <c r="AV119" s="20"/>
      <c r="AW119" s="20"/>
      <c r="AX119" s="20"/>
      <c r="AY119" s="20"/>
      <c r="AZ119" s="20"/>
      <c r="BA119" s="20"/>
      <c r="BB119" s="25"/>
    </row>
    <row r="120" spans="1:54" x14ac:dyDescent="0.3">
      <c r="A120" s="199" t="s">
        <v>1912</v>
      </c>
      <c r="B120" s="199" t="s">
        <v>17</v>
      </c>
      <c r="C120" s="199" t="s">
        <v>1020</v>
      </c>
      <c r="D120" s="441" t="s">
        <v>1020</v>
      </c>
      <c r="E120" s="441" t="s">
        <v>9</v>
      </c>
      <c r="F120" s="441" t="s">
        <v>1020</v>
      </c>
      <c r="G120" s="441" t="s">
        <v>1020</v>
      </c>
      <c r="H120" s="245">
        <v>102400</v>
      </c>
      <c r="I120" s="246" t="s">
        <v>1020</v>
      </c>
      <c r="J120" s="246" t="s">
        <v>1020</v>
      </c>
      <c r="K120" s="442" t="s">
        <v>1020</v>
      </c>
      <c r="L120" s="322" t="s">
        <v>1020</v>
      </c>
      <c r="M120" s="246" t="s">
        <v>1020</v>
      </c>
      <c r="N120" s="246" t="s">
        <v>1020</v>
      </c>
      <c r="O120" s="246" t="s">
        <v>1020</v>
      </c>
      <c r="P120" s="246" t="s">
        <v>1020</v>
      </c>
      <c r="Q120" s="246" t="s">
        <v>1020</v>
      </c>
      <c r="R120" s="443" t="s">
        <v>1020</v>
      </c>
      <c r="S120" s="444" t="s">
        <v>1020</v>
      </c>
      <c r="T120" s="445" t="s">
        <v>1020</v>
      </c>
      <c r="U120" s="444" t="s">
        <v>1020</v>
      </c>
      <c r="V120" s="444" t="s">
        <v>1020</v>
      </c>
      <c r="W120" s="444" t="s">
        <v>1020</v>
      </c>
      <c r="X120" s="444" t="s">
        <v>1020</v>
      </c>
      <c r="Y120" s="446" t="s">
        <v>1020</v>
      </c>
      <c r="Z120" s="301"/>
      <c r="AA120" s="245">
        <v>102400</v>
      </c>
      <c r="AB120" s="442">
        <v>0</v>
      </c>
      <c r="AC120" s="442">
        <v>0</v>
      </c>
      <c r="AD120" s="246">
        <v>19</v>
      </c>
      <c r="AE120" s="246">
        <v>0</v>
      </c>
      <c r="AF120" s="246">
        <v>0</v>
      </c>
      <c r="AH120" s="21"/>
      <c r="AI120" s="320"/>
      <c r="AJ120" s="320"/>
      <c r="AK120" s="320"/>
      <c r="AL120" s="20"/>
      <c r="AM120" s="20"/>
      <c r="AN120" s="25"/>
      <c r="AO120" s="21"/>
      <c r="AP120" s="320"/>
      <c r="AQ120" s="320"/>
      <c r="AR120" s="466"/>
      <c r="AS120" s="20"/>
      <c r="AT120" s="20"/>
      <c r="AU120" s="25"/>
      <c r="AV120" s="20"/>
      <c r="AW120" s="20"/>
      <c r="AX120" s="20"/>
      <c r="AY120" s="20"/>
      <c r="AZ120" s="20"/>
      <c r="BA120" s="20"/>
      <c r="BB120" s="25"/>
    </row>
    <row r="121" spans="1:54" x14ac:dyDescent="0.3">
      <c r="A121" s="199" t="s">
        <v>1662</v>
      </c>
      <c r="B121" s="199" t="s">
        <v>3</v>
      </c>
      <c r="C121" s="199" t="s">
        <v>3</v>
      </c>
      <c r="D121" s="441" t="s">
        <v>1998</v>
      </c>
      <c r="E121" s="435" t="s">
        <v>38</v>
      </c>
      <c r="F121" s="441" t="s">
        <v>1974</v>
      </c>
      <c r="G121" s="441" t="s">
        <v>38</v>
      </c>
      <c r="H121" s="245">
        <v>123900</v>
      </c>
      <c r="I121" s="246">
        <v>0</v>
      </c>
      <c r="J121" s="246">
        <v>0</v>
      </c>
      <c r="K121" s="442" t="s">
        <v>1020</v>
      </c>
      <c r="L121" s="322">
        <v>0</v>
      </c>
      <c r="M121" s="246">
        <v>0</v>
      </c>
      <c r="N121" s="246">
        <v>0</v>
      </c>
      <c r="O121" s="246">
        <v>0</v>
      </c>
      <c r="P121" s="246">
        <v>0</v>
      </c>
      <c r="Q121" s="246">
        <v>0</v>
      </c>
      <c r="R121" s="443">
        <v>0</v>
      </c>
      <c r="S121" s="444">
        <v>0</v>
      </c>
      <c r="T121" s="445">
        <v>0</v>
      </c>
      <c r="U121" s="444">
        <v>0</v>
      </c>
      <c r="V121" s="444">
        <v>0</v>
      </c>
      <c r="W121" s="444">
        <v>0</v>
      </c>
      <c r="X121" s="444">
        <v>0</v>
      </c>
      <c r="Y121" s="446">
        <v>0</v>
      </c>
      <c r="Z121" s="246"/>
      <c r="AA121" s="245">
        <v>169100</v>
      </c>
      <c r="AB121" s="442">
        <v>36.166666666666664</v>
      </c>
      <c r="AC121" s="442">
        <v>46.666666666666664</v>
      </c>
      <c r="AD121" s="246">
        <v>-11</v>
      </c>
      <c r="AE121" s="246">
        <v>6</v>
      </c>
      <c r="AF121" s="246">
        <v>217</v>
      </c>
      <c r="AH121" s="21"/>
      <c r="AI121" s="320"/>
      <c r="AJ121" s="320"/>
      <c r="AK121" s="320"/>
      <c r="AL121" s="20"/>
      <c r="AM121" s="20"/>
      <c r="AN121" s="21"/>
      <c r="AO121" s="21"/>
      <c r="AP121" s="320"/>
      <c r="AQ121" s="320"/>
      <c r="AR121" s="466"/>
      <c r="AS121" s="20"/>
      <c r="AT121" s="20"/>
      <c r="AU121" s="21"/>
      <c r="AV121" s="20"/>
      <c r="AW121" s="20"/>
      <c r="AX121" s="20"/>
      <c r="AY121" s="20"/>
      <c r="AZ121" s="20"/>
      <c r="BA121" s="20"/>
      <c r="BB121" s="21"/>
    </row>
    <row r="122" spans="1:54" x14ac:dyDescent="0.3">
      <c r="A122" s="199" t="s">
        <v>1913</v>
      </c>
      <c r="B122" s="199" t="s">
        <v>19</v>
      </c>
      <c r="C122" s="199" t="s">
        <v>1020</v>
      </c>
      <c r="D122" s="441" t="s">
        <v>1020</v>
      </c>
      <c r="E122" s="441" t="s">
        <v>10</v>
      </c>
      <c r="F122" s="441" t="s">
        <v>1020</v>
      </c>
      <c r="G122" s="441" t="s">
        <v>1020</v>
      </c>
      <c r="H122" s="245">
        <v>117300</v>
      </c>
      <c r="I122" s="246" t="s">
        <v>1020</v>
      </c>
      <c r="J122" s="246" t="s">
        <v>1020</v>
      </c>
      <c r="K122" s="442" t="s">
        <v>1020</v>
      </c>
      <c r="L122" s="322" t="s">
        <v>1020</v>
      </c>
      <c r="M122" s="246" t="s">
        <v>1020</v>
      </c>
      <c r="N122" s="246" t="s">
        <v>1020</v>
      </c>
      <c r="O122" s="246" t="s">
        <v>1020</v>
      </c>
      <c r="P122" s="246" t="s">
        <v>1020</v>
      </c>
      <c r="Q122" s="246" t="s">
        <v>1020</v>
      </c>
      <c r="R122" s="443" t="s">
        <v>1020</v>
      </c>
      <c r="S122" s="444" t="s">
        <v>1020</v>
      </c>
      <c r="T122" s="445" t="s">
        <v>1020</v>
      </c>
      <c r="U122" s="444" t="s">
        <v>1020</v>
      </c>
      <c r="V122" s="444" t="s">
        <v>1020</v>
      </c>
      <c r="W122" s="444" t="s">
        <v>1020</v>
      </c>
      <c r="X122" s="444" t="s">
        <v>1020</v>
      </c>
      <c r="Y122" s="446" t="s">
        <v>1020</v>
      </c>
      <c r="Z122" s="372"/>
      <c r="AA122" s="245">
        <v>117300</v>
      </c>
      <c r="AB122" s="442">
        <v>0</v>
      </c>
      <c r="AC122" s="442">
        <v>0</v>
      </c>
      <c r="AD122" s="246">
        <v>22</v>
      </c>
      <c r="AE122" s="246">
        <v>0</v>
      </c>
      <c r="AF122" s="246">
        <v>0</v>
      </c>
      <c r="AH122" s="21"/>
      <c r="AI122" s="320"/>
      <c r="AJ122" s="320"/>
      <c r="AK122" s="320"/>
      <c r="AL122" s="20"/>
      <c r="AM122" s="20"/>
      <c r="AN122" s="63"/>
      <c r="AO122" s="21"/>
      <c r="AP122" s="320"/>
      <c r="AQ122" s="320"/>
      <c r="AR122" s="466"/>
      <c r="AS122" s="20"/>
      <c r="AT122" s="20"/>
      <c r="AU122" s="63"/>
      <c r="AV122" s="20"/>
      <c r="AW122" s="20"/>
      <c r="AX122" s="20"/>
      <c r="AY122" s="20"/>
      <c r="AZ122" s="20"/>
      <c r="BA122" s="20"/>
      <c r="BB122" s="63"/>
    </row>
    <row r="123" spans="1:54" x14ac:dyDescent="0.3">
      <c r="A123" s="199" t="s">
        <v>1238</v>
      </c>
      <c r="B123" s="437" t="s">
        <v>13</v>
      </c>
      <c r="C123" s="199" t="s">
        <v>41</v>
      </c>
      <c r="D123" s="441" t="s">
        <v>38</v>
      </c>
      <c r="E123" s="441" t="s">
        <v>9</v>
      </c>
      <c r="F123" s="441" t="s">
        <v>9</v>
      </c>
      <c r="G123" s="441" t="s">
        <v>1998</v>
      </c>
      <c r="H123" s="245">
        <v>179200</v>
      </c>
      <c r="I123" s="246">
        <v>93</v>
      </c>
      <c r="J123" s="246">
        <v>2</v>
      </c>
      <c r="K123" s="442">
        <v>46.5</v>
      </c>
      <c r="L123" s="322">
        <v>93</v>
      </c>
      <c r="M123" s="246">
        <v>2</v>
      </c>
      <c r="N123" s="246">
        <v>46.5</v>
      </c>
      <c r="O123" s="246">
        <v>211</v>
      </c>
      <c r="P123" s="246">
        <v>5</v>
      </c>
      <c r="Q123" s="246">
        <v>42.2</v>
      </c>
      <c r="R123" s="443">
        <v>0</v>
      </c>
      <c r="S123" s="444">
        <v>0</v>
      </c>
      <c r="T123" s="445">
        <v>0</v>
      </c>
      <c r="U123" s="444">
        <v>165</v>
      </c>
      <c r="V123" s="444">
        <v>3</v>
      </c>
      <c r="W123" s="444">
        <v>55</v>
      </c>
      <c r="X123" s="444">
        <v>30</v>
      </c>
      <c r="Y123" s="446">
        <v>2</v>
      </c>
      <c r="Z123" s="301"/>
      <c r="AA123" s="245">
        <v>205000</v>
      </c>
      <c r="AB123" s="442">
        <v>45.2</v>
      </c>
      <c r="AC123" s="442">
        <v>40</v>
      </c>
      <c r="AD123" s="246">
        <v>22</v>
      </c>
      <c r="AE123" s="246">
        <v>5</v>
      </c>
      <c r="AF123" s="246">
        <v>226</v>
      </c>
      <c r="AH123" s="21"/>
      <c r="AI123" s="320"/>
      <c r="AJ123" s="320"/>
      <c r="AK123" s="320"/>
      <c r="AL123" s="20"/>
      <c r="AM123" s="20"/>
      <c r="AN123" s="25"/>
      <c r="AO123" s="21"/>
      <c r="AP123" s="320"/>
      <c r="AQ123" s="320"/>
      <c r="AR123" s="466"/>
      <c r="AS123" s="20"/>
      <c r="AT123" s="20"/>
      <c r="AU123" s="25"/>
      <c r="AV123" s="20"/>
      <c r="AW123" s="20"/>
      <c r="AX123" s="20"/>
      <c r="AY123" s="20"/>
      <c r="AZ123" s="20"/>
      <c r="BA123" s="20"/>
      <c r="BB123" s="25"/>
    </row>
    <row r="124" spans="1:54" x14ac:dyDescent="0.3">
      <c r="A124" s="199" t="s">
        <v>985</v>
      </c>
      <c r="B124" s="437" t="s">
        <v>12</v>
      </c>
      <c r="C124" s="199" t="s">
        <v>14</v>
      </c>
      <c r="D124" s="441" t="s">
        <v>38</v>
      </c>
      <c r="E124" s="441" t="s">
        <v>9</v>
      </c>
      <c r="F124" s="441" t="s">
        <v>9</v>
      </c>
      <c r="G124" s="441" t="s">
        <v>1998</v>
      </c>
      <c r="H124" s="245">
        <v>150700</v>
      </c>
      <c r="I124" s="246">
        <v>0</v>
      </c>
      <c r="J124" s="246">
        <v>0</v>
      </c>
      <c r="K124" s="442" t="s">
        <v>1020</v>
      </c>
      <c r="L124" s="322">
        <v>0</v>
      </c>
      <c r="M124" s="246">
        <v>0</v>
      </c>
      <c r="N124" s="246">
        <v>0</v>
      </c>
      <c r="O124" s="246">
        <v>219</v>
      </c>
      <c r="P124" s="246">
        <v>4</v>
      </c>
      <c r="Q124" s="246">
        <v>54.8</v>
      </c>
      <c r="R124" s="443">
        <v>42</v>
      </c>
      <c r="S124" s="444">
        <v>1</v>
      </c>
      <c r="T124" s="445">
        <v>42</v>
      </c>
      <c r="U124" s="444">
        <v>0</v>
      </c>
      <c r="V124" s="444">
        <v>0</v>
      </c>
      <c r="W124" s="444">
        <v>0</v>
      </c>
      <c r="X124" s="444">
        <v>0</v>
      </c>
      <c r="Y124" s="446">
        <v>0</v>
      </c>
      <c r="Z124" s="246"/>
      <c r="AA124" s="245">
        <v>150700</v>
      </c>
      <c r="AB124" s="442">
        <v>0</v>
      </c>
      <c r="AC124" s="442">
        <v>0</v>
      </c>
      <c r="AD124" s="246">
        <v>28</v>
      </c>
      <c r="AE124" s="246">
        <v>0</v>
      </c>
      <c r="AF124" s="246">
        <v>0</v>
      </c>
      <c r="AH124" s="21"/>
      <c r="AI124" s="320"/>
      <c r="AJ124" s="320"/>
      <c r="AK124" s="320"/>
      <c r="AL124" s="20"/>
      <c r="AM124" s="20"/>
      <c r="AN124" s="21"/>
      <c r="AO124" s="21"/>
      <c r="AP124" s="320"/>
      <c r="AQ124" s="320"/>
      <c r="AR124" s="466"/>
      <c r="AS124" s="20"/>
      <c r="AT124" s="20"/>
      <c r="AU124" s="21"/>
      <c r="AV124" s="20"/>
      <c r="AW124" s="20"/>
      <c r="AX124" s="20"/>
      <c r="AY124" s="20"/>
      <c r="AZ124" s="20"/>
      <c r="BA124" s="20"/>
      <c r="BB124" s="21"/>
    </row>
    <row r="125" spans="1:54" x14ac:dyDescent="0.3">
      <c r="A125" s="199" t="s">
        <v>1915</v>
      </c>
      <c r="B125" s="199" t="s">
        <v>41</v>
      </c>
      <c r="C125" s="199" t="s">
        <v>1020</v>
      </c>
      <c r="D125" s="441" t="s">
        <v>1020</v>
      </c>
      <c r="E125" s="441" t="s">
        <v>1973</v>
      </c>
      <c r="F125" s="441" t="s">
        <v>1020</v>
      </c>
      <c r="G125" s="441" t="s">
        <v>1020</v>
      </c>
      <c r="H125" s="245">
        <v>117300</v>
      </c>
      <c r="I125" s="246" t="s">
        <v>1020</v>
      </c>
      <c r="J125" s="246" t="s">
        <v>1020</v>
      </c>
      <c r="K125" s="442" t="s">
        <v>1020</v>
      </c>
      <c r="L125" s="322" t="s">
        <v>1020</v>
      </c>
      <c r="M125" s="246" t="s">
        <v>1020</v>
      </c>
      <c r="N125" s="246" t="s">
        <v>1020</v>
      </c>
      <c r="O125" s="246" t="s">
        <v>1020</v>
      </c>
      <c r="P125" s="246" t="s">
        <v>1020</v>
      </c>
      <c r="Q125" s="246" t="s">
        <v>1020</v>
      </c>
      <c r="R125" s="443" t="s">
        <v>1020</v>
      </c>
      <c r="S125" s="444" t="s">
        <v>1020</v>
      </c>
      <c r="T125" s="445" t="s">
        <v>1020</v>
      </c>
      <c r="U125" s="444" t="s">
        <v>1020</v>
      </c>
      <c r="V125" s="444" t="s">
        <v>1020</v>
      </c>
      <c r="W125" s="444" t="s">
        <v>1020</v>
      </c>
      <c r="X125" s="444" t="s">
        <v>1020</v>
      </c>
      <c r="Y125" s="446" t="s">
        <v>1020</v>
      </c>
      <c r="Z125" s="372"/>
      <c r="AA125" s="245">
        <v>117300</v>
      </c>
      <c r="AB125" s="442">
        <v>0</v>
      </c>
      <c r="AC125" s="442">
        <v>0</v>
      </c>
      <c r="AD125" s="246">
        <v>22</v>
      </c>
      <c r="AE125" s="246">
        <v>0</v>
      </c>
      <c r="AF125" s="246">
        <v>0</v>
      </c>
      <c r="AH125" s="21"/>
      <c r="AI125" s="320"/>
      <c r="AJ125" s="320"/>
      <c r="AK125" s="320"/>
      <c r="AL125" s="20"/>
      <c r="AM125" s="20"/>
      <c r="AN125" s="25"/>
      <c r="AO125" s="21"/>
      <c r="AP125" s="320"/>
      <c r="AQ125" s="320"/>
      <c r="AR125" s="466"/>
      <c r="AS125" s="20"/>
      <c r="AT125" s="20"/>
      <c r="AU125" s="25"/>
      <c r="AV125" s="20"/>
      <c r="AW125" s="20"/>
      <c r="AX125" s="20"/>
      <c r="AY125" s="20"/>
      <c r="AZ125" s="20"/>
      <c r="BA125" s="20"/>
      <c r="BB125" s="25"/>
    </row>
    <row r="126" spans="1:54" x14ac:dyDescent="0.3">
      <c r="A126" s="199" t="s">
        <v>986</v>
      </c>
      <c r="B126" s="199" t="s">
        <v>14</v>
      </c>
      <c r="C126" s="199" t="s">
        <v>14</v>
      </c>
      <c r="D126" s="441" t="s">
        <v>1998</v>
      </c>
      <c r="E126" s="435" t="s">
        <v>9</v>
      </c>
      <c r="F126" s="441" t="s">
        <v>1974</v>
      </c>
      <c r="G126" s="441" t="s">
        <v>38</v>
      </c>
      <c r="H126" s="245">
        <v>123900</v>
      </c>
      <c r="I126" s="246">
        <v>0</v>
      </c>
      <c r="J126" s="246">
        <v>0</v>
      </c>
      <c r="K126" s="442" t="s">
        <v>1020</v>
      </c>
      <c r="L126" s="322">
        <v>0</v>
      </c>
      <c r="M126" s="246">
        <v>0</v>
      </c>
      <c r="N126" s="246">
        <v>0</v>
      </c>
      <c r="O126" s="246">
        <v>44</v>
      </c>
      <c r="P126" s="246">
        <v>2</v>
      </c>
      <c r="Q126" s="246">
        <v>22</v>
      </c>
      <c r="R126" s="443">
        <v>36</v>
      </c>
      <c r="S126" s="444">
        <v>1</v>
      </c>
      <c r="T126" s="445">
        <v>36</v>
      </c>
      <c r="U126" s="444">
        <v>0</v>
      </c>
      <c r="V126" s="444">
        <v>0</v>
      </c>
      <c r="W126" s="444">
        <v>0</v>
      </c>
      <c r="X126" s="444">
        <v>0</v>
      </c>
      <c r="Y126" s="446">
        <v>0</v>
      </c>
      <c r="Z126" s="372"/>
      <c r="AA126" s="245">
        <v>123900</v>
      </c>
      <c r="AB126" s="442">
        <v>28</v>
      </c>
      <c r="AC126" s="442">
        <v>28</v>
      </c>
      <c r="AD126" s="246">
        <v>14</v>
      </c>
      <c r="AE126" s="246">
        <v>2</v>
      </c>
      <c r="AF126" s="246">
        <v>56</v>
      </c>
      <c r="AH126" s="21"/>
      <c r="AI126" s="320"/>
      <c r="AJ126" s="320"/>
      <c r="AK126" s="320"/>
      <c r="AL126" s="20"/>
      <c r="AM126" s="20"/>
      <c r="AN126" s="25"/>
      <c r="AO126" s="21"/>
      <c r="AP126" s="320"/>
      <c r="AQ126" s="320"/>
      <c r="AR126" s="466"/>
      <c r="AS126" s="20"/>
      <c r="AT126" s="20"/>
      <c r="AU126" s="25"/>
      <c r="AV126" s="20"/>
      <c r="AW126" s="20"/>
      <c r="AX126" s="20"/>
      <c r="AY126" s="20"/>
      <c r="AZ126" s="20"/>
      <c r="BA126" s="20"/>
      <c r="BB126" s="25"/>
    </row>
    <row r="127" spans="1:54" x14ac:dyDescent="0.3">
      <c r="A127" s="199" t="s">
        <v>987</v>
      </c>
      <c r="B127" s="199" t="s">
        <v>17</v>
      </c>
      <c r="C127" s="199" t="s">
        <v>17</v>
      </c>
      <c r="D127" s="441" t="s">
        <v>1998</v>
      </c>
      <c r="E127" s="441" t="s">
        <v>38</v>
      </c>
      <c r="F127" s="441" t="s">
        <v>38</v>
      </c>
      <c r="G127" s="441" t="s">
        <v>1998</v>
      </c>
      <c r="H127" s="245">
        <v>176300</v>
      </c>
      <c r="I127" s="246">
        <v>0</v>
      </c>
      <c r="J127" s="246">
        <v>0</v>
      </c>
      <c r="K127" s="442" t="s">
        <v>1020</v>
      </c>
      <c r="L127" s="322">
        <v>0</v>
      </c>
      <c r="M127" s="246">
        <v>0</v>
      </c>
      <c r="N127" s="246">
        <v>0</v>
      </c>
      <c r="O127" s="246">
        <v>1174</v>
      </c>
      <c r="P127" s="246">
        <v>22</v>
      </c>
      <c r="Q127" s="246">
        <v>53.4</v>
      </c>
      <c r="R127" s="443">
        <v>945</v>
      </c>
      <c r="S127" s="444">
        <v>17</v>
      </c>
      <c r="T127" s="445">
        <v>55.6</v>
      </c>
      <c r="U127" s="444">
        <v>580</v>
      </c>
      <c r="V127" s="444">
        <v>14</v>
      </c>
      <c r="W127" s="444">
        <v>41.43</v>
      </c>
      <c r="X127" s="444">
        <v>0</v>
      </c>
      <c r="Y127" s="446">
        <v>0</v>
      </c>
      <c r="Z127" s="246"/>
      <c r="AA127" s="245">
        <v>320000</v>
      </c>
      <c r="AB127" s="442">
        <v>57.125</v>
      </c>
      <c r="AC127" s="442">
        <v>84.333333333333329</v>
      </c>
      <c r="AD127" s="246">
        <v>32</v>
      </c>
      <c r="AE127" s="246">
        <v>8</v>
      </c>
      <c r="AF127" s="246">
        <v>457</v>
      </c>
      <c r="AH127" s="21"/>
      <c r="AI127" s="320"/>
      <c r="AJ127" s="320"/>
      <c r="AK127" s="320"/>
      <c r="AL127" s="20"/>
      <c r="AM127" s="20"/>
      <c r="AN127" s="21"/>
      <c r="AO127" s="21"/>
      <c r="AP127" s="320"/>
      <c r="AQ127" s="320"/>
      <c r="AR127" s="466"/>
      <c r="AS127" s="20"/>
      <c r="AT127" s="20"/>
      <c r="AU127" s="21"/>
      <c r="AV127" s="20"/>
      <c r="AW127" s="20"/>
      <c r="AX127" s="20"/>
      <c r="AY127" s="20"/>
      <c r="AZ127" s="20"/>
      <c r="BA127" s="20"/>
      <c r="BB127" s="21"/>
    </row>
    <row r="128" spans="1:54" x14ac:dyDescent="0.3">
      <c r="A128" s="199" t="s">
        <v>1916</v>
      </c>
      <c r="B128" s="199" t="s">
        <v>18</v>
      </c>
      <c r="C128" s="199" t="s">
        <v>1020</v>
      </c>
      <c r="D128" s="441" t="s">
        <v>1020</v>
      </c>
      <c r="E128" s="441" t="s">
        <v>10</v>
      </c>
      <c r="F128" s="441" t="s">
        <v>1020</v>
      </c>
      <c r="G128" s="441" t="s">
        <v>1020</v>
      </c>
      <c r="H128" s="245">
        <v>117300</v>
      </c>
      <c r="I128" s="246" t="s">
        <v>1020</v>
      </c>
      <c r="J128" s="246" t="s">
        <v>1020</v>
      </c>
      <c r="K128" s="442" t="s">
        <v>1020</v>
      </c>
      <c r="L128" s="322" t="s">
        <v>1020</v>
      </c>
      <c r="M128" s="246" t="s">
        <v>1020</v>
      </c>
      <c r="N128" s="246" t="s">
        <v>1020</v>
      </c>
      <c r="O128" s="246" t="s">
        <v>1020</v>
      </c>
      <c r="P128" s="246" t="s">
        <v>1020</v>
      </c>
      <c r="Q128" s="246" t="s">
        <v>1020</v>
      </c>
      <c r="R128" s="443" t="s">
        <v>1020</v>
      </c>
      <c r="S128" s="444" t="s">
        <v>1020</v>
      </c>
      <c r="T128" s="445" t="s">
        <v>1020</v>
      </c>
      <c r="U128" s="444" t="s">
        <v>1020</v>
      </c>
      <c r="V128" s="444" t="s">
        <v>1020</v>
      </c>
      <c r="W128" s="444" t="s">
        <v>1020</v>
      </c>
      <c r="X128" s="444" t="s">
        <v>1020</v>
      </c>
      <c r="Y128" s="446" t="s">
        <v>1020</v>
      </c>
      <c r="Z128" s="372"/>
      <c r="AA128" s="245">
        <v>164500</v>
      </c>
      <c r="AB128" s="442">
        <v>44</v>
      </c>
      <c r="AC128" s="442">
        <v>44</v>
      </c>
      <c r="AD128" s="246">
        <v>-25</v>
      </c>
      <c r="AE128" s="246">
        <v>3</v>
      </c>
      <c r="AF128" s="246">
        <v>132</v>
      </c>
      <c r="AH128" s="21"/>
      <c r="AI128" s="320"/>
      <c r="AJ128" s="320"/>
      <c r="AK128" s="320"/>
      <c r="AL128" s="20"/>
      <c r="AM128" s="20"/>
      <c r="AN128" s="21"/>
      <c r="AO128" s="21"/>
      <c r="AP128" s="320"/>
      <c r="AQ128" s="320"/>
      <c r="AR128" s="466"/>
      <c r="AS128" s="20"/>
      <c r="AT128" s="20"/>
      <c r="AU128" s="21"/>
      <c r="AV128" s="20"/>
      <c r="AW128" s="20"/>
      <c r="AX128" s="20"/>
      <c r="AY128" s="20"/>
      <c r="AZ128" s="20"/>
      <c r="BA128" s="20"/>
      <c r="BB128" s="21"/>
    </row>
    <row r="129" spans="1:56" x14ac:dyDescent="0.3">
      <c r="A129" s="199" t="s">
        <v>1917</v>
      </c>
      <c r="B129" s="199" t="s">
        <v>16</v>
      </c>
      <c r="C129" s="199" t="s">
        <v>1020</v>
      </c>
      <c r="D129" s="441" t="s">
        <v>1020</v>
      </c>
      <c r="E129" s="441" t="s">
        <v>11</v>
      </c>
      <c r="F129" s="441" t="s">
        <v>1020</v>
      </c>
      <c r="G129" s="441" t="s">
        <v>1020</v>
      </c>
      <c r="H129" s="245">
        <v>117300</v>
      </c>
      <c r="I129" s="246" t="s">
        <v>1020</v>
      </c>
      <c r="J129" s="246" t="s">
        <v>1020</v>
      </c>
      <c r="K129" s="442" t="s">
        <v>1020</v>
      </c>
      <c r="L129" s="322" t="s">
        <v>1020</v>
      </c>
      <c r="M129" s="246" t="s">
        <v>1020</v>
      </c>
      <c r="N129" s="246" t="s">
        <v>1020</v>
      </c>
      <c r="O129" s="246" t="s">
        <v>1020</v>
      </c>
      <c r="P129" s="246" t="s">
        <v>1020</v>
      </c>
      <c r="Q129" s="246" t="s">
        <v>1020</v>
      </c>
      <c r="R129" s="443" t="s">
        <v>1020</v>
      </c>
      <c r="S129" s="444" t="s">
        <v>1020</v>
      </c>
      <c r="T129" s="445" t="s">
        <v>1020</v>
      </c>
      <c r="U129" s="444" t="s">
        <v>1020</v>
      </c>
      <c r="V129" s="444" t="s">
        <v>1020</v>
      </c>
      <c r="W129" s="444" t="s">
        <v>1020</v>
      </c>
      <c r="X129" s="444" t="s">
        <v>1020</v>
      </c>
      <c r="Y129" s="446" t="s">
        <v>1020</v>
      </c>
      <c r="Z129" s="199"/>
      <c r="AA129" s="245">
        <v>117300</v>
      </c>
      <c r="AB129" s="442">
        <v>0</v>
      </c>
      <c r="AC129" s="442">
        <v>0</v>
      </c>
      <c r="AD129" s="246">
        <v>22</v>
      </c>
      <c r="AE129" s="246">
        <v>0</v>
      </c>
      <c r="AF129" s="246">
        <v>0</v>
      </c>
      <c r="AH129" s="21"/>
      <c r="AI129" s="320"/>
      <c r="AJ129" s="320"/>
      <c r="AK129" s="320"/>
      <c r="AL129" s="20"/>
      <c r="AM129" s="20"/>
      <c r="AN129" s="21"/>
      <c r="AO129" s="21"/>
      <c r="AP129" s="320"/>
      <c r="AQ129" s="320"/>
      <c r="AR129" s="466"/>
      <c r="AS129" s="20"/>
      <c r="AT129" s="20"/>
      <c r="AU129" s="21"/>
      <c r="AV129" s="20"/>
      <c r="AW129" s="20"/>
      <c r="AX129" s="20"/>
      <c r="AY129" s="20"/>
      <c r="AZ129" s="20"/>
      <c r="BA129" s="20"/>
      <c r="BB129" s="21"/>
    </row>
    <row r="130" spans="1:56" x14ac:dyDescent="0.3">
      <c r="A130" s="199" t="s">
        <v>1918</v>
      </c>
      <c r="B130" s="199" t="s">
        <v>24</v>
      </c>
      <c r="C130" s="199" t="s">
        <v>1020</v>
      </c>
      <c r="D130" s="441" t="s">
        <v>1020</v>
      </c>
      <c r="E130" s="441" t="s">
        <v>38</v>
      </c>
      <c r="F130" s="441" t="s">
        <v>1020</v>
      </c>
      <c r="G130" s="441" t="s">
        <v>1020</v>
      </c>
      <c r="H130" s="245">
        <v>121800</v>
      </c>
      <c r="I130" s="246" t="s">
        <v>1020</v>
      </c>
      <c r="J130" s="246" t="s">
        <v>1020</v>
      </c>
      <c r="K130" s="442" t="s">
        <v>1020</v>
      </c>
      <c r="L130" s="322" t="s">
        <v>1020</v>
      </c>
      <c r="M130" s="246" t="s">
        <v>1020</v>
      </c>
      <c r="N130" s="246" t="s">
        <v>1020</v>
      </c>
      <c r="O130" s="246" t="s">
        <v>1020</v>
      </c>
      <c r="P130" s="246" t="s">
        <v>1020</v>
      </c>
      <c r="Q130" s="246" t="s">
        <v>1020</v>
      </c>
      <c r="R130" s="443" t="s">
        <v>1020</v>
      </c>
      <c r="S130" s="444" t="s">
        <v>1020</v>
      </c>
      <c r="T130" s="445" t="s">
        <v>1020</v>
      </c>
      <c r="U130" s="444" t="s">
        <v>1020</v>
      </c>
      <c r="V130" s="444" t="s">
        <v>1020</v>
      </c>
      <c r="W130" s="444" t="s">
        <v>1020</v>
      </c>
      <c r="X130" s="444" t="s">
        <v>1020</v>
      </c>
      <c r="Y130" s="446" t="s">
        <v>1020</v>
      </c>
      <c r="Z130" s="246"/>
      <c r="AA130" s="245">
        <v>121800</v>
      </c>
      <c r="AB130" s="442">
        <v>0</v>
      </c>
      <c r="AC130" s="442">
        <v>0</v>
      </c>
      <c r="AD130" s="246">
        <v>23</v>
      </c>
      <c r="AE130" s="246">
        <v>0</v>
      </c>
      <c r="AF130" s="246">
        <v>0</v>
      </c>
      <c r="AH130" s="21"/>
      <c r="AI130" s="320"/>
      <c r="AJ130" s="320"/>
      <c r="AK130" s="320"/>
      <c r="AL130" s="20"/>
      <c r="AM130" s="20"/>
      <c r="AN130" s="21"/>
      <c r="AO130" s="21"/>
      <c r="AP130" s="320"/>
      <c r="AQ130" s="320"/>
      <c r="AR130" s="466"/>
      <c r="AS130" s="20"/>
      <c r="AT130" s="20"/>
      <c r="AU130" s="21"/>
      <c r="AV130" s="20"/>
      <c r="AW130" s="20"/>
      <c r="AX130" s="20"/>
      <c r="AY130" s="20"/>
      <c r="AZ130" s="20"/>
      <c r="BA130" s="20"/>
      <c r="BB130" s="21"/>
    </row>
    <row r="131" spans="1:56" x14ac:dyDescent="0.3">
      <c r="A131" s="199" t="s">
        <v>990</v>
      </c>
      <c r="B131" s="199" t="s">
        <v>14</v>
      </c>
      <c r="C131" s="199" t="s">
        <v>14</v>
      </c>
      <c r="D131" s="441" t="s">
        <v>1998</v>
      </c>
      <c r="E131" s="435" t="s">
        <v>38</v>
      </c>
      <c r="F131" s="441" t="s">
        <v>9</v>
      </c>
      <c r="G131" s="441" t="s">
        <v>38</v>
      </c>
      <c r="H131" s="245">
        <v>192300</v>
      </c>
      <c r="I131" s="246">
        <v>131</v>
      </c>
      <c r="J131" s="246">
        <v>3</v>
      </c>
      <c r="K131" s="442">
        <v>43.666666666666664</v>
      </c>
      <c r="L131" s="322">
        <v>131</v>
      </c>
      <c r="M131" s="246">
        <v>3</v>
      </c>
      <c r="N131" s="246">
        <v>43.666666666666664</v>
      </c>
      <c r="O131" s="246">
        <v>104</v>
      </c>
      <c r="P131" s="246">
        <v>2</v>
      </c>
      <c r="Q131" s="246">
        <v>52</v>
      </c>
      <c r="R131" s="443">
        <v>0</v>
      </c>
      <c r="S131" s="444">
        <v>0</v>
      </c>
      <c r="T131" s="445">
        <v>0</v>
      </c>
      <c r="U131" s="444">
        <v>0</v>
      </c>
      <c r="V131" s="444">
        <v>0</v>
      </c>
      <c r="W131" s="444">
        <v>0</v>
      </c>
      <c r="X131" s="444">
        <v>0</v>
      </c>
      <c r="Y131" s="446">
        <v>0</v>
      </c>
      <c r="Z131" s="372"/>
      <c r="AA131" s="245">
        <v>192300</v>
      </c>
      <c r="AB131" s="442">
        <v>8.5</v>
      </c>
      <c r="AC131" s="442">
        <v>8.5</v>
      </c>
      <c r="AD131" s="246">
        <v>92</v>
      </c>
      <c r="AE131" s="246">
        <v>2</v>
      </c>
      <c r="AF131" s="246">
        <v>17</v>
      </c>
      <c r="AH131" s="21"/>
      <c r="AI131" s="320"/>
      <c r="AJ131" s="320"/>
      <c r="AK131" s="320"/>
      <c r="AL131" s="20"/>
      <c r="AM131" s="20"/>
      <c r="AN131" s="25"/>
      <c r="AO131" s="21"/>
      <c r="AP131" s="320"/>
      <c r="AQ131" s="320"/>
      <c r="AR131" s="466"/>
      <c r="AS131" s="20"/>
      <c r="AT131" s="20"/>
      <c r="AU131" s="25"/>
      <c r="AV131" s="20"/>
      <c r="AW131" s="20"/>
      <c r="AX131" s="20"/>
      <c r="AY131" s="20"/>
      <c r="AZ131" s="20"/>
      <c r="BA131" s="20"/>
      <c r="BB131" s="25"/>
    </row>
    <row r="132" spans="1:56" x14ac:dyDescent="0.3">
      <c r="A132" s="199" t="s">
        <v>1664</v>
      </c>
      <c r="B132" s="199" t="s">
        <v>18</v>
      </c>
      <c r="C132" s="199" t="s">
        <v>18</v>
      </c>
      <c r="D132" s="441" t="s">
        <v>1998</v>
      </c>
      <c r="E132" s="441" t="s">
        <v>10</v>
      </c>
      <c r="F132" s="441" t="s">
        <v>10</v>
      </c>
      <c r="G132" s="441" t="s">
        <v>1998</v>
      </c>
      <c r="H132" s="245">
        <v>123900</v>
      </c>
      <c r="I132" s="246">
        <v>0</v>
      </c>
      <c r="J132" s="246">
        <v>0</v>
      </c>
      <c r="K132" s="442" t="s">
        <v>1020</v>
      </c>
      <c r="L132" s="322">
        <v>0</v>
      </c>
      <c r="M132" s="246">
        <v>0</v>
      </c>
      <c r="N132" s="246">
        <v>0</v>
      </c>
      <c r="O132" s="246">
        <v>0</v>
      </c>
      <c r="P132" s="246">
        <v>0</v>
      </c>
      <c r="Q132" s="246">
        <v>0</v>
      </c>
      <c r="R132" s="443">
        <v>0</v>
      </c>
      <c r="S132" s="444">
        <v>0</v>
      </c>
      <c r="T132" s="445">
        <v>0</v>
      </c>
      <c r="U132" s="444">
        <v>0</v>
      </c>
      <c r="V132" s="444">
        <v>0</v>
      </c>
      <c r="W132" s="444">
        <v>0</v>
      </c>
      <c r="X132" s="444">
        <v>0</v>
      </c>
      <c r="Y132" s="446">
        <v>0</v>
      </c>
      <c r="Z132" s="372"/>
      <c r="AA132" s="245">
        <v>123900</v>
      </c>
      <c r="AB132" s="442">
        <v>0</v>
      </c>
      <c r="AC132" s="442">
        <v>0</v>
      </c>
      <c r="AD132" s="246">
        <v>23</v>
      </c>
      <c r="AE132" s="246">
        <v>0</v>
      </c>
      <c r="AF132" s="246">
        <v>0</v>
      </c>
      <c r="AH132" s="21"/>
      <c r="AI132" s="320"/>
      <c r="AJ132" s="320"/>
      <c r="AK132" s="320"/>
      <c r="AL132" s="20"/>
      <c r="AM132" s="20"/>
      <c r="AN132" s="25"/>
      <c r="AO132" s="21"/>
      <c r="AP132" s="320"/>
      <c r="AQ132" s="320"/>
      <c r="AR132" s="466"/>
      <c r="AS132" s="20"/>
      <c r="AT132" s="20"/>
      <c r="AU132" s="25"/>
      <c r="AV132" s="20"/>
      <c r="AW132" s="20"/>
      <c r="AX132" s="20"/>
      <c r="AY132" s="20"/>
      <c r="AZ132" s="20"/>
      <c r="BA132" s="20"/>
      <c r="BB132" s="25"/>
    </row>
    <row r="133" spans="1:56" x14ac:dyDescent="0.3">
      <c r="A133" s="199" t="s">
        <v>1919</v>
      </c>
      <c r="B133" s="199" t="s">
        <v>16</v>
      </c>
      <c r="C133" s="199" t="s">
        <v>1020</v>
      </c>
      <c r="D133" s="441" t="s">
        <v>1020</v>
      </c>
      <c r="E133" s="441" t="s">
        <v>38</v>
      </c>
      <c r="F133" s="441" t="s">
        <v>1020</v>
      </c>
      <c r="G133" s="441" t="s">
        <v>1020</v>
      </c>
      <c r="H133" s="245">
        <v>123900</v>
      </c>
      <c r="I133" s="246">
        <v>0</v>
      </c>
      <c r="J133" s="246">
        <v>0</v>
      </c>
      <c r="K133" s="442" t="s">
        <v>1020</v>
      </c>
      <c r="L133" s="322" t="s">
        <v>1020</v>
      </c>
      <c r="M133" s="246" t="s">
        <v>1020</v>
      </c>
      <c r="N133" s="246" t="s">
        <v>1020</v>
      </c>
      <c r="O133" s="246" t="s">
        <v>1020</v>
      </c>
      <c r="P133" s="246" t="s">
        <v>1020</v>
      </c>
      <c r="Q133" s="246" t="s">
        <v>1020</v>
      </c>
      <c r="R133" s="443" t="s">
        <v>1020</v>
      </c>
      <c r="S133" s="444" t="s">
        <v>1020</v>
      </c>
      <c r="T133" s="445" t="s">
        <v>1020</v>
      </c>
      <c r="U133" s="444" t="s">
        <v>1020</v>
      </c>
      <c r="V133" s="444" t="s">
        <v>1020</v>
      </c>
      <c r="W133" s="444" t="s">
        <v>1020</v>
      </c>
      <c r="X133" s="444" t="s">
        <v>1020</v>
      </c>
      <c r="Y133" s="446" t="s">
        <v>1020</v>
      </c>
      <c r="Z133" s="372"/>
      <c r="AA133" s="245">
        <v>123900</v>
      </c>
      <c r="AB133" s="442">
        <v>0</v>
      </c>
      <c r="AC133" s="442">
        <v>0</v>
      </c>
      <c r="AD133" s="246">
        <v>23</v>
      </c>
      <c r="AE133" s="246">
        <v>0</v>
      </c>
      <c r="AF133" s="246">
        <v>0</v>
      </c>
      <c r="AH133" s="21"/>
      <c r="AI133" s="320"/>
      <c r="AJ133" s="320"/>
      <c r="AK133" s="320"/>
      <c r="AL133" s="20"/>
      <c r="AM133" s="20"/>
      <c r="AN133" s="63"/>
      <c r="AO133" s="21"/>
      <c r="AP133" s="320"/>
      <c r="AQ133" s="320"/>
      <c r="AR133" s="466"/>
      <c r="AS133" s="20"/>
      <c r="AT133" s="20"/>
      <c r="AU133" s="63"/>
      <c r="AV133" s="20"/>
      <c r="AW133" s="20"/>
      <c r="AX133" s="20"/>
      <c r="AY133" s="20"/>
      <c r="AZ133" s="20"/>
      <c r="BA133" s="20"/>
      <c r="BB133" s="63"/>
    </row>
    <row r="134" spans="1:56" x14ac:dyDescent="0.3">
      <c r="A134" s="199" t="s">
        <v>1666</v>
      </c>
      <c r="B134" s="199" t="s">
        <v>13</v>
      </c>
      <c r="C134" s="199" t="s">
        <v>13</v>
      </c>
      <c r="D134" s="441" t="s">
        <v>1998</v>
      </c>
      <c r="E134" s="441" t="s">
        <v>11</v>
      </c>
      <c r="F134" s="441" t="s">
        <v>11</v>
      </c>
      <c r="G134" s="441" t="s">
        <v>1998</v>
      </c>
      <c r="H134" s="245">
        <v>123900</v>
      </c>
      <c r="I134" s="246">
        <v>0</v>
      </c>
      <c r="J134" s="246">
        <v>0</v>
      </c>
      <c r="K134" s="442" t="s">
        <v>1020</v>
      </c>
      <c r="L134" s="322">
        <v>0</v>
      </c>
      <c r="M134" s="246">
        <v>0</v>
      </c>
      <c r="N134" s="246">
        <v>0</v>
      </c>
      <c r="O134" s="246">
        <v>0</v>
      </c>
      <c r="P134" s="246">
        <v>0</v>
      </c>
      <c r="Q134" s="246">
        <v>0</v>
      </c>
      <c r="R134" s="443">
        <v>0</v>
      </c>
      <c r="S134" s="444">
        <v>0</v>
      </c>
      <c r="T134" s="445">
        <v>0</v>
      </c>
      <c r="U134" s="444">
        <v>0</v>
      </c>
      <c r="V134" s="444">
        <v>0</v>
      </c>
      <c r="W134" s="444">
        <v>0</v>
      </c>
      <c r="X134" s="444">
        <v>0</v>
      </c>
      <c r="Y134" s="446">
        <v>0</v>
      </c>
      <c r="Z134" s="301"/>
      <c r="AA134" s="245">
        <v>123900</v>
      </c>
      <c r="AB134" s="442">
        <v>0</v>
      </c>
      <c r="AC134" s="442">
        <v>0</v>
      </c>
      <c r="AD134" s="246">
        <v>23</v>
      </c>
      <c r="AE134" s="246">
        <v>0</v>
      </c>
      <c r="AF134" s="246">
        <v>0</v>
      </c>
      <c r="AH134" s="21"/>
      <c r="AI134" s="320"/>
      <c r="AJ134" s="320"/>
      <c r="AK134" s="320"/>
      <c r="AL134" s="20"/>
      <c r="AM134" s="20"/>
      <c r="AN134" s="63"/>
      <c r="AO134" s="21"/>
      <c r="AP134" s="320"/>
      <c r="AQ134" s="320"/>
      <c r="AR134" s="466"/>
      <c r="AS134" s="20"/>
      <c r="AT134" s="20"/>
      <c r="AU134" s="63"/>
      <c r="AV134" s="20"/>
      <c r="AW134" s="20"/>
      <c r="AX134" s="20"/>
      <c r="AY134" s="20"/>
      <c r="AZ134" s="20"/>
      <c r="BA134" s="20"/>
      <c r="BB134" s="63"/>
    </row>
    <row r="135" spans="1:56" x14ac:dyDescent="0.3">
      <c r="A135" s="199" t="s">
        <v>1530</v>
      </c>
      <c r="B135" s="199" t="s">
        <v>21</v>
      </c>
      <c r="C135" s="199" t="s">
        <v>21</v>
      </c>
      <c r="D135" s="441" t="s">
        <v>1998</v>
      </c>
      <c r="E135" s="441" t="s">
        <v>1972</v>
      </c>
      <c r="F135" s="441" t="s">
        <v>1972</v>
      </c>
      <c r="G135" s="441" t="s">
        <v>1998</v>
      </c>
      <c r="H135" s="245">
        <v>123900</v>
      </c>
      <c r="I135" s="246">
        <v>0</v>
      </c>
      <c r="J135" s="246">
        <v>0</v>
      </c>
      <c r="K135" s="442" t="s">
        <v>1020</v>
      </c>
      <c r="L135" s="322">
        <v>0</v>
      </c>
      <c r="M135" s="246">
        <v>0</v>
      </c>
      <c r="N135" s="246">
        <v>0</v>
      </c>
      <c r="O135" s="246">
        <v>0</v>
      </c>
      <c r="P135" s="246">
        <v>0</v>
      </c>
      <c r="Q135" s="246">
        <v>0</v>
      </c>
      <c r="R135" s="443">
        <v>0</v>
      </c>
      <c r="S135" s="444">
        <v>0</v>
      </c>
      <c r="T135" s="445">
        <v>0</v>
      </c>
      <c r="U135" s="444">
        <v>0</v>
      </c>
      <c r="V135" s="444">
        <v>0</v>
      </c>
      <c r="W135" s="444">
        <v>0</v>
      </c>
      <c r="X135" s="444">
        <v>0</v>
      </c>
      <c r="Y135" s="446">
        <v>0</v>
      </c>
      <c r="Z135" s="246"/>
      <c r="AA135" s="245">
        <v>123900</v>
      </c>
      <c r="AB135" s="442">
        <v>12.5</v>
      </c>
      <c r="AC135" s="442">
        <v>12.5</v>
      </c>
      <c r="AD135" s="246">
        <v>45</v>
      </c>
      <c r="AE135" s="246">
        <v>2</v>
      </c>
      <c r="AF135" s="246">
        <v>25</v>
      </c>
      <c r="AH135" s="21"/>
      <c r="AI135" s="320"/>
      <c r="AJ135" s="320"/>
      <c r="AK135" s="320"/>
      <c r="AL135" s="20"/>
      <c r="AM135" s="20"/>
      <c r="AN135" s="63"/>
      <c r="AO135" s="21"/>
      <c r="AP135" s="320"/>
      <c r="AQ135" s="320"/>
      <c r="AR135" s="466"/>
      <c r="AS135" s="20"/>
      <c r="AT135" s="20"/>
      <c r="AU135" s="63"/>
      <c r="AV135" s="20"/>
      <c r="AW135" s="20"/>
      <c r="AX135" s="20"/>
      <c r="AY135" s="20"/>
      <c r="AZ135" s="20"/>
      <c r="BA135" s="20"/>
      <c r="BB135" s="63"/>
    </row>
    <row r="136" spans="1:56" x14ac:dyDescent="0.3">
      <c r="A136" s="199" t="s">
        <v>1920</v>
      </c>
      <c r="B136" s="199" t="s">
        <v>26</v>
      </c>
      <c r="C136" s="199" t="s">
        <v>1020</v>
      </c>
      <c r="D136" s="441" t="s">
        <v>1020</v>
      </c>
      <c r="E136" s="441" t="s">
        <v>38</v>
      </c>
      <c r="F136" s="441" t="s">
        <v>1020</v>
      </c>
      <c r="G136" s="441" t="s">
        <v>1020</v>
      </c>
      <c r="H136" s="245">
        <v>117300</v>
      </c>
      <c r="I136" s="246" t="s">
        <v>1020</v>
      </c>
      <c r="J136" s="246" t="s">
        <v>1020</v>
      </c>
      <c r="K136" s="442" t="s">
        <v>1020</v>
      </c>
      <c r="L136" s="322" t="s">
        <v>1020</v>
      </c>
      <c r="M136" s="246" t="s">
        <v>1020</v>
      </c>
      <c r="N136" s="246" t="s">
        <v>1020</v>
      </c>
      <c r="O136" s="246" t="s">
        <v>1020</v>
      </c>
      <c r="P136" s="246" t="s">
        <v>1020</v>
      </c>
      <c r="Q136" s="246" t="s">
        <v>1020</v>
      </c>
      <c r="R136" s="443" t="s">
        <v>1020</v>
      </c>
      <c r="S136" s="444" t="s">
        <v>1020</v>
      </c>
      <c r="T136" s="445" t="s">
        <v>1020</v>
      </c>
      <c r="U136" s="444" t="s">
        <v>1020</v>
      </c>
      <c r="V136" s="444" t="s">
        <v>1020</v>
      </c>
      <c r="W136" s="444" t="s">
        <v>1020</v>
      </c>
      <c r="X136" s="444" t="s">
        <v>1020</v>
      </c>
      <c r="Y136" s="446" t="s">
        <v>1020</v>
      </c>
      <c r="Z136" s="199"/>
      <c r="AA136" s="245">
        <v>117300</v>
      </c>
      <c r="AB136" s="442">
        <v>0</v>
      </c>
      <c r="AC136" s="442">
        <v>0</v>
      </c>
      <c r="AD136" s="246">
        <v>22</v>
      </c>
      <c r="AE136" s="246">
        <v>0</v>
      </c>
      <c r="AF136" s="246">
        <v>0</v>
      </c>
      <c r="AH136" s="21"/>
      <c r="AI136" s="320"/>
      <c r="AJ136" s="320"/>
      <c r="AK136" s="320"/>
      <c r="AL136" s="20"/>
      <c r="AM136" s="20"/>
      <c r="AN136" s="63"/>
      <c r="AO136" s="21"/>
      <c r="AP136" s="320"/>
      <c r="AQ136" s="320"/>
      <c r="AR136" s="466"/>
      <c r="AS136" s="20"/>
      <c r="AT136" s="20"/>
      <c r="AU136" s="63"/>
      <c r="AV136" s="20"/>
      <c r="AW136" s="20"/>
      <c r="AX136" s="20"/>
      <c r="AY136" s="20"/>
      <c r="AZ136" s="20"/>
      <c r="BA136" s="20"/>
      <c r="BB136" s="63"/>
    </row>
    <row r="137" spans="1:56" x14ac:dyDescent="0.3">
      <c r="A137" s="199" t="s">
        <v>1739</v>
      </c>
      <c r="B137" s="199" t="s">
        <v>13</v>
      </c>
      <c r="C137" s="199" t="s">
        <v>13</v>
      </c>
      <c r="D137" s="441" t="s">
        <v>1998</v>
      </c>
      <c r="E137" s="441" t="s">
        <v>38</v>
      </c>
      <c r="F137" s="441" t="s">
        <v>38</v>
      </c>
      <c r="G137" s="441" t="s">
        <v>1998</v>
      </c>
      <c r="H137" s="245">
        <v>146500</v>
      </c>
      <c r="I137" s="246">
        <v>76</v>
      </c>
      <c r="J137" s="246">
        <v>2</v>
      </c>
      <c r="K137" s="442">
        <v>38</v>
      </c>
      <c r="L137" s="322">
        <v>76</v>
      </c>
      <c r="M137" s="246">
        <v>2</v>
      </c>
      <c r="N137" s="246">
        <v>38</v>
      </c>
      <c r="O137" s="246">
        <v>0</v>
      </c>
      <c r="P137" s="246">
        <v>0</v>
      </c>
      <c r="Q137" s="246">
        <v>0</v>
      </c>
      <c r="R137" s="443">
        <v>0</v>
      </c>
      <c r="S137" s="444">
        <v>0</v>
      </c>
      <c r="T137" s="445">
        <v>0</v>
      </c>
      <c r="U137" s="444">
        <v>0</v>
      </c>
      <c r="V137" s="444">
        <v>0</v>
      </c>
      <c r="W137" s="444">
        <v>0</v>
      </c>
      <c r="X137" s="444">
        <v>0</v>
      </c>
      <c r="Y137" s="446">
        <v>0</v>
      </c>
      <c r="Z137" s="199"/>
      <c r="AA137" s="245">
        <v>146500</v>
      </c>
      <c r="AB137" s="442">
        <v>0</v>
      </c>
      <c r="AC137" s="442">
        <v>0</v>
      </c>
      <c r="AD137" s="246">
        <v>28</v>
      </c>
      <c r="AE137" s="246">
        <v>0</v>
      </c>
      <c r="AF137" s="246">
        <v>0</v>
      </c>
      <c r="AH137" s="21"/>
      <c r="AI137" s="320"/>
      <c r="AJ137" s="320"/>
      <c r="AK137" s="320"/>
      <c r="AL137" s="20"/>
      <c r="AM137" s="20"/>
      <c r="AN137" s="21"/>
      <c r="AO137" s="21"/>
      <c r="AP137" s="320"/>
      <c r="AQ137" s="320"/>
      <c r="AR137" s="466"/>
      <c r="AS137" s="20"/>
      <c r="AT137" s="20"/>
      <c r="AU137" s="21"/>
      <c r="AV137" s="20"/>
      <c r="AW137" s="20"/>
      <c r="AX137" s="20"/>
      <c r="AY137" s="20"/>
      <c r="AZ137" s="20"/>
      <c r="BA137" s="20"/>
      <c r="BB137" s="21"/>
    </row>
    <row r="138" spans="1:56" x14ac:dyDescent="0.3">
      <c r="A138" s="199" t="s">
        <v>1667</v>
      </c>
      <c r="B138" s="199" t="s">
        <v>20</v>
      </c>
      <c r="C138" s="199" t="s">
        <v>20</v>
      </c>
      <c r="D138" s="441" t="s">
        <v>1998</v>
      </c>
      <c r="E138" s="435" t="s">
        <v>10</v>
      </c>
      <c r="F138" s="441" t="s">
        <v>1972</v>
      </c>
      <c r="G138" s="441" t="s">
        <v>38</v>
      </c>
      <c r="H138" s="245">
        <v>165700</v>
      </c>
      <c r="I138" s="246">
        <v>43</v>
      </c>
      <c r="J138" s="246">
        <v>1</v>
      </c>
      <c r="K138" s="442">
        <v>43</v>
      </c>
      <c r="L138" s="322">
        <v>43</v>
      </c>
      <c r="M138" s="246">
        <v>1</v>
      </c>
      <c r="N138" s="246">
        <v>43</v>
      </c>
      <c r="O138" s="246">
        <v>0</v>
      </c>
      <c r="P138" s="246">
        <v>0</v>
      </c>
      <c r="Q138" s="246">
        <v>0</v>
      </c>
      <c r="R138" s="443">
        <v>0</v>
      </c>
      <c r="S138" s="444">
        <v>0</v>
      </c>
      <c r="T138" s="445">
        <v>0</v>
      </c>
      <c r="U138" s="444">
        <v>0</v>
      </c>
      <c r="V138" s="444">
        <v>0</v>
      </c>
      <c r="W138" s="444">
        <v>0</v>
      </c>
      <c r="X138" s="444">
        <v>0</v>
      </c>
      <c r="Y138" s="446">
        <v>0</v>
      </c>
      <c r="Z138" s="372"/>
      <c r="AA138" s="245">
        <v>165700</v>
      </c>
      <c r="AB138" s="442">
        <v>59</v>
      </c>
      <c r="AC138" s="442">
        <v>59</v>
      </c>
      <c r="AD138" s="246">
        <v>-24</v>
      </c>
      <c r="AE138" s="246">
        <v>2</v>
      </c>
      <c r="AF138" s="246">
        <v>118</v>
      </c>
      <c r="AH138" s="21"/>
      <c r="AI138" s="320"/>
      <c r="AJ138" s="320"/>
      <c r="AK138" s="320"/>
      <c r="AL138" s="20"/>
      <c r="AM138" s="20"/>
      <c r="AN138" s="21"/>
      <c r="AO138" s="21"/>
      <c r="AP138" s="320"/>
      <c r="AQ138" s="320"/>
      <c r="AR138" s="466"/>
      <c r="AS138" s="20"/>
      <c r="AT138" s="20"/>
      <c r="AU138" s="21"/>
      <c r="AV138" s="20"/>
      <c r="AW138" s="20"/>
      <c r="AX138" s="20"/>
      <c r="AY138" s="20"/>
      <c r="AZ138" s="20"/>
      <c r="BA138" s="20"/>
      <c r="BB138" s="21"/>
    </row>
    <row r="139" spans="1:56" x14ac:dyDescent="0.3">
      <c r="A139" s="199" t="s">
        <v>1921</v>
      </c>
      <c r="B139" s="199" t="s">
        <v>25</v>
      </c>
      <c r="C139" s="199" t="s">
        <v>1020</v>
      </c>
      <c r="D139" s="441" t="s">
        <v>1020</v>
      </c>
      <c r="E139" s="441" t="s">
        <v>1972</v>
      </c>
      <c r="F139" s="441" t="s">
        <v>1020</v>
      </c>
      <c r="G139" s="441" t="s">
        <v>1020</v>
      </c>
      <c r="H139" s="245">
        <v>117300</v>
      </c>
      <c r="I139" s="246" t="s">
        <v>1020</v>
      </c>
      <c r="J139" s="246" t="s">
        <v>1020</v>
      </c>
      <c r="K139" s="442" t="s">
        <v>1020</v>
      </c>
      <c r="L139" s="322" t="s">
        <v>1020</v>
      </c>
      <c r="M139" s="246" t="s">
        <v>1020</v>
      </c>
      <c r="N139" s="246" t="s">
        <v>1020</v>
      </c>
      <c r="O139" s="246" t="s">
        <v>1020</v>
      </c>
      <c r="P139" s="246" t="s">
        <v>1020</v>
      </c>
      <c r="Q139" s="246" t="s">
        <v>1020</v>
      </c>
      <c r="R139" s="443" t="s">
        <v>1020</v>
      </c>
      <c r="S139" s="444" t="s">
        <v>1020</v>
      </c>
      <c r="T139" s="445" t="s">
        <v>1020</v>
      </c>
      <c r="U139" s="444" t="s">
        <v>1020</v>
      </c>
      <c r="V139" s="444" t="s">
        <v>1020</v>
      </c>
      <c r="W139" s="444" t="s">
        <v>1020</v>
      </c>
      <c r="X139" s="444" t="s">
        <v>1020</v>
      </c>
      <c r="Y139" s="446" t="s">
        <v>1020</v>
      </c>
      <c r="Z139" s="199"/>
      <c r="AA139" s="245">
        <v>243300</v>
      </c>
      <c r="AB139" s="442">
        <v>61.4</v>
      </c>
      <c r="AC139" s="442">
        <v>60.666666666666664</v>
      </c>
      <c r="AD139" s="246">
        <v>34</v>
      </c>
      <c r="AE139" s="246">
        <v>5</v>
      </c>
      <c r="AF139" s="246">
        <v>307</v>
      </c>
      <c r="AH139" s="21"/>
      <c r="AI139" s="320"/>
      <c r="AJ139" s="320"/>
      <c r="AK139" s="320"/>
      <c r="AL139" s="20"/>
      <c r="AM139" s="20"/>
      <c r="AN139" s="21"/>
      <c r="AO139" s="21"/>
      <c r="AP139" s="320"/>
      <c r="AQ139" s="320"/>
      <c r="AR139" s="466"/>
      <c r="AS139" s="20"/>
      <c r="AT139" s="20"/>
      <c r="AU139" s="21"/>
      <c r="AV139" s="20"/>
      <c r="AW139" s="20"/>
      <c r="AX139" s="20"/>
      <c r="AY139" s="20"/>
      <c r="AZ139" s="20"/>
      <c r="BA139" s="20"/>
      <c r="BB139" s="21"/>
    </row>
    <row r="140" spans="1:56" x14ac:dyDescent="0.3">
      <c r="A140" s="199" t="s">
        <v>1668</v>
      </c>
      <c r="B140" s="199" t="s">
        <v>15</v>
      </c>
      <c r="C140" s="199" t="s">
        <v>15</v>
      </c>
      <c r="D140" s="441" t="s">
        <v>1998</v>
      </c>
      <c r="E140" s="441" t="s">
        <v>9</v>
      </c>
      <c r="F140" s="441" t="s">
        <v>9</v>
      </c>
      <c r="G140" s="441" t="s">
        <v>1998</v>
      </c>
      <c r="H140" s="245">
        <v>123900</v>
      </c>
      <c r="I140" s="246">
        <v>0</v>
      </c>
      <c r="J140" s="246">
        <v>0</v>
      </c>
      <c r="K140" s="442" t="s">
        <v>1020</v>
      </c>
      <c r="L140" s="322">
        <v>0</v>
      </c>
      <c r="M140" s="246">
        <v>0</v>
      </c>
      <c r="N140" s="246">
        <v>0</v>
      </c>
      <c r="O140" s="246">
        <v>0</v>
      </c>
      <c r="P140" s="246">
        <v>0</v>
      </c>
      <c r="Q140" s="246">
        <v>0</v>
      </c>
      <c r="R140" s="443">
        <v>0</v>
      </c>
      <c r="S140" s="444">
        <v>0</v>
      </c>
      <c r="T140" s="445">
        <v>0</v>
      </c>
      <c r="U140" s="444">
        <v>0</v>
      </c>
      <c r="V140" s="444">
        <v>0</v>
      </c>
      <c r="W140" s="444">
        <v>0</v>
      </c>
      <c r="X140" s="444">
        <v>0</v>
      </c>
      <c r="Y140" s="446">
        <v>0</v>
      </c>
      <c r="Z140" s="199"/>
      <c r="AA140" s="245">
        <v>123900</v>
      </c>
      <c r="AB140" s="442">
        <v>0</v>
      </c>
      <c r="AC140" s="442">
        <v>0</v>
      </c>
      <c r="AD140" s="246">
        <v>23</v>
      </c>
      <c r="AE140" s="246">
        <v>0</v>
      </c>
      <c r="AF140" s="246">
        <v>0</v>
      </c>
      <c r="AH140" s="21"/>
      <c r="AI140" s="320"/>
      <c r="AJ140" s="320"/>
      <c r="AK140" s="320"/>
      <c r="AL140" s="20"/>
      <c r="AM140" s="20"/>
      <c r="AN140" s="25"/>
      <c r="AO140" s="21"/>
      <c r="AP140" s="320"/>
      <c r="AQ140" s="320"/>
      <c r="AR140" s="466"/>
      <c r="AS140" s="20"/>
      <c r="AT140" s="20"/>
      <c r="AU140" s="25"/>
      <c r="AV140" s="20"/>
      <c r="AW140" s="20"/>
      <c r="AX140" s="20"/>
      <c r="AY140" s="20"/>
      <c r="AZ140" s="20"/>
      <c r="BA140" s="20"/>
      <c r="BB140" s="25"/>
      <c r="BD140" s="200"/>
    </row>
    <row r="141" spans="1:56" s="200" customFormat="1" x14ac:dyDescent="0.3">
      <c r="A141" s="199" t="s">
        <v>1532</v>
      </c>
      <c r="B141" s="199" t="s">
        <v>23</v>
      </c>
      <c r="C141" s="199" t="s">
        <v>23</v>
      </c>
      <c r="D141" s="441" t="s">
        <v>1998</v>
      </c>
      <c r="E141" s="435" t="s">
        <v>1974</v>
      </c>
      <c r="F141" s="441" t="s">
        <v>38</v>
      </c>
      <c r="G141" s="441" t="s">
        <v>38</v>
      </c>
      <c r="H141" s="245">
        <v>123900</v>
      </c>
      <c r="I141" s="246">
        <v>0</v>
      </c>
      <c r="J141" s="246">
        <v>0</v>
      </c>
      <c r="K141" s="442" t="s">
        <v>1020</v>
      </c>
      <c r="L141" s="322">
        <v>0</v>
      </c>
      <c r="M141" s="246">
        <v>0</v>
      </c>
      <c r="N141" s="246">
        <v>0</v>
      </c>
      <c r="O141" s="246">
        <v>0</v>
      </c>
      <c r="P141" s="246">
        <v>0</v>
      </c>
      <c r="Q141" s="246">
        <v>0</v>
      </c>
      <c r="R141" s="443">
        <v>0</v>
      </c>
      <c r="S141" s="444">
        <v>0</v>
      </c>
      <c r="T141" s="445">
        <v>0</v>
      </c>
      <c r="U141" s="444">
        <v>0</v>
      </c>
      <c r="V141" s="444">
        <v>0</v>
      </c>
      <c r="W141" s="444">
        <v>0</v>
      </c>
      <c r="X141" s="444">
        <v>0</v>
      </c>
      <c r="Y141" s="446">
        <v>0</v>
      </c>
      <c r="Z141" s="301"/>
      <c r="AA141" s="245">
        <v>123900</v>
      </c>
      <c r="AB141" s="442">
        <v>44</v>
      </c>
      <c r="AC141" s="442">
        <v>44</v>
      </c>
      <c r="AD141" s="246">
        <v>-18</v>
      </c>
      <c r="AE141" s="246">
        <v>2</v>
      </c>
      <c r="AF141" s="246">
        <v>88</v>
      </c>
      <c r="AG141"/>
      <c r="AH141" s="21"/>
      <c r="AI141" s="320"/>
      <c r="AJ141" s="320"/>
      <c r="AK141" s="320"/>
      <c r="AL141" s="20"/>
      <c r="AM141" s="20"/>
      <c r="AN141" s="25"/>
      <c r="AO141" s="21"/>
      <c r="AP141" s="320"/>
      <c r="AQ141" s="320"/>
      <c r="AR141" s="466"/>
      <c r="AS141" s="20"/>
      <c r="AT141" s="20"/>
      <c r="AU141" s="25"/>
      <c r="AV141" s="20"/>
      <c r="AW141" s="20"/>
      <c r="AX141" s="20"/>
      <c r="AY141" s="20"/>
      <c r="AZ141" s="20"/>
      <c r="BA141" s="20"/>
      <c r="BB141" s="25"/>
      <c r="BC141"/>
      <c r="BD141"/>
    </row>
    <row r="142" spans="1:56" x14ac:dyDescent="0.3">
      <c r="A142" s="199" t="s">
        <v>1922</v>
      </c>
      <c r="B142" s="199" t="s">
        <v>20</v>
      </c>
      <c r="C142" s="199" t="s">
        <v>1020</v>
      </c>
      <c r="D142" s="441" t="s">
        <v>1020</v>
      </c>
      <c r="E142" s="441" t="s">
        <v>9</v>
      </c>
      <c r="F142" s="441" t="s">
        <v>1020</v>
      </c>
      <c r="G142" s="441" t="s">
        <v>1020</v>
      </c>
      <c r="H142" s="245">
        <v>117300</v>
      </c>
      <c r="I142" s="246" t="s">
        <v>1020</v>
      </c>
      <c r="J142" s="246" t="s">
        <v>1020</v>
      </c>
      <c r="K142" s="442" t="s">
        <v>1020</v>
      </c>
      <c r="L142" s="322" t="s">
        <v>1020</v>
      </c>
      <c r="M142" s="246" t="s">
        <v>1020</v>
      </c>
      <c r="N142" s="246" t="s">
        <v>1020</v>
      </c>
      <c r="O142" s="246" t="s">
        <v>1020</v>
      </c>
      <c r="P142" s="246" t="s">
        <v>1020</v>
      </c>
      <c r="Q142" s="246" t="s">
        <v>1020</v>
      </c>
      <c r="R142" s="443" t="s">
        <v>1020</v>
      </c>
      <c r="S142" s="444" t="s">
        <v>1020</v>
      </c>
      <c r="T142" s="445" t="s">
        <v>1020</v>
      </c>
      <c r="U142" s="444" t="s">
        <v>1020</v>
      </c>
      <c r="V142" s="444" t="s">
        <v>1020</v>
      </c>
      <c r="W142" s="444" t="s">
        <v>1020</v>
      </c>
      <c r="X142" s="444" t="s">
        <v>1020</v>
      </c>
      <c r="Y142" s="446" t="s">
        <v>1020</v>
      </c>
      <c r="Z142" s="447"/>
      <c r="AA142" s="245">
        <v>117300</v>
      </c>
      <c r="AB142" s="442">
        <v>0</v>
      </c>
      <c r="AC142" s="442">
        <v>0</v>
      </c>
      <c r="AD142" s="246">
        <v>22</v>
      </c>
      <c r="AE142" s="246">
        <v>0</v>
      </c>
      <c r="AF142" s="246">
        <v>0</v>
      </c>
      <c r="AH142" s="21"/>
      <c r="AI142" s="320"/>
      <c r="AJ142" s="320"/>
      <c r="AK142" s="320"/>
      <c r="AL142" s="20"/>
      <c r="AM142" s="20"/>
      <c r="AN142" s="63"/>
      <c r="AO142" s="21"/>
      <c r="AP142" s="320"/>
      <c r="AQ142" s="320"/>
      <c r="AR142" s="466"/>
      <c r="AS142" s="20"/>
      <c r="AT142" s="20"/>
      <c r="AU142" s="63"/>
      <c r="AV142" s="20"/>
      <c r="AW142" s="20"/>
      <c r="AX142" s="20"/>
      <c r="AY142" s="20"/>
      <c r="AZ142" s="20"/>
      <c r="BA142" s="20"/>
      <c r="BB142" s="63"/>
    </row>
    <row r="143" spans="1:56" x14ac:dyDescent="0.3">
      <c r="A143" s="199" t="s">
        <v>1924</v>
      </c>
      <c r="B143" s="199" t="s">
        <v>20</v>
      </c>
      <c r="C143" s="199" t="s">
        <v>1020</v>
      </c>
      <c r="D143" s="441" t="s">
        <v>1020</v>
      </c>
      <c r="E143" s="441" t="s">
        <v>1972</v>
      </c>
      <c r="F143" s="441" t="s">
        <v>1020</v>
      </c>
      <c r="G143" s="441" t="s">
        <v>1020</v>
      </c>
      <c r="H143" s="245">
        <v>180300</v>
      </c>
      <c r="I143" s="246" t="s">
        <v>1020</v>
      </c>
      <c r="J143" s="246" t="s">
        <v>1020</v>
      </c>
      <c r="K143" s="442" t="s">
        <v>1020</v>
      </c>
      <c r="L143" s="322" t="s">
        <v>1020</v>
      </c>
      <c r="M143" s="246" t="s">
        <v>1020</v>
      </c>
      <c r="N143" s="246" t="s">
        <v>1020</v>
      </c>
      <c r="O143" s="246" t="s">
        <v>1020</v>
      </c>
      <c r="P143" s="246" t="s">
        <v>1020</v>
      </c>
      <c r="Q143" s="246" t="s">
        <v>1020</v>
      </c>
      <c r="R143" s="443" t="s">
        <v>1020</v>
      </c>
      <c r="S143" s="444" t="s">
        <v>1020</v>
      </c>
      <c r="T143" s="445" t="s">
        <v>1020</v>
      </c>
      <c r="U143" s="444" t="s">
        <v>1020</v>
      </c>
      <c r="V143" s="444" t="s">
        <v>1020</v>
      </c>
      <c r="W143" s="444" t="s">
        <v>1020</v>
      </c>
      <c r="X143" s="444" t="s">
        <v>1020</v>
      </c>
      <c r="Y143" s="446" t="s">
        <v>1020</v>
      </c>
      <c r="Z143" s="372"/>
      <c r="AA143" s="245">
        <v>245100</v>
      </c>
      <c r="AB143" s="442">
        <v>57.5</v>
      </c>
      <c r="AC143" s="442">
        <v>37</v>
      </c>
      <c r="AD143" s="246">
        <v>77</v>
      </c>
      <c r="AE143" s="246">
        <v>6</v>
      </c>
      <c r="AF143" s="246">
        <v>345</v>
      </c>
      <c r="AH143" s="21"/>
      <c r="AI143" s="320"/>
      <c r="AJ143" s="320"/>
      <c r="AK143" s="320"/>
      <c r="AL143" s="20"/>
      <c r="AM143" s="20"/>
      <c r="AN143" s="25"/>
      <c r="AO143" s="21"/>
      <c r="AP143" s="320"/>
      <c r="AQ143" s="320"/>
      <c r="AR143" s="466"/>
      <c r="AS143" s="20"/>
      <c r="AT143" s="20"/>
      <c r="AU143" s="25"/>
      <c r="AV143" s="20"/>
      <c r="AW143" s="20"/>
      <c r="AX143" s="20"/>
      <c r="AY143" s="20"/>
      <c r="AZ143" s="20"/>
      <c r="BA143" s="20"/>
      <c r="BB143" s="25"/>
    </row>
    <row r="144" spans="1:56" x14ac:dyDescent="0.3">
      <c r="A144" s="199" t="s">
        <v>1534</v>
      </c>
      <c r="B144" s="199" t="s">
        <v>14</v>
      </c>
      <c r="C144" s="199" t="s">
        <v>14</v>
      </c>
      <c r="D144" s="441" t="s">
        <v>1998</v>
      </c>
      <c r="E144" s="435" t="s">
        <v>1972</v>
      </c>
      <c r="F144" s="441" t="s">
        <v>10</v>
      </c>
      <c r="G144" s="441" t="s">
        <v>38</v>
      </c>
      <c r="H144" s="245">
        <v>123900</v>
      </c>
      <c r="I144" s="246">
        <v>32</v>
      </c>
      <c r="J144" s="246">
        <v>2</v>
      </c>
      <c r="K144" s="442">
        <v>16</v>
      </c>
      <c r="L144" s="322">
        <v>32</v>
      </c>
      <c r="M144" s="246">
        <v>2</v>
      </c>
      <c r="N144" s="246">
        <v>16</v>
      </c>
      <c r="O144" s="246">
        <v>342</v>
      </c>
      <c r="P144" s="246">
        <v>9</v>
      </c>
      <c r="Q144" s="246">
        <v>38</v>
      </c>
      <c r="R144" s="443">
        <v>0</v>
      </c>
      <c r="S144" s="444">
        <v>0</v>
      </c>
      <c r="T144" s="445">
        <v>0</v>
      </c>
      <c r="U144" s="444">
        <v>0</v>
      </c>
      <c r="V144" s="444">
        <v>0</v>
      </c>
      <c r="W144" s="444">
        <v>0</v>
      </c>
      <c r="X144" s="444">
        <v>0</v>
      </c>
      <c r="Y144" s="446">
        <v>0</v>
      </c>
      <c r="Z144" s="246"/>
      <c r="AA144" s="245">
        <v>123900</v>
      </c>
      <c r="AB144" s="442">
        <v>0</v>
      </c>
      <c r="AC144" s="442">
        <v>0</v>
      </c>
      <c r="AD144" s="246">
        <v>23</v>
      </c>
      <c r="AE144" s="246">
        <v>0</v>
      </c>
      <c r="AF144" s="246">
        <v>0</v>
      </c>
      <c r="AH144" s="21"/>
      <c r="AI144" s="320"/>
      <c r="AJ144" s="320"/>
      <c r="AK144" s="320"/>
      <c r="AL144" s="20"/>
      <c r="AM144" s="20"/>
      <c r="AN144" s="25"/>
      <c r="AO144" s="21"/>
      <c r="AP144" s="320"/>
      <c r="AQ144" s="320"/>
      <c r="AR144" s="466"/>
      <c r="AS144" s="20"/>
      <c r="AT144" s="20"/>
      <c r="AU144" s="25"/>
      <c r="AV144" s="20"/>
      <c r="AW144" s="20"/>
      <c r="AX144" s="20"/>
      <c r="AY144" s="20"/>
      <c r="AZ144" s="20"/>
      <c r="BA144" s="20"/>
      <c r="BB144" s="25"/>
    </row>
    <row r="145" spans="1:54" x14ac:dyDescent="0.3">
      <c r="A145" s="199" t="s">
        <v>992</v>
      </c>
      <c r="B145" s="199" t="s">
        <v>13</v>
      </c>
      <c r="C145" s="199" t="s">
        <v>13</v>
      </c>
      <c r="D145" s="441" t="s">
        <v>1998</v>
      </c>
      <c r="E145" s="441" t="s">
        <v>9</v>
      </c>
      <c r="F145" s="441" t="s">
        <v>9</v>
      </c>
      <c r="G145" s="441" t="s">
        <v>1998</v>
      </c>
      <c r="H145" s="245">
        <v>148400</v>
      </c>
      <c r="I145" s="246">
        <v>0</v>
      </c>
      <c r="J145" s="246">
        <v>0</v>
      </c>
      <c r="K145" s="442" t="s">
        <v>1020</v>
      </c>
      <c r="L145" s="322">
        <v>0</v>
      </c>
      <c r="M145" s="246">
        <v>0</v>
      </c>
      <c r="N145" s="246">
        <v>0</v>
      </c>
      <c r="O145" s="246">
        <v>513</v>
      </c>
      <c r="P145" s="246">
        <v>9</v>
      </c>
      <c r="Q145" s="246">
        <v>57</v>
      </c>
      <c r="R145" s="443">
        <v>0</v>
      </c>
      <c r="S145" s="444">
        <v>0</v>
      </c>
      <c r="T145" s="445">
        <v>0</v>
      </c>
      <c r="U145" s="444">
        <v>0</v>
      </c>
      <c r="V145" s="444">
        <v>0</v>
      </c>
      <c r="W145" s="444">
        <v>0</v>
      </c>
      <c r="X145" s="444">
        <v>0</v>
      </c>
      <c r="Y145" s="446">
        <v>0</v>
      </c>
      <c r="Z145" s="246"/>
      <c r="AA145" s="245">
        <v>148400</v>
      </c>
      <c r="AB145" s="442">
        <v>0</v>
      </c>
      <c r="AC145" s="442">
        <v>0</v>
      </c>
      <c r="AD145" s="246">
        <v>28</v>
      </c>
      <c r="AE145" s="246">
        <v>0</v>
      </c>
      <c r="AF145" s="246">
        <v>0</v>
      </c>
      <c r="AH145" s="21"/>
      <c r="AI145" s="320"/>
      <c r="AJ145" s="320"/>
      <c r="AK145" s="320"/>
      <c r="AL145" s="20"/>
      <c r="AM145" s="20"/>
      <c r="AN145" s="21"/>
      <c r="AO145" s="21"/>
      <c r="AP145" s="320"/>
      <c r="AQ145" s="320"/>
      <c r="AR145" s="466"/>
      <c r="AS145" s="20"/>
      <c r="AT145" s="20"/>
      <c r="AU145" s="21"/>
      <c r="AV145" s="20"/>
      <c r="AW145" s="20"/>
      <c r="AX145" s="20"/>
      <c r="AY145" s="20"/>
      <c r="AZ145" s="20"/>
      <c r="BA145" s="20"/>
      <c r="BB145" s="21"/>
    </row>
    <row r="146" spans="1:54" x14ac:dyDescent="0.3">
      <c r="A146" s="199" t="s">
        <v>1925</v>
      </c>
      <c r="B146" s="199" t="s">
        <v>19</v>
      </c>
      <c r="C146" s="199" t="s">
        <v>1020</v>
      </c>
      <c r="D146" s="441" t="s">
        <v>1020</v>
      </c>
      <c r="E146" s="441" t="s">
        <v>1973</v>
      </c>
      <c r="F146" s="441" t="s">
        <v>1020</v>
      </c>
      <c r="G146" s="441" t="s">
        <v>1020</v>
      </c>
      <c r="H146" s="245">
        <v>102400</v>
      </c>
      <c r="I146" s="246" t="s">
        <v>1020</v>
      </c>
      <c r="J146" s="246" t="s">
        <v>1020</v>
      </c>
      <c r="K146" s="442" t="s">
        <v>1020</v>
      </c>
      <c r="L146" s="322" t="s">
        <v>1020</v>
      </c>
      <c r="M146" s="246" t="s">
        <v>1020</v>
      </c>
      <c r="N146" s="246" t="s">
        <v>1020</v>
      </c>
      <c r="O146" s="246" t="s">
        <v>1020</v>
      </c>
      <c r="P146" s="246" t="s">
        <v>1020</v>
      </c>
      <c r="Q146" s="246" t="s">
        <v>1020</v>
      </c>
      <c r="R146" s="443" t="s">
        <v>1020</v>
      </c>
      <c r="S146" s="444" t="s">
        <v>1020</v>
      </c>
      <c r="T146" s="445" t="s">
        <v>1020</v>
      </c>
      <c r="U146" s="444" t="s">
        <v>1020</v>
      </c>
      <c r="V146" s="444" t="s">
        <v>1020</v>
      </c>
      <c r="W146" s="444" t="s">
        <v>1020</v>
      </c>
      <c r="X146" s="444" t="s">
        <v>1020</v>
      </c>
      <c r="Y146" s="446" t="s">
        <v>1020</v>
      </c>
      <c r="Z146" s="199"/>
      <c r="AA146" s="245">
        <v>102400</v>
      </c>
      <c r="AB146" s="442">
        <v>0</v>
      </c>
      <c r="AC146" s="442">
        <v>0</v>
      </c>
      <c r="AD146" s="246">
        <v>19</v>
      </c>
      <c r="AE146" s="246">
        <v>0</v>
      </c>
      <c r="AF146" s="246">
        <v>0</v>
      </c>
      <c r="AH146" s="21"/>
      <c r="AI146" s="320"/>
      <c r="AJ146" s="320"/>
      <c r="AK146" s="320"/>
      <c r="AL146" s="20"/>
      <c r="AM146" s="20"/>
      <c r="AN146" s="21"/>
      <c r="AO146" s="21"/>
      <c r="AP146" s="320"/>
      <c r="AQ146" s="320"/>
      <c r="AR146" s="466"/>
      <c r="AS146" s="20"/>
      <c r="AT146" s="20"/>
      <c r="AU146" s="21"/>
      <c r="AV146" s="20"/>
      <c r="AW146" s="20"/>
      <c r="AX146" s="20"/>
      <c r="AY146" s="20"/>
      <c r="AZ146" s="20"/>
      <c r="BA146" s="20"/>
      <c r="BB146" s="21"/>
    </row>
    <row r="147" spans="1:54" x14ac:dyDescent="0.3">
      <c r="A147" s="199" t="s">
        <v>1926</v>
      </c>
      <c r="B147" s="199" t="s">
        <v>24</v>
      </c>
      <c r="C147" s="199" t="s">
        <v>1020</v>
      </c>
      <c r="D147" s="441" t="s">
        <v>1020</v>
      </c>
      <c r="E147" s="441" t="s">
        <v>1972</v>
      </c>
      <c r="F147" s="441" t="s">
        <v>1020</v>
      </c>
      <c r="G147" s="441" t="s">
        <v>1020</v>
      </c>
      <c r="H147" s="245">
        <v>102400</v>
      </c>
      <c r="I147" s="246" t="s">
        <v>1020</v>
      </c>
      <c r="J147" s="246" t="s">
        <v>1020</v>
      </c>
      <c r="K147" s="442" t="s">
        <v>1020</v>
      </c>
      <c r="L147" s="322" t="s">
        <v>1020</v>
      </c>
      <c r="M147" s="246" t="s">
        <v>1020</v>
      </c>
      <c r="N147" s="246" t="s">
        <v>1020</v>
      </c>
      <c r="O147" s="246" t="s">
        <v>1020</v>
      </c>
      <c r="P147" s="246" t="s">
        <v>1020</v>
      </c>
      <c r="Q147" s="246" t="s">
        <v>1020</v>
      </c>
      <c r="R147" s="443" t="s">
        <v>1020</v>
      </c>
      <c r="S147" s="444" t="s">
        <v>1020</v>
      </c>
      <c r="T147" s="445" t="s">
        <v>1020</v>
      </c>
      <c r="U147" s="444" t="s">
        <v>1020</v>
      </c>
      <c r="V147" s="444" t="s">
        <v>1020</v>
      </c>
      <c r="W147" s="444" t="s">
        <v>1020</v>
      </c>
      <c r="X147" s="444" t="s">
        <v>1020</v>
      </c>
      <c r="Y147" s="446" t="s">
        <v>1020</v>
      </c>
      <c r="Z147" s="246"/>
      <c r="AA147" s="245">
        <v>102400</v>
      </c>
      <c r="AB147" s="442">
        <v>0</v>
      </c>
      <c r="AC147" s="442">
        <v>0</v>
      </c>
      <c r="AD147" s="246">
        <v>19</v>
      </c>
      <c r="AE147" s="246">
        <v>0</v>
      </c>
      <c r="AF147" s="246">
        <v>0</v>
      </c>
      <c r="AH147" s="21"/>
      <c r="AI147" s="320"/>
      <c r="AJ147" s="320"/>
      <c r="AK147" s="320"/>
      <c r="AL147" s="20"/>
      <c r="AM147" s="20"/>
      <c r="AN147" s="21"/>
      <c r="AO147" s="21"/>
      <c r="AP147" s="320"/>
      <c r="AQ147" s="320"/>
      <c r="AR147" s="466"/>
      <c r="AS147" s="20"/>
      <c r="AT147" s="20"/>
      <c r="AU147" s="21"/>
      <c r="AV147" s="20"/>
      <c r="AW147" s="20"/>
      <c r="AX147" s="20"/>
      <c r="AY147" s="20"/>
      <c r="AZ147" s="20"/>
      <c r="BA147" s="20"/>
      <c r="BB147" s="21"/>
    </row>
    <row r="148" spans="1:54" x14ac:dyDescent="0.3">
      <c r="A148" s="199" t="s">
        <v>1535</v>
      </c>
      <c r="B148" s="199" t="s">
        <v>2</v>
      </c>
      <c r="C148" s="199" t="s">
        <v>2</v>
      </c>
      <c r="D148" s="441" t="s">
        <v>1998</v>
      </c>
      <c r="E148" s="435" t="s">
        <v>1974</v>
      </c>
      <c r="F148" s="441" t="s">
        <v>9</v>
      </c>
      <c r="G148" s="441" t="s">
        <v>38</v>
      </c>
      <c r="H148" s="245">
        <v>188800</v>
      </c>
      <c r="I148" s="246">
        <v>98</v>
      </c>
      <c r="J148" s="246">
        <v>2</v>
      </c>
      <c r="K148" s="442">
        <v>49</v>
      </c>
      <c r="L148" s="322">
        <v>98</v>
      </c>
      <c r="M148" s="246">
        <v>2</v>
      </c>
      <c r="N148" s="246">
        <v>49</v>
      </c>
      <c r="O148" s="246">
        <v>630</v>
      </c>
      <c r="P148" s="246">
        <v>13</v>
      </c>
      <c r="Q148" s="246">
        <v>48.5</v>
      </c>
      <c r="R148" s="443">
        <v>0</v>
      </c>
      <c r="S148" s="444">
        <v>0</v>
      </c>
      <c r="T148" s="445">
        <v>0</v>
      </c>
      <c r="U148" s="444">
        <v>0</v>
      </c>
      <c r="V148" s="444">
        <v>0</v>
      </c>
      <c r="W148" s="444">
        <v>0</v>
      </c>
      <c r="X148" s="444">
        <v>0</v>
      </c>
      <c r="Y148" s="446">
        <v>0</v>
      </c>
      <c r="Z148" s="199"/>
      <c r="AA148" s="245">
        <v>239900</v>
      </c>
      <c r="AB148" s="442">
        <v>41.857142857142854</v>
      </c>
      <c r="AC148" s="442">
        <v>38.666666666666664</v>
      </c>
      <c r="AD148" s="246">
        <v>88</v>
      </c>
      <c r="AE148" s="246">
        <v>7</v>
      </c>
      <c r="AF148" s="246">
        <v>293</v>
      </c>
      <c r="AH148" s="21"/>
      <c r="AI148" s="320"/>
      <c r="AJ148" s="320"/>
      <c r="AK148" s="320"/>
      <c r="AL148" s="20"/>
      <c r="AM148" s="20"/>
      <c r="AN148" s="21"/>
      <c r="AO148" s="21"/>
      <c r="AP148" s="320"/>
      <c r="AQ148" s="320"/>
      <c r="AR148" s="466"/>
      <c r="AS148" s="20"/>
      <c r="AT148" s="20"/>
      <c r="AU148" s="21"/>
      <c r="AV148" s="20"/>
      <c r="AW148" s="20"/>
      <c r="AX148" s="20"/>
      <c r="AY148" s="20"/>
      <c r="AZ148" s="20"/>
      <c r="BA148" s="20"/>
      <c r="BB148" s="21"/>
    </row>
    <row r="149" spans="1:54" x14ac:dyDescent="0.3">
      <c r="A149" s="199" t="s">
        <v>1272</v>
      </c>
      <c r="B149" s="199" t="s">
        <v>26</v>
      </c>
      <c r="C149" s="199" t="s">
        <v>26</v>
      </c>
      <c r="D149" s="441" t="s">
        <v>1998</v>
      </c>
      <c r="E149" s="441" t="s">
        <v>9</v>
      </c>
      <c r="F149" s="441" t="s">
        <v>9</v>
      </c>
      <c r="G149" s="441" t="s">
        <v>1998</v>
      </c>
      <c r="H149" s="245">
        <v>198200</v>
      </c>
      <c r="I149" s="246">
        <v>180</v>
      </c>
      <c r="J149" s="246">
        <v>4</v>
      </c>
      <c r="K149" s="442">
        <v>45</v>
      </c>
      <c r="L149" s="322">
        <v>180</v>
      </c>
      <c r="M149" s="246">
        <v>4</v>
      </c>
      <c r="N149" s="246">
        <v>45</v>
      </c>
      <c r="O149" s="246">
        <v>0</v>
      </c>
      <c r="P149" s="246">
        <v>0</v>
      </c>
      <c r="Q149" s="246">
        <v>0</v>
      </c>
      <c r="R149" s="443">
        <v>0</v>
      </c>
      <c r="S149" s="444">
        <v>0</v>
      </c>
      <c r="T149" s="445">
        <v>0</v>
      </c>
      <c r="U149" s="444">
        <v>833</v>
      </c>
      <c r="V149" s="444">
        <v>13</v>
      </c>
      <c r="W149" s="444">
        <v>64.08</v>
      </c>
      <c r="X149" s="444">
        <v>786</v>
      </c>
      <c r="Y149" s="446">
        <v>12</v>
      </c>
      <c r="Z149" s="301"/>
      <c r="AA149" s="245">
        <v>198200</v>
      </c>
      <c r="AB149" s="442">
        <v>0</v>
      </c>
      <c r="AC149" s="442">
        <v>0</v>
      </c>
      <c r="AD149" s="246">
        <v>37</v>
      </c>
      <c r="AE149" s="246">
        <v>0</v>
      </c>
      <c r="AF149" s="246">
        <v>0</v>
      </c>
      <c r="AH149" s="21"/>
      <c r="AI149" s="320"/>
      <c r="AJ149" s="320"/>
      <c r="AK149" s="320"/>
      <c r="AL149" s="20"/>
      <c r="AM149" s="20"/>
      <c r="AN149" s="63"/>
      <c r="AO149" s="21"/>
      <c r="AP149" s="320"/>
      <c r="AQ149" s="320"/>
      <c r="AR149" s="466"/>
      <c r="AS149" s="20"/>
      <c r="AT149" s="20"/>
      <c r="AU149" s="63"/>
      <c r="AV149" s="20"/>
      <c r="AW149" s="20"/>
      <c r="AX149" s="20"/>
      <c r="AY149" s="20"/>
      <c r="AZ149" s="20"/>
      <c r="BA149" s="20"/>
      <c r="BB149" s="63"/>
    </row>
    <row r="150" spans="1:54" x14ac:dyDescent="0.3">
      <c r="A150" s="199" t="s">
        <v>1927</v>
      </c>
      <c r="B150" s="199" t="s">
        <v>23</v>
      </c>
      <c r="C150" s="199" t="s">
        <v>1020</v>
      </c>
      <c r="D150" s="441" t="s">
        <v>1020</v>
      </c>
      <c r="E150" s="441" t="s">
        <v>9</v>
      </c>
      <c r="F150" s="441" t="s">
        <v>1020</v>
      </c>
      <c r="G150" s="441" t="s">
        <v>1020</v>
      </c>
      <c r="H150" s="245">
        <v>117300</v>
      </c>
      <c r="I150" s="246" t="s">
        <v>1020</v>
      </c>
      <c r="J150" s="246" t="s">
        <v>1020</v>
      </c>
      <c r="K150" s="442" t="s">
        <v>1020</v>
      </c>
      <c r="L150" s="322" t="s">
        <v>1020</v>
      </c>
      <c r="M150" s="246" t="s">
        <v>1020</v>
      </c>
      <c r="N150" s="246" t="s">
        <v>1020</v>
      </c>
      <c r="O150" s="246" t="s">
        <v>1020</v>
      </c>
      <c r="P150" s="246" t="s">
        <v>1020</v>
      </c>
      <c r="Q150" s="246" t="s">
        <v>1020</v>
      </c>
      <c r="R150" s="443" t="s">
        <v>1020</v>
      </c>
      <c r="S150" s="444" t="s">
        <v>1020</v>
      </c>
      <c r="T150" s="445" t="s">
        <v>1020</v>
      </c>
      <c r="U150" s="444" t="s">
        <v>1020</v>
      </c>
      <c r="V150" s="444" t="s">
        <v>1020</v>
      </c>
      <c r="W150" s="444" t="s">
        <v>1020</v>
      </c>
      <c r="X150" s="444" t="s">
        <v>1020</v>
      </c>
      <c r="Y150" s="446" t="s">
        <v>1020</v>
      </c>
      <c r="Z150" s="246"/>
      <c r="AA150" s="245">
        <v>117300</v>
      </c>
      <c r="AB150" s="442">
        <v>0</v>
      </c>
      <c r="AC150" s="442">
        <v>0</v>
      </c>
      <c r="AD150" s="246">
        <v>22</v>
      </c>
      <c r="AE150" s="246">
        <v>0</v>
      </c>
      <c r="AF150" s="246">
        <v>0</v>
      </c>
      <c r="AH150" s="21"/>
      <c r="AI150" s="320"/>
      <c r="AJ150" s="320"/>
      <c r="AK150" s="320"/>
      <c r="AL150" s="20"/>
      <c r="AM150" s="20"/>
      <c r="AN150" s="21"/>
      <c r="AO150" s="21"/>
      <c r="AP150" s="320"/>
      <c r="AQ150" s="320"/>
      <c r="AR150" s="466"/>
      <c r="AS150" s="20"/>
      <c r="AT150" s="20"/>
      <c r="AU150" s="21"/>
      <c r="AV150" s="20"/>
      <c r="AW150" s="20"/>
      <c r="AX150" s="20"/>
      <c r="AY150" s="20"/>
      <c r="AZ150" s="20"/>
      <c r="BA150" s="20"/>
      <c r="BB150" s="21"/>
    </row>
    <row r="151" spans="1:54" x14ac:dyDescent="0.3">
      <c r="A151" s="199" t="s">
        <v>1670</v>
      </c>
      <c r="B151" s="199" t="s">
        <v>24</v>
      </c>
      <c r="C151" s="199" t="s">
        <v>24</v>
      </c>
      <c r="D151" s="441" t="s">
        <v>1998</v>
      </c>
      <c r="E151" s="435" t="s">
        <v>1973</v>
      </c>
      <c r="F151" s="441" t="s">
        <v>11</v>
      </c>
      <c r="G151" s="441" t="s">
        <v>38</v>
      </c>
      <c r="H151" s="245">
        <v>123900</v>
      </c>
      <c r="I151" s="246">
        <v>0</v>
      </c>
      <c r="J151" s="246">
        <v>0</v>
      </c>
      <c r="K151" s="442" t="s">
        <v>1020</v>
      </c>
      <c r="L151" s="322">
        <v>0</v>
      </c>
      <c r="M151" s="246">
        <v>0</v>
      </c>
      <c r="N151" s="246">
        <v>0</v>
      </c>
      <c r="O151" s="246">
        <v>0</v>
      </c>
      <c r="P151" s="246">
        <v>0</v>
      </c>
      <c r="Q151" s="246">
        <v>0</v>
      </c>
      <c r="R151" s="443">
        <v>0</v>
      </c>
      <c r="S151" s="444">
        <v>0</v>
      </c>
      <c r="T151" s="445">
        <v>0</v>
      </c>
      <c r="U151" s="444">
        <v>0</v>
      </c>
      <c r="V151" s="444">
        <v>0</v>
      </c>
      <c r="W151" s="444">
        <v>0</v>
      </c>
      <c r="X151" s="444">
        <v>0</v>
      </c>
      <c r="Y151" s="446">
        <v>0</v>
      </c>
      <c r="Z151" s="246"/>
      <c r="AA151" s="245">
        <v>123900</v>
      </c>
      <c r="AB151" s="442">
        <v>0</v>
      </c>
      <c r="AC151" s="442">
        <v>0</v>
      </c>
      <c r="AD151" s="246">
        <v>23</v>
      </c>
      <c r="AE151" s="246">
        <v>0</v>
      </c>
      <c r="AF151" s="246">
        <v>0</v>
      </c>
      <c r="AH151" s="21"/>
      <c r="AI151" s="320"/>
      <c r="AJ151" s="320"/>
      <c r="AK151" s="320"/>
      <c r="AL151" s="20"/>
      <c r="AM151" s="20"/>
      <c r="AN151" s="21"/>
      <c r="AO151" s="21"/>
      <c r="AP151" s="320"/>
      <c r="AQ151" s="320"/>
      <c r="AR151" s="466"/>
      <c r="AS151" s="20"/>
      <c r="AT151" s="20"/>
      <c r="AU151" s="21"/>
      <c r="AV151" s="20"/>
      <c r="AW151" s="20"/>
      <c r="AX151" s="20"/>
      <c r="AY151" s="20"/>
      <c r="AZ151" s="20"/>
      <c r="BA151" s="20"/>
      <c r="BB151" s="21"/>
    </row>
    <row r="152" spans="1:54" x14ac:dyDescent="0.3">
      <c r="A152" s="199" t="s">
        <v>1283</v>
      </c>
      <c r="B152" s="199" t="s">
        <v>15</v>
      </c>
      <c r="C152" s="199" t="s">
        <v>15</v>
      </c>
      <c r="D152" s="441" t="s">
        <v>1998</v>
      </c>
      <c r="E152" s="435" t="s">
        <v>1976</v>
      </c>
      <c r="F152" s="441" t="s">
        <v>1973</v>
      </c>
      <c r="G152" s="441" t="s">
        <v>38</v>
      </c>
      <c r="H152" s="245">
        <v>123900</v>
      </c>
      <c r="I152" s="246">
        <v>0</v>
      </c>
      <c r="J152" s="246">
        <v>0</v>
      </c>
      <c r="K152" s="442" t="s">
        <v>1020</v>
      </c>
      <c r="L152" s="322">
        <v>0</v>
      </c>
      <c r="M152" s="246">
        <v>0</v>
      </c>
      <c r="N152" s="246">
        <v>0</v>
      </c>
      <c r="O152" s="246">
        <v>0</v>
      </c>
      <c r="P152" s="246">
        <v>0</v>
      </c>
      <c r="Q152" s="246">
        <v>0</v>
      </c>
      <c r="R152" s="443">
        <v>0</v>
      </c>
      <c r="S152" s="444">
        <v>0</v>
      </c>
      <c r="T152" s="445">
        <v>0</v>
      </c>
      <c r="U152" s="444">
        <v>0</v>
      </c>
      <c r="V152" s="444">
        <v>0</v>
      </c>
      <c r="W152" s="444">
        <v>0</v>
      </c>
      <c r="X152" s="444">
        <v>0</v>
      </c>
      <c r="Y152" s="446">
        <v>0</v>
      </c>
      <c r="Z152" s="301"/>
      <c r="AA152" s="245">
        <v>123900</v>
      </c>
      <c r="AB152" s="442">
        <v>0</v>
      </c>
      <c r="AC152" s="442">
        <v>0</v>
      </c>
      <c r="AD152" s="246">
        <v>23</v>
      </c>
      <c r="AE152" s="246">
        <v>0</v>
      </c>
      <c r="AF152" s="246">
        <v>0</v>
      </c>
      <c r="AH152" s="21"/>
      <c r="AI152" s="320"/>
      <c r="AJ152" s="320"/>
      <c r="AK152" s="320"/>
      <c r="AL152" s="20"/>
      <c r="AM152" s="20"/>
      <c r="AN152" s="25"/>
      <c r="AO152" s="21"/>
      <c r="AP152" s="320"/>
      <c r="AQ152" s="320"/>
      <c r="AR152" s="466"/>
      <c r="AS152" s="20"/>
      <c r="AT152" s="20"/>
      <c r="AU152" s="25"/>
      <c r="AV152" s="20"/>
      <c r="AW152" s="20"/>
      <c r="AX152" s="20"/>
      <c r="AY152" s="20"/>
      <c r="AZ152" s="20"/>
      <c r="BA152" s="20"/>
      <c r="BB152" s="25"/>
    </row>
    <row r="153" spans="1:54" x14ac:dyDescent="0.3">
      <c r="A153" s="199" t="s">
        <v>1928</v>
      </c>
      <c r="B153" s="199" t="s">
        <v>23</v>
      </c>
      <c r="C153" s="199" t="s">
        <v>1020</v>
      </c>
      <c r="D153" s="441" t="s">
        <v>1020</v>
      </c>
      <c r="E153" s="441" t="s">
        <v>9</v>
      </c>
      <c r="F153" s="441" t="s">
        <v>1020</v>
      </c>
      <c r="G153" s="441" t="s">
        <v>1020</v>
      </c>
      <c r="H153" s="245">
        <v>117300</v>
      </c>
      <c r="I153" s="246" t="s">
        <v>1020</v>
      </c>
      <c r="J153" s="246" t="s">
        <v>1020</v>
      </c>
      <c r="K153" s="442" t="s">
        <v>1020</v>
      </c>
      <c r="L153" s="322" t="s">
        <v>1020</v>
      </c>
      <c r="M153" s="246" t="s">
        <v>1020</v>
      </c>
      <c r="N153" s="246" t="s">
        <v>1020</v>
      </c>
      <c r="O153" s="246" t="s">
        <v>1020</v>
      </c>
      <c r="P153" s="246" t="s">
        <v>1020</v>
      </c>
      <c r="Q153" s="246" t="s">
        <v>1020</v>
      </c>
      <c r="R153" s="443" t="s">
        <v>1020</v>
      </c>
      <c r="S153" s="444" t="s">
        <v>1020</v>
      </c>
      <c r="T153" s="445" t="s">
        <v>1020</v>
      </c>
      <c r="U153" s="444" t="s">
        <v>1020</v>
      </c>
      <c r="V153" s="444" t="s">
        <v>1020</v>
      </c>
      <c r="W153" s="444" t="s">
        <v>1020</v>
      </c>
      <c r="X153" s="444" t="s">
        <v>1020</v>
      </c>
      <c r="Y153" s="446" t="s">
        <v>1020</v>
      </c>
      <c r="Z153" s="372"/>
      <c r="AA153" s="245">
        <v>117300</v>
      </c>
      <c r="AB153" s="442">
        <v>0</v>
      </c>
      <c r="AC153" s="442">
        <v>0</v>
      </c>
      <c r="AD153" s="246">
        <v>22</v>
      </c>
      <c r="AE153" s="246">
        <v>0</v>
      </c>
      <c r="AF153" s="246">
        <v>0</v>
      </c>
      <c r="AH153" s="21"/>
      <c r="AI153" s="320"/>
      <c r="AJ153" s="320"/>
      <c r="AK153" s="320"/>
      <c r="AL153" s="20"/>
      <c r="AM153" s="20"/>
      <c r="AN153" s="63"/>
      <c r="AO153" s="21"/>
      <c r="AP153" s="320"/>
      <c r="AQ153" s="320"/>
      <c r="AR153" s="466"/>
      <c r="AS153" s="20"/>
      <c r="AT153" s="20"/>
      <c r="AU153" s="63"/>
      <c r="AV153" s="20"/>
      <c r="AW153" s="20"/>
      <c r="AX153" s="20"/>
      <c r="AY153" s="20"/>
      <c r="AZ153" s="20"/>
      <c r="BA153" s="20"/>
      <c r="BB153" s="63"/>
    </row>
    <row r="154" spans="1:54" x14ac:dyDescent="0.3">
      <c r="A154" s="199" t="s">
        <v>1930</v>
      </c>
      <c r="B154" s="246" t="s">
        <v>13</v>
      </c>
      <c r="C154" s="199" t="s">
        <v>1020</v>
      </c>
      <c r="D154" s="441" t="s">
        <v>1020</v>
      </c>
      <c r="E154" s="441" t="s">
        <v>1972</v>
      </c>
      <c r="F154" s="441" t="s">
        <v>1020</v>
      </c>
      <c r="G154" s="441" t="s">
        <v>1020</v>
      </c>
      <c r="H154" s="245">
        <v>102400</v>
      </c>
      <c r="I154" s="246" t="s">
        <v>1020</v>
      </c>
      <c r="J154" s="246" t="s">
        <v>1020</v>
      </c>
      <c r="K154" s="442" t="s">
        <v>1020</v>
      </c>
      <c r="L154" s="322" t="s">
        <v>1020</v>
      </c>
      <c r="M154" s="246" t="s">
        <v>1020</v>
      </c>
      <c r="N154" s="246" t="s">
        <v>1020</v>
      </c>
      <c r="O154" s="246" t="s">
        <v>1020</v>
      </c>
      <c r="P154" s="246" t="s">
        <v>1020</v>
      </c>
      <c r="Q154" s="246" t="s">
        <v>1020</v>
      </c>
      <c r="R154" s="443" t="s">
        <v>1020</v>
      </c>
      <c r="S154" s="444" t="s">
        <v>1020</v>
      </c>
      <c r="T154" s="445" t="s">
        <v>1020</v>
      </c>
      <c r="U154" s="444" t="s">
        <v>1020</v>
      </c>
      <c r="V154" s="444" t="s">
        <v>1020</v>
      </c>
      <c r="W154" s="444" t="s">
        <v>1020</v>
      </c>
      <c r="X154" s="444" t="s">
        <v>1020</v>
      </c>
      <c r="Y154" s="446" t="s">
        <v>1020</v>
      </c>
      <c r="Z154" s="199"/>
      <c r="AA154" s="245">
        <v>102400</v>
      </c>
      <c r="AB154" s="442">
        <v>0</v>
      </c>
      <c r="AC154" s="442">
        <v>0</v>
      </c>
      <c r="AD154" s="246">
        <v>19</v>
      </c>
      <c r="AE154" s="246">
        <v>0</v>
      </c>
      <c r="AF154" s="246">
        <v>0</v>
      </c>
      <c r="AH154" s="21"/>
      <c r="AI154" s="320"/>
      <c r="AJ154" s="320"/>
      <c r="AK154" s="320"/>
      <c r="AL154" s="20"/>
      <c r="AM154" s="20"/>
      <c r="AN154" s="21"/>
      <c r="AO154" s="21"/>
      <c r="AP154" s="320"/>
      <c r="AQ154" s="320"/>
      <c r="AR154" s="466"/>
      <c r="AS154" s="20"/>
      <c r="AT154" s="20"/>
      <c r="AU154" s="21"/>
      <c r="AV154" s="20"/>
      <c r="AW154" s="20"/>
      <c r="AX154" s="20"/>
      <c r="AY154" s="20"/>
      <c r="AZ154" s="20"/>
      <c r="BA154" s="20"/>
      <c r="BB154" s="21"/>
    </row>
    <row r="155" spans="1:54" x14ac:dyDescent="0.3">
      <c r="A155" s="199" t="s">
        <v>1538</v>
      </c>
      <c r="B155" s="199" t="s">
        <v>14</v>
      </c>
      <c r="C155" s="199" t="s">
        <v>14</v>
      </c>
      <c r="D155" s="441" t="s">
        <v>1998</v>
      </c>
      <c r="E155" s="435" t="s">
        <v>38</v>
      </c>
      <c r="F155" s="441" t="s">
        <v>10</v>
      </c>
      <c r="G155" s="441" t="s">
        <v>38</v>
      </c>
      <c r="H155" s="245">
        <v>176200</v>
      </c>
      <c r="I155" s="246">
        <v>200</v>
      </c>
      <c r="J155" s="246">
        <v>5</v>
      </c>
      <c r="K155" s="442">
        <v>40</v>
      </c>
      <c r="L155" s="322">
        <v>200</v>
      </c>
      <c r="M155" s="246">
        <v>5</v>
      </c>
      <c r="N155" s="246">
        <v>40</v>
      </c>
      <c r="O155" s="246">
        <v>0</v>
      </c>
      <c r="P155" s="246">
        <v>0</v>
      </c>
      <c r="Q155" s="246">
        <v>0</v>
      </c>
      <c r="R155" s="443">
        <v>0</v>
      </c>
      <c r="S155" s="444">
        <v>0</v>
      </c>
      <c r="T155" s="445">
        <v>0</v>
      </c>
      <c r="U155" s="444">
        <v>0</v>
      </c>
      <c r="V155" s="444">
        <v>0</v>
      </c>
      <c r="W155" s="444">
        <v>0</v>
      </c>
      <c r="X155" s="444">
        <v>0</v>
      </c>
      <c r="Y155" s="446">
        <v>0</v>
      </c>
      <c r="Z155" s="199"/>
      <c r="AA155" s="245">
        <v>165800</v>
      </c>
      <c r="AB155" s="442">
        <v>26</v>
      </c>
      <c r="AC155" s="442">
        <v>26</v>
      </c>
      <c r="AD155" s="246">
        <v>77</v>
      </c>
      <c r="AE155" s="246">
        <v>3</v>
      </c>
      <c r="AF155" s="246">
        <v>78</v>
      </c>
      <c r="AH155" s="21"/>
      <c r="AI155" s="320"/>
      <c r="AJ155" s="320"/>
      <c r="AK155" s="320"/>
      <c r="AL155" s="20"/>
      <c r="AM155" s="20"/>
      <c r="AN155" s="21"/>
      <c r="AO155" s="21"/>
      <c r="AP155" s="320"/>
      <c r="AQ155" s="320"/>
      <c r="AR155" s="466"/>
      <c r="AS155" s="20"/>
      <c r="AT155" s="20"/>
      <c r="AU155" s="21"/>
      <c r="AV155" s="20"/>
      <c r="AW155" s="20"/>
      <c r="AX155" s="20"/>
      <c r="AY155" s="20"/>
      <c r="AZ155" s="20"/>
      <c r="BA155" s="20"/>
      <c r="BB155" s="21"/>
    </row>
    <row r="156" spans="1:54" x14ac:dyDescent="0.3">
      <c r="A156" s="199" t="s">
        <v>1297</v>
      </c>
      <c r="B156" s="199" t="s">
        <v>13</v>
      </c>
      <c r="C156" s="199" t="s">
        <v>1020</v>
      </c>
      <c r="D156" s="441" t="s">
        <v>1020</v>
      </c>
      <c r="E156" s="441" t="s">
        <v>9</v>
      </c>
      <c r="F156" s="441" t="s">
        <v>1020</v>
      </c>
      <c r="G156" s="441" t="s">
        <v>1020</v>
      </c>
      <c r="H156" s="245">
        <v>167500</v>
      </c>
      <c r="I156" s="246" t="s">
        <v>1020</v>
      </c>
      <c r="J156" s="246" t="s">
        <v>1020</v>
      </c>
      <c r="K156" s="442" t="s">
        <v>1020</v>
      </c>
      <c r="L156" s="322" t="s">
        <v>1020</v>
      </c>
      <c r="M156" s="246" t="s">
        <v>1020</v>
      </c>
      <c r="N156" s="246" t="s">
        <v>1020</v>
      </c>
      <c r="O156" s="246" t="s">
        <v>1020</v>
      </c>
      <c r="P156" s="246" t="s">
        <v>1020</v>
      </c>
      <c r="Q156" s="246" t="s">
        <v>1020</v>
      </c>
      <c r="R156" s="443" t="s">
        <v>1020</v>
      </c>
      <c r="S156" s="444" t="s">
        <v>1020</v>
      </c>
      <c r="T156" s="445" t="s">
        <v>1020</v>
      </c>
      <c r="U156" s="444" t="s">
        <v>1020</v>
      </c>
      <c r="V156" s="444" t="s">
        <v>1020</v>
      </c>
      <c r="W156" s="444" t="s">
        <v>1020</v>
      </c>
      <c r="X156" s="444" t="s">
        <v>1020</v>
      </c>
      <c r="Y156" s="446" t="s">
        <v>1020</v>
      </c>
      <c r="Z156" s="199"/>
      <c r="AA156" s="245">
        <v>306700</v>
      </c>
      <c r="AB156" s="442">
        <v>67.75</v>
      </c>
      <c r="AC156" s="442">
        <v>57.666666666666664</v>
      </c>
      <c r="AD156" s="246">
        <v>57</v>
      </c>
      <c r="AE156" s="246">
        <v>8</v>
      </c>
      <c r="AF156" s="246">
        <v>542</v>
      </c>
      <c r="AH156" s="21"/>
      <c r="AI156" s="320"/>
      <c r="AJ156" s="320"/>
      <c r="AK156" s="320"/>
      <c r="AL156" s="20"/>
      <c r="AM156" s="20"/>
      <c r="AN156" s="21"/>
      <c r="AO156" s="21"/>
      <c r="AP156" s="320"/>
      <c r="AQ156" s="320"/>
      <c r="AR156" s="466"/>
      <c r="AS156" s="20"/>
      <c r="AT156" s="20"/>
      <c r="AU156" s="21"/>
      <c r="AV156" s="20"/>
      <c r="AW156" s="20"/>
      <c r="AX156" s="20"/>
      <c r="AY156" s="20"/>
      <c r="AZ156" s="20"/>
      <c r="BA156" s="20"/>
      <c r="BB156" s="21"/>
    </row>
    <row r="157" spans="1:54" x14ac:dyDescent="0.3">
      <c r="A157" s="199" t="s">
        <v>1931</v>
      </c>
      <c r="B157" s="199" t="s">
        <v>17</v>
      </c>
      <c r="C157" s="199" t="s">
        <v>1020</v>
      </c>
      <c r="D157" s="441" t="s">
        <v>1020</v>
      </c>
      <c r="E157" s="441" t="s">
        <v>38</v>
      </c>
      <c r="F157" s="441" t="s">
        <v>1020</v>
      </c>
      <c r="G157" s="441" t="s">
        <v>1020</v>
      </c>
      <c r="H157" s="245">
        <v>102400</v>
      </c>
      <c r="I157" s="246" t="s">
        <v>1020</v>
      </c>
      <c r="J157" s="246" t="s">
        <v>1020</v>
      </c>
      <c r="K157" s="442" t="s">
        <v>1020</v>
      </c>
      <c r="L157" s="322" t="s">
        <v>1020</v>
      </c>
      <c r="M157" s="246" t="s">
        <v>1020</v>
      </c>
      <c r="N157" s="246" t="s">
        <v>1020</v>
      </c>
      <c r="O157" s="246" t="s">
        <v>1020</v>
      </c>
      <c r="P157" s="246" t="s">
        <v>1020</v>
      </c>
      <c r="Q157" s="246" t="s">
        <v>1020</v>
      </c>
      <c r="R157" s="443" t="s">
        <v>1020</v>
      </c>
      <c r="S157" s="444" t="s">
        <v>1020</v>
      </c>
      <c r="T157" s="445" t="s">
        <v>1020</v>
      </c>
      <c r="U157" s="444" t="s">
        <v>1020</v>
      </c>
      <c r="V157" s="444" t="s">
        <v>1020</v>
      </c>
      <c r="W157" s="444" t="s">
        <v>1020</v>
      </c>
      <c r="X157" s="444" t="s">
        <v>1020</v>
      </c>
      <c r="Y157" s="446" t="s">
        <v>1020</v>
      </c>
      <c r="Z157" s="199"/>
      <c r="AA157" s="245">
        <v>102400</v>
      </c>
      <c r="AB157" s="442">
        <v>0</v>
      </c>
      <c r="AC157" s="442">
        <v>0</v>
      </c>
      <c r="AD157" s="246">
        <v>19</v>
      </c>
      <c r="AE157" s="246">
        <v>0</v>
      </c>
      <c r="AF157" s="246">
        <v>0</v>
      </c>
      <c r="AH157" s="21"/>
      <c r="AI157" s="320"/>
      <c r="AJ157" s="320"/>
      <c r="AK157" s="320"/>
      <c r="AL157" s="20"/>
      <c r="AM157" s="20"/>
      <c r="AN157" s="21"/>
      <c r="AO157" s="21"/>
      <c r="AP157" s="320"/>
      <c r="AQ157" s="320"/>
      <c r="AR157" s="466"/>
      <c r="AS157" s="20"/>
      <c r="AT157" s="20"/>
      <c r="AU157" s="21"/>
      <c r="AV157" s="20"/>
      <c r="AW157" s="20"/>
      <c r="AX157" s="20"/>
      <c r="AY157" s="20"/>
      <c r="AZ157" s="20"/>
      <c r="BA157" s="20"/>
      <c r="BB157" s="21"/>
    </row>
    <row r="158" spans="1:54" x14ac:dyDescent="0.3">
      <c r="A158" s="199" t="s">
        <v>1300</v>
      </c>
      <c r="B158" s="199" t="s">
        <v>3</v>
      </c>
      <c r="C158" s="199" t="s">
        <v>3</v>
      </c>
      <c r="D158" s="441" t="s">
        <v>1998</v>
      </c>
      <c r="E158" s="435" t="s">
        <v>1972</v>
      </c>
      <c r="F158" s="441" t="s">
        <v>38</v>
      </c>
      <c r="G158" s="441" t="s">
        <v>38</v>
      </c>
      <c r="H158" s="245">
        <v>178900</v>
      </c>
      <c r="I158" s="246">
        <v>0</v>
      </c>
      <c r="J158" s="246">
        <v>0</v>
      </c>
      <c r="K158" s="442" t="s">
        <v>1020</v>
      </c>
      <c r="L158" s="322">
        <v>0</v>
      </c>
      <c r="M158" s="246">
        <v>0</v>
      </c>
      <c r="N158" s="246">
        <v>0</v>
      </c>
      <c r="O158" s="246">
        <v>195</v>
      </c>
      <c r="P158" s="246">
        <v>3</v>
      </c>
      <c r="Q158" s="246">
        <v>65</v>
      </c>
      <c r="R158" s="443">
        <v>819</v>
      </c>
      <c r="S158" s="444">
        <v>12</v>
      </c>
      <c r="T158" s="445">
        <v>68.2</v>
      </c>
      <c r="U158" s="444">
        <v>1260</v>
      </c>
      <c r="V158" s="444">
        <v>18</v>
      </c>
      <c r="W158" s="444">
        <v>70</v>
      </c>
      <c r="X158" s="444">
        <v>2083</v>
      </c>
      <c r="Y158" s="446">
        <v>22</v>
      </c>
      <c r="Z158" s="199"/>
      <c r="AA158" s="245">
        <v>175900</v>
      </c>
      <c r="AB158" s="442">
        <v>31.75</v>
      </c>
      <c r="AC158" s="442">
        <v>35.333333333333336</v>
      </c>
      <c r="AD158" s="246">
        <v>56</v>
      </c>
      <c r="AE158" s="246">
        <v>4</v>
      </c>
      <c r="AF158" s="246">
        <v>127</v>
      </c>
      <c r="AH158" s="21"/>
      <c r="AI158" s="320"/>
      <c r="AJ158" s="320"/>
      <c r="AK158" s="320"/>
      <c r="AL158" s="20"/>
      <c r="AM158" s="20"/>
      <c r="AN158" s="21"/>
      <c r="AO158" s="21"/>
      <c r="AP158" s="320"/>
      <c r="AQ158" s="320"/>
      <c r="AR158" s="466"/>
      <c r="AS158" s="20"/>
      <c r="AT158" s="20"/>
      <c r="AU158" s="21"/>
      <c r="AV158" s="20"/>
      <c r="AW158" s="20"/>
      <c r="AX158" s="20"/>
      <c r="AY158" s="20"/>
      <c r="AZ158" s="20"/>
      <c r="BA158" s="20"/>
      <c r="BB158" s="21"/>
    </row>
    <row r="159" spans="1:54" x14ac:dyDescent="0.3">
      <c r="A159" s="199" t="s">
        <v>1932</v>
      </c>
      <c r="B159" s="199" t="s">
        <v>41</v>
      </c>
      <c r="C159" s="199" t="s">
        <v>1020</v>
      </c>
      <c r="D159" s="441" t="s">
        <v>1020</v>
      </c>
      <c r="E159" s="441" t="s">
        <v>9</v>
      </c>
      <c r="F159" s="441" t="s">
        <v>1020</v>
      </c>
      <c r="G159" s="441" t="s">
        <v>1020</v>
      </c>
      <c r="H159" s="245">
        <v>102400</v>
      </c>
      <c r="I159" s="246" t="s">
        <v>1020</v>
      </c>
      <c r="J159" s="246" t="s">
        <v>1020</v>
      </c>
      <c r="K159" s="442" t="s">
        <v>1020</v>
      </c>
      <c r="L159" s="322" t="s">
        <v>1020</v>
      </c>
      <c r="M159" s="246" t="s">
        <v>1020</v>
      </c>
      <c r="N159" s="246" t="s">
        <v>1020</v>
      </c>
      <c r="O159" s="246" t="s">
        <v>1020</v>
      </c>
      <c r="P159" s="246" t="s">
        <v>1020</v>
      </c>
      <c r="Q159" s="246" t="s">
        <v>1020</v>
      </c>
      <c r="R159" s="443" t="s">
        <v>1020</v>
      </c>
      <c r="S159" s="444" t="s">
        <v>1020</v>
      </c>
      <c r="T159" s="445" t="s">
        <v>1020</v>
      </c>
      <c r="U159" s="444" t="s">
        <v>1020</v>
      </c>
      <c r="V159" s="444" t="s">
        <v>1020</v>
      </c>
      <c r="W159" s="444" t="s">
        <v>1020</v>
      </c>
      <c r="X159" s="444" t="s">
        <v>1020</v>
      </c>
      <c r="Y159" s="446" t="s">
        <v>1020</v>
      </c>
      <c r="Z159" s="246"/>
      <c r="AA159" s="245">
        <v>102400</v>
      </c>
      <c r="AB159" s="442">
        <v>0</v>
      </c>
      <c r="AC159" s="442">
        <v>0</v>
      </c>
      <c r="AD159" s="246">
        <v>19</v>
      </c>
      <c r="AE159" s="246">
        <v>0</v>
      </c>
      <c r="AF159" s="246">
        <v>0</v>
      </c>
      <c r="AH159" s="21"/>
      <c r="AI159" s="320"/>
      <c r="AJ159" s="320"/>
      <c r="AK159" s="320"/>
      <c r="AL159" s="20"/>
      <c r="AM159" s="20"/>
      <c r="AN159" s="21"/>
      <c r="AO159" s="21"/>
      <c r="AP159" s="320"/>
      <c r="AQ159" s="320"/>
      <c r="AR159" s="466"/>
      <c r="AS159" s="20"/>
      <c r="AT159" s="20"/>
      <c r="AU159" s="21"/>
      <c r="AV159" s="20"/>
      <c r="AW159" s="20"/>
      <c r="AX159" s="20"/>
      <c r="AY159" s="20"/>
      <c r="AZ159" s="20"/>
      <c r="BA159" s="20"/>
      <c r="BB159" s="21"/>
    </row>
    <row r="160" spans="1:54" x14ac:dyDescent="0.3">
      <c r="A160" s="199" t="s">
        <v>1933</v>
      </c>
      <c r="B160" s="199" t="s">
        <v>19</v>
      </c>
      <c r="C160" s="199" t="s">
        <v>1020</v>
      </c>
      <c r="D160" s="441" t="s">
        <v>1020</v>
      </c>
      <c r="E160" s="441" t="s">
        <v>38</v>
      </c>
      <c r="F160" s="441" t="s">
        <v>1020</v>
      </c>
      <c r="G160" s="441" t="s">
        <v>1020</v>
      </c>
      <c r="H160" s="245">
        <v>117300</v>
      </c>
      <c r="I160" s="246" t="s">
        <v>1020</v>
      </c>
      <c r="J160" s="246" t="s">
        <v>1020</v>
      </c>
      <c r="K160" s="442" t="s">
        <v>1020</v>
      </c>
      <c r="L160" s="322" t="s">
        <v>1020</v>
      </c>
      <c r="M160" s="246" t="s">
        <v>1020</v>
      </c>
      <c r="N160" s="246" t="s">
        <v>1020</v>
      </c>
      <c r="O160" s="246" t="s">
        <v>1020</v>
      </c>
      <c r="P160" s="246" t="s">
        <v>1020</v>
      </c>
      <c r="Q160" s="246" t="s">
        <v>1020</v>
      </c>
      <c r="R160" s="443" t="s">
        <v>1020</v>
      </c>
      <c r="S160" s="444" t="s">
        <v>1020</v>
      </c>
      <c r="T160" s="445" t="s">
        <v>1020</v>
      </c>
      <c r="U160" s="444" t="s">
        <v>1020</v>
      </c>
      <c r="V160" s="444" t="s">
        <v>1020</v>
      </c>
      <c r="W160" s="444" t="s">
        <v>1020</v>
      </c>
      <c r="X160" s="444" t="s">
        <v>1020</v>
      </c>
      <c r="Y160" s="446" t="s">
        <v>1020</v>
      </c>
      <c r="Z160" s="246"/>
      <c r="AA160" s="245">
        <v>117300</v>
      </c>
      <c r="AB160" s="442">
        <v>0</v>
      </c>
      <c r="AC160" s="442">
        <v>0</v>
      </c>
      <c r="AD160" s="246">
        <v>22</v>
      </c>
      <c r="AE160" s="246">
        <v>0</v>
      </c>
      <c r="AF160" s="246">
        <v>0</v>
      </c>
      <c r="AH160" s="21"/>
      <c r="AI160" s="320"/>
      <c r="AJ160" s="320"/>
      <c r="AK160" s="320"/>
      <c r="AL160" s="20"/>
      <c r="AM160" s="20"/>
      <c r="AN160" s="21"/>
      <c r="AO160" s="21"/>
      <c r="AP160" s="320"/>
      <c r="AQ160" s="320"/>
      <c r="AR160" s="466"/>
      <c r="AS160" s="20"/>
      <c r="AT160" s="20"/>
      <c r="AU160" s="21"/>
      <c r="AV160" s="20"/>
      <c r="AW160" s="20"/>
      <c r="AX160" s="20"/>
      <c r="AY160" s="20"/>
      <c r="AZ160" s="20"/>
      <c r="BA160" s="20"/>
      <c r="BB160" s="21"/>
    </row>
    <row r="161" spans="1:54" x14ac:dyDescent="0.3">
      <c r="A161" s="199" t="s">
        <v>1301</v>
      </c>
      <c r="B161" s="199" t="s">
        <v>12</v>
      </c>
      <c r="C161" s="199" t="s">
        <v>12</v>
      </c>
      <c r="D161" s="441" t="s">
        <v>1998</v>
      </c>
      <c r="E161" s="441" t="s">
        <v>9</v>
      </c>
      <c r="F161" s="441" t="s">
        <v>9</v>
      </c>
      <c r="G161" s="441" t="s">
        <v>1998</v>
      </c>
      <c r="H161" s="245">
        <v>155700</v>
      </c>
      <c r="I161" s="246">
        <v>20</v>
      </c>
      <c r="J161" s="246">
        <v>1</v>
      </c>
      <c r="K161" s="442">
        <v>20</v>
      </c>
      <c r="L161" s="322">
        <v>20</v>
      </c>
      <c r="M161" s="246">
        <v>1</v>
      </c>
      <c r="N161" s="246">
        <v>20</v>
      </c>
      <c r="O161" s="246">
        <v>905</v>
      </c>
      <c r="P161" s="246">
        <v>16</v>
      </c>
      <c r="Q161" s="246">
        <v>56.6</v>
      </c>
      <c r="R161" s="443">
        <v>617</v>
      </c>
      <c r="S161" s="444">
        <v>9</v>
      </c>
      <c r="T161" s="445">
        <v>68.599999999999994</v>
      </c>
      <c r="U161" s="444">
        <v>0</v>
      </c>
      <c r="V161" s="444">
        <v>0</v>
      </c>
      <c r="W161" s="444">
        <v>0</v>
      </c>
      <c r="X161" s="444">
        <v>0</v>
      </c>
      <c r="Y161" s="446">
        <v>0</v>
      </c>
      <c r="Z161" s="301"/>
      <c r="AA161" s="245">
        <v>155700</v>
      </c>
      <c r="AB161" s="442">
        <v>0</v>
      </c>
      <c r="AC161" s="442">
        <v>0</v>
      </c>
      <c r="AD161" s="246">
        <v>29</v>
      </c>
      <c r="AE161" s="246">
        <v>0</v>
      </c>
      <c r="AF161" s="246">
        <v>0</v>
      </c>
      <c r="AH161" s="21"/>
      <c r="AI161" s="320"/>
      <c r="AJ161" s="320"/>
      <c r="AK161" s="320"/>
      <c r="AL161" s="20"/>
      <c r="AM161" s="20"/>
      <c r="AN161" s="21"/>
      <c r="AO161" s="21"/>
      <c r="AP161" s="320"/>
      <c r="AQ161" s="320"/>
      <c r="AR161" s="466"/>
      <c r="AS161" s="20"/>
      <c r="AT161" s="20"/>
      <c r="AU161" s="21"/>
      <c r="AV161" s="20"/>
      <c r="AW161" s="20"/>
      <c r="AX161" s="20"/>
      <c r="AY161" s="20"/>
      <c r="AZ161" s="20"/>
      <c r="BA161" s="20"/>
      <c r="BB161" s="21"/>
    </row>
    <row r="162" spans="1:54" x14ac:dyDescent="0.3">
      <c r="A162" s="199" t="s">
        <v>1675</v>
      </c>
      <c r="B162" s="199" t="s">
        <v>21</v>
      </c>
      <c r="C162" s="199" t="s">
        <v>21</v>
      </c>
      <c r="D162" s="441" t="s">
        <v>1998</v>
      </c>
      <c r="E162" s="441" t="s">
        <v>1971</v>
      </c>
      <c r="F162" s="441" t="s">
        <v>1971</v>
      </c>
      <c r="G162" s="441" t="s">
        <v>1998</v>
      </c>
      <c r="H162" s="245">
        <v>123900</v>
      </c>
      <c r="I162" s="246">
        <v>0</v>
      </c>
      <c r="J162" s="246">
        <v>0</v>
      </c>
      <c r="K162" s="442" t="s">
        <v>1020</v>
      </c>
      <c r="L162" s="322">
        <v>0</v>
      </c>
      <c r="M162" s="246">
        <v>0</v>
      </c>
      <c r="N162" s="246">
        <v>0</v>
      </c>
      <c r="O162" s="246">
        <v>0</v>
      </c>
      <c r="P162" s="246">
        <v>0</v>
      </c>
      <c r="Q162" s="246">
        <v>0</v>
      </c>
      <c r="R162" s="443">
        <v>0</v>
      </c>
      <c r="S162" s="444">
        <v>0</v>
      </c>
      <c r="T162" s="445">
        <v>0</v>
      </c>
      <c r="U162" s="444">
        <v>0</v>
      </c>
      <c r="V162" s="444">
        <v>0</v>
      </c>
      <c r="W162" s="444">
        <v>0</v>
      </c>
      <c r="X162" s="444">
        <v>0</v>
      </c>
      <c r="Y162" s="446">
        <v>0</v>
      </c>
      <c r="Z162" s="246"/>
      <c r="AA162" s="245">
        <v>276700</v>
      </c>
      <c r="AB162" s="442">
        <v>56.25</v>
      </c>
      <c r="AC162" s="442">
        <v>54.666666666666664</v>
      </c>
      <c r="AD162" s="246">
        <v>52</v>
      </c>
      <c r="AE162" s="246">
        <v>8</v>
      </c>
      <c r="AF162" s="246">
        <v>450</v>
      </c>
      <c r="AH162" s="21"/>
      <c r="AI162" s="320"/>
      <c r="AJ162" s="320"/>
      <c r="AK162" s="320"/>
      <c r="AL162" s="20"/>
      <c r="AM162" s="20"/>
      <c r="AN162" s="21"/>
      <c r="AO162" s="21"/>
      <c r="AP162" s="320"/>
      <c r="AQ162" s="320"/>
      <c r="AR162" s="466"/>
      <c r="AS162" s="20"/>
      <c r="AT162" s="20"/>
      <c r="AU162" s="21"/>
      <c r="AV162" s="20"/>
      <c r="AW162" s="20"/>
      <c r="AX162" s="20"/>
      <c r="AY162" s="20"/>
      <c r="AZ162" s="20"/>
      <c r="BA162" s="20"/>
      <c r="BB162" s="21"/>
    </row>
    <row r="163" spans="1:54" x14ac:dyDescent="0.3">
      <c r="A163" s="199" t="s">
        <v>1304</v>
      </c>
      <c r="B163" s="199" t="s">
        <v>24</v>
      </c>
      <c r="C163" s="199" t="s">
        <v>24</v>
      </c>
      <c r="D163" s="441" t="s">
        <v>1998</v>
      </c>
      <c r="E163" s="441" t="s">
        <v>9</v>
      </c>
      <c r="F163" s="441" t="s">
        <v>9</v>
      </c>
      <c r="G163" s="441" t="s">
        <v>1998</v>
      </c>
      <c r="H163" s="245">
        <v>172300</v>
      </c>
      <c r="I163" s="246">
        <v>0</v>
      </c>
      <c r="J163" s="246">
        <v>0</v>
      </c>
      <c r="K163" s="442" t="s">
        <v>1020</v>
      </c>
      <c r="L163" s="322">
        <v>0</v>
      </c>
      <c r="M163" s="246">
        <v>0</v>
      </c>
      <c r="N163" s="246">
        <v>0</v>
      </c>
      <c r="O163" s="246">
        <v>313</v>
      </c>
      <c r="P163" s="246">
        <v>5</v>
      </c>
      <c r="Q163" s="246">
        <v>62.6</v>
      </c>
      <c r="R163" s="443">
        <v>544</v>
      </c>
      <c r="S163" s="444">
        <v>9</v>
      </c>
      <c r="T163" s="445">
        <v>60.4</v>
      </c>
      <c r="U163" s="444">
        <v>891</v>
      </c>
      <c r="V163" s="444">
        <v>17</v>
      </c>
      <c r="W163" s="444">
        <v>52.41</v>
      </c>
      <c r="X163" s="444">
        <v>193</v>
      </c>
      <c r="Y163" s="446">
        <v>3</v>
      </c>
      <c r="Z163" s="246"/>
      <c r="AA163" s="245">
        <v>172300</v>
      </c>
      <c r="AB163" s="442">
        <v>0</v>
      </c>
      <c r="AC163" s="442">
        <v>0</v>
      </c>
      <c r="AD163" s="246">
        <v>32</v>
      </c>
      <c r="AE163" s="246">
        <v>0</v>
      </c>
      <c r="AF163" s="246">
        <v>0</v>
      </c>
      <c r="AH163" s="21"/>
      <c r="AI163" s="320"/>
      <c r="AJ163" s="320"/>
      <c r="AK163" s="320"/>
      <c r="AL163" s="20"/>
      <c r="AM163" s="20"/>
      <c r="AN163" s="21"/>
      <c r="AO163" s="21"/>
      <c r="AP163" s="320"/>
      <c r="AQ163" s="320"/>
      <c r="AR163" s="466"/>
      <c r="AS163" s="20"/>
      <c r="AT163" s="20"/>
      <c r="AU163" s="21"/>
      <c r="AV163" s="20"/>
      <c r="AW163" s="20"/>
      <c r="AX163" s="20"/>
      <c r="AY163" s="20"/>
      <c r="AZ163" s="20"/>
      <c r="BA163" s="20"/>
      <c r="BB163" s="21"/>
    </row>
    <row r="164" spans="1:54" x14ac:dyDescent="0.3">
      <c r="A164" s="199" t="s">
        <v>1934</v>
      </c>
      <c r="B164" s="199" t="s">
        <v>15</v>
      </c>
      <c r="C164" s="199" t="s">
        <v>1020</v>
      </c>
      <c r="D164" s="441" t="s">
        <v>1020</v>
      </c>
      <c r="E164" s="441" t="s">
        <v>38</v>
      </c>
      <c r="F164" s="441" t="s">
        <v>1020</v>
      </c>
      <c r="G164" s="441" t="s">
        <v>1020</v>
      </c>
      <c r="H164" s="245">
        <v>154200</v>
      </c>
      <c r="I164" s="246">
        <v>80</v>
      </c>
      <c r="J164" s="246">
        <v>2</v>
      </c>
      <c r="K164" s="442">
        <v>40</v>
      </c>
      <c r="L164" s="322" t="s">
        <v>1020</v>
      </c>
      <c r="M164" s="246" t="s">
        <v>1020</v>
      </c>
      <c r="N164" s="246" t="s">
        <v>1020</v>
      </c>
      <c r="O164" s="246" t="s">
        <v>1020</v>
      </c>
      <c r="P164" s="246" t="s">
        <v>1020</v>
      </c>
      <c r="Q164" s="246" t="s">
        <v>1020</v>
      </c>
      <c r="R164" s="443" t="s">
        <v>1020</v>
      </c>
      <c r="S164" s="444" t="s">
        <v>1020</v>
      </c>
      <c r="T164" s="445" t="s">
        <v>1020</v>
      </c>
      <c r="U164" s="444" t="s">
        <v>1020</v>
      </c>
      <c r="V164" s="444" t="s">
        <v>1020</v>
      </c>
      <c r="W164" s="444" t="s">
        <v>1020</v>
      </c>
      <c r="X164" s="444" t="s">
        <v>1020</v>
      </c>
      <c r="Y164" s="446" t="s">
        <v>1020</v>
      </c>
      <c r="Z164" s="246"/>
      <c r="AA164" s="245">
        <v>207000</v>
      </c>
      <c r="AB164" s="442">
        <v>46.714285714285715</v>
      </c>
      <c r="AC164" s="442">
        <v>26.333333333333332</v>
      </c>
      <c r="AD164" s="246">
        <v>57</v>
      </c>
      <c r="AE164" s="246">
        <v>7</v>
      </c>
      <c r="AF164" s="246">
        <v>327</v>
      </c>
      <c r="AH164" s="21"/>
      <c r="AI164" s="320"/>
      <c r="AJ164" s="320"/>
      <c r="AK164" s="320"/>
      <c r="AL164" s="20"/>
      <c r="AM164" s="20"/>
      <c r="AN164" s="21"/>
      <c r="AO164" s="21"/>
      <c r="AP164" s="320"/>
      <c r="AQ164" s="320"/>
      <c r="AR164" s="466"/>
      <c r="AS164" s="20"/>
      <c r="AT164" s="20"/>
      <c r="AU164" s="21"/>
      <c r="AV164" s="20"/>
      <c r="AW164" s="20"/>
      <c r="AX164" s="20"/>
      <c r="AY164" s="20"/>
      <c r="AZ164" s="20"/>
      <c r="BA164" s="20"/>
      <c r="BB164" s="21"/>
    </row>
    <row r="165" spans="1:54" x14ac:dyDescent="0.3">
      <c r="A165" s="199" t="s">
        <v>1541</v>
      </c>
      <c r="B165" s="199" t="s">
        <v>13</v>
      </c>
      <c r="C165" s="199" t="s">
        <v>13</v>
      </c>
      <c r="D165" s="441" t="s">
        <v>1998</v>
      </c>
      <c r="E165" s="441" t="s">
        <v>9</v>
      </c>
      <c r="F165" s="441" t="s">
        <v>9</v>
      </c>
      <c r="G165" s="441" t="s">
        <v>1998</v>
      </c>
      <c r="H165" s="245">
        <v>188300</v>
      </c>
      <c r="I165" s="246">
        <v>57</v>
      </c>
      <c r="J165" s="246">
        <v>1</v>
      </c>
      <c r="K165" s="442">
        <v>57</v>
      </c>
      <c r="L165" s="322">
        <v>57</v>
      </c>
      <c r="M165" s="246">
        <v>1</v>
      </c>
      <c r="N165" s="246">
        <v>57</v>
      </c>
      <c r="O165" s="246">
        <v>0</v>
      </c>
      <c r="P165" s="246">
        <v>0</v>
      </c>
      <c r="Q165" s="246">
        <v>0</v>
      </c>
      <c r="R165" s="443">
        <v>0</v>
      </c>
      <c r="S165" s="444">
        <v>0</v>
      </c>
      <c r="T165" s="445">
        <v>0</v>
      </c>
      <c r="U165" s="444">
        <v>0</v>
      </c>
      <c r="V165" s="444">
        <v>0</v>
      </c>
      <c r="W165" s="444">
        <v>0</v>
      </c>
      <c r="X165" s="444">
        <v>0</v>
      </c>
      <c r="Y165" s="446">
        <v>0</v>
      </c>
      <c r="Z165" s="246"/>
      <c r="AA165" s="245">
        <v>188300</v>
      </c>
      <c r="AB165" s="442">
        <v>0</v>
      </c>
      <c r="AC165" s="442">
        <v>0</v>
      </c>
      <c r="AD165" s="246">
        <v>36</v>
      </c>
      <c r="AE165" s="246">
        <v>0</v>
      </c>
      <c r="AF165" s="246">
        <v>0</v>
      </c>
      <c r="AH165" s="21"/>
      <c r="AI165" s="320"/>
      <c r="AJ165" s="320"/>
      <c r="AK165" s="320"/>
      <c r="AL165" s="20"/>
      <c r="AM165" s="20"/>
      <c r="AN165" s="21"/>
      <c r="AO165" s="21"/>
      <c r="AP165" s="320"/>
      <c r="AQ165" s="320"/>
      <c r="AR165" s="466"/>
      <c r="AS165" s="20"/>
      <c r="AT165" s="20"/>
      <c r="AU165" s="21"/>
      <c r="AV165" s="20"/>
      <c r="AW165" s="20"/>
      <c r="AX165" s="20"/>
      <c r="AY165" s="20"/>
      <c r="AZ165" s="20"/>
      <c r="BA165" s="20"/>
      <c r="BB165" s="21"/>
    </row>
    <row r="166" spans="1:54" x14ac:dyDescent="0.3">
      <c r="A166" s="199" t="s">
        <v>1935</v>
      </c>
      <c r="B166" s="199" t="s">
        <v>12</v>
      </c>
      <c r="C166" s="199" t="s">
        <v>1020</v>
      </c>
      <c r="D166" s="441" t="s">
        <v>1020</v>
      </c>
      <c r="E166" s="441" t="s">
        <v>9</v>
      </c>
      <c r="F166" s="441" t="s">
        <v>1020</v>
      </c>
      <c r="G166" s="441" t="s">
        <v>1020</v>
      </c>
      <c r="H166" s="245">
        <v>135300</v>
      </c>
      <c r="I166" s="246" t="s">
        <v>1020</v>
      </c>
      <c r="J166" s="246" t="s">
        <v>1020</v>
      </c>
      <c r="K166" s="442" t="s">
        <v>1020</v>
      </c>
      <c r="L166" s="322" t="s">
        <v>1020</v>
      </c>
      <c r="M166" s="246" t="s">
        <v>1020</v>
      </c>
      <c r="N166" s="246" t="s">
        <v>1020</v>
      </c>
      <c r="O166" s="246" t="s">
        <v>1020</v>
      </c>
      <c r="P166" s="246" t="s">
        <v>1020</v>
      </c>
      <c r="Q166" s="246" t="s">
        <v>1020</v>
      </c>
      <c r="R166" s="443" t="s">
        <v>1020</v>
      </c>
      <c r="S166" s="444" t="s">
        <v>1020</v>
      </c>
      <c r="T166" s="445" t="s">
        <v>1020</v>
      </c>
      <c r="U166" s="444" t="s">
        <v>1020</v>
      </c>
      <c r="V166" s="444" t="s">
        <v>1020</v>
      </c>
      <c r="W166" s="444" t="s">
        <v>1020</v>
      </c>
      <c r="X166" s="444" t="s">
        <v>1020</v>
      </c>
      <c r="Y166" s="446" t="s">
        <v>1020</v>
      </c>
      <c r="Z166" s="246"/>
      <c r="AA166" s="245">
        <v>300900</v>
      </c>
      <c r="AB166" s="442">
        <v>65</v>
      </c>
      <c r="AC166" s="442">
        <v>55</v>
      </c>
      <c r="AD166" s="246">
        <v>55</v>
      </c>
      <c r="AE166" s="246">
        <v>8</v>
      </c>
      <c r="AF166" s="246">
        <v>520</v>
      </c>
      <c r="AH166" s="21"/>
      <c r="AI166" s="320"/>
      <c r="AJ166" s="320"/>
      <c r="AK166" s="320"/>
      <c r="AL166" s="20"/>
      <c r="AM166" s="20"/>
      <c r="AN166" s="21"/>
      <c r="AO166" s="21"/>
      <c r="AP166" s="320"/>
      <c r="AQ166" s="320"/>
      <c r="AR166" s="466"/>
      <c r="AS166" s="20"/>
      <c r="AT166" s="20"/>
      <c r="AU166" s="21"/>
      <c r="AV166" s="20"/>
      <c r="AW166" s="20"/>
      <c r="AX166" s="20"/>
      <c r="AY166" s="20"/>
      <c r="AZ166" s="20"/>
      <c r="BA166" s="20"/>
      <c r="BB166" s="21"/>
    </row>
    <row r="167" spans="1:54" x14ac:dyDescent="0.3">
      <c r="A167" s="199" t="s">
        <v>1676</v>
      </c>
      <c r="B167" s="199" t="s">
        <v>26</v>
      </c>
      <c r="C167" s="199" t="s">
        <v>26</v>
      </c>
      <c r="D167" s="441" t="s">
        <v>1998</v>
      </c>
      <c r="E167" s="441" t="s">
        <v>11</v>
      </c>
      <c r="F167" s="441" t="s">
        <v>11</v>
      </c>
      <c r="G167" s="441" t="s">
        <v>1998</v>
      </c>
      <c r="H167" s="245">
        <v>123900</v>
      </c>
      <c r="I167" s="246">
        <v>0</v>
      </c>
      <c r="J167" s="246">
        <v>0</v>
      </c>
      <c r="K167" s="442" t="s">
        <v>1020</v>
      </c>
      <c r="L167" s="322">
        <v>0</v>
      </c>
      <c r="M167" s="246">
        <v>0</v>
      </c>
      <c r="N167" s="246">
        <v>0</v>
      </c>
      <c r="O167" s="246">
        <v>0</v>
      </c>
      <c r="P167" s="246">
        <v>0</v>
      </c>
      <c r="Q167" s="246">
        <v>0</v>
      </c>
      <c r="R167" s="443">
        <v>0</v>
      </c>
      <c r="S167" s="444">
        <v>0</v>
      </c>
      <c r="T167" s="445">
        <v>0</v>
      </c>
      <c r="U167" s="444">
        <v>0</v>
      </c>
      <c r="V167" s="444">
        <v>0</v>
      </c>
      <c r="W167" s="444">
        <v>0</v>
      </c>
      <c r="X167" s="444">
        <v>0</v>
      </c>
      <c r="Y167" s="446">
        <v>0</v>
      </c>
      <c r="Z167" s="246"/>
      <c r="AA167" s="245">
        <v>123900</v>
      </c>
      <c r="AB167" s="442">
        <v>0</v>
      </c>
      <c r="AC167" s="442">
        <v>0</v>
      </c>
      <c r="AD167" s="246">
        <v>23</v>
      </c>
      <c r="AE167" s="246">
        <v>0</v>
      </c>
      <c r="AF167" s="246">
        <v>0</v>
      </c>
      <c r="AH167" s="21"/>
      <c r="AI167" s="320"/>
      <c r="AJ167" s="320"/>
      <c r="AK167" s="320"/>
      <c r="AL167" s="20"/>
      <c r="AM167" s="20"/>
      <c r="AN167" s="21"/>
      <c r="AO167" s="21"/>
      <c r="AP167" s="320"/>
      <c r="AQ167" s="320"/>
      <c r="AR167" s="466"/>
      <c r="AS167" s="20"/>
      <c r="AT167" s="20"/>
      <c r="AU167" s="21"/>
      <c r="AV167" s="20"/>
      <c r="AW167" s="20"/>
      <c r="AX167" s="20"/>
      <c r="AY167" s="20"/>
      <c r="AZ167" s="20"/>
      <c r="BA167" s="20"/>
      <c r="BB167" s="21"/>
    </row>
    <row r="168" spans="1:54" x14ac:dyDescent="0.3">
      <c r="A168" s="199" t="s">
        <v>1936</v>
      </c>
      <c r="B168" s="199" t="s">
        <v>24</v>
      </c>
      <c r="C168" s="199" t="s">
        <v>1020</v>
      </c>
      <c r="D168" s="441" t="s">
        <v>1020</v>
      </c>
      <c r="E168" s="441" t="s">
        <v>1971</v>
      </c>
      <c r="F168" s="441" t="s">
        <v>1020</v>
      </c>
      <c r="G168" s="441" t="s">
        <v>1020</v>
      </c>
      <c r="H168" s="245">
        <v>117300</v>
      </c>
      <c r="I168" s="246" t="s">
        <v>1020</v>
      </c>
      <c r="J168" s="246" t="s">
        <v>1020</v>
      </c>
      <c r="K168" s="442" t="s">
        <v>1020</v>
      </c>
      <c r="L168" s="322" t="s">
        <v>1020</v>
      </c>
      <c r="M168" s="246" t="s">
        <v>1020</v>
      </c>
      <c r="N168" s="246" t="s">
        <v>1020</v>
      </c>
      <c r="O168" s="246" t="s">
        <v>1020</v>
      </c>
      <c r="P168" s="246" t="s">
        <v>1020</v>
      </c>
      <c r="Q168" s="246" t="s">
        <v>1020</v>
      </c>
      <c r="R168" s="443" t="s">
        <v>1020</v>
      </c>
      <c r="S168" s="444" t="s">
        <v>1020</v>
      </c>
      <c r="T168" s="445" t="s">
        <v>1020</v>
      </c>
      <c r="U168" s="444" t="s">
        <v>1020</v>
      </c>
      <c r="V168" s="444" t="s">
        <v>1020</v>
      </c>
      <c r="W168" s="444" t="s">
        <v>1020</v>
      </c>
      <c r="X168" s="444" t="s">
        <v>1020</v>
      </c>
      <c r="Y168" s="446" t="s">
        <v>1020</v>
      </c>
      <c r="Z168" s="372"/>
      <c r="AA168" s="245">
        <v>117300</v>
      </c>
      <c r="AB168" s="442">
        <v>0</v>
      </c>
      <c r="AC168" s="442">
        <v>0</v>
      </c>
      <c r="AD168" s="246">
        <v>22</v>
      </c>
      <c r="AE168" s="246">
        <v>0</v>
      </c>
      <c r="AF168" s="246">
        <v>0</v>
      </c>
      <c r="AH168" s="21"/>
      <c r="AI168" s="320"/>
      <c r="AJ168" s="320"/>
      <c r="AK168" s="320"/>
      <c r="AL168" s="20"/>
      <c r="AM168" s="20"/>
      <c r="AN168" s="21"/>
      <c r="AO168" s="21"/>
      <c r="AP168" s="320"/>
      <c r="AQ168" s="320"/>
      <c r="AR168" s="466"/>
      <c r="AS168" s="20"/>
      <c r="AT168" s="20"/>
      <c r="AU168" s="21"/>
      <c r="AV168" s="20"/>
      <c r="AW168" s="20"/>
      <c r="AX168" s="20"/>
      <c r="AY168" s="20"/>
      <c r="AZ168" s="20"/>
      <c r="BA168" s="20"/>
      <c r="BB168" s="21"/>
    </row>
    <row r="169" spans="1:54" x14ac:dyDescent="0.3">
      <c r="A169" s="199" t="s">
        <v>1542</v>
      </c>
      <c r="B169" s="199" t="s">
        <v>20</v>
      </c>
      <c r="C169" s="199" t="s">
        <v>20</v>
      </c>
      <c r="D169" s="441" t="s">
        <v>1998</v>
      </c>
      <c r="E169" s="435" t="s">
        <v>1974</v>
      </c>
      <c r="F169" s="441" t="s">
        <v>38</v>
      </c>
      <c r="G169" s="441" t="s">
        <v>38</v>
      </c>
      <c r="H169" s="245">
        <v>123900</v>
      </c>
      <c r="I169" s="246">
        <v>0</v>
      </c>
      <c r="J169" s="246">
        <v>0</v>
      </c>
      <c r="K169" s="442" t="s">
        <v>1020</v>
      </c>
      <c r="L169" s="322">
        <v>0</v>
      </c>
      <c r="M169" s="246">
        <v>0</v>
      </c>
      <c r="N169" s="246">
        <v>0</v>
      </c>
      <c r="O169" s="246">
        <v>0</v>
      </c>
      <c r="P169" s="246">
        <v>0</v>
      </c>
      <c r="Q169" s="246">
        <v>0</v>
      </c>
      <c r="R169" s="443">
        <v>0</v>
      </c>
      <c r="S169" s="444">
        <v>0</v>
      </c>
      <c r="T169" s="445">
        <v>0</v>
      </c>
      <c r="U169" s="444">
        <v>0</v>
      </c>
      <c r="V169" s="444">
        <v>0</v>
      </c>
      <c r="W169" s="444">
        <v>0</v>
      </c>
      <c r="X169" s="444">
        <v>0</v>
      </c>
      <c r="Y169" s="446">
        <v>0</v>
      </c>
      <c r="Z169" s="199"/>
      <c r="AA169" s="245">
        <v>210300</v>
      </c>
      <c r="AB169" s="442">
        <v>60.25</v>
      </c>
      <c r="AC169" s="442">
        <v>58</v>
      </c>
      <c r="AD169" s="246">
        <v>24</v>
      </c>
      <c r="AE169" s="246">
        <v>4</v>
      </c>
      <c r="AF169" s="246">
        <v>241</v>
      </c>
      <c r="AH169" s="21"/>
      <c r="AI169" s="320"/>
      <c r="AJ169" s="320"/>
      <c r="AK169" s="320"/>
      <c r="AL169" s="20"/>
      <c r="AM169" s="20"/>
      <c r="AN169" s="21"/>
      <c r="AO169" s="21"/>
      <c r="AP169" s="320"/>
      <c r="AQ169" s="320"/>
      <c r="AR169" s="466"/>
      <c r="AS169" s="20"/>
      <c r="AT169" s="20"/>
      <c r="AU169" s="21"/>
      <c r="AV169" s="20"/>
      <c r="AW169" s="20"/>
      <c r="AX169" s="20"/>
      <c r="AY169" s="20"/>
      <c r="AZ169" s="20"/>
      <c r="BA169" s="20"/>
      <c r="BB169" s="21"/>
    </row>
    <row r="170" spans="1:54" x14ac:dyDescent="0.3">
      <c r="A170" s="199" t="s">
        <v>1677</v>
      </c>
      <c r="B170" s="199" t="s">
        <v>21</v>
      </c>
      <c r="C170" s="199" t="s">
        <v>21</v>
      </c>
      <c r="D170" s="441" t="s">
        <v>1998</v>
      </c>
      <c r="E170" s="435" t="s">
        <v>38</v>
      </c>
      <c r="F170" s="441" t="s">
        <v>10</v>
      </c>
      <c r="G170" s="441" t="s">
        <v>38</v>
      </c>
      <c r="H170" s="245">
        <v>123900</v>
      </c>
      <c r="I170" s="246">
        <v>0</v>
      </c>
      <c r="J170" s="246">
        <v>0</v>
      </c>
      <c r="K170" s="442" t="s">
        <v>1020</v>
      </c>
      <c r="L170" s="322">
        <v>0</v>
      </c>
      <c r="M170" s="246">
        <v>0</v>
      </c>
      <c r="N170" s="246">
        <v>0</v>
      </c>
      <c r="O170" s="246">
        <v>0</v>
      </c>
      <c r="P170" s="246">
        <v>0</v>
      </c>
      <c r="Q170" s="246">
        <v>0</v>
      </c>
      <c r="R170" s="443">
        <v>0</v>
      </c>
      <c r="S170" s="444">
        <v>0</v>
      </c>
      <c r="T170" s="445">
        <v>0</v>
      </c>
      <c r="U170" s="444">
        <v>0</v>
      </c>
      <c r="V170" s="444">
        <v>0</v>
      </c>
      <c r="W170" s="444">
        <v>0</v>
      </c>
      <c r="X170" s="444">
        <v>0</v>
      </c>
      <c r="Y170" s="446">
        <v>0</v>
      </c>
      <c r="Z170" s="199"/>
      <c r="AA170" s="245">
        <v>123900</v>
      </c>
      <c r="AB170" s="442">
        <v>0</v>
      </c>
      <c r="AC170" s="442">
        <v>0</v>
      </c>
      <c r="AD170" s="246">
        <v>23</v>
      </c>
      <c r="AE170" s="246">
        <v>0</v>
      </c>
      <c r="AF170" s="246">
        <v>0</v>
      </c>
      <c r="AH170" s="21"/>
      <c r="AI170" s="320"/>
      <c r="AJ170" s="320"/>
      <c r="AK170" s="320"/>
      <c r="AL170" s="20"/>
      <c r="AM170" s="20"/>
      <c r="AN170" s="21"/>
      <c r="AO170" s="21"/>
      <c r="AP170" s="320"/>
      <c r="AQ170" s="320"/>
      <c r="AR170" s="466"/>
      <c r="AS170" s="20"/>
      <c r="AT170" s="20"/>
      <c r="AU170" s="21"/>
      <c r="AV170" s="20"/>
      <c r="AW170" s="20"/>
      <c r="AX170" s="20"/>
      <c r="AY170" s="20"/>
      <c r="AZ170" s="20"/>
      <c r="BA170" s="20"/>
      <c r="BB170" s="21"/>
    </row>
    <row r="171" spans="1:54" x14ac:dyDescent="0.3">
      <c r="A171" s="199" t="s">
        <v>1937</v>
      </c>
      <c r="B171" s="199" t="s">
        <v>15</v>
      </c>
      <c r="C171" s="199" t="s">
        <v>1020</v>
      </c>
      <c r="D171" s="441" t="s">
        <v>1020</v>
      </c>
      <c r="E171" s="441" t="s">
        <v>9</v>
      </c>
      <c r="F171" s="441" t="s">
        <v>1020</v>
      </c>
      <c r="G171" s="441" t="s">
        <v>1020</v>
      </c>
      <c r="H171" s="245">
        <v>102400</v>
      </c>
      <c r="I171" s="246" t="s">
        <v>1020</v>
      </c>
      <c r="J171" s="246" t="s">
        <v>1020</v>
      </c>
      <c r="K171" s="442" t="s">
        <v>1020</v>
      </c>
      <c r="L171" s="322" t="s">
        <v>1020</v>
      </c>
      <c r="M171" s="246" t="s">
        <v>1020</v>
      </c>
      <c r="N171" s="246" t="s">
        <v>1020</v>
      </c>
      <c r="O171" s="246" t="s">
        <v>1020</v>
      </c>
      <c r="P171" s="246" t="s">
        <v>1020</v>
      </c>
      <c r="Q171" s="246" t="s">
        <v>1020</v>
      </c>
      <c r="R171" s="443" t="s">
        <v>1020</v>
      </c>
      <c r="S171" s="444" t="s">
        <v>1020</v>
      </c>
      <c r="T171" s="445" t="s">
        <v>1020</v>
      </c>
      <c r="U171" s="444" t="s">
        <v>1020</v>
      </c>
      <c r="V171" s="444" t="s">
        <v>1020</v>
      </c>
      <c r="W171" s="444" t="s">
        <v>1020</v>
      </c>
      <c r="X171" s="444" t="s">
        <v>1020</v>
      </c>
      <c r="Y171" s="446" t="s">
        <v>1020</v>
      </c>
      <c r="Z171" s="199"/>
      <c r="AA171" s="245">
        <v>102400</v>
      </c>
      <c r="AB171" s="442">
        <v>0</v>
      </c>
      <c r="AC171" s="442">
        <v>0</v>
      </c>
      <c r="AD171" s="246">
        <v>19</v>
      </c>
      <c r="AE171" s="246">
        <v>0</v>
      </c>
      <c r="AF171" s="246">
        <v>0</v>
      </c>
      <c r="AH171" s="21"/>
      <c r="AI171" s="320"/>
      <c r="AJ171" s="320"/>
      <c r="AK171" s="320"/>
      <c r="AL171" s="20"/>
      <c r="AM171" s="20"/>
      <c r="AN171" s="21"/>
      <c r="AO171" s="21"/>
      <c r="AP171" s="320"/>
      <c r="AQ171" s="320"/>
      <c r="AR171" s="466"/>
      <c r="AS171" s="20"/>
      <c r="AT171" s="20"/>
      <c r="AU171" s="21"/>
      <c r="AV171" s="20"/>
      <c r="AW171" s="20"/>
      <c r="AX171" s="20"/>
      <c r="AY171" s="20"/>
      <c r="AZ171" s="20"/>
      <c r="BA171" s="20"/>
      <c r="BB171" s="21"/>
    </row>
    <row r="172" spans="1:54" x14ac:dyDescent="0.3">
      <c r="A172" s="199" t="s">
        <v>1316</v>
      </c>
      <c r="B172" s="199" t="s">
        <v>20</v>
      </c>
      <c r="C172" s="199" t="s">
        <v>20</v>
      </c>
      <c r="D172" s="441" t="s">
        <v>1998</v>
      </c>
      <c r="E172" s="435" t="s">
        <v>9</v>
      </c>
      <c r="F172" s="441" t="s">
        <v>38</v>
      </c>
      <c r="G172" s="441" t="s">
        <v>38</v>
      </c>
      <c r="H172" s="245">
        <v>123900</v>
      </c>
      <c r="I172" s="246">
        <v>162</v>
      </c>
      <c r="J172" s="246">
        <v>5</v>
      </c>
      <c r="K172" s="442">
        <v>32.4</v>
      </c>
      <c r="L172" s="322">
        <v>162</v>
      </c>
      <c r="M172" s="246">
        <v>5</v>
      </c>
      <c r="N172" s="246">
        <v>32.4</v>
      </c>
      <c r="O172" s="246">
        <v>35</v>
      </c>
      <c r="P172" s="246">
        <v>2</v>
      </c>
      <c r="Q172" s="246">
        <v>17.5</v>
      </c>
      <c r="R172" s="443">
        <v>108</v>
      </c>
      <c r="S172" s="444">
        <v>4</v>
      </c>
      <c r="T172" s="445">
        <v>27</v>
      </c>
      <c r="U172" s="444">
        <v>0</v>
      </c>
      <c r="V172" s="444">
        <v>0</v>
      </c>
      <c r="W172" s="444">
        <v>0</v>
      </c>
      <c r="X172" s="444">
        <v>0</v>
      </c>
      <c r="Y172" s="446">
        <v>0</v>
      </c>
      <c r="Z172" s="372"/>
      <c r="AA172" s="245">
        <v>142700</v>
      </c>
      <c r="AB172" s="442">
        <v>0</v>
      </c>
      <c r="AC172" s="442">
        <v>0</v>
      </c>
      <c r="AD172" s="246">
        <v>27</v>
      </c>
      <c r="AE172" s="246">
        <v>0</v>
      </c>
      <c r="AF172" s="246">
        <v>0</v>
      </c>
      <c r="AH172" s="21"/>
      <c r="AI172" s="320"/>
      <c r="AJ172" s="320"/>
      <c r="AK172" s="320"/>
      <c r="AL172" s="20"/>
      <c r="AM172" s="20"/>
      <c r="AN172" s="21"/>
      <c r="AO172" s="21"/>
      <c r="AP172" s="320"/>
      <c r="AQ172" s="320"/>
      <c r="AR172" s="466"/>
      <c r="AS172" s="20"/>
      <c r="AT172" s="20"/>
      <c r="AU172" s="21"/>
      <c r="AV172" s="20"/>
      <c r="AW172" s="20"/>
      <c r="AX172" s="20"/>
      <c r="AY172" s="20"/>
      <c r="AZ172" s="20"/>
      <c r="BA172" s="20"/>
      <c r="BB172" s="21"/>
    </row>
    <row r="173" spans="1:54" x14ac:dyDescent="0.3">
      <c r="A173" s="199" t="s">
        <v>1679</v>
      </c>
      <c r="B173" s="199" t="s">
        <v>17</v>
      </c>
      <c r="C173" s="199" t="s">
        <v>17</v>
      </c>
      <c r="D173" s="441" t="s">
        <v>1998</v>
      </c>
      <c r="E173" s="441" t="s">
        <v>11</v>
      </c>
      <c r="F173" s="441" t="s">
        <v>11</v>
      </c>
      <c r="G173" s="441" t="s">
        <v>1998</v>
      </c>
      <c r="H173" s="245">
        <v>123900</v>
      </c>
      <c r="I173" s="246">
        <v>0</v>
      </c>
      <c r="J173" s="246">
        <v>0</v>
      </c>
      <c r="K173" s="442" t="s">
        <v>1020</v>
      </c>
      <c r="L173" s="322">
        <v>0</v>
      </c>
      <c r="M173" s="246">
        <v>0</v>
      </c>
      <c r="N173" s="246">
        <v>0</v>
      </c>
      <c r="O173" s="246">
        <v>0</v>
      </c>
      <c r="P173" s="246">
        <v>0</v>
      </c>
      <c r="Q173" s="246">
        <v>0</v>
      </c>
      <c r="R173" s="443">
        <v>0</v>
      </c>
      <c r="S173" s="444">
        <v>0</v>
      </c>
      <c r="T173" s="445">
        <v>0</v>
      </c>
      <c r="U173" s="444">
        <v>0</v>
      </c>
      <c r="V173" s="444">
        <v>0</v>
      </c>
      <c r="W173" s="444">
        <v>0</v>
      </c>
      <c r="X173" s="444">
        <v>0</v>
      </c>
      <c r="Y173" s="446">
        <v>0</v>
      </c>
      <c r="Z173" s="199"/>
      <c r="AA173" s="245">
        <v>123900</v>
      </c>
      <c r="AB173" s="442">
        <v>49.5</v>
      </c>
      <c r="AC173" s="442">
        <v>49.5</v>
      </c>
      <c r="AD173" s="246">
        <v>-29</v>
      </c>
      <c r="AE173" s="246">
        <v>2</v>
      </c>
      <c r="AF173" s="246">
        <v>99</v>
      </c>
      <c r="AH173" s="21"/>
      <c r="AI173" s="320"/>
      <c r="AJ173" s="320"/>
      <c r="AK173" s="320"/>
      <c r="AL173" s="20"/>
      <c r="AM173" s="20"/>
      <c r="AN173" s="21"/>
      <c r="AO173" s="21"/>
      <c r="AP173" s="320"/>
      <c r="AQ173" s="320"/>
      <c r="AR173" s="466"/>
      <c r="AS173" s="20"/>
      <c r="AT173" s="20"/>
      <c r="AU173" s="21"/>
      <c r="AV173" s="20"/>
      <c r="AW173" s="20"/>
      <c r="AX173" s="20"/>
      <c r="AY173" s="20"/>
      <c r="AZ173" s="20"/>
      <c r="BA173" s="20"/>
      <c r="BB173" s="21"/>
    </row>
    <row r="174" spans="1:54" x14ac:dyDescent="0.3">
      <c r="A174" s="199" t="s">
        <v>1680</v>
      </c>
      <c r="B174" s="199" t="s">
        <v>18</v>
      </c>
      <c r="C174" s="199" t="s">
        <v>18</v>
      </c>
      <c r="D174" s="441" t="s">
        <v>1998</v>
      </c>
      <c r="E174" s="441" t="s">
        <v>9</v>
      </c>
      <c r="F174" s="441" t="s">
        <v>9</v>
      </c>
      <c r="G174" s="441" t="s">
        <v>1998</v>
      </c>
      <c r="H174" s="245">
        <v>102400</v>
      </c>
      <c r="I174" s="246">
        <v>0</v>
      </c>
      <c r="J174" s="246">
        <v>0</v>
      </c>
      <c r="K174" s="442" t="s">
        <v>1020</v>
      </c>
      <c r="L174" s="322">
        <v>0</v>
      </c>
      <c r="M174" s="246">
        <v>0</v>
      </c>
      <c r="N174" s="246">
        <v>0</v>
      </c>
      <c r="O174" s="246">
        <v>0</v>
      </c>
      <c r="P174" s="246">
        <v>0</v>
      </c>
      <c r="Q174" s="246">
        <v>0</v>
      </c>
      <c r="R174" s="443">
        <v>0</v>
      </c>
      <c r="S174" s="444">
        <v>0</v>
      </c>
      <c r="T174" s="445">
        <v>0</v>
      </c>
      <c r="U174" s="444">
        <v>0</v>
      </c>
      <c r="V174" s="444">
        <v>0</v>
      </c>
      <c r="W174" s="444">
        <v>0</v>
      </c>
      <c r="X174" s="444">
        <v>0</v>
      </c>
      <c r="Y174" s="446">
        <v>0</v>
      </c>
      <c r="Z174" s="246"/>
      <c r="AA174" s="245">
        <v>102400</v>
      </c>
      <c r="AB174" s="442">
        <v>0</v>
      </c>
      <c r="AC174" s="442">
        <v>0</v>
      </c>
      <c r="AD174" s="246">
        <v>19</v>
      </c>
      <c r="AE174" s="246">
        <v>0</v>
      </c>
      <c r="AF174" s="246">
        <v>0</v>
      </c>
      <c r="AH174" s="21"/>
      <c r="AI174" s="320"/>
      <c r="AJ174" s="320"/>
      <c r="AK174" s="320"/>
      <c r="AL174" s="20"/>
      <c r="AM174" s="20"/>
      <c r="AN174" s="21"/>
      <c r="AO174" s="21"/>
      <c r="AP174" s="320"/>
      <c r="AQ174" s="320"/>
      <c r="AR174" s="466"/>
      <c r="AS174" s="20"/>
      <c r="AT174" s="20"/>
      <c r="AU174" s="21"/>
      <c r="AV174" s="20"/>
      <c r="AW174" s="20"/>
      <c r="AX174" s="20"/>
      <c r="AY174" s="20"/>
      <c r="AZ174" s="20"/>
      <c r="BA174" s="20"/>
      <c r="BB174" s="21"/>
    </row>
    <row r="175" spans="1:54" x14ac:dyDescent="0.3">
      <c r="A175" s="199" t="s">
        <v>1938</v>
      </c>
      <c r="B175" s="199" t="s">
        <v>15</v>
      </c>
      <c r="C175" s="199" t="s">
        <v>1020</v>
      </c>
      <c r="D175" s="441" t="s">
        <v>1020</v>
      </c>
      <c r="E175" s="441" t="s">
        <v>38</v>
      </c>
      <c r="F175" s="441" t="s">
        <v>1020</v>
      </c>
      <c r="G175" s="441" t="s">
        <v>1020</v>
      </c>
      <c r="H175" s="245">
        <v>102400</v>
      </c>
      <c r="I175" s="246" t="s">
        <v>1020</v>
      </c>
      <c r="J175" s="246" t="s">
        <v>1020</v>
      </c>
      <c r="K175" s="442" t="s">
        <v>1020</v>
      </c>
      <c r="L175" s="322" t="s">
        <v>1020</v>
      </c>
      <c r="M175" s="246" t="s">
        <v>1020</v>
      </c>
      <c r="N175" s="246" t="s">
        <v>1020</v>
      </c>
      <c r="O175" s="246" t="s">
        <v>1020</v>
      </c>
      <c r="P175" s="246" t="s">
        <v>1020</v>
      </c>
      <c r="Q175" s="246" t="s">
        <v>1020</v>
      </c>
      <c r="R175" s="443" t="s">
        <v>1020</v>
      </c>
      <c r="S175" s="444" t="s">
        <v>1020</v>
      </c>
      <c r="T175" s="445" t="s">
        <v>1020</v>
      </c>
      <c r="U175" s="444" t="s">
        <v>1020</v>
      </c>
      <c r="V175" s="444" t="s">
        <v>1020</v>
      </c>
      <c r="W175" s="444" t="s">
        <v>1020</v>
      </c>
      <c r="X175" s="444" t="s">
        <v>1020</v>
      </c>
      <c r="Y175" s="446" t="s">
        <v>1020</v>
      </c>
      <c r="Z175" s="199"/>
      <c r="AA175" s="245">
        <v>102400</v>
      </c>
      <c r="AB175" s="442">
        <v>0</v>
      </c>
      <c r="AC175" s="442">
        <v>0</v>
      </c>
      <c r="AD175" s="246">
        <v>19</v>
      </c>
      <c r="AE175" s="246">
        <v>0</v>
      </c>
      <c r="AF175" s="246">
        <v>0</v>
      </c>
      <c r="AH175" s="21"/>
      <c r="AI175" s="320"/>
      <c r="AJ175" s="320"/>
      <c r="AK175" s="320"/>
      <c r="AL175" s="20"/>
      <c r="AM175" s="20"/>
      <c r="AN175" s="21"/>
      <c r="AO175" s="21"/>
      <c r="AP175" s="320"/>
      <c r="AQ175" s="320"/>
      <c r="AR175" s="466"/>
      <c r="AS175" s="20"/>
      <c r="AT175" s="20"/>
      <c r="AU175" s="21"/>
      <c r="AV175" s="20"/>
      <c r="AW175" s="20"/>
      <c r="AX175" s="20"/>
      <c r="AY175" s="20"/>
      <c r="AZ175" s="20"/>
      <c r="BA175" s="20"/>
      <c r="BB175" s="21"/>
    </row>
    <row r="176" spans="1:54" x14ac:dyDescent="0.3">
      <c r="A176" s="199" t="s">
        <v>1939</v>
      </c>
      <c r="B176" s="199" t="s">
        <v>18</v>
      </c>
      <c r="C176" s="199" t="s">
        <v>1020</v>
      </c>
      <c r="D176" s="441" t="s">
        <v>1020</v>
      </c>
      <c r="E176" s="441" t="s">
        <v>9</v>
      </c>
      <c r="F176" s="441" t="s">
        <v>1020</v>
      </c>
      <c r="G176" s="441" t="s">
        <v>1020</v>
      </c>
      <c r="H176" s="245">
        <v>102400</v>
      </c>
      <c r="I176" s="246" t="s">
        <v>1020</v>
      </c>
      <c r="J176" s="246" t="s">
        <v>1020</v>
      </c>
      <c r="K176" s="442" t="s">
        <v>1020</v>
      </c>
      <c r="L176" s="322" t="s">
        <v>1020</v>
      </c>
      <c r="M176" s="246" t="s">
        <v>1020</v>
      </c>
      <c r="N176" s="246" t="s">
        <v>1020</v>
      </c>
      <c r="O176" s="246" t="s">
        <v>1020</v>
      </c>
      <c r="P176" s="246" t="s">
        <v>1020</v>
      </c>
      <c r="Q176" s="246" t="s">
        <v>1020</v>
      </c>
      <c r="R176" s="443" t="s">
        <v>1020</v>
      </c>
      <c r="S176" s="444" t="s">
        <v>1020</v>
      </c>
      <c r="T176" s="445" t="s">
        <v>1020</v>
      </c>
      <c r="U176" s="444" t="s">
        <v>1020</v>
      </c>
      <c r="V176" s="444" t="s">
        <v>1020</v>
      </c>
      <c r="W176" s="444" t="s">
        <v>1020</v>
      </c>
      <c r="X176" s="444" t="s">
        <v>1020</v>
      </c>
      <c r="Y176" s="446" t="s">
        <v>1020</v>
      </c>
      <c r="Z176" s="246"/>
      <c r="AA176" s="245">
        <v>102400</v>
      </c>
      <c r="AB176" s="442">
        <v>0</v>
      </c>
      <c r="AC176" s="442">
        <v>0</v>
      </c>
      <c r="AD176" s="246">
        <v>19</v>
      </c>
      <c r="AE176" s="246">
        <v>0</v>
      </c>
      <c r="AF176" s="246">
        <v>0</v>
      </c>
      <c r="AH176" s="21"/>
      <c r="AI176" s="320"/>
      <c r="AJ176" s="320"/>
      <c r="AK176" s="320"/>
      <c r="AL176" s="20"/>
      <c r="AM176" s="20"/>
      <c r="AN176" s="21"/>
      <c r="AO176" s="21"/>
      <c r="AP176" s="320"/>
      <c r="AQ176" s="320"/>
      <c r="AR176" s="466"/>
      <c r="AS176" s="20"/>
      <c r="AT176" s="20"/>
      <c r="AU176" s="21"/>
      <c r="AV176" s="20"/>
      <c r="AW176" s="20"/>
      <c r="AX176" s="20"/>
      <c r="AY176" s="20"/>
      <c r="AZ176" s="20"/>
      <c r="BA176" s="20"/>
      <c r="BB176" s="21"/>
    </row>
    <row r="177" spans="1:56" x14ac:dyDescent="0.3">
      <c r="A177" s="199" t="s">
        <v>1681</v>
      </c>
      <c r="B177" s="199" t="s">
        <v>14</v>
      </c>
      <c r="C177" s="199" t="s">
        <v>14</v>
      </c>
      <c r="D177" s="441" t="s">
        <v>1998</v>
      </c>
      <c r="E177" s="441" t="s">
        <v>1972</v>
      </c>
      <c r="F177" s="441" t="s">
        <v>1972</v>
      </c>
      <c r="G177" s="441" t="s">
        <v>1998</v>
      </c>
      <c r="H177" s="245">
        <v>123900</v>
      </c>
      <c r="I177" s="246">
        <v>55</v>
      </c>
      <c r="J177" s="246">
        <v>1</v>
      </c>
      <c r="K177" s="442">
        <v>55</v>
      </c>
      <c r="L177" s="322">
        <v>55</v>
      </c>
      <c r="M177" s="246">
        <v>1</v>
      </c>
      <c r="N177" s="246">
        <v>55</v>
      </c>
      <c r="O177" s="246">
        <v>0</v>
      </c>
      <c r="P177" s="246">
        <v>0</v>
      </c>
      <c r="Q177" s="246">
        <v>0</v>
      </c>
      <c r="R177" s="443">
        <v>0</v>
      </c>
      <c r="S177" s="444">
        <v>0</v>
      </c>
      <c r="T177" s="445">
        <v>0</v>
      </c>
      <c r="U177" s="444">
        <v>0</v>
      </c>
      <c r="V177" s="444">
        <v>0</v>
      </c>
      <c r="W177" s="444">
        <v>0</v>
      </c>
      <c r="X177" s="444">
        <v>0</v>
      </c>
      <c r="Y177" s="446">
        <v>0</v>
      </c>
      <c r="Z177" s="199"/>
      <c r="AA177" s="245">
        <v>123900</v>
      </c>
      <c r="AB177" s="442">
        <v>0</v>
      </c>
      <c r="AC177" s="442">
        <v>0</v>
      </c>
      <c r="AD177" s="246">
        <v>23</v>
      </c>
      <c r="AE177" s="246">
        <v>0</v>
      </c>
      <c r="AF177" s="246">
        <v>0</v>
      </c>
      <c r="AH177" s="21"/>
      <c r="AI177" s="320"/>
      <c r="AJ177" s="320"/>
      <c r="AK177" s="320"/>
      <c r="AL177" s="20"/>
      <c r="AM177" s="20"/>
      <c r="AN177" s="21"/>
      <c r="AO177" s="21"/>
      <c r="AP177" s="320"/>
      <c r="AQ177" s="320"/>
      <c r="AR177" s="466"/>
      <c r="AS177" s="20"/>
      <c r="AT177" s="20"/>
      <c r="AU177" s="21"/>
      <c r="AV177" s="20"/>
      <c r="AW177" s="20"/>
      <c r="AX177" s="20"/>
      <c r="AY177" s="20"/>
      <c r="AZ177" s="20"/>
      <c r="BA177" s="20"/>
      <c r="BB177" s="21"/>
    </row>
    <row r="178" spans="1:56" x14ac:dyDescent="0.3">
      <c r="A178" s="199" t="s">
        <v>1682</v>
      </c>
      <c r="B178" s="199" t="s">
        <v>12</v>
      </c>
      <c r="C178" s="199" t="s">
        <v>12</v>
      </c>
      <c r="D178" s="441" t="s">
        <v>1998</v>
      </c>
      <c r="E178" s="441" t="s">
        <v>1972</v>
      </c>
      <c r="F178" s="441" t="s">
        <v>1972</v>
      </c>
      <c r="G178" s="441" t="s">
        <v>1998</v>
      </c>
      <c r="H178" s="245">
        <v>123900</v>
      </c>
      <c r="I178" s="246">
        <v>0</v>
      </c>
      <c r="J178" s="246">
        <v>0</v>
      </c>
      <c r="K178" s="442" t="s">
        <v>1020</v>
      </c>
      <c r="L178" s="322">
        <v>0</v>
      </c>
      <c r="M178" s="246">
        <v>0</v>
      </c>
      <c r="N178" s="246">
        <v>0</v>
      </c>
      <c r="O178" s="246">
        <v>0</v>
      </c>
      <c r="P178" s="246">
        <v>0</v>
      </c>
      <c r="Q178" s="246">
        <v>0</v>
      </c>
      <c r="R178" s="443">
        <v>0</v>
      </c>
      <c r="S178" s="444">
        <v>0</v>
      </c>
      <c r="T178" s="445">
        <v>0</v>
      </c>
      <c r="U178" s="444">
        <v>0</v>
      </c>
      <c r="V178" s="444">
        <v>0</v>
      </c>
      <c r="W178" s="444">
        <v>0</v>
      </c>
      <c r="X178" s="444">
        <v>0</v>
      </c>
      <c r="Y178" s="446">
        <v>0</v>
      </c>
      <c r="Z178" s="301"/>
      <c r="AA178" s="245">
        <v>123900</v>
      </c>
      <c r="AB178" s="442">
        <v>0</v>
      </c>
      <c r="AC178" s="442">
        <v>0</v>
      </c>
      <c r="AD178" s="246">
        <v>23</v>
      </c>
      <c r="AE178" s="246">
        <v>0</v>
      </c>
      <c r="AF178" s="246">
        <v>0</v>
      </c>
      <c r="AH178" s="21"/>
      <c r="AI178" s="320"/>
      <c r="AJ178" s="320"/>
      <c r="AK178" s="320"/>
      <c r="AL178" s="20"/>
      <c r="AM178" s="20"/>
      <c r="AN178" s="21"/>
      <c r="AO178" s="21"/>
      <c r="AP178" s="320"/>
      <c r="AQ178" s="320"/>
      <c r="AR178" s="466"/>
      <c r="AS178" s="20"/>
      <c r="AT178" s="20"/>
      <c r="AU178" s="21"/>
      <c r="AV178" s="20"/>
      <c r="AW178" s="20"/>
      <c r="AX178" s="20"/>
      <c r="AY178" s="20"/>
      <c r="AZ178" s="20"/>
      <c r="BA178" s="20"/>
      <c r="BB178" s="21"/>
    </row>
    <row r="179" spans="1:56" x14ac:dyDescent="0.3">
      <c r="A179" s="199" t="s">
        <v>1543</v>
      </c>
      <c r="B179" s="199" t="s">
        <v>18</v>
      </c>
      <c r="C179" s="199" t="s">
        <v>18</v>
      </c>
      <c r="D179" s="441" t="s">
        <v>1998</v>
      </c>
      <c r="E179" s="441" t="s">
        <v>38</v>
      </c>
      <c r="F179" s="441" t="s">
        <v>38</v>
      </c>
      <c r="G179" s="441" t="s">
        <v>1998</v>
      </c>
      <c r="H179" s="245">
        <v>129100</v>
      </c>
      <c r="I179" s="246">
        <v>67</v>
      </c>
      <c r="J179" s="246">
        <v>2</v>
      </c>
      <c r="K179" s="442">
        <v>33.5</v>
      </c>
      <c r="L179" s="322">
        <v>67</v>
      </c>
      <c r="M179" s="246">
        <v>2</v>
      </c>
      <c r="N179" s="246">
        <v>33.5</v>
      </c>
      <c r="O179" s="246">
        <v>0</v>
      </c>
      <c r="P179" s="246">
        <v>0</v>
      </c>
      <c r="Q179" s="246">
        <v>0</v>
      </c>
      <c r="R179" s="443">
        <v>0</v>
      </c>
      <c r="S179" s="444">
        <v>0</v>
      </c>
      <c r="T179" s="445">
        <v>0</v>
      </c>
      <c r="U179" s="444">
        <v>0</v>
      </c>
      <c r="V179" s="444">
        <v>0</v>
      </c>
      <c r="W179" s="444">
        <v>0</v>
      </c>
      <c r="X179" s="444">
        <v>0</v>
      </c>
      <c r="Y179" s="446">
        <v>0</v>
      </c>
      <c r="Z179" s="199"/>
      <c r="AA179" s="245">
        <v>129100</v>
      </c>
      <c r="AB179" s="442">
        <v>0</v>
      </c>
      <c r="AC179" s="442">
        <v>0</v>
      </c>
      <c r="AD179" s="246">
        <v>24</v>
      </c>
      <c r="AE179" s="246">
        <v>0</v>
      </c>
      <c r="AF179" s="246">
        <v>0</v>
      </c>
      <c r="AH179" s="21"/>
      <c r="AI179" s="320"/>
      <c r="AJ179" s="320"/>
      <c r="AK179" s="320"/>
      <c r="AL179" s="20"/>
      <c r="AM179" s="20"/>
      <c r="AN179" s="21"/>
      <c r="AO179" s="21"/>
      <c r="AP179" s="320"/>
      <c r="AQ179" s="320"/>
      <c r="AR179" s="466"/>
      <c r="AS179" s="20"/>
      <c r="AT179" s="20"/>
      <c r="AU179" s="21"/>
      <c r="AV179" s="20"/>
      <c r="AW179" s="20"/>
      <c r="AX179" s="20"/>
      <c r="AY179" s="20"/>
      <c r="AZ179" s="20"/>
      <c r="BA179" s="20"/>
      <c r="BB179" s="21"/>
    </row>
    <row r="180" spans="1:56" x14ac:dyDescent="0.3">
      <c r="A180" s="199" t="s">
        <v>1544</v>
      </c>
      <c r="B180" s="199" t="s">
        <v>12</v>
      </c>
      <c r="C180" s="199" t="s">
        <v>12</v>
      </c>
      <c r="D180" s="441" t="s">
        <v>1998</v>
      </c>
      <c r="E180" s="441" t="s">
        <v>38</v>
      </c>
      <c r="F180" s="441" t="s">
        <v>38</v>
      </c>
      <c r="G180" s="441" t="s">
        <v>1998</v>
      </c>
      <c r="H180" s="245">
        <v>123900</v>
      </c>
      <c r="I180" s="246">
        <v>0</v>
      </c>
      <c r="J180" s="246">
        <v>0</v>
      </c>
      <c r="K180" s="442" t="s">
        <v>1020</v>
      </c>
      <c r="L180" s="322">
        <v>0</v>
      </c>
      <c r="M180" s="246">
        <v>0</v>
      </c>
      <c r="N180" s="246">
        <v>0</v>
      </c>
      <c r="O180" s="246">
        <v>0</v>
      </c>
      <c r="P180" s="246">
        <v>0</v>
      </c>
      <c r="Q180" s="246">
        <v>0</v>
      </c>
      <c r="R180" s="443">
        <v>0</v>
      </c>
      <c r="S180" s="444">
        <v>0</v>
      </c>
      <c r="T180" s="445">
        <v>0</v>
      </c>
      <c r="U180" s="444">
        <v>0</v>
      </c>
      <c r="V180" s="444">
        <v>0</v>
      </c>
      <c r="W180" s="444">
        <v>0</v>
      </c>
      <c r="X180" s="444">
        <v>0</v>
      </c>
      <c r="Y180" s="446">
        <v>0</v>
      </c>
      <c r="Z180" s="246"/>
      <c r="AA180" s="245">
        <v>123900</v>
      </c>
      <c r="AB180" s="442">
        <v>0</v>
      </c>
      <c r="AC180" s="442">
        <v>0</v>
      </c>
      <c r="AD180" s="246">
        <v>23</v>
      </c>
      <c r="AE180" s="246">
        <v>0</v>
      </c>
      <c r="AF180" s="246">
        <v>0</v>
      </c>
      <c r="AH180" s="21"/>
      <c r="AI180" s="320"/>
      <c r="AJ180" s="320"/>
      <c r="AK180" s="320"/>
      <c r="AL180" s="20"/>
      <c r="AM180" s="20"/>
      <c r="AN180" s="21"/>
      <c r="AO180" s="21"/>
      <c r="AP180" s="320"/>
      <c r="AQ180" s="320"/>
      <c r="AR180" s="466"/>
      <c r="AS180" s="20"/>
      <c r="AT180" s="20"/>
      <c r="AU180" s="21"/>
      <c r="AV180" s="20"/>
      <c r="AW180" s="20"/>
      <c r="AX180" s="20"/>
      <c r="AY180" s="20"/>
      <c r="AZ180" s="20"/>
      <c r="BA180" s="20"/>
      <c r="BB180" s="21"/>
    </row>
    <row r="181" spans="1:56" x14ac:dyDescent="0.3">
      <c r="A181" s="199" t="s">
        <v>1332</v>
      </c>
      <c r="B181" s="199" t="s">
        <v>2</v>
      </c>
      <c r="C181" s="199" t="s">
        <v>2</v>
      </c>
      <c r="D181" s="441" t="s">
        <v>1998</v>
      </c>
      <c r="E181" s="441" t="s">
        <v>9</v>
      </c>
      <c r="F181" s="441" t="s">
        <v>9</v>
      </c>
      <c r="G181" s="441" t="s">
        <v>1998</v>
      </c>
      <c r="H181" s="245">
        <v>150300</v>
      </c>
      <c r="I181" s="246">
        <v>39</v>
      </c>
      <c r="J181" s="246">
        <v>1</v>
      </c>
      <c r="K181" s="442">
        <v>39</v>
      </c>
      <c r="L181" s="322">
        <v>39</v>
      </c>
      <c r="M181" s="246">
        <v>1</v>
      </c>
      <c r="N181" s="246">
        <v>39</v>
      </c>
      <c r="O181" s="246">
        <v>0</v>
      </c>
      <c r="P181" s="246">
        <v>0</v>
      </c>
      <c r="Q181" s="246">
        <v>0</v>
      </c>
      <c r="R181" s="443">
        <v>0</v>
      </c>
      <c r="S181" s="444">
        <v>0</v>
      </c>
      <c r="T181" s="445">
        <v>0</v>
      </c>
      <c r="U181" s="444">
        <v>0</v>
      </c>
      <c r="V181" s="444">
        <v>0</v>
      </c>
      <c r="W181" s="444">
        <v>0</v>
      </c>
      <c r="X181" s="444">
        <v>0</v>
      </c>
      <c r="Y181" s="446">
        <v>0</v>
      </c>
      <c r="Z181" s="372"/>
      <c r="AA181" s="245">
        <v>150300</v>
      </c>
      <c r="AB181" s="442">
        <v>0</v>
      </c>
      <c r="AC181" s="442">
        <v>0</v>
      </c>
      <c r="AD181" s="246">
        <v>28</v>
      </c>
      <c r="AE181" s="246">
        <v>0</v>
      </c>
      <c r="AF181" s="246">
        <v>0</v>
      </c>
      <c r="AH181" s="21"/>
      <c r="AI181" s="320"/>
      <c r="AJ181" s="320"/>
      <c r="AK181" s="320"/>
      <c r="AL181" s="20"/>
      <c r="AM181" s="20"/>
      <c r="AN181" s="25"/>
      <c r="AO181" s="21"/>
      <c r="AP181" s="320"/>
      <c r="AQ181" s="320"/>
      <c r="AR181" s="466"/>
      <c r="AS181" s="20"/>
      <c r="AT181" s="20"/>
      <c r="AU181" s="25"/>
      <c r="AV181" s="20"/>
      <c r="AW181" s="20"/>
      <c r="AX181" s="20"/>
      <c r="AY181" s="20"/>
      <c r="AZ181" s="20"/>
      <c r="BA181" s="20"/>
      <c r="BB181" s="25"/>
    </row>
    <row r="182" spans="1:56" x14ac:dyDescent="0.3">
      <c r="A182" s="199" t="s">
        <v>1684</v>
      </c>
      <c r="B182" s="199" t="s">
        <v>17</v>
      </c>
      <c r="C182" s="199" t="s">
        <v>17</v>
      </c>
      <c r="D182" s="441" t="s">
        <v>1998</v>
      </c>
      <c r="E182" s="435" t="s">
        <v>38</v>
      </c>
      <c r="F182" s="441" t="s">
        <v>1972</v>
      </c>
      <c r="G182" s="441" t="s">
        <v>38</v>
      </c>
      <c r="H182" s="245">
        <v>160800</v>
      </c>
      <c r="I182" s="246">
        <v>146</v>
      </c>
      <c r="J182" s="246">
        <v>4</v>
      </c>
      <c r="K182" s="442">
        <v>36.5</v>
      </c>
      <c r="L182" s="322">
        <v>146</v>
      </c>
      <c r="M182" s="246">
        <v>4</v>
      </c>
      <c r="N182" s="246">
        <v>36.5</v>
      </c>
      <c r="O182" s="246">
        <v>0</v>
      </c>
      <c r="P182" s="246">
        <v>0</v>
      </c>
      <c r="Q182" s="246">
        <v>0</v>
      </c>
      <c r="R182" s="443">
        <v>0</v>
      </c>
      <c r="S182" s="444">
        <v>0</v>
      </c>
      <c r="T182" s="445">
        <v>0</v>
      </c>
      <c r="U182" s="444">
        <v>0</v>
      </c>
      <c r="V182" s="444">
        <v>0</v>
      </c>
      <c r="W182" s="444">
        <v>0</v>
      </c>
      <c r="X182" s="444">
        <v>0</v>
      </c>
      <c r="Y182" s="446">
        <v>0</v>
      </c>
      <c r="Z182" s="447"/>
      <c r="AA182" s="245">
        <v>160800</v>
      </c>
      <c r="AB182" s="442">
        <v>46</v>
      </c>
      <c r="AC182" s="442">
        <v>46</v>
      </c>
      <c r="AD182" s="246">
        <v>-1</v>
      </c>
      <c r="AE182" s="246">
        <v>2</v>
      </c>
      <c r="AF182" s="246">
        <v>92</v>
      </c>
      <c r="AH182" s="21"/>
      <c r="AI182" s="320"/>
      <c r="AJ182" s="320"/>
      <c r="AK182" s="320"/>
      <c r="AL182" s="20"/>
      <c r="AM182" s="20"/>
      <c r="AN182" s="63"/>
      <c r="AO182" s="21"/>
      <c r="AP182" s="320"/>
      <c r="AQ182" s="320"/>
      <c r="AR182" s="466"/>
      <c r="AS182" s="20"/>
      <c r="AT182" s="20"/>
      <c r="AU182" s="63"/>
      <c r="AV182" s="20"/>
      <c r="AW182" s="20"/>
      <c r="AX182" s="20"/>
      <c r="AY182" s="20"/>
      <c r="AZ182" s="20"/>
      <c r="BA182" s="20"/>
      <c r="BB182" s="63"/>
    </row>
    <row r="183" spans="1:56" x14ac:dyDescent="0.3">
      <c r="A183" s="199" t="s">
        <v>997</v>
      </c>
      <c r="B183" s="199" t="s">
        <v>19</v>
      </c>
      <c r="C183" s="199" t="s">
        <v>19</v>
      </c>
      <c r="D183" s="441" t="s">
        <v>1998</v>
      </c>
      <c r="E183" s="435" t="s">
        <v>10</v>
      </c>
      <c r="F183" s="441" t="s">
        <v>10</v>
      </c>
      <c r="G183" s="441" t="s">
        <v>1998</v>
      </c>
      <c r="H183" s="245">
        <v>202100</v>
      </c>
      <c r="I183" s="246">
        <v>514</v>
      </c>
      <c r="J183" s="246">
        <v>14</v>
      </c>
      <c r="K183" s="442">
        <v>36.714285714285715</v>
      </c>
      <c r="L183" s="322">
        <v>514</v>
      </c>
      <c r="M183" s="246">
        <v>14</v>
      </c>
      <c r="N183" s="246">
        <v>36.714285714285715</v>
      </c>
      <c r="O183" s="246">
        <v>769</v>
      </c>
      <c r="P183" s="246">
        <v>14</v>
      </c>
      <c r="Q183" s="246">
        <v>54.9</v>
      </c>
      <c r="R183" s="443">
        <v>121</v>
      </c>
      <c r="S183" s="444">
        <v>2</v>
      </c>
      <c r="T183" s="445">
        <v>60.5</v>
      </c>
      <c r="U183" s="444">
        <v>0</v>
      </c>
      <c r="V183" s="444">
        <v>0</v>
      </c>
      <c r="W183" s="444">
        <v>0</v>
      </c>
      <c r="X183" s="444">
        <v>0</v>
      </c>
      <c r="Y183" s="446">
        <v>0</v>
      </c>
      <c r="Z183" s="301"/>
      <c r="AA183" s="245">
        <v>276400</v>
      </c>
      <c r="AB183" s="442">
        <v>62.5</v>
      </c>
      <c r="AC183" s="442">
        <v>69.666666666666671</v>
      </c>
      <c r="AD183" s="246">
        <v>50</v>
      </c>
      <c r="AE183" s="246">
        <v>4</v>
      </c>
      <c r="AF183" s="246">
        <v>250</v>
      </c>
      <c r="AH183" s="21"/>
      <c r="AI183" s="320"/>
      <c r="AJ183" s="320"/>
      <c r="AK183" s="320"/>
      <c r="AL183" s="20"/>
      <c r="AM183" s="20"/>
      <c r="AN183" s="63"/>
      <c r="AO183" s="21"/>
      <c r="AP183" s="320"/>
      <c r="AQ183" s="320"/>
      <c r="AR183" s="466"/>
      <c r="AS183" s="20"/>
      <c r="AT183" s="20"/>
      <c r="AU183" s="63"/>
      <c r="AV183" s="20"/>
      <c r="AW183" s="20"/>
      <c r="AX183" s="20"/>
      <c r="AY183" s="20"/>
      <c r="AZ183" s="20"/>
      <c r="BA183" s="20"/>
      <c r="BB183" s="63"/>
    </row>
    <row r="184" spans="1:56" x14ac:dyDescent="0.3">
      <c r="A184" s="199" t="s">
        <v>1685</v>
      </c>
      <c r="B184" s="199" t="s">
        <v>20</v>
      </c>
      <c r="C184" s="199" t="s">
        <v>20</v>
      </c>
      <c r="D184" s="441" t="s">
        <v>1998</v>
      </c>
      <c r="E184" s="435" t="s">
        <v>9</v>
      </c>
      <c r="F184" s="441" t="s">
        <v>10</v>
      </c>
      <c r="G184" s="441" t="s">
        <v>38</v>
      </c>
      <c r="H184" s="245">
        <v>123900</v>
      </c>
      <c r="I184" s="246">
        <v>272</v>
      </c>
      <c r="J184" s="246">
        <v>4</v>
      </c>
      <c r="K184" s="442">
        <v>68</v>
      </c>
      <c r="L184" s="322">
        <v>272</v>
      </c>
      <c r="M184" s="246">
        <v>4</v>
      </c>
      <c r="N184" s="246">
        <v>68</v>
      </c>
      <c r="O184" s="246">
        <v>0</v>
      </c>
      <c r="P184" s="246">
        <v>0</v>
      </c>
      <c r="Q184" s="246">
        <v>0</v>
      </c>
      <c r="R184" s="443">
        <v>0</v>
      </c>
      <c r="S184" s="444">
        <v>0</v>
      </c>
      <c r="T184" s="445">
        <v>0</v>
      </c>
      <c r="U184" s="444">
        <v>0</v>
      </c>
      <c r="V184" s="444">
        <v>0</v>
      </c>
      <c r="W184" s="444">
        <v>0</v>
      </c>
      <c r="X184" s="444">
        <v>0</v>
      </c>
      <c r="Y184" s="446">
        <v>0</v>
      </c>
      <c r="Z184" s="246"/>
      <c r="AA184" s="245">
        <v>123900</v>
      </c>
      <c r="AB184" s="442">
        <v>0</v>
      </c>
      <c r="AC184" s="442">
        <v>0</v>
      </c>
      <c r="AD184" s="246">
        <v>23</v>
      </c>
      <c r="AE184" s="246">
        <v>0</v>
      </c>
      <c r="AF184" s="246">
        <v>0</v>
      </c>
      <c r="AH184" s="21"/>
      <c r="AI184" s="320"/>
      <c r="AJ184" s="320"/>
      <c r="AK184" s="320"/>
      <c r="AL184" s="20"/>
      <c r="AM184" s="20"/>
      <c r="AN184" s="21"/>
      <c r="AO184" s="21"/>
      <c r="AP184" s="320"/>
      <c r="AQ184" s="320"/>
      <c r="AR184" s="466"/>
      <c r="AS184" s="20"/>
      <c r="AT184" s="20"/>
      <c r="AU184" s="21"/>
      <c r="AV184" s="20"/>
      <c r="AW184" s="20"/>
      <c r="AX184" s="20"/>
      <c r="AY184" s="20"/>
      <c r="AZ184" s="20"/>
      <c r="BA184" s="20"/>
      <c r="BB184" s="21"/>
    </row>
    <row r="185" spans="1:56" x14ac:dyDescent="0.3">
      <c r="A185" s="199" t="s">
        <v>1940</v>
      </c>
      <c r="B185" s="199" t="s">
        <v>20</v>
      </c>
      <c r="C185" s="199" t="s">
        <v>1020</v>
      </c>
      <c r="D185" s="441" t="s">
        <v>1020</v>
      </c>
      <c r="E185" s="441" t="s">
        <v>38</v>
      </c>
      <c r="F185" s="441" t="s">
        <v>1020</v>
      </c>
      <c r="G185" s="441" t="s">
        <v>1020</v>
      </c>
      <c r="H185" s="245">
        <v>117300</v>
      </c>
      <c r="I185" s="246" t="s">
        <v>1020</v>
      </c>
      <c r="J185" s="246" t="s">
        <v>1020</v>
      </c>
      <c r="K185" s="442" t="s">
        <v>1020</v>
      </c>
      <c r="L185" s="322" t="s">
        <v>1020</v>
      </c>
      <c r="M185" s="246" t="s">
        <v>1020</v>
      </c>
      <c r="N185" s="246" t="s">
        <v>1020</v>
      </c>
      <c r="O185" s="246" t="s">
        <v>1020</v>
      </c>
      <c r="P185" s="246" t="s">
        <v>1020</v>
      </c>
      <c r="Q185" s="246" t="s">
        <v>1020</v>
      </c>
      <c r="R185" s="443" t="s">
        <v>1020</v>
      </c>
      <c r="S185" s="444" t="s">
        <v>1020</v>
      </c>
      <c r="T185" s="445" t="s">
        <v>1020</v>
      </c>
      <c r="U185" s="444" t="s">
        <v>1020</v>
      </c>
      <c r="V185" s="444" t="s">
        <v>1020</v>
      </c>
      <c r="W185" s="444" t="s">
        <v>1020</v>
      </c>
      <c r="X185" s="444" t="s">
        <v>1020</v>
      </c>
      <c r="Y185" s="446" t="s">
        <v>1020</v>
      </c>
      <c r="Z185" s="199"/>
      <c r="AA185" s="245">
        <v>117300</v>
      </c>
      <c r="AB185" s="442">
        <v>0</v>
      </c>
      <c r="AC185" s="442">
        <v>0</v>
      </c>
      <c r="AD185" s="246">
        <v>22</v>
      </c>
      <c r="AE185" s="246">
        <v>0</v>
      </c>
      <c r="AF185" s="246">
        <v>0</v>
      </c>
      <c r="AH185" s="21"/>
      <c r="AI185" s="320"/>
      <c r="AJ185" s="320"/>
      <c r="AK185" s="320"/>
      <c r="AL185" s="20"/>
      <c r="AM185" s="20"/>
      <c r="AN185" s="21"/>
      <c r="AO185" s="21"/>
      <c r="AP185" s="320"/>
      <c r="AQ185" s="320"/>
      <c r="AR185" s="466"/>
      <c r="AS185" s="20"/>
      <c r="AT185" s="20"/>
      <c r="AU185" s="21"/>
      <c r="AV185" s="20"/>
      <c r="AW185" s="20"/>
      <c r="AX185" s="20"/>
      <c r="AY185" s="20"/>
      <c r="AZ185" s="20"/>
      <c r="BA185" s="20"/>
      <c r="BB185" s="21"/>
      <c r="BC185" s="200"/>
    </row>
    <row r="186" spans="1:56" x14ac:dyDescent="0.3">
      <c r="A186" s="199" t="s">
        <v>1941</v>
      </c>
      <c r="B186" s="199" t="s">
        <v>24</v>
      </c>
      <c r="C186" s="199" t="s">
        <v>1020</v>
      </c>
      <c r="D186" s="441" t="s">
        <v>1020</v>
      </c>
      <c r="E186" s="441" t="s">
        <v>11</v>
      </c>
      <c r="F186" s="441" t="s">
        <v>1020</v>
      </c>
      <c r="G186" s="441" t="s">
        <v>1020</v>
      </c>
      <c r="H186" s="245">
        <v>102400</v>
      </c>
      <c r="I186" s="246" t="s">
        <v>1020</v>
      </c>
      <c r="J186" s="246" t="s">
        <v>1020</v>
      </c>
      <c r="K186" s="442" t="s">
        <v>1020</v>
      </c>
      <c r="L186" s="322" t="s">
        <v>1020</v>
      </c>
      <c r="M186" s="246" t="s">
        <v>1020</v>
      </c>
      <c r="N186" s="246" t="s">
        <v>1020</v>
      </c>
      <c r="O186" s="246" t="s">
        <v>1020</v>
      </c>
      <c r="P186" s="246" t="s">
        <v>1020</v>
      </c>
      <c r="Q186" s="246" t="s">
        <v>1020</v>
      </c>
      <c r="R186" s="443" t="s">
        <v>1020</v>
      </c>
      <c r="S186" s="444" t="s">
        <v>1020</v>
      </c>
      <c r="T186" s="445" t="s">
        <v>1020</v>
      </c>
      <c r="U186" s="444" t="s">
        <v>1020</v>
      </c>
      <c r="V186" s="444" t="s">
        <v>1020</v>
      </c>
      <c r="W186" s="444" t="s">
        <v>1020</v>
      </c>
      <c r="X186" s="444" t="s">
        <v>1020</v>
      </c>
      <c r="Y186" s="446" t="s">
        <v>1020</v>
      </c>
      <c r="Z186" s="199"/>
      <c r="AA186" s="245">
        <v>102400</v>
      </c>
      <c r="AB186" s="442">
        <v>0</v>
      </c>
      <c r="AC186" s="442">
        <v>0</v>
      </c>
      <c r="AD186" s="246">
        <v>19</v>
      </c>
      <c r="AE186" s="246">
        <v>0</v>
      </c>
      <c r="AF186" s="246">
        <v>0</v>
      </c>
      <c r="AH186" s="21"/>
      <c r="AI186" s="320"/>
      <c r="AJ186" s="320"/>
      <c r="AK186" s="320"/>
      <c r="AL186" s="20"/>
      <c r="AM186" s="20"/>
      <c r="AN186" s="21"/>
      <c r="AO186" s="21"/>
      <c r="AP186" s="320"/>
      <c r="AQ186" s="320"/>
      <c r="AR186" s="466"/>
      <c r="AS186" s="20"/>
      <c r="AT186" s="20"/>
      <c r="AU186" s="21"/>
      <c r="AV186" s="20"/>
      <c r="AW186" s="20"/>
      <c r="AX186" s="20"/>
      <c r="AY186" s="20"/>
      <c r="AZ186" s="20"/>
      <c r="BA186" s="20"/>
      <c r="BB186" s="21"/>
    </row>
    <row r="187" spans="1:56" x14ac:dyDescent="0.3">
      <c r="A187" s="199" t="s">
        <v>1346</v>
      </c>
      <c r="B187" s="199" t="s">
        <v>23</v>
      </c>
      <c r="C187" s="199" t="s">
        <v>23</v>
      </c>
      <c r="D187" s="441" t="s">
        <v>1998</v>
      </c>
      <c r="E187" s="441" t="s">
        <v>9</v>
      </c>
      <c r="F187" s="441" t="s">
        <v>9</v>
      </c>
      <c r="G187" s="441" t="s">
        <v>1998</v>
      </c>
      <c r="H187" s="245">
        <v>123900</v>
      </c>
      <c r="I187" s="246">
        <v>0</v>
      </c>
      <c r="J187" s="246">
        <v>0</v>
      </c>
      <c r="K187" s="442" t="s">
        <v>1020</v>
      </c>
      <c r="L187" s="322">
        <v>0</v>
      </c>
      <c r="M187" s="246">
        <v>0</v>
      </c>
      <c r="N187" s="246">
        <v>0</v>
      </c>
      <c r="O187" s="246">
        <v>0</v>
      </c>
      <c r="P187" s="246">
        <v>0</v>
      </c>
      <c r="Q187" s="246">
        <v>0</v>
      </c>
      <c r="R187" s="443">
        <v>0</v>
      </c>
      <c r="S187" s="444">
        <v>0</v>
      </c>
      <c r="T187" s="445">
        <v>0</v>
      </c>
      <c r="U187" s="444">
        <v>0</v>
      </c>
      <c r="V187" s="444">
        <v>0</v>
      </c>
      <c r="W187" s="444">
        <v>0</v>
      </c>
      <c r="X187" s="444">
        <v>0</v>
      </c>
      <c r="Y187" s="446">
        <v>0</v>
      </c>
      <c r="Z187" s="199"/>
      <c r="AA187" s="245">
        <v>123900</v>
      </c>
      <c r="AB187" s="442">
        <v>0</v>
      </c>
      <c r="AC187" s="442">
        <v>0</v>
      </c>
      <c r="AD187" s="246">
        <v>23</v>
      </c>
      <c r="AE187" s="246">
        <v>0</v>
      </c>
      <c r="AF187" s="246">
        <v>0</v>
      </c>
      <c r="AH187" s="21"/>
      <c r="AI187" s="320"/>
      <c r="AJ187" s="320"/>
      <c r="AK187" s="320"/>
      <c r="AL187" s="20"/>
      <c r="AM187" s="20"/>
      <c r="AN187" s="21"/>
      <c r="AO187" s="21"/>
      <c r="AP187" s="320"/>
      <c r="AQ187" s="320"/>
      <c r="AR187" s="466"/>
      <c r="AS187" s="20"/>
      <c r="AT187" s="20"/>
      <c r="AU187" s="21"/>
      <c r="AV187" s="20"/>
      <c r="AW187" s="20"/>
      <c r="AX187" s="20"/>
      <c r="AY187" s="20"/>
      <c r="AZ187" s="20"/>
      <c r="BA187" s="20"/>
      <c r="BB187" s="21"/>
      <c r="BD187" s="200"/>
    </row>
    <row r="188" spans="1:56" s="200" customFormat="1" x14ac:dyDescent="0.3">
      <c r="A188" s="199" t="s">
        <v>1548</v>
      </c>
      <c r="B188" s="199" t="s">
        <v>12</v>
      </c>
      <c r="C188" s="199" t="s">
        <v>12</v>
      </c>
      <c r="D188" s="441" t="s">
        <v>1998</v>
      </c>
      <c r="E188" s="435" t="s">
        <v>38</v>
      </c>
      <c r="F188" s="441" t="s">
        <v>1972</v>
      </c>
      <c r="G188" s="441" t="s">
        <v>38</v>
      </c>
      <c r="H188" s="245">
        <v>173400</v>
      </c>
      <c r="I188" s="246">
        <v>45</v>
      </c>
      <c r="J188" s="246">
        <v>1</v>
      </c>
      <c r="K188" s="442">
        <v>45</v>
      </c>
      <c r="L188" s="322">
        <v>45</v>
      </c>
      <c r="M188" s="246">
        <v>1</v>
      </c>
      <c r="N188" s="246">
        <v>45</v>
      </c>
      <c r="O188" s="246">
        <v>40</v>
      </c>
      <c r="P188" s="246">
        <v>2</v>
      </c>
      <c r="Q188" s="246">
        <v>20</v>
      </c>
      <c r="R188" s="443">
        <v>0</v>
      </c>
      <c r="S188" s="444">
        <v>0</v>
      </c>
      <c r="T188" s="445">
        <v>0</v>
      </c>
      <c r="U188" s="444">
        <v>0</v>
      </c>
      <c r="V188" s="444">
        <v>0</v>
      </c>
      <c r="W188" s="444">
        <v>0</v>
      </c>
      <c r="X188" s="444">
        <v>0</v>
      </c>
      <c r="Y188" s="446">
        <v>0</v>
      </c>
      <c r="Z188" s="301"/>
      <c r="AA188" s="245">
        <v>276300</v>
      </c>
      <c r="AB188" s="442">
        <v>59.857142857142854</v>
      </c>
      <c r="AC188" s="442">
        <v>55.666666666666664</v>
      </c>
      <c r="AD188" s="246">
        <v>36</v>
      </c>
      <c r="AE188" s="246">
        <v>7</v>
      </c>
      <c r="AF188" s="246">
        <v>419</v>
      </c>
      <c r="AG188"/>
      <c r="AH188" s="21"/>
      <c r="AI188" s="320"/>
      <c r="AJ188" s="320"/>
      <c r="AK188" s="320"/>
      <c r="AL188" s="20"/>
      <c r="AM188" s="20"/>
      <c r="AN188" s="21"/>
      <c r="AO188" s="21"/>
      <c r="AP188" s="320"/>
      <c r="AQ188" s="320"/>
      <c r="AR188" s="466"/>
      <c r="AS188" s="20"/>
      <c r="AT188" s="20"/>
      <c r="AU188" s="21"/>
      <c r="AV188" s="20"/>
      <c r="AW188" s="20"/>
      <c r="AX188" s="20"/>
      <c r="AY188" s="20"/>
      <c r="AZ188" s="20"/>
      <c r="BA188" s="20"/>
      <c r="BB188" s="21"/>
      <c r="BC188"/>
      <c r="BD188"/>
    </row>
    <row r="189" spans="1:56" x14ac:dyDescent="0.3">
      <c r="A189" s="199" t="s">
        <v>1690</v>
      </c>
      <c r="B189" s="199" t="s">
        <v>41</v>
      </c>
      <c r="C189" s="199" t="s">
        <v>41</v>
      </c>
      <c r="D189" s="441" t="s">
        <v>1998</v>
      </c>
      <c r="E189" s="441" t="s">
        <v>1972</v>
      </c>
      <c r="F189" s="441" t="s">
        <v>1972</v>
      </c>
      <c r="G189" s="441" t="s">
        <v>1998</v>
      </c>
      <c r="H189" s="245">
        <v>123900</v>
      </c>
      <c r="I189" s="246">
        <v>0</v>
      </c>
      <c r="J189" s="246">
        <v>0</v>
      </c>
      <c r="K189" s="442" t="s">
        <v>1020</v>
      </c>
      <c r="L189" s="322">
        <v>0</v>
      </c>
      <c r="M189" s="246">
        <v>0</v>
      </c>
      <c r="N189" s="246">
        <v>0</v>
      </c>
      <c r="O189" s="246">
        <v>0</v>
      </c>
      <c r="P189" s="246">
        <v>0</v>
      </c>
      <c r="Q189" s="246">
        <v>0</v>
      </c>
      <c r="R189" s="443">
        <v>0</v>
      </c>
      <c r="S189" s="444">
        <v>0</v>
      </c>
      <c r="T189" s="445">
        <v>0</v>
      </c>
      <c r="U189" s="444">
        <v>0</v>
      </c>
      <c r="V189" s="444">
        <v>0</v>
      </c>
      <c r="W189" s="444">
        <v>0</v>
      </c>
      <c r="X189" s="444">
        <v>0</v>
      </c>
      <c r="Y189" s="446">
        <v>0</v>
      </c>
      <c r="Z189" s="199"/>
      <c r="AA189" s="245">
        <v>123900</v>
      </c>
      <c r="AB189" s="442">
        <v>0</v>
      </c>
      <c r="AC189" s="442">
        <v>0</v>
      </c>
      <c r="AD189" s="246">
        <v>23</v>
      </c>
      <c r="AE189" s="246">
        <v>0</v>
      </c>
      <c r="AF189" s="246">
        <v>0</v>
      </c>
      <c r="AH189" s="21"/>
      <c r="AI189" s="320"/>
      <c r="AJ189" s="320"/>
      <c r="AK189" s="320"/>
      <c r="AL189" s="20"/>
      <c r="AM189" s="20"/>
      <c r="AN189" s="21"/>
      <c r="AO189" s="21"/>
      <c r="AP189" s="320"/>
      <c r="AQ189" s="320"/>
      <c r="AR189" s="466"/>
      <c r="AS189" s="20"/>
      <c r="AT189" s="20"/>
      <c r="AU189" s="21"/>
      <c r="AV189" s="20"/>
      <c r="AW189" s="20"/>
      <c r="AX189" s="20"/>
      <c r="AY189" s="20"/>
      <c r="AZ189" s="20"/>
      <c r="BA189" s="20"/>
      <c r="BB189" s="21"/>
    </row>
    <row r="190" spans="1:56" x14ac:dyDescent="0.3">
      <c r="A190" s="199" t="s">
        <v>1942</v>
      </c>
      <c r="B190" s="199" t="s">
        <v>41</v>
      </c>
      <c r="C190" s="199" t="s">
        <v>1020</v>
      </c>
      <c r="D190" s="441" t="s">
        <v>1020</v>
      </c>
      <c r="E190" s="441" t="s">
        <v>1972</v>
      </c>
      <c r="F190" s="441" t="s">
        <v>1020</v>
      </c>
      <c r="G190" s="441" t="s">
        <v>1020</v>
      </c>
      <c r="H190" s="245">
        <v>166800</v>
      </c>
      <c r="I190" s="246" t="s">
        <v>1020</v>
      </c>
      <c r="J190" s="246" t="s">
        <v>1020</v>
      </c>
      <c r="K190" s="442" t="s">
        <v>1020</v>
      </c>
      <c r="L190" s="322" t="s">
        <v>1020</v>
      </c>
      <c r="M190" s="246" t="s">
        <v>1020</v>
      </c>
      <c r="N190" s="246" t="s">
        <v>1020</v>
      </c>
      <c r="O190" s="246" t="s">
        <v>1020</v>
      </c>
      <c r="P190" s="246" t="s">
        <v>1020</v>
      </c>
      <c r="Q190" s="246" t="s">
        <v>1020</v>
      </c>
      <c r="R190" s="443" t="s">
        <v>1020</v>
      </c>
      <c r="S190" s="444" t="s">
        <v>1020</v>
      </c>
      <c r="T190" s="445" t="s">
        <v>1020</v>
      </c>
      <c r="U190" s="444" t="s">
        <v>1020</v>
      </c>
      <c r="V190" s="444" t="s">
        <v>1020</v>
      </c>
      <c r="W190" s="444" t="s">
        <v>1020</v>
      </c>
      <c r="X190" s="444" t="s">
        <v>1020</v>
      </c>
      <c r="Y190" s="446" t="s">
        <v>1020</v>
      </c>
      <c r="Z190" s="199"/>
      <c r="AA190" s="245">
        <v>238900</v>
      </c>
      <c r="AB190" s="442">
        <v>53.625</v>
      </c>
      <c r="AC190" s="442">
        <v>38.333333333333336</v>
      </c>
      <c r="AD190" s="246">
        <v>59</v>
      </c>
      <c r="AE190" s="246">
        <v>8</v>
      </c>
      <c r="AF190" s="246">
        <v>429</v>
      </c>
      <c r="AH190" s="21"/>
      <c r="AI190" s="320"/>
      <c r="AJ190" s="320"/>
      <c r="AK190" s="320"/>
      <c r="AL190" s="20"/>
      <c r="AM190" s="20"/>
      <c r="AN190" s="21"/>
      <c r="AO190" s="21"/>
      <c r="AP190" s="320"/>
      <c r="AQ190" s="320"/>
      <c r="AR190" s="466"/>
      <c r="AS190" s="20"/>
      <c r="AT190" s="20"/>
      <c r="AU190" s="21"/>
      <c r="AV190" s="20"/>
      <c r="AW190" s="20"/>
      <c r="AX190" s="20"/>
      <c r="AY190" s="20"/>
      <c r="AZ190" s="20"/>
      <c r="BA190" s="20"/>
      <c r="BB190" s="21"/>
    </row>
    <row r="191" spans="1:56" x14ac:dyDescent="0.3">
      <c r="A191" s="199" t="s">
        <v>1549</v>
      </c>
      <c r="B191" s="199" t="s">
        <v>22</v>
      </c>
      <c r="C191" s="199" t="s">
        <v>22</v>
      </c>
      <c r="D191" s="441" t="s">
        <v>1998</v>
      </c>
      <c r="E191" s="435" t="s">
        <v>1972</v>
      </c>
      <c r="F191" s="441" t="s">
        <v>1972</v>
      </c>
      <c r="G191" s="441" t="s">
        <v>1998</v>
      </c>
      <c r="H191" s="245">
        <v>158300</v>
      </c>
      <c r="I191" s="246">
        <v>0</v>
      </c>
      <c r="J191" s="246">
        <v>0</v>
      </c>
      <c r="K191" s="442" t="s">
        <v>1020</v>
      </c>
      <c r="L191" s="322">
        <v>0</v>
      </c>
      <c r="M191" s="246">
        <v>0</v>
      </c>
      <c r="N191" s="246">
        <v>0</v>
      </c>
      <c r="O191" s="246">
        <v>671</v>
      </c>
      <c r="P191" s="246">
        <v>14</v>
      </c>
      <c r="Q191" s="246">
        <v>47.9</v>
      </c>
      <c r="R191" s="443">
        <v>0</v>
      </c>
      <c r="S191" s="444">
        <v>0</v>
      </c>
      <c r="T191" s="445">
        <v>0</v>
      </c>
      <c r="U191" s="444">
        <v>0</v>
      </c>
      <c r="V191" s="444">
        <v>0</v>
      </c>
      <c r="W191" s="444">
        <v>0</v>
      </c>
      <c r="X191" s="444">
        <v>0</v>
      </c>
      <c r="Y191" s="446">
        <v>0</v>
      </c>
      <c r="Z191" s="301"/>
      <c r="AA191" s="245">
        <v>269400</v>
      </c>
      <c r="AB191" s="442">
        <v>64</v>
      </c>
      <c r="AC191" s="442">
        <v>59</v>
      </c>
      <c r="AD191" s="246">
        <v>42</v>
      </c>
      <c r="AE191" s="246">
        <v>5</v>
      </c>
      <c r="AF191" s="246">
        <v>320</v>
      </c>
      <c r="AH191" s="21"/>
      <c r="AI191" s="320"/>
      <c r="AJ191" s="320"/>
      <c r="AK191" s="320"/>
      <c r="AL191" s="20"/>
      <c r="AM191" s="20"/>
      <c r="AN191" s="21"/>
      <c r="AO191" s="21"/>
      <c r="AP191" s="320"/>
      <c r="AQ191" s="320"/>
      <c r="AR191" s="466"/>
      <c r="AS191" s="20"/>
      <c r="AT191" s="20"/>
      <c r="AU191" s="21"/>
      <c r="AV191" s="20"/>
      <c r="AW191" s="20"/>
      <c r="AX191" s="20"/>
      <c r="AY191" s="20"/>
      <c r="AZ191" s="20"/>
      <c r="BA191" s="20"/>
      <c r="BB191" s="21"/>
    </row>
    <row r="192" spans="1:56" x14ac:dyDescent="0.3">
      <c r="A192" s="199" t="s">
        <v>1356</v>
      </c>
      <c r="B192" s="199" t="s">
        <v>26</v>
      </c>
      <c r="C192" s="199" t="s">
        <v>26</v>
      </c>
      <c r="D192" s="441" t="s">
        <v>1998</v>
      </c>
      <c r="E192" s="441" t="s">
        <v>38</v>
      </c>
      <c r="F192" s="441" t="s">
        <v>38</v>
      </c>
      <c r="G192" s="441" t="s">
        <v>1998</v>
      </c>
      <c r="H192" s="245">
        <v>123900</v>
      </c>
      <c r="I192" s="246">
        <v>0</v>
      </c>
      <c r="J192" s="246">
        <v>0</v>
      </c>
      <c r="K192" s="442" t="s">
        <v>1020</v>
      </c>
      <c r="L192" s="322">
        <v>0</v>
      </c>
      <c r="M192" s="246">
        <v>0</v>
      </c>
      <c r="N192" s="246">
        <v>0</v>
      </c>
      <c r="O192" s="246">
        <v>0</v>
      </c>
      <c r="P192" s="246">
        <v>0</v>
      </c>
      <c r="Q192" s="246">
        <v>0</v>
      </c>
      <c r="R192" s="443">
        <v>91</v>
      </c>
      <c r="S192" s="444">
        <v>2</v>
      </c>
      <c r="T192" s="445">
        <v>45.5</v>
      </c>
      <c r="U192" s="444">
        <v>0</v>
      </c>
      <c r="V192" s="444">
        <v>0</v>
      </c>
      <c r="W192" s="444">
        <v>0</v>
      </c>
      <c r="X192" s="444">
        <v>0</v>
      </c>
      <c r="Y192" s="446">
        <v>0</v>
      </c>
      <c r="Z192" s="301"/>
      <c r="AA192" s="245">
        <v>123900</v>
      </c>
      <c r="AB192" s="442">
        <v>0</v>
      </c>
      <c r="AC192" s="442">
        <v>0</v>
      </c>
      <c r="AD192" s="246">
        <v>23</v>
      </c>
      <c r="AE192" s="246">
        <v>0</v>
      </c>
      <c r="AF192" s="246">
        <v>0</v>
      </c>
      <c r="AH192" s="21"/>
      <c r="AI192" s="320"/>
      <c r="AJ192" s="320"/>
      <c r="AK192" s="320"/>
      <c r="AL192" s="20"/>
      <c r="AM192" s="20"/>
      <c r="AN192" s="21"/>
      <c r="AO192" s="21"/>
      <c r="AP192" s="320"/>
      <c r="AQ192" s="320"/>
      <c r="AR192" s="466"/>
      <c r="AS192" s="20"/>
      <c r="AT192" s="20"/>
      <c r="AU192" s="21"/>
      <c r="AV192" s="20"/>
      <c r="AW192" s="20"/>
      <c r="AX192" s="20"/>
      <c r="AY192" s="20"/>
      <c r="AZ192" s="20"/>
      <c r="BA192" s="20"/>
      <c r="BB192" s="21"/>
    </row>
    <row r="193" spans="1:61" x14ac:dyDescent="0.3">
      <c r="A193" s="199" t="s">
        <v>1691</v>
      </c>
      <c r="B193" s="199" t="s">
        <v>3</v>
      </c>
      <c r="C193" s="199" t="s">
        <v>3</v>
      </c>
      <c r="D193" s="441" t="s">
        <v>1998</v>
      </c>
      <c r="E193" s="435" t="s">
        <v>1974</v>
      </c>
      <c r="F193" s="441" t="s">
        <v>9</v>
      </c>
      <c r="G193" s="441" t="s">
        <v>38</v>
      </c>
      <c r="H193" s="245">
        <v>123900</v>
      </c>
      <c r="I193" s="246">
        <v>0</v>
      </c>
      <c r="J193" s="246">
        <v>0</v>
      </c>
      <c r="K193" s="442" t="s">
        <v>1020</v>
      </c>
      <c r="L193" s="322">
        <v>0</v>
      </c>
      <c r="M193" s="246">
        <v>0</v>
      </c>
      <c r="N193" s="246">
        <v>0</v>
      </c>
      <c r="O193" s="246">
        <v>0</v>
      </c>
      <c r="P193" s="246">
        <v>0</v>
      </c>
      <c r="Q193" s="246">
        <v>0</v>
      </c>
      <c r="R193" s="443">
        <v>0</v>
      </c>
      <c r="S193" s="444">
        <v>0</v>
      </c>
      <c r="T193" s="445">
        <v>0</v>
      </c>
      <c r="U193" s="444">
        <v>0</v>
      </c>
      <c r="V193" s="444">
        <v>0</v>
      </c>
      <c r="W193" s="444">
        <v>0</v>
      </c>
      <c r="X193" s="444">
        <v>0</v>
      </c>
      <c r="Y193" s="446">
        <v>0</v>
      </c>
      <c r="Z193" s="199"/>
      <c r="AA193" s="245">
        <v>123900</v>
      </c>
      <c r="AB193" s="442">
        <v>0</v>
      </c>
      <c r="AC193" s="442">
        <v>0</v>
      </c>
      <c r="AD193" s="246">
        <v>23</v>
      </c>
      <c r="AE193" s="246">
        <v>0</v>
      </c>
      <c r="AF193" s="246">
        <v>0</v>
      </c>
      <c r="AH193" s="21"/>
      <c r="AI193" s="320"/>
      <c r="AJ193" s="320"/>
      <c r="AK193" s="320"/>
      <c r="AL193" s="20"/>
      <c r="AM193" s="20"/>
      <c r="AN193" s="21"/>
      <c r="AO193" s="21"/>
      <c r="AP193" s="320"/>
      <c r="AQ193" s="320"/>
      <c r="AR193" s="466"/>
      <c r="AS193" s="20"/>
      <c r="AT193" s="20"/>
      <c r="AU193" s="21"/>
      <c r="AV193" s="20"/>
      <c r="AW193" s="20"/>
      <c r="AX193" s="20"/>
      <c r="AY193" s="20"/>
      <c r="AZ193" s="20"/>
      <c r="BA193" s="20"/>
      <c r="BB193" s="21"/>
    </row>
    <row r="194" spans="1:61" x14ac:dyDescent="0.3">
      <c r="A194" s="199" t="s">
        <v>1943</v>
      </c>
      <c r="B194" s="199" t="s">
        <v>20</v>
      </c>
      <c r="C194" s="199" t="s">
        <v>1020</v>
      </c>
      <c r="D194" s="441" t="s">
        <v>1020</v>
      </c>
      <c r="E194" s="441" t="s">
        <v>1973</v>
      </c>
      <c r="F194" s="441" t="s">
        <v>1020</v>
      </c>
      <c r="G194" s="441" t="s">
        <v>1020</v>
      </c>
      <c r="H194" s="245">
        <v>123900</v>
      </c>
      <c r="I194" s="246">
        <v>0</v>
      </c>
      <c r="J194" s="246">
        <v>0</v>
      </c>
      <c r="K194" s="442" t="s">
        <v>1020</v>
      </c>
      <c r="L194" s="322" t="s">
        <v>1020</v>
      </c>
      <c r="M194" s="246" t="s">
        <v>1020</v>
      </c>
      <c r="N194" s="246" t="s">
        <v>1020</v>
      </c>
      <c r="O194" s="246" t="s">
        <v>1020</v>
      </c>
      <c r="P194" s="246" t="s">
        <v>1020</v>
      </c>
      <c r="Q194" s="246" t="s">
        <v>1020</v>
      </c>
      <c r="R194" s="443" t="s">
        <v>1020</v>
      </c>
      <c r="S194" s="444" t="s">
        <v>1020</v>
      </c>
      <c r="T194" s="445" t="s">
        <v>1020</v>
      </c>
      <c r="U194" s="444" t="s">
        <v>1020</v>
      </c>
      <c r="V194" s="444" t="s">
        <v>1020</v>
      </c>
      <c r="W194" s="444" t="s">
        <v>1020</v>
      </c>
      <c r="X194" s="444" t="s">
        <v>1020</v>
      </c>
      <c r="Y194" s="446" t="s">
        <v>1020</v>
      </c>
      <c r="Z194" s="199"/>
      <c r="AA194" s="245">
        <v>123900</v>
      </c>
      <c r="AB194" s="442">
        <v>22</v>
      </c>
      <c r="AC194" s="442">
        <v>22</v>
      </c>
      <c r="AD194" s="246">
        <v>25</v>
      </c>
      <c r="AE194" s="246">
        <v>1</v>
      </c>
      <c r="AF194" s="246">
        <v>22</v>
      </c>
      <c r="AH194" s="21"/>
      <c r="AI194" s="320"/>
      <c r="AJ194" s="320"/>
      <c r="AK194" s="320"/>
      <c r="AL194" s="20"/>
      <c r="AM194" s="20"/>
      <c r="AN194" s="21"/>
      <c r="AO194" s="21"/>
      <c r="AP194" s="320"/>
      <c r="AQ194" s="320"/>
      <c r="AR194" s="466"/>
      <c r="AS194" s="20"/>
      <c r="AT194" s="20"/>
      <c r="AU194" s="21"/>
      <c r="AV194" s="20"/>
      <c r="AW194" s="20"/>
      <c r="AX194" s="20"/>
      <c r="AY194" s="20"/>
      <c r="AZ194" s="20"/>
      <c r="BA194" s="20"/>
      <c r="BB194" s="21"/>
    </row>
    <row r="195" spans="1:61" x14ac:dyDescent="0.3">
      <c r="A195" s="199" t="s">
        <v>1731</v>
      </c>
      <c r="B195" s="199" t="s">
        <v>24</v>
      </c>
      <c r="C195" s="199" t="s">
        <v>24</v>
      </c>
      <c r="D195" s="441" t="s">
        <v>1998</v>
      </c>
      <c r="E195" s="435" t="s">
        <v>9</v>
      </c>
      <c r="F195" s="441" t="s">
        <v>1974</v>
      </c>
      <c r="G195" s="441" t="s">
        <v>38</v>
      </c>
      <c r="H195" s="245">
        <v>123900</v>
      </c>
      <c r="I195" s="246">
        <v>0</v>
      </c>
      <c r="J195" s="246">
        <v>0</v>
      </c>
      <c r="K195" s="442" t="s">
        <v>1020</v>
      </c>
      <c r="L195" s="322">
        <v>0</v>
      </c>
      <c r="M195" s="246">
        <v>0</v>
      </c>
      <c r="N195" s="246">
        <v>0</v>
      </c>
      <c r="O195" s="246">
        <v>0</v>
      </c>
      <c r="P195" s="246">
        <v>0</v>
      </c>
      <c r="Q195" s="246">
        <v>0</v>
      </c>
      <c r="R195" s="443">
        <v>0</v>
      </c>
      <c r="S195" s="444">
        <v>0</v>
      </c>
      <c r="T195" s="445">
        <v>0</v>
      </c>
      <c r="U195" s="444">
        <v>0</v>
      </c>
      <c r="V195" s="444">
        <v>0</v>
      </c>
      <c r="W195" s="444">
        <v>0</v>
      </c>
      <c r="X195" s="444">
        <v>0</v>
      </c>
      <c r="Y195" s="446">
        <v>0</v>
      </c>
      <c r="Z195" s="199"/>
      <c r="AA195" s="245">
        <v>123900</v>
      </c>
      <c r="AB195" s="442">
        <v>0</v>
      </c>
      <c r="AC195" s="442">
        <v>0</v>
      </c>
      <c r="AD195" s="246">
        <v>23</v>
      </c>
      <c r="AE195" s="246">
        <v>0</v>
      </c>
      <c r="AF195" s="246">
        <v>0</v>
      </c>
      <c r="AH195" s="21"/>
      <c r="AI195" s="320"/>
      <c r="AJ195" s="320"/>
      <c r="AK195" s="320"/>
      <c r="AL195" s="20"/>
      <c r="AM195" s="20"/>
      <c r="AN195" s="21"/>
      <c r="AO195" s="21"/>
      <c r="AP195" s="320"/>
      <c r="AQ195" s="320"/>
      <c r="AR195" s="466"/>
      <c r="AS195" s="20"/>
      <c r="AT195" s="20"/>
      <c r="AU195" s="21"/>
      <c r="AV195" s="20"/>
      <c r="AW195" s="20"/>
      <c r="AX195" s="20"/>
      <c r="AY195" s="20"/>
      <c r="AZ195" s="20"/>
      <c r="BA195" s="20"/>
      <c r="BB195" s="21"/>
    </row>
    <row r="196" spans="1:61" s="200" customFormat="1" x14ac:dyDescent="0.3">
      <c r="A196" s="199" t="s">
        <v>927</v>
      </c>
      <c r="B196" s="199" t="s">
        <v>18</v>
      </c>
      <c r="C196" s="199" t="s">
        <v>18</v>
      </c>
      <c r="D196" s="441" t="s">
        <v>1998</v>
      </c>
      <c r="E196" s="441" t="s">
        <v>1973</v>
      </c>
      <c r="F196" s="441" t="s">
        <v>1973</v>
      </c>
      <c r="G196" s="441" t="s">
        <v>1998</v>
      </c>
      <c r="H196" s="245">
        <v>174000</v>
      </c>
      <c r="I196" s="246">
        <v>158</v>
      </c>
      <c r="J196" s="246">
        <v>4</v>
      </c>
      <c r="K196" s="442">
        <v>39.5</v>
      </c>
      <c r="L196" s="322">
        <v>158</v>
      </c>
      <c r="M196" s="246">
        <v>4</v>
      </c>
      <c r="N196" s="246">
        <v>39.5</v>
      </c>
      <c r="O196" s="246">
        <v>724</v>
      </c>
      <c r="P196" s="246">
        <v>13</v>
      </c>
      <c r="Q196" s="246">
        <v>55.7</v>
      </c>
      <c r="R196" s="443">
        <v>825</v>
      </c>
      <c r="S196" s="444">
        <v>12</v>
      </c>
      <c r="T196" s="445">
        <v>68.8</v>
      </c>
      <c r="U196" s="444">
        <v>999</v>
      </c>
      <c r="V196" s="444">
        <v>17</v>
      </c>
      <c r="W196" s="444">
        <v>58.76</v>
      </c>
      <c r="X196" s="444">
        <v>435</v>
      </c>
      <c r="Y196" s="446">
        <v>8</v>
      </c>
      <c r="Z196" s="246"/>
      <c r="AA196" s="245">
        <v>331300</v>
      </c>
      <c r="AB196" s="442">
        <v>64.375</v>
      </c>
      <c r="AC196" s="442">
        <v>68.666666666666671</v>
      </c>
      <c r="AD196" s="246">
        <v>56</v>
      </c>
      <c r="AE196" s="246">
        <v>8</v>
      </c>
      <c r="AF196" s="246">
        <v>515</v>
      </c>
      <c r="AG196"/>
      <c r="AH196" s="21"/>
      <c r="AI196" s="320"/>
      <c r="AJ196" s="320"/>
      <c r="AK196" s="320"/>
      <c r="AL196" s="20"/>
      <c r="AM196" s="20"/>
      <c r="AN196" s="63"/>
      <c r="AO196" s="21"/>
      <c r="AP196" s="320"/>
      <c r="AQ196" s="320"/>
      <c r="AR196" s="466"/>
      <c r="AS196" s="20"/>
      <c r="AT196" s="20"/>
      <c r="AU196" s="63"/>
      <c r="AV196" s="20"/>
      <c r="AW196" s="20"/>
      <c r="AX196" s="20"/>
      <c r="AY196" s="20"/>
      <c r="AZ196" s="20"/>
      <c r="BA196" s="20"/>
      <c r="BB196" s="63"/>
      <c r="BC196"/>
      <c r="BD196"/>
      <c r="BE196"/>
      <c r="BF196"/>
      <c r="BG196"/>
      <c r="BH196"/>
      <c r="BI196"/>
    </row>
    <row r="197" spans="1:61" x14ac:dyDescent="0.3">
      <c r="A197" s="199" t="s">
        <v>1945</v>
      </c>
      <c r="B197" s="199" t="s">
        <v>16</v>
      </c>
      <c r="C197" s="199" t="s">
        <v>1020</v>
      </c>
      <c r="D197" s="441" t="s">
        <v>1020</v>
      </c>
      <c r="E197" s="441" t="s">
        <v>11</v>
      </c>
      <c r="F197" s="441" t="s">
        <v>1020</v>
      </c>
      <c r="G197" s="441" t="s">
        <v>1020</v>
      </c>
      <c r="H197" s="245">
        <v>102400</v>
      </c>
      <c r="I197" s="246" t="s">
        <v>1020</v>
      </c>
      <c r="J197" s="246" t="s">
        <v>1020</v>
      </c>
      <c r="K197" s="442" t="s">
        <v>1020</v>
      </c>
      <c r="L197" s="322" t="s">
        <v>1020</v>
      </c>
      <c r="M197" s="246" t="s">
        <v>1020</v>
      </c>
      <c r="N197" s="246" t="s">
        <v>1020</v>
      </c>
      <c r="O197" s="246" t="s">
        <v>1020</v>
      </c>
      <c r="P197" s="246" t="s">
        <v>1020</v>
      </c>
      <c r="Q197" s="246" t="s">
        <v>1020</v>
      </c>
      <c r="R197" s="443" t="s">
        <v>1020</v>
      </c>
      <c r="S197" s="444" t="s">
        <v>1020</v>
      </c>
      <c r="T197" s="445" t="s">
        <v>1020</v>
      </c>
      <c r="U197" s="444" t="s">
        <v>1020</v>
      </c>
      <c r="V197" s="444" t="s">
        <v>1020</v>
      </c>
      <c r="W197" s="444" t="s">
        <v>1020</v>
      </c>
      <c r="X197" s="444" t="s">
        <v>1020</v>
      </c>
      <c r="Y197" s="446" t="s">
        <v>1020</v>
      </c>
      <c r="Z197" s="199"/>
      <c r="AA197" s="245">
        <v>102400</v>
      </c>
      <c r="AB197" s="442">
        <v>0</v>
      </c>
      <c r="AC197" s="442">
        <v>0</v>
      </c>
      <c r="AD197" s="246">
        <v>19</v>
      </c>
      <c r="AE197" s="246">
        <v>0</v>
      </c>
      <c r="AF197" s="246">
        <v>0</v>
      </c>
      <c r="AH197" s="21"/>
      <c r="AI197" s="320"/>
      <c r="AJ197" s="320"/>
      <c r="AK197" s="320"/>
      <c r="AL197" s="20"/>
      <c r="AM197" s="20"/>
      <c r="AN197" s="63"/>
      <c r="AO197" s="21"/>
      <c r="AP197" s="320"/>
      <c r="AQ197" s="320"/>
      <c r="AR197" s="466"/>
      <c r="AS197" s="20"/>
      <c r="AT197" s="20"/>
      <c r="AU197" s="63"/>
      <c r="AV197" s="20"/>
      <c r="AW197" s="20"/>
      <c r="AX197" s="20"/>
      <c r="AY197" s="20"/>
      <c r="AZ197" s="20"/>
      <c r="BA197" s="20"/>
      <c r="BB197" s="63"/>
    </row>
    <row r="198" spans="1:61" x14ac:dyDescent="0.3">
      <c r="A198" s="199" t="s">
        <v>1946</v>
      </c>
      <c r="B198" s="199" t="s">
        <v>18</v>
      </c>
      <c r="C198" s="199" t="s">
        <v>1020</v>
      </c>
      <c r="D198" s="441" t="s">
        <v>1020</v>
      </c>
      <c r="E198" s="441" t="s">
        <v>1974</v>
      </c>
      <c r="F198" s="441" t="s">
        <v>1020</v>
      </c>
      <c r="G198" s="441" t="s">
        <v>1020</v>
      </c>
      <c r="H198" s="245">
        <v>102400</v>
      </c>
      <c r="I198" s="246" t="s">
        <v>1020</v>
      </c>
      <c r="J198" s="246" t="s">
        <v>1020</v>
      </c>
      <c r="K198" s="442" t="s">
        <v>1020</v>
      </c>
      <c r="L198" s="322" t="s">
        <v>1020</v>
      </c>
      <c r="M198" s="246" t="s">
        <v>1020</v>
      </c>
      <c r="N198" s="246" t="s">
        <v>1020</v>
      </c>
      <c r="O198" s="246" t="s">
        <v>1020</v>
      </c>
      <c r="P198" s="246" t="s">
        <v>1020</v>
      </c>
      <c r="Q198" s="246" t="s">
        <v>1020</v>
      </c>
      <c r="R198" s="443" t="s">
        <v>1020</v>
      </c>
      <c r="S198" s="444" t="s">
        <v>1020</v>
      </c>
      <c r="T198" s="445" t="s">
        <v>1020</v>
      </c>
      <c r="U198" s="444" t="s">
        <v>1020</v>
      </c>
      <c r="V198" s="444" t="s">
        <v>1020</v>
      </c>
      <c r="W198" s="444" t="s">
        <v>1020</v>
      </c>
      <c r="X198" s="444" t="s">
        <v>1020</v>
      </c>
      <c r="Y198" s="446" t="s">
        <v>1020</v>
      </c>
      <c r="Z198" s="246"/>
      <c r="AA198" s="245">
        <v>102400</v>
      </c>
      <c r="AB198" s="442">
        <v>0</v>
      </c>
      <c r="AC198" s="442">
        <v>0</v>
      </c>
      <c r="AD198" s="246">
        <v>19</v>
      </c>
      <c r="AE198" s="246">
        <v>0</v>
      </c>
      <c r="AF198" s="246">
        <v>0</v>
      </c>
      <c r="AH198" s="21"/>
      <c r="AI198" s="320"/>
      <c r="AJ198" s="320"/>
      <c r="AK198" s="320"/>
      <c r="AL198" s="20"/>
      <c r="AM198" s="20"/>
      <c r="AN198" s="25"/>
      <c r="AO198" s="21"/>
      <c r="AP198" s="320"/>
      <c r="AQ198" s="320"/>
      <c r="AR198" s="466"/>
      <c r="AS198" s="20"/>
      <c r="AT198" s="20"/>
      <c r="AU198" s="25"/>
      <c r="AV198" s="20"/>
      <c r="AW198" s="20"/>
      <c r="AX198" s="20"/>
      <c r="AY198" s="20"/>
      <c r="AZ198" s="20"/>
      <c r="BA198" s="20"/>
      <c r="BB198" s="25"/>
    </row>
    <row r="199" spans="1:61" x14ac:dyDescent="0.3">
      <c r="A199" s="199" t="s">
        <v>1947</v>
      </c>
      <c r="B199" s="199" t="s">
        <v>14</v>
      </c>
      <c r="C199" s="199" t="s">
        <v>1020</v>
      </c>
      <c r="D199" s="441" t="s">
        <v>1020</v>
      </c>
      <c r="E199" s="441" t="s">
        <v>1972</v>
      </c>
      <c r="F199" s="441" t="s">
        <v>1020</v>
      </c>
      <c r="G199" s="441" t="s">
        <v>1020</v>
      </c>
      <c r="H199" s="245">
        <v>117300</v>
      </c>
      <c r="I199" s="246" t="s">
        <v>1020</v>
      </c>
      <c r="J199" s="246" t="s">
        <v>1020</v>
      </c>
      <c r="K199" s="442" t="s">
        <v>1020</v>
      </c>
      <c r="L199" s="322" t="s">
        <v>1020</v>
      </c>
      <c r="M199" s="246" t="s">
        <v>1020</v>
      </c>
      <c r="N199" s="246" t="s">
        <v>1020</v>
      </c>
      <c r="O199" s="246" t="s">
        <v>1020</v>
      </c>
      <c r="P199" s="246" t="s">
        <v>1020</v>
      </c>
      <c r="Q199" s="246" t="s">
        <v>1020</v>
      </c>
      <c r="R199" s="443" t="s">
        <v>1020</v>
      </c>
      <c r="S199" s="444" t="s">
        <v>1020</v>
      </c>
      <c r="T199" s="445" t="s">
        <v>1020</v>
      </c>
      <c r="U199" s="444" t="s">
        <v>1020</v>
      </c>
      <c r="V199" s="444" t="s">
        <v>1020</v>
      </c>
      <c r="W199" s="444" t="s">
        <v>1020</v>
      </c>
      <c r="X199" s="444" t="s">
        <v>1020</v>
      </c>
      <c r="Y199" s="446" t="s">
        <v>1020</v>
      </c>
      <c r="Z199" s="199"/>
      <c r="AA199" s="245">
        <v>117300</v>
      </c>
      <c r="AB199" s="442">
        <v>0</v>
      </c>
      <c r="AC199" s="442">
        <v>0</v>
      </c>
      <c r="AD199" s="246">
        <v>22</v>
      </c>
      <c r="AE199" s="246">
        <v>0</v>
      </c>
      <c r="AF199" s="246">
        <v>0</v>
      </c>
      <c r="AH199" s="21"/>
      <c r="AI199" s="320"/>
      <c r="AJ199" s="320"/>
      <c r="AK199" s="320"/>
      <c r="AL199" s="20"/>
      <c r="AM199" s="20"/>
      <c r="AN199" s="25"/>
      <c r="AO199" s="21"/>
      <c r="AP199" s="320"/>
      <c r="AQ199" s="320"/>
      <c r="AR199" s="466"/>
      <c r="AS199" s="20"/>
      <c r="AT199" s="20"/>
      <c r="AU199" s="25"/>
      <c r="AV199" s="20"/>
      <c r="AW199" s="20"/>
      <c r="AX199" s="20"/>
      <c r="AY199" s="20"/>
      <c r="AZ199" s="20"/>
      <c r="BA199" s="20"/>
      <c r="BB199" s="25"/>
    </row>
    <row r="200" spans="1:61" s="200" customFormat="1" x14ac:dyDescent="0.3">
      <c r="A200" s="199" t="s">
        <v>1949</v>
      </c>
      <c r="B200" s="199" t="s">
        <v>24</v>
      </c>
      <c r="C200" s="199" t="s">
        <v>1020</v>
      </c>
      <c r="D200" s="441" t="s">
        <v>1020</v>
      </c>
      <c r="E200" s="441" t="s">
        <v>1972</v>
      </c>
      <c r="F200" s="441" t="s">
        <v>1020</v>
      </c>
      <c r="G200" s="441" t="s">
        <v>1020</v>
      </c>
      <c r="H200" s="245">
        <v>123900</v>
      </c>
      <c r="I200" s="246" t="s">
        <v>1020</v>
      </c>
      <c r="J200" s="246" t="s">
        <v>1020</v>
      </c>
      <c r="K200" s="442" t="s">
        <v>1020</v>
      </c>
      <c r="L200" s="322" t="s">
        <v>1020</v>
      </c>
      <c r="M200" s="246" t="s">
        <v>1020</v>
      </c>
      <c r="N200" s="246" t="s">
        <v>1020</v>
      </c>
      <c r="O200" s="246" t="s">
        <v>1020</v>
      </c>
      <c r="P200" s="246" t="s">
        <v>1020</v>
      </c>
      <c r="Q200" s="246" t="s">
        <v>1020</v>
      </c>
      <c r="R200" s="443" t="s">
        <v>1020</v>
      </c>
      <c r="S200" s="444" t="s">
        <v>1020</v>
      </c>
      <c r="T200" s="445" t="s">
        <v>1020</v>
      </c>
      <c r="U200" s="444" t="s">
        <v>1020</v>
      </c>
      <c r="V200" s="444" t="s">
        <v>1020</v>
      </c>
      <c r="W200" s="444" t="s">
        <v>1020</v>
      </c>
      <c r="X200" s="444" t="s">
        <v>1020</v>
      </c>
      <c r="Y200" s="446" t="s">
        <v>1020</v>
      </c>
      <c r="Z200" s="246"/>
      <c r="AA200" s="245">
        <v>148600</v>
      </c>
      <c r="AB200" s="442">
        <v>30.6</v>
      </c>
      <c r="AC200" s="442">
        <v>38.666666666666664</v>
      </c>
      <c r="AD200" s="246">
        <v>-28</v>
      </c>
      <c r="AE200" s="246">
        <v>5</v>
      </c>
      <c r="AF200" s="246">
        <v>153</v>
      </c>
      <c r="AG200"/>
      <c r="AH200" s="21"/>
      <c r="AI200" s="320"/>
      <c r="AJ200" s="320"/>
      <c r="AK200" s="320"/>
      <c r="AL200" s="20"/>
      <c r="AM200" s="20"/>
      <c r="AN200" s="21"/>
      <c r="AO200" s="21"/>
      <c r="AP200" s="320"/>
      <c r="AQ200" s="320"/>
      <c r="AR200" s="466"/>
      <c r="AS200" s="20"/>
      <c r="AT200" s="20"/>
      <c r="AU200" s="21"/>
      <c r="AV200" s="20"/>
      <c r="AW200" s="20"/>
      <c r="AX200" s="20"/>
      <c r="AY200" s="20"/>
      <c r="AZ200" s="20"/>
      <c r="BA200" s="20"/>
      <c r="BB200" s="21"/>
      <c r="BC200"/>
      <c r="BD200"/>
      <c r="BE200"/>
      <c r="BF200"/>
      <c r="BG200"/>
      <c r="BH200"/>
      <c r="BI200"/>
    </row>
    <row r="201" spans="1:61" x14ac:dyDescent="0.3">
      <c r="A201" s="199" t="s">
        <v>1950</v>
      </c>
      <c r="B201" s="199" t="s">
        <v>19</v>
      </c>
      <c r="C201" s="199" t="s">
        <v>1020</v>
      </c>
      <c r="D201" s="441" t="s">
        <v>1020</v>
      </c>
      <c r="E201" s="441" t="s">
        <v>10</v>
      </c>
      <c r="F201" s="441" t="s">
        <v>1020</v>
      </c>
      <c r="G201" s="441" t="s">
        <v>1020</v>
      </c>
      <c r="H201" s="245">
        <v>139800</v>
      </c>
      <c r="I201" s="246" t="s">
        <v>1020</v>
      </c>
      <c r="J201" s="246" t="s">
        <v>1020</v>
      </c>
      <c r="K201" s="442" t="s">
        <v>1020</v>
      </c>
      <c r="L201" s="322" t="s">
        <v>1020</v>
      </c>
      <c r="M201" s="246" t="s">
        <v>1020</v>
      </c>
      <c r="N201" s="246" t="s">
        <v>1020</v>
      </c>
      <c r="O201" s="246" t="s">
        <v>1020</v>
      </c>
      <c r="P201" s="246" t="s">
        <v>1020</v>
      </c>
      <c r="Q201" s="246" t="s">
        <v>1020</v>
      </c>
      <c r="R201" s="443" t="s">
        <v>1020</v>
      </c>
      <c r="S201" s="444" t="s">
        <v>1020</v>
      </c>
      <c r="T201" s="445" t="s">
        <v>1020</v>
      </c>
      <c r="U201" s="444" t="s">
        <v>1020</v>
      </c>
      <c r="V201" s="444" t="s">
        <v>1020</v>
      </c>
      <c r="W201" s="444" t="s">
        <v>1020</v>
      </c>
      <c r="X201" s="444" t="s">
        <v>1020</v>
      </c>
      <c r="Y201" s="446" t="s">
        <v>1020</v>
      </c>
      <c r="Z201" s="372"/>
      <c r="AA201" s="245">
        <v>175000</v>
      </c>
      <c r="AB201" s="442">
        <v>37.5</v>
      </c>
      <c r="AC201" s="442">
        <v>28.333333333333332</v>
      </c>
      <c r="AD201" s="246">
        <v>56</v>
      </c>
      <c r="AE201" s="246">
        <v>6</v>
      </c>
      <c r="AF201" s="246">
        <v>225</v>
      </c>
      <c r="AH201" s="21"/>
      <c r="AI201" s="320"/>
      <c r="AJ201" s="320"/>
      <c r="AK201" s="320"/>
      <c r="AL201" s="20"/>
      <c r="AM201" s="20"/>
      <c r="AN201" s="21"/>
      <c r="AO201" s="21"/>
      <c r="AP201" s="320"/>
      <c r="AQ201" s="320"/>
      <c r="AR201" s="466"/>
      <c r="AS201" s="20"/>
      <c r="AT201" s="20"/>
      <c r="AU201" s="21"/>
      <c r="AV201" s="20"/>
      <c r="AW201" s="20"/>
      <c r="AX201" s="20"/>
      <c r="AY201" s="20"/>
      <c r="AZ201" s="20"/>
      <c r="BA201" s="20"/>
      <c r="BB201" s="21"/>
    </row>
    <row r="202" spans="1:61" x14ac:dyDescent="0.3">
      <c r="A202" s="199" t="s">
        <v>1951</v>
      </c>
      <c r="B202" s="199" t="s">
        <v>14</v>
      </c>
      <c r="C202" s="199" t="s">
        <v>1020</v>
      </c>
      <c r="D202" s="441" t="s">
        <v>1020</v>
      </c>
      <c r="E202" s="441" t="s">
        <v>9</v>
      </c>
      <c r="F202" s="441" t="s">
        <v>1020</v>
      </c>
      <c r="G202" s="441" t="s">
        <v>1020</v>
      </c>
      <c r="H202" s="245">
        <v>117300</v>
      </c>
      <c r="I202" s="246" t="s">
        <v>1020</v>
      </c>
      <c r="J202" s="246" t="s">
        <v>1020</v>
      </c>
      <c r="K202" s="442" t="s">
        <v>1020</v>
      </c>
      <c r="L202" s="322" t="s">
        <v>1020</v>
      </c>
      <c r="M202" s="246" t="s">
        <v>1020</v>
      </c>
      <c r="N202" s="246" t="s">
        <v>1020</v>
      </c>
      <c r="O202" s="246" t="s">
        <v>1020</v>
      </c>
      <c r="P202" s="246" t="s">
        <v>1020</v>
      </c>
      <c r="Q202" s="246" t="s">
        <v>1020</v>
      </c>
      <c r="R202" s="443" t="s">
        <v>1020</v>
      </c>
      <c r="S202" s="444" t="s">
        <v>1020</v>
      </c>
      <c r="T202" s="445" t="s">
        <v>1020</v>
      </c>
      <c r="U202" s="444" t="s">
        <v>1020</v>
      </c>
      <c r="V202" s="444" t="s">
        <v>1020</v>
      </c>
      <c r="W202" s="444" t="s">
        <v>1020</v>
      </c>
      <c r="X202" s="444" t="s">
        <v>1020</v>
      </c>
      <c r="Y202" s="446" t="s">
        <v>1020</v>
      </c>
      <c r="Z202" s="199"/>
      <c r="AA202" s="245">
        <v>117300</v>
      </c>
      <c r="AB202" s="442">
        <v>0</v>
      </c>
      <c r="AC202" s="442">
        <v>0</v>
      </c>
      <c r="AD202" s="246">
        <v>22</v>
      </c>
      <c r="AE202" s="246">
        <v>0</v>
      </c>
      <c r="AF202" s="246">
        <v>0</v>
      </c>
      <c r="AH202" s="21"/>
      <c r="AI202" s="320"/>
      <c r="AJ202" s="320"/>
      <c r="AK202" s="320"/>
      <c r="AL202" s="20"/>
      <c r="AM202" s="20"/>
      <c r="AN202" s="21"/>
      <c r="AO202" s="21"/>
      <c r="AP202" s="320"/>
      <c r="AQ202" s="320"/>
      <c r="AR202" s="466"/>
      <c r="AS202" s="20"/>
      <c r="AT202" s="20"/>
      <c r="AU202" s="21"/>
      <c r="AV202" s="20"/>
      <c r="AW202" s="20"/>
      <c r="AX202" s="20"/>
      <c r="AY202" s="20"/>
      <c r="AZ202" s="20"/>
      <c r="BA202" s="20"/>
      <c r="BB202" s="21"/>
    </row>
    <row r="203" spans="1:61" x14ac:dyDescent="0.3">
      <c r="A203" s="199" t="s">
        <v>1559</v>
      </c>
      <c r="B203" s="199" t="s">
        <v>2</v>
      </c>
      <c r="C203" s="199" t="s">
        <v>2</v>
      </c>
      <c r="D203" s="441" t="s">
        <v>1998</v>
      </c>
      <c r="E203" s="441" t="s">
        <v>1973</v>
      </c>
      <c r="F203" s="441" t="s">
        <v>1973</v>
      </c>
      <c r="G203" s="441" t="s">
        <v>1998</v>
      </c>
      <c r="H203" s="245">
        <v>123900</v>
      </c>
      <c r="I203" s="246">
        <v>0</v>
      </c>
      <c r="J203" s="246">
        <v>0</v>
      </c>
      <c r="K203" s="442" t="s">
        <v>1020</v>
      </c>
      <c r="L203" s="322">
        <v>0</v>
      </c>
      <c r="M203" s="246">
        <v>0</v>
      </c>
      <c r="N203" s="246">
        <v>0</v>
      </c>
      <c r="O203" s="246">
        <v>-1</v>
      </c>
      <c r="P203" s="246">
        <v>1</v>
      </c>
      <c r="Q203" s="246">
        <v>-1</v>
      </c>
      <c r="R203" s="443">
        <v>0</v>
      </c>
      <c r="S203" s="444">
        <v>0</v>
      </c>
      <c r="T203" s="445">
        <v>0</v>
      </c>
      <c r="U203" s="444">
        <v>0</v>
      </c>
      <c r="V203" s="444">
        <v>0</v>
      </c>
      <c r="W203" s="444">
        <v>0</v>
      </c>
      <c r="X203" s="444">
        <v>0</v>
      </c>
      <c r="Y203" s="446">
        <v>0</v>
      </c>
      <c r="Z203" s="246"/>
      <c r="AA203" s="245">
        <v>303000</v>
      </c>
      <c r="AB203" s="442">
        <v>65.142857142857139</v>
      </c>
      <c r="AC203" s="442">
        <v>85.666666666666671</v>
      </c>
      <c r="AD203" s="246">
        <v>-4</v>
      </c>
      <c r="AE203" s="246">
        <v>7</v>
      </c>
      <c r="AF203" s="246">
        <v>456</v>
      </c>
      <c r="AH203" s="21"/>
      <c r="AI203" s="320"/>
      <c r="AJ203" s="320"/>
      <c r="AK203" s="320"/>
      <c r="AL203" s="20"/>
      <c r="AM203" s="20"/>
      <c r="AN203" s="21"/>
      <c r="AO203" s="21"/>
      <c r="AP203" s="320"/>
      <c r="AQ203" s="320"/>
      <c r="AR203" s="466"/>
      <c r="AS203" s="20"/>
      <c r="AT203" s="20"/>
      <c r="AU203" s="21"/>
      <c r="AV203" s="20"/>
      <c r="AW203" s="20"/>
      <c r="AX203" s="20"/>
      <c r="AY203" s="20"/>
      <c r="AZ203" s="20"/>
      <c r="BA203" s="20"/>
      <c r="BB203" s="21"/>
    </row>
    <row r="204" spans="1:61" s="202" customFormat="1" x14ac:dyDescent="0.3">
      <c r="A204" s="199" t="s">
        <v>1952</v>
      </c>
      <c r="B204" s="199" t="s">
        <v>23</v>
      </c>
      <c r="C204" s="199" t="s">
        <v>1020</v>
      </c>
      <c r="D204" s="441" t="s">
        <v>1020</v>
      </c>
      <c r="E204" s="441" t="s">
        <v>38</v>
      </c>
      <c r="F204" s="441" t="s">
        <v>1020</v>
      </c>
      <c r="G204" s="441" t="s">
        <v>1020</v>
      </c>
      <c r="H204" s="245">
        <v>117300</v>
      </c>
      <c r="I204" s="246" t="s">
        <v>1020</v>
      </c>
      <c r="J204" s="246" t="s">
        <v>1020</v>
      </c>
      <c r="K204" s="442" t="s">
        <v>1020</v>
      </c>
      <c r="L204" s="322" t="s">
        <v>1020</v>
      </c>
      <c r="M204" s="246" t="s">
        <v>1020</v>
      </c>
      <c r="N204" s="246" t="s">
        <v>1020</v>
      </c>
      <c r="O204" s="246" t="s">
        <v>1020</v>
      </c>
      <c r="P204" s="246" t="s">
        <v>1020</v>
      </c>
      <c r="Q204" s="246" t="s">
        <v>1020</v>
      </c>
      <c r="R204" s="443" t="s">
        <v>1020</v>
      </c>
      <c r="S204" s="444" t="s">
        <v>1020</v>
      </c>
      <c r="T204" s="445" t="s">
        <v>1020</v>
      </c>
      <c r="U204" s="444" t="s">
        <v>1020</v>
      </c>
      <c r="V204" s="444" t="s">
        <v>1020</v>
      </c>
      <c r="W204" s="444" t="s">
        <v>1020</v>
      </c>
      <c r="X204" s="444" t="s">
        <v>1020</v>
      </c>
      <c r="Y204" s="446" t="s">
        <v>1020</v>
      </c>
      <c r="Z204" s="301"/>
      <c r="AA204" s="245">
        <v>117300</v>
      </c>
      <c r="AB204" s="442">
        <v>0</v>
      </c>
      <c r="AC204" s="442">
        <v>0</v>
      </c>
      <c r="AD204" s="246">
        <v>22</v>
      </c>
      <c r="AE204" s="246">
        <v>0</v>
      </c>
      <c r="AF204" s="246">
        <v>0</v>
      </c>
      <c r="AG204"/>
      <c r="AH204" s="21"/>
      <c r="AI204" s="320"/>
      <c r="AJ204" s="320"/>
      <c r="AK204" s="320"/>
      <c r="AL204" s="20"/>
      <c r="AM204" s="20"/>
      <c r="AN204" s="21"/>
      <c r="AO204" s="21"/>
      <c r="AP204" s="320"/>
      <c r="AQ204" s="320"/>
      <c r="AR204" s="466"/>
      <c r="AS204" s="20"/>
      <c r="AT204" s="20"/>
      <c r="AU204" s="21"/>
      <c r="AV204" s="20"/>
      <c r="AW204" s="20"/>
      <c r="AX204" s="20"/>
      <c r="AY204" s="20"/>
      <c r="AZ204" s="20"/>
      <c r="BA204" s="20"/>
      <c r="BB204" s="21"/>
      <c r="BC204"/>
      <c r="BD204"/>
      <c r="BE204"/>
      <c r="BF204"/>
    </row>
    <row r="205" spans="1:61" x14ac:dyDescent="0.3">
      <c r="A205" s="199" t="s">
        <v>1692</v>
      </c>
      <c r="B205" s="199" t="s">
        <v>20</v>
      </c>
      <c r="C205" s="199" t="s">
        <v>20</v>
      </c>
      <c r="D205" s="441" t="s">
        <v>1998</v>
      </c>
      <c r="E205" s="435" t="s">
        <v>38</v>
      </c>
      <c r="F205" s="441" t="s">
        <v>1972</v>
      </c>
      <c r="G205" s="441" t="s">
        <v>38</v>
      </c>
      <c r="H205" s="245">
        <v>123900</v>
      </c>
      <c r="I205" s="246">
        <v>63</v>
      </c>
      <c r="J205" s="246">
        <v>2</v>
      </c>
      <c r="K205" s="442">
        <v>31.5</v>
      </c>
      <c r="L205" s="322">
        <v>63</v>
      </c>
      <c r="M205" s="246">
        <v>2</v>
      </c>
      <c r="N205" s="246">
        <v>31.5</v>
      </c>
      <c r="O205" s="246">
        <v>0</v>
      </c>
      <c r="P205" s="246">
        <v>0</v>
      </c>
      <c r="Q205" s="246">
        <v>0</v>
      </c>
      <c r="R205" s="443">
        <v>0</v>
      </c>
      <c r="S205" s="444">
        <v>0</v>
      </c>
      <c r="T205" s="445">
        <v>0</v>
      </c>
      <c r="U205" s="444">
        <v>0</v>
      </c>
      <c r="V205" s="444">
        <v>0</v>
      </c>
      <c r="W205" s="444">
        <v>0</v>
      </c>
      <c r="X205" s="444">
        <v>0</v>
      </c>
      <c r="Y205" s="446">
        <v>0</v>
      </c>
      <c r="Z205" s="244"/>
      <c r="AA205" s="245">
        <v>123900</v>
      </c>
      <c r="AB205" s="442">
        <v>0</v>
      </c>
      <c r="AC205" s="442">
        <v>0</v>
      </c>
      <c r="AD205" s="246">
        <v>23</v>
      </c>
      <c r="AE205" s="246">
        <v>0</v>
      </c>
      <c r="AF205" s="246">
        <v>0</v>
      </c>
      <c r="AH205" s="21"/>
      <c r="AI205" s="320"/>
      <c r="AJ205" s="320"/>
      <c r="AK205" s="320"/>
      <c r="AL205" s="20"/>
      <c r="AM205" s="20"/>
      <c r="AN205" s="21"/>
      <c r="AO205" s="21"/>
      <c r="AP205" s="320"/>
      <c r="AQ205" s="320"/>
      <c r="AR205" s="466"/>
      <c r="AS205" s="20"/>
      <c r="AT205" s="20"/>
      <c r="AU205" s="21"/>
      <c r="AV205" s="20"/>
      <c r="AW205" s="20"/>
      <c r="AX205" s="20"/>
      <c r="AY205" s="20"/>
      <c r="AZ205" s="20"/>
      <c r="BA205" s="20"/>
      <c r="BB205" s="21"/>
      <c r="BF205" s="202"/>
    </row>
    <row r="206" spans="1:61" x14ac:dyDescent="0.3">
      <c r="A206" s="199" t="s">
        <v>1953</v>
      </c>
      <c r="B206" s="199" t="s">
        <v>21</v>
      </c>
      <c r="C206" s="199" t="s">
        <v>1020</v>
      </c>
      <c r="D206" s="441" t="s">
        <v>1020</v>
      </c>
      <c r="E206" s="441" t="s">
        <v>38</v>
      </c>
      <c r="F206" s="441" t="s">
        <v>1020</v>
      </c>
      <c r="G206" s="441" t="s">
        <v>1020</v>
      </c>
      <c r="H206" s="245">
        <v>102400</v>
      </c>
      <c r="I206" s="246" t="s">
        <v>1020</v>
      </c>
      <c r="J206" s="246" t="s">
        <v>1020</v>
      </c>
      <c r="K206" s="442" t="s">
        <v>1020</v>
      </c>
      <c r="L206" s="322" t="s">
        <v>1020</v>
      </c>
      <c r="M206" s="246" t="s">
        <v>1020</v>
      </c>
      <c r="N206" s="246" t="s">
        <v>1020</v>
      </c>
      <c r="O206" s="246" t="s">
        <v>1020</v>
      </c>
      <c r="P206" s="246" t="s">
        <v>1020</v>
      </c>
      <c r="Q206" s="246" t="s">
        <v>1020</v>
      </c>
      <c r="R206" s="443" t="s">
        <v>1020</v>
      </c>
      <c r="S206" s="444" t="s">
        <v>1020</v>
      </c>
      <c r="T206" s="445" t="s">
        <v>1020</v>
      </c>
      <c r="U206" s="444" t="s">
        <v>1020</v>
      </c>
      <c r="V206" s="444" t="s">
        <v>1020</v>
      </c>
      <c r="W206" s="444" t="s">
        <v>1020</v>
      </c>
      <c r="X206" s="444" t="s">
        <v>1020</v>
      </c>
      <c r="Y206" s="446" t="s">
        <v>1020</v>
      </c>
      <c r="Z206" s="246"/>
      <c r="AA206" s="245">
        <v>102400</v>
      </c>
      <c r="AB206" s="442">
        <v>0</v>
      </c>
      <c r="AC206" s="442">
        <v>0</v>
      </c>
      <c r="AD206" s="246">
        <v>19</v>
      </c>
      <c r="AE206" s="246">
        <v>0</v>
      </c>
      <c r="AF206" s="246">
        <v>0</v>
      </c>
      <c r="AH206" s="21"/>
      <c r="AI206" s="320"/>
      <c r="AJ206" s="320"/>
      <c r="AK206" s="320"/>
      <c r="AL206" s="20"/>
      <c r="AM206" s="20"/>
      <c r="AN206" s="21"/>
      <c r="AO206" s="21"/>
      <c r="AP206" s="320"/>
      <c r="AQ206" s="320"/>
      <c r="AR206" s="466"/>
      <c r="AS206" s="20"/>
      <c r="AT206" s="20"/>
      <c r="AU206" s="21"/>
      <c r="AV206" s="20"/>
      <c r="AW206" s="20"/>
      <c r="AX206" s="20"/>
      <c r="AY206" s="20"/>
      <c r="AZ206" s="20"/>
      <c r="BA206" s="20"/>
      <c r="BB206" s="21"/>
    </row>
    <row r="207" spans="1:61" x14ac:dyDescent="0.3">
      <c r="A207" s="199" t="s">
        <v>1564</v>
      </c>
      <c r="B207" s="199" t="s">
        <v>13</v>
      </c>
      <c r="C207" s="199" t="s">
        <v>13</v>
      </c>
      <c r="D207" s="441" t="s">
        <v>1998</v>
      </c>
      <c r="E207" s="441" t="s">
        <v>10</v>
      </c>
      <c r="F207" s="441" t="s">
        <v>10</v>
      </c>
      <c r="G207" s="441" t="s">
        <v>1998</v>
      </c>
      <c r="H207" s="245">
        <v>123900</v>
      </c>
      <c r="I207" s="246">
        <v>87</v>
      </c>
      <c r="J207" s="246">
        <v>4</v>
      </c>
      <c r="K207" s="442">
        <v>21.75</v>
      </c>
      <c r="L207" s="322">
        <v>87</v>
      </c>
      <c r="M207" s="246">
        <v>4</v>
      </c>
      <c r="N207" s="246">
        <v>21.75</v>
      </c>
      <c r="O207" s="246">
        <v>71</v>
      </c>
      <c r="P207" s="246">
        <v>2</v>
      </c>
      <c r="Q207" s="246">
        <v>35.5</v>
      </c>
      <c r="R207" s="443">
        <v>0</v>
      </c>
      <c r="S207" s="444">
        <v>0</v>
      </c>
      <c r="T207" s="445">
        <v>0</v>
      </c>
      <c r="U207" s="444">
        <v>0</v>
      </c>
      <c r="V207" s="444">
        <v>0</v>
      </c>
      <c r="W207" s="444">
        <v>0</v>
      </c>
      <c r="X207" s="444">
        <v>0</v>
      </c>
      <c r="Y207" s="446">
        <v>0</v>
      </c>
      <c r="Z207" s="199"/>
      <c r="AA207" s="245">
        <v>123900</v>
      </c>
      <c r="AB207" s="442">
        <v>40</v>
      </c>
      <c r="AC207" s="442">
        <v>40</v>
      </c>
      <c r="AD207" s="246">
        <v>7</v>
      </c>
      <c r="AE207" s="246">
        <v>1</v>
      </c>
      <c r="AF207" s="246">
        <v>40</v>
      </c>
      <c r="AH207" s="21"/>
      <c r="AI207" s="320"/>
      <c r="AJ207" s="320"/>
      <c r="AK207" s="320"/>
      <c r="AL207" s="20"/>
      <c r="AM207" s="20"/>
      <c r="AN207" s="21"/>
      <c r="AO207" s="21"/>
      <c r="AP207" s="320"/>
      <c r="AQ207" s="320"/>
      <c r="AR207" s="466"/>
      <c r="AS207" s="20"/>
      <c r="AT207" s="20"/>
      <c r="AU207" s="21"/>
      <c r="AV207" s="20"/>
      <c r="AW207" s="20"/>
      <c r="AX207" s="20"/>
      <c r="AY207" s="20"/>
      <c r="AZ207" s="20"/>
      <c r="BA207" s="20"/>
      <c r="BB207" s="21"/>
    </row>
    <row r="208" spans="1:61" x14ac:dyDescent="0.3">
      <c r="A208" s="199" t="s">
        <v>1694</v>
      </c>
      <c r="B208" s="199" t="s">
        <v>24</v>
      </c>
      <c r="C208" s="199" t="s">
        <v>24</v>
      </c>
      <c r="D208" s="441" t="s">
        <v>1998</v>
      </c>
      <c r="E208" s="435" t="s">
        <v>1974</v>
      </c>
      <c r="F208" s="441" t="s">
        <v>38</v>
      </c>
      <c r="G208" s="441" t="s">
        <v>38</v>
      </c>
      <c r="H208" s="245">
        <v>123900</v>
      </c>
      <c r="I208" s="246">
        <v>0</v>
      </c>
      <c r="J208" s="246">
        <v>0</v>
      </c>
      <c r="K208" s="442" t="s">
        <v>1020</v>
      </c>
      <c r="L208" s="322">
        <v>0</v>
      </c>
      <c r="M208" s="246">
        <v>0</v>
      </c>
      <c r="N208" s="246">
        <v>0</v>
      </c>
      <c r="O208" s="246">
        <v>0</v>
      </c>
      <c r="P208" s="246">
        <v>0</v>
      </c>
      <c r="Q208" s="246">
        <v>0</v>
      </c>
      <c r="R208" s="443">
        <v>0</v>
      </c>
      <c r="S208" s="444">
        <v>0</v>
      </c>
      <c r="T208" s="445">
        <v>0</v>
      </c>
      <c r="U208" s="444">
        <v>0</v>
      </c>
      <c r="V208" s="444">
        <v>0</v>
      </c>
      <c r="W208" s="444">
        <v>0</v>
      </c>
      <c r="X208" s="444">
        <v>0</v>
      </c>
      <c r="Y208" s="446">
        <v>0</v>
      </c>
      <c r="Z208" s="246"/>
      <c r="AA208" s="245">
        <v>123900</v>
      </c>
      <c r="AB208" s="442">
        <v>11.5</v>
      </c>
      <c r="AC208" s="442">
        <v>11.5</v>
      </c>
      <c r="AD208" s="246">
        <v>47</v>
      </c>
      <c r="AE208" s="246">
        <v>2</v>
      </c>
      <c r="AF208" s="246">
        <v>23</v>
      </c>
      <c r="AH208" s="21"/>
      <c r="AI208" s="320"/>
      <c r="AJ208" s="320"/>
      <c r="AK208" s="320"/>
      <c r="AL208" s="20"/>
      <c r="AM208" s="20"/>
      <c r="AN208" s="21"/>
      <c r="AO208" s="21"/>
      <c r="AP208" s="320"/>
      <c r="AQ208" s="320"/>
      <c r="AR208" s="466"/>
      <c r="AS208" s="20"/>
      <c r="AT208" s="20"/>
      <c r="AU208" s="21"/>
      <c r="AV208" s="20"/>
      <c r="AW208" s="20"/>
      <c r="AX208" s="20"/>
      <c r="AY208" s="20"/>
      <c r="AZ208" s="20"/>
      <c r="BA208" s="20"/>
      <c r="BB208" s="21"/>
    </row>
    <row r="209" spans="1:54" x14ac:dyDescent="0.3">
      <c r="A209" s="199" t="s">
        <v>1954</v>
      </c>
      <c r="B209" s="199" t="s">
        <v>22</v>
      </c>
      <c r="C209" s="199" t="s">
        <v>1020</v>
      </c>
      <c r="D209" s="441" t="s">
        <v>1020</v>
      </c>
      <c r="E209" s="441" t="s">
        <v>1974</v>
      </c>
      <c r="F209" s="441" t="s">
        <v>1020</v>
      </c>
      <c r="G209" s="441" t="s">
        <v>1020</v>
      </c>
      <c r="H209" s="245">
        <v>198300</v>
      </c>
      <c r="I209" s="246" t="s">
        <v>1020</v>
      </c>
      <c r="J209" s="246" t="s">
        <v>1020</v>
      </c>
      <c r="K209" s="442" t="s">
        <v>1020</v>
      </c>
      <c r="L209" s="322" t="s">
        <v>1020</v>
      </c>
      <c r="M209" s="246" t="s">
        <v>1020</v>
      </c>
      <c r="N209" s="246" t="s">
        <v>1020</v>
      </c>
      <c r="O209" s="246" t="s">
        <v>1020</v>
      </c>
      <c r="P209" s="246" t="s">
        <v>1020</v>
      </c>
      <c r="Q209" s="246" t="s">
        <v>1020</v>
      </c>
      <c r="R209" s="443" t="s">
        <v>1020</v>
      </c>
      <c r="S209" s="444" t="s">
        <v>1020</v>
      </c>
      <c r="T209" s="445" t="s">
        <v>1020</v>
      </c>
      <c r="U209" s="444" t="s">
        <v>1020</v>
      </c>
      <c r="V209" s="444" t="s">
        <v>1020</v>
      </c>
      <c r="W209" s="444" t="s">
        <v>1020</v>
      </c>
      <c r="X209" s="444" t="s">
        <v>1020</v>
      </c>
      <c r="Y209" s="446" t="s">
        <v>1020</v>
      </c>
      <c r="Z209" s="199"/>
      <c r="AA209" s="245">
        <v>452000</v>
      </c>
      <c r="AB209" s="442">
        <v>103.625</v>
      </c>
      <c r="AC209" s="442">
        <v>90</v>
      </c>
      <c r="AD209" s="246">
        <v>39</v>
      </c>
      <c r="AE209" s="246">
        <v>8</v>
      </c>
      <c r="AF209" s="246">
        <v>829</v>
      </c>
      <c r="AH209" s="21"/>
      <c r="AI209" s="320"/>
      <c r="AJ209" s="320"/>
      <c r="AK209" s="320"/>
      <c r="AL209" s="20"/>
      <c r="AM209" s="20"/>
      <c r="AN209" s="21"/>
      <c r="AO209" s="21"/>
      <c r="AP209" s="320"/>
      <c r="AQ209" s="320"/>
      <c r="AR209" s="466"/>
      <c r="AS209" s="20"/>
      <c r="AT209" s="20"/>
      <c r="AU209" s="21"/>
      <c r="AV209" s="20"/>
      <c r="AW209" s="20"/>
      <c r="AX209" s="20"/>
      <c r="AY209" s="20"/>
      <c r="AZ209" s="20"/>
      <c r="BA209" s="20"/>
      <c r="BB209" s="21"/>
    </row>
    <row r="210" spans="1:54" x14ac:dyDescent="0.3">
      <c r="A210" s="199" t="s">
        <v>1695</v>
      </c>
      <c r="B210" s="199" t="s">
        <v>24</v>
      </c>
      <c r="C210" s="199" t="s">
        <v>24</v>
      </c>
      <c r="D210" s="441" t="s">
        <v>1998</v>
      </c>
      <c r="E210" s="435" t="s">
        <v>1972</v>
      </c>
      <c r="F210" s="441" t="s">
        <v>10</v>
      </c>
      <c r="G210" s="441" t="s">
        <v>38</v>
      </c>
      <c r="H210" s="245">
        <v>165700</v>
      </c>
      <c r="I210" s="246">
        <v>43</v>
      </c>
      <c r="J210" s="246">
        <v>1</v>
      </c>
      <c r="K210" s="442">
        <v>43</v>
      </c>
      <c r="L210" s="322">
        <v>43</v>
      </c>
      <c r="M210" s="246">
        <v>1</v>
      </c>
      <c r="N210" s="246">
        <v>43</v>
      </c>
      <c r="O210" s="246">
        <v>0</v>
      </c>
      <c r="P210" s="246">
        <v>0</v>
      </c>
      <c r="Q210" s="246">
        <v>0</v>
      </c>
      <c r="R210" s="443">
        <v>0</v>
      </c>
      <c r="S210" s="444">
        <v>0</v>
      </c>
      <c r="T210" s="445">
        <v>0</v>
      </c>
      <c r="U210" s="444">
        <v>0</v>
      </c>
      <c r="V210" s="444">
        <v>0</v>
      </c>
      <c r="W210" s="444">
        <v>0</v>
      </c>
      <c r="X210" s="444">
        <v>0</v>
      </c>
      <c r="Y210" s="446">
        <v>0</v>
      </c>
      <c r="Z210" s="246"/>
      <c r="AA210" s="245">
        <v>165700</v>
      </c>
      <c r="AB210" s="442">
        <v>11</v>
      </c>
      <c r="AC210" s="442">
        <v>11</v>
      </c>
      <c r="AD210" s="246">
        <v>53</v>
      </c>
      <c r="AE210" s="246">
        <v>1</v>
      </c>
      <c r="AF210" s="246">
        <v>11</v>
      </c>
      <c r="AH210" s="21"/>
      <c r="AI210" s="320"/>
      <c r="AJ210" s="320"/>
      <c r="AK210" s="320"/>
      <c r="AL210" s="20"/>
      <c r="AM210" s="20"/>
      <c r="AN210" s="21"/>
      <c r="AO210" s="21"/>
      <c r="AP210" s="320"/>
      <c r="AQ210" s="320"/>
      <c r="AR210" s="466"/>
      <c r="AS210" s="20"/>
      <c r="AT210" s="20"/>
      <c r="AU210" s="21"/>
      <c r="AV210" s="20"/>
      <c r="AW210" s="20"/>
      <c r="AX210" s="20"/>
      <c r="AY210" s="20"/>
      <c r="AZ210" s="20"/>
      <c r="BA210" s="20"/>
      <c r="BB210" s="21"/>
    </row>
    <row r="211" spans="1:54" x14ac:dyDescent="0.3">
      <c r="A211" s="199" t="s">
        <v>1406</v>
      </c>
      <c r="B211" s="199" t="s">
        <v>18</v>
      </c>
      <c r="C211" s="199" t="s">
        <v>18</v>
      </c>
      <c r="D211" s="441" t="s">
        <v>1998</v>
      </c>
      <c r="E211" s="435" t="s">
        <v>1972</v>
      </c>
      <c r="F211" s="441" t="s">
        <v>38</v>
      </c>
      <c r="G211" s="441" t="s">
        <v>38</v>
      </c>
      <c r="H211" s="245">
        <v>166100</v>
      </c>
      <c r="I211" s="246">
        <v>0</v>
      </c>
      <c r="J211" s="246">
        <v>0</v>
      </c>
      <c r="K211" s="442" t="s">
        <v>1020</v>
      </c>
      <c r="L211" s="322">
        <v>0</v>
      </c>
      <c r="M211" s="246">
        <v>0</v>
      </c>
      <c r="N211" s="246">
        <v>0</v>
      </c>
      <c r="O211" s="246">
        <v>181</v>
      </c>
      <c r="P211" s="246">
        <v>3</v>
      </c>
      <c r="Q211" s="246">
        <v>60.3</v>
      </c>
      <c r="R211" s="443">
        <v>435</v>
      </c>
      <c r="S211" s="444">
        <v>6</v>
      </c>
      <c r="T211" s="445">
        <v>72.5</v>
      </c>
      <c r="U211" s="444">
        <v>0</v>
      </c>
      <c r="V211" s="444">
        <v>0</v>
      </c>
      <c r="W211" s="444">
        <v>0</v>
      </c>
      <c r="X211" s="444">
        <v>28</v>
      </c>
      <c r="Y211" s="446">
        <v>1</v>
      </c>
      <c r="Z211" s="246"/>
      <c r="AA211" s="245">
        <v>216100</v>
      </c>
      <c r="AB211" s="442">
        <v>68</v>
      </c>
      <c r="AC211" s="442">
        <v>68</v>
      </c>
      <c r="AD211" s="246">
        <v>-2</v>
      </c>
      <c r="AE211" s="246">
        <v>3</v>
      </c>
      <c r="AF211" s="246">
        <v>204</v>
      </c>
      <c r="AH211" s="21"/>
      <c r="AI211" s="320"/>
      <c r="AJ211" s="320"/>
      <c r="AK211" s="320"/>
      <c r="AL211" s="20"/>
      <c r="AM211" s="20"/>
      <c r="AN211" s="21"/>
      <c r="AO211" s="21"/>
      <c r="AP211" s="320"/>
      <c r="AQ211" s="320"/>
      <c r="AR211" s="466"/>
      <c r="AS211" s="20"/>
      <c r="AT211" s="20"/>
      <c r="AU211" s="21"/>
      <c r="AV211" s="20"/>
      <c r="AW211" s="20"/>
      <c r="AX211" s="20"/>
      <c r="AY211" s="20"/>
      <c r="AZ211" s="20"/>
      <c r="BA211" s="20"/>
      <c r="BB211" s="21"/>
    </row>
    <row r="212" spans="1:54" x14ac:dyDescent="0.3">
      <c r="A212" s="199" t="s">
        <v>1696</v>
      </c>
      <c r="B212" s="199" t="s">
        <v>23</v>
      </c>
      <c r="C212" s="199" t="s">
        <v>23</v>
      </c>
      <c r="D212" s="441" t="s">
        <v>1998</v>
      </c>
      <c r="E212" s="435" t="s">
        <v>1972</v>
      </c>
      <c r="F212" s="441" t="s">
        <v>1971</v>
      </c>
      <c r="G212" s="441" t="s">
        <v>38</v>
      </c>
      <c r="H212" s="245">
        <v>123900</v>
      </c>
      <c r="I212" s="246">
        <v>24</v>
      </c>
      <c r="J212" s="246">
        <v>1</v>
      </c>
      <c r="K212" s="442">
        <v>24</v>
      </c>
      <c r="L212" s="322">
        <v>24</v>
      </c>
      <c r="M212" s="246">
        <v>1</v>
      </c>
      <c r="N212" s="246">
        <v>24</v>
      </c>
      <c r="O212" s="246">
        <v>0</v>
      </c>
      <c r="P212" s="246">
        <v>0</v>
      </c>
      <c r="Q212" s="246">
        <v>0</v>
      </c>
      <c r="R212" s="443">
        <v>0</v>
      </c>
      <c r="S212" s="444">
        <v>0</v>
      </c>
      <c r="T212" s="445">
        <v>0</v>
      </c>
      <c r="U212" s="444">
        <v>0</v>
      </c>
      <c r="V212" s="444">
        <v>0</v>
      </c>
      <c r="W212" s="444">
        <v>0</v>
      </c>
      <c r="X212" s="444">
        <v>0</v>
      </c>
      <c r="Y212" s="446">
        <v>0</v>
      </c>
      <c r="Z212" s="199"/>
      <c r="AA212" s="245">
        <v>123900</v>
      </c>
      <c r="AB212" s="442">
        <v>0</v>
      </c>
      <c r="AC212" s="442">
        <v>0</v>
      </c>
      <c r="AD212" s="246">
        <v>23</v>
      </c>
      <c r="AE212" s="246">
        <v>0</v>
      </c>
      <c r="AF212" s="246">
        <v>0</v>
      </c>
      <c r="AH212" s="21"/>
      <c r="AI212" s="320"/>
      <c r="AJ212" s="320"/>
      <c r="AK212" s="320"/>
      <c r="AL212" s="20"/>
      <c r="AM212" s="20"/>
      <c r="AN212" s="21"/>
      <c r="AO212" s="21"/>
      <c r="AP212" s="320"/>
      <c r="AQ212" s="320"/>
      <c r="AR212" s="466"/>
      <c r="AS212" s="20"/>
      <c r="AT212" s="20"/>
      <c r="AU212" s="21"/>
      <c r="AV212" s="20"/>
      <c r="AW212" s="20"/>
      <c r="AX212" s="20"/>
      <c r="AY212" s="20"/>
      <c r="AZ212" s="20"/>
      <c r="BA212" s="20"/>
      <c r="BB212" s="21"/>
    </row>
    <row r="213" spans="1:54" x14ac:dyDescent="0.3">
      <c r="A213" s="199" t="s">
        <v>1605</v>
      </c>
      <c r="B213" s="199" t="s">
        <v>21</v>
      </c>
      <c r="C213" s="199" t="s">
        <v>21</v>
      </c>
      <c r="D213" s="441" t="s">
        <v>1998</v>
      </c>
      <c r="E213" s="441" t="s">
        <v>9</v>
      </c>
      <c r="F213" s="441" t="s">
        <v>9</v>
      </c>
      <c r="G213" s="441" t="s">
        <v>1998</v>
      </c>
      <c r="H213" s="245">
        <v>123900</v>
      </c>
      <c r="I213" s="246">
        <v>0</v>
      </c>
      <c r="J213" s="246">
        <v>0</v>
      </c>
      <c r="K213" s="442" t="s">
        <v>1020</v>
      </c>
      <c r="L213" s="322">
        <v>0</v>
      </c>
      <c r="M213" s="246">
        <v>0</v>
      </c>
      <c r="N213" s="246">
        <v>0</v>
      </c>
      <c r="O213" s="246">
        <v>0</v>
      </c>
      <c r="P213" s="246">
        <v>0</v>
      </c>
      <c r="Q213" s="246">
        <v>0</v>
      </c>
      <c r="R213" s="443">
        <v>0</v>
      </c>
      <c r="S213" s="444">
        <v>0</v>
      </c>
      <c r="T213" s="445">
        <v>0</v>
      </c>
      <c r="U213" s="444">
        <v>0</v>
      </c>
      <c r="V213" s="444">
        <v>0</v>
      </c>
      <c r="W213" s="444">
        <v>0</v>
      </c>
      <c r="X213" s="444">
        <v>0</v>
      </c>
      <c r="Y213" s="446">
        <v>0</v>
      </c>
      <c r="Z213" s="246"/>
      <c r="AA213" s="245">
        <v>123900</v>
      </c>
      <c r="AB213" s="442">
        <v>0</v>
      </c>
      <c r="AC213" s="442">
        <v>0</v>
      </c>
      <c r="AD213" s="246">
        <v>23</v>
      </c>
      <c r="AE213" s="246">
        <v>0</v>
      </c>
      <c r="AF213" s="246">
        <v>0</v>
      </c>
      <c r="AH213" s="21"/>
      <c r="AI213" s="320"/>
      <c r="AJ213" s="320"/>
      <c r="AK213" s="320"/>
      <c r="AL213" s="20"/>
      <c r="AM213" s="20"/>
      <c r="AN213" s="21"/>
      <c r="AO213" s="21"/>
      <c r="AP213" s="320"/>
      <c r="AQ213" s="320"/>
      <c r="AR213" s="466"/>
      <c r="AS213" s="20"/>
      <c r="AT213" s="20"/>
      <c r="AU213" s="21"/>
      <c r="AV213" s="20"/>
      <c r="AW213" s="20"/>
      <c r="AX213" s="20"/>
      <c r="AY213" s="20"/>
      <c r="AZ213" s="20"/>
      <c r="BA213" s="20"/>
      <c r="BB213" s="21"/>
    </row>
    <row r="214" spans="1:54" x14ac:dyDescent="0.3">
      <c r="A214" s="199" t="s">
        <v>1566</v>
      </c>
      <c r="B214" s="199" t="s">
        <v>13</v>
      </c>
      <c r="C214" s="199" t="s">
        <v>13</v>
      </c>
      <c r="D214" s="441" t="s">
        <v>1998</v>
      </c>
      <c r="E214" s="435" t="s">
        <v>1973</v>
      </c>
      <c r="F214" s="441" t="s">
        <v>38</v>
      </c>
      <c r="G214" s="441" t="s">
        <v>38</v>
      </c>
      <c r="H214" s="245">
        <v>123900</v>
      </c>
      <c r="I214" s="246">
        <v>0</v>
      </c>
      <c r="J214" s="246">
        <v>0</v>
      </c>
      <c r="K214" s="442" t="s">
        <v>1020</v>
      </c>
      <c r="L214" s="322">
        <v>0</v>
      </c>
      <c r="M214" s="246">
        <v>0</v>
      </c>
      <c r="N214" s="246">
        <v>0</v>
      </c>
      <c r="O214" s="246">
        <v>0</v>
      </c>
      <c r="P214" s="246">
        <v>0</v>
      </c>
      <c r="Q214" s="246">
        <v>0</v>
      </c>
      <c r="R214" s="443">
        <v>0</v>
      </c>
      <c r="S214" s="444">
        <v>0</v>
      </c>
      <c r="T214" s="445">
        <v>0</v>
      </c>
      <c r="U214" s="444">
        <v>0</v>
      </c>
      <c r="V214" s="444">
        <v>0</v>
      </c>
      <c r="W214" s="444">
        <v>0</v>
      </c>
      <c r="X214" s="444">
        <v>0</v>
      </c>
      <c r="Y214" s="446">
        <v>0</v>
      </c>
      <c r="Z214" s="199"/>
      <c r="AA214" s="245">
        <v>123900</v>
      </c>
      <c r="AB214" s="442">
        <v>0</v>
      </c>
      <c r="AC214" s="442">
        <v>0</v>
      </c>
      <c r="AD214" s="246">
        <v>23</v>
      </c>
      <c r="AE214" s="246">
        <v>0</v>
      </c>
      <c r="AF214" s="246">
        <v>0</v>
      </c>
      <c r="AH214" s="21"/>
      <c r="AI214" s="320"/>
      <c r="AJ214" s="320"/>
      <c r="AK214" s="320"/>
      <c r="AL214" s="20"/>
      <c r="AM214" s="20"/>
      <c r="AN214" s="21"/>
      <c r="AO214" s="21"/>
      <c r="AP214" s="320"/>
      <c r="AQ214" s="320"/>
      <c r="AR214" s="466"/>
      <c r="AS214" s="20"/>
      <c r="AT214" s="20"/>
      <c r="AU214" s="21"/>
      <c r="AV214" s="20"/>
      <c r="AW214" s="20"/>
      <c r="AX214" s="20"/>
      <c r="AY214" s="20"/>
      <c r="AZ214" s="20"/>
      <c r="BA214" s="20"/>
      <c r="BB214" s="21"/>
    </row>
    <row r="215" spans="1:54" x14ac:dyDescent="0.3">
      <c r="A215" s="199" t="s">
        <v>1955</v>
      </c>
      <c r="B215" s="199" t="s">
        <v>2</v>
      </c>
      <c r="C215" s="199" t="s">
        <v>1020</v>
      </c>
      <c r="D215" s="441" t="s">
        <v>1020</v>
      </c>
      <c r="E215" s="441" t="s">
        <v>9</v>
      </c>
      <c r="F215" s="441" t="s">
        <v>1020</v>
      </c>
      <c r="G215" s="441" t="s">
        <v>1020</v>
      </c>
      <c r="H215" s="245">
        <v>117300</v>
      </c>
      <c r="I215" s="246" t="s">
        <v>1020</v>
      </c>
      <c r="J215" s="246" t="s">
        <v>1020</v>
      </c>
      <c r="K215" s="442" t="s">
        <v>1020</v>
      </c>
      <c r="L215" s="322" t="s">
        <v>1020</v>
      </c>
      <c r="M215" s="246" t="s">
        <v>1020</v>
      </c>
      <c r="N215" s="246" t="s">
        <v>1020</v>
      </c>
      <c r="O215" s="246" t="s">
        <v>1020</v>
      </c>
      <c r="P215" s="246" t="s">
        <v>1020</v>
      </c>
      <c r="Q215" s="246" t="s">
        <v>1020</v>
      </c>
      <c r="R215" s="443" t="s">
        <v>1020</v>
      </c>
      <c r="S215" s="444" t="s">
        <v>1020</v>
      </c>
      <c r="T215" s="445" t="s">
        <v>1020</v>
      </c>
      <c r="U215" s="444" t="s">
        <v>1020</v>
      </c>
      <c r="V215" s="444" t="s">
        <v>1020</v>
      </c>
      <c r="W215" s="444" t="s">
        <v>1020</v>
      </c>
      <c r="X215" s="444" t="s">
        <v>1020</v>
      </c>
      <c r="Y215" s="446" t="s">
        <v>1020</v>
      </c>
      <c r="Z215" s="246"/>
      <c r="AA215" s="245">
        <v>117300</v>
      </c>
      <c r="AB215" s="442">
        <v>0</v>
      </c>
      <c r="AC215" s="442">
        <v>0</v>
      </c>
      <c r="AD215" s="246">
        <v>22</v>
      </c>
      <c r="AE215" s="246">
        <v>0</v>
      </c>
      <c r="AF215" s="246">
        <v>0</v>
      </c>
      <c r="AH215" s="21"/>
      <c r="AI215" s="320"/>
      <c r="AJ215" s="320"/>
      <c r="AK215" s="320"/>
      <c r="AL215" s="20"/>
      <c r="AM215" s="20"/>
      <c r="AN215" s="25"/>
      <c r="AO215" s="21"/>
      <c r="AP215" s="320"/>
      <c r="AQ215" s="320"/>
      <c r="AR215" s="466"/>
      <c r="AS215" s="20"/>
      <c r="AT215" s="20"/>
      <c r="AU215" s="25"/>
      <c r="AV215" s="20"/>
      <c r="AW215" s="20"/>
      <c r="AX215" s="20"/>
      <c r="AY215" s="20"/>
      <c r="AZ215" s="20"/>
      <c r="BA215" s="20"/>
      <c r="BB215" s="25"/>
    </row>
    <row r="216" spans="1:54" x14ac:dyDescent="0.3">
      <c r="A216" s="199" t="s">
        <v>1568</v>
      </c>
      <c r="B216" s="199" t="s">
        <v>22</v>
      </c>
      <c r="C216" s="199" t="s">
        <v>22</v>
      </c>
      <c r="D216" s="441" t="s">
        <v>1998</v>
      </c>
      <c r="E216" s="441" t="s">
        <v>38</v>
      </c>
      <c r="F216" s="441" t="s">
        <v>38</v>
      </c>
      <c r="G216" s="441" t="s">
        <v>1998</v>
      </c>
      <c r="H216" s="245">
        <v>123900</v>
      </c>
      <c r="I216" s="246">
        <v>123</v>
      </c>
      <c r="J216" s="246">
        <v>5</v>
      </c>
      <c r="K216" s="442">
        <v>24.6</v>
      </c>
      <c r="L216" s="322">
        <v>123</v>
      </c>
      <c r="M216" s="246">
        <v>5</v>
      </c>
      <c r="N216" s="246">
        <v>24.6</v>
      </c>
      <c r="O216" s="246">
        <v>12</v>
      </c>
      <c r="P216" s="246">
        <v>1</v>
      </c>
      <c r="Q216" s="246">
        <v>12</v>
      </c>
      <c r="R216" s="443">
        <v>0</v>
      </c>
      <c r="S216" s="444">
        <v>0</v>
      </c>
      <c r="T216" s="445">
        <v>0</v>
      </c>
      <c r="U216" s="444">
        <v>0</v>
      </c>
      <c r="V216" s="444">
        <v>0</v>
      </c>
      <c r="W216" s="444">
        <v>0</v>
      </c>
      <c r="X216" s="444">
        <v>0</v>
      </c>
      <c r="Y216" s="446">
        <v>0</v>
      </c>
      <c r="Z216" s="301"/>
      <c r="AA216" s="245">
        <v>123900</v>
      </c>
      <c r="AB216" s="442">
        <v>0</v>
      </c>
      <c r="AC216" s="442">
        <v>0</v>
      </c>
      <c r="AD216" s="246">
        <v>23</v>
      </c>
      <c r="AE216" s="246">
        <v>0</v>
      </c>
      <c r="AF216" s="246">
        <v>0</v>
      </c>
      <c r="AH216" s="21"/>
      <c r="AI216" s="320"/>
      <c r="AJ216" s="320"/>
      <c r="AK216" s="320"/>
      <c r="AL216" s="20"/>
      <c r="AM216" s="20"/>
      <c r="AN216" s="25"/>
      <c r="AO216" s="21"/>
      <c r="AP216" s="320"/>
      <c r="AQ216" s="320"/>
      <c r="AR216" s="466"/>
      <c r="AS216" s="20"/>
      <c r="AT216" s="20"/>
      <c r="AU216" s="25"/>
      <c r="AV216" s="20"/>
      <c r="AW216" s="20"/>
      <c r="AX216" s="20"/>
      <c r="AY216" s="20"/>
      <c r="AZ216" s="20"/>
      <c r="BA216" s="20"/>
      <c r="BB216" s="25"/>
    </row>
    <row r="217" spans="1:54" x14ac:dyDescent="0.3">
      <c r="A217" s="199" t="s">
        <v>1956</v>
      </c>
      <c r="B217" s="199" t="s">
        <v>14</v>
      </c>
      <c r="C217" s="199" t="s">
        <v>1020</v>
      </c>
      <c r="D217" s="441" t="s">
        <v>1020</v>
      </c>
      <c r="E217" s="441" t="s">
        <v>11</v>
      </c>
      <c r="F217" s="441" t="s">
        <v>1020</v>
      </c>
      <c r="G217" s="441" t="s">
        <v>1020</v>
      </c>
      <c r="H217" s="245">
        <v>102400</v>
      </c>
      <c r="I217" s="246" t="s">
        <v>1020</v>
      </c>
      <c r="J217" s="246" t="s">
        <v>1020</v>
      </c>
      <c r="K217" s="442" t="s">
        <v>1020</v>
      </c>
      <c r="L217" s="322" t="s">
        <v>1020</v>
      </c>
      <c r="M217" s="246" t="s">
        <v>1020</v>
      </c>
      <c r="N217" s="246" t="s">
        <v>1020</v>
      </c>
      <c r="O217" s="246" t="s">
        <v>1020</v>
      </c>
      <c r="P217" s="246" t="s">
        <v>1020</v>
      </c>
      <c r="Q217" s="246" t="s">
        <v>1020</v>
      </c>
      <c r="R217" s="443" t="s">
        <v>1020</v>
      </c>
      <c r="S217" s="444" t="s">
        <v>1020</v>
      </c>
      <c r="T217" s="445" t="s">
        <v>1020</v>
      </c>
      <c r="U217" s="444" t="s">
        <v>1020</v>
      </c>
      <c r="V217" s="444" t="s">
        <v>1020</v>
      </c>
      <c r="W217" s="444" t="s">
        <v>1020</v>
      </c>
      <c r="X217" s="444" t="s">
        <v>1020</v>
      </c>
      <c r="Y217" s="446" t="s">
        <v>1020</v>
      </c>
      <c r="Z217" s="199"/>
      <c r="AA217" s="245">
        <v>102400</v>
      </c>
      <c r="AB217" s="442">
        <v>0</v>
      </c>
      <c r="AC217" s="442">
        <v>0</v>
      </c>
      <c r="AD217" s="246">
        <v>19</v>
      </c>
      <c r="AE217" s="246">
        <v>0</v>
      </c>
      <c r="AF217" s="246">
        <v>0</v>
      </c>
      <c r="AH217" s="21"/>
      <c r="AI217" s="320"/>
      <c r="AJ217" s="320"/>
      <c r="AK217" s="320"/>
      <c r="AL217" s="20"/>
      <c r="AM217" s="20"/>
      <c r="AN217" s="21"/>
      <c r="AO217" s="21"/>
      <c r="AP217" s="320"/>
      <c r="AQ217" s="320"/>
      <c r="AR217" s="466"/>
      <c r="AS217" s="20"/>
      <c r="AT217" s="20"/>
      <c r="AU217" s="21"/>
      <c r="AV217" s="20"/>
      <c r="AW217" s="20"/>
      <c r="AX217" s="20"/>
      <c r="AY217" s="20"/>
      <c r="AZ217" s="20"/>
      <c r="BA217" s="20"/>
      <c r="BB217" s="21"/>
    </row>
    <row r="218" spans="1:54" x14ac:dyDescent="0.3">
      <c r="A218" s="199" t="s">
        <v>1570</v>
      </c>
      <c r="B218" s="199" t="s">
        <v>19</v>
      </c>
      <c r="C218" s="199" t="s">
        <v>19</v>
      </c>
      <c r="D218" s="441" t="s">
        <v>1998</v>
      </c>
      <c r="E218" s="435" t="s">
        <v>38</v>
      </c>
      <c r="F218" s="441" t="s">
        <v>1972</v>
      </c>
      <c r="G218" s="441" t="s">
        <v>38</v>
      </c>
      <c r="H218" s="245">
        <v>123900</v>
      </c>
      <c r="I218" s="246">
        <v>27</v>
      </c>
      <c r="J218" s="246">
        <v>1</v>
      </c>
      <c r="K218" s="442">
        <v>27</v>
      </c>
      <c r="L218" s="322">
        <v>27</v>
      </c>
      <c r="M218" s="246">
        <v>1</v>
      </c>
      <c r="N218" s="246">
        <v>27</v>
      </c>
      <c r="O218" s="246">
        <v>125</v>
      </c>
      <c r="P218" s="246">
        <v>3</v>
      </c>
      <c r="Q218" s="246">
        <v>41.7</v>
      </c>
      <c r="R218" s="443">
        <v>0</v>
      </c>
      <c r="S218" s="444">
        <v>0</v>
      </c>
      <c r="T218" s="445">
        <v>0</v>
      </c>
      <c r="U218" s="444">
        <v>0</v>
      </c>
      <c r="V218" s="444">
        <v>0</v>
      </c>
      <c r="W218" s="444">
        <v>0</v>
      </c>
      <c r="X218" s="444">
        <v>0</v>
      </c>
      <c r="Y218" s="446">
        <v>0</v>
      </c>
      <c r="Z218" s="199"/>
      <c r="AA218" s="245">
        <v>113400</v>
      </c>
      <c r="AB218" s="442">
        <v>16</v>
      </c>
      <c r="AC218" s="442">
        <v>16</v>
      </c>
      <c r="AD218" s="246">
        <v>37</v>
      </c>
      <c r="AE218" s="246">
        <v>3</v>
      </c>
      <c r="AF218" s="246">
        <v>48</v>
      </c>
      <c r="AH218" s="21"/>
      <c r="AI218" s="320"/>
      <c r="AJ218" s="320"/>
      <c r="AK218" s="320"/>
      <c r="AL218" s="20"/>
      <c r="AM218" s="20"/>
      <c r="AN218" s="63"/>
      <c r="AO218" s="21"/>
      <c r="AP218" s="320"/>
      <c r="AQ218" s="320"/>
      <c r="AR218" s="466"/>
      <c r="AS218" s="20"/>
      <c r="AT218" s="20"/>
      <c r="AU218" s="63"/>
      <c r="AV218" s="20"/>
      <c r="AW218" s="20"/>
      <c r="AX218" s="20"/>
      <c r="AY218" s="20"/>
      <c r="AZ218" s="20"/>
      <c r="BA218" s="20"/>
      <c r="BB218" s="63"/>
    </row>
    <row r="219" spans="1:54" x14ac:dyDescent="0.3">
      <c r="A219" s="199" t="s">
        <v>1010</v>
      </c>
      <c r="B219" s="199" t="s">
        <v>16</v>
      </c>
      <c r="C219" s="199" t="s">
        <v>16</v>
      </c>
      <c r="D219" s="441" t="s">
        <v>1998</v>
      </c>
      <c r="E219" s="441" t="s">
        <v>38</v>
      </c>
      <c r="F219" s="441" t="s">
        <v>38</v>
      </c>
      <c r="G219" s="441" t="s">
        <v>1998</v>
      </c>
      <c r="H219" s="245">
        <v>123900</v>
      </c>
      <c r="I219" s="246">
        <v>0</v>
      </c>
      <c r="J219" s="246">
        <v>0</v>
      </c>
      <c r="K219" s="442" t="s">
        <v>1020</v>
      </c>
      <c r="L219" s="322">
        <v>0</v>
      </c>
      <c r="M219" s="246">
        <v>0</v>
      </c>
      <c r="N219" s="246">
        <v>0</v>
      </c>
      <c r="O219" s="246">
        <v>24</v>
      </c>
      <c r="P219" s="246">
        <v>1</v>
      </c>
      <c r="Q219" s="246">
        <v>24</v>
      </c>
      <c r="R219" s="443">
        <v>185</v>
      </c>
      <c r="S219" s="444">
        <v>3</v>
      </c>
      <c r="T219" s="445">
        <v>61.7</v>
      </c>
      <c r="U219" s="444">
        <v>0</v>
      </c>
      <c r="V219" s="444">
        <v>0</v>
      </c>
      <c r="W219" s="444">
        <v>0</v>
      </c>
      <c r="X219" s="444">
        <v>0</v>
      </c>
      <c r="Y219" s="446">
        <v>0</v>
      </c>
      <c r="Z219" s="199"/>
      <c r="AA219" s="245">
        <v>148100</v>
      </c>
      <c r="AB219" s="442">
        <v>41.333333333333336</v>
      </c>
      <c r="AC219" s="442">
        <v>41.333333333333336</v>
      </c>
      <c r="AD219" s="246">
        <v>-3</v>
      </c>
      <c r="AE219" s="246">
        <v>3</v>
      </c>
      <c r="AF219" s="246">
        <v>124</v>
      </c>
      <c r="AH219" s="21"/>
      <c r="AI219" s="320"/>
      <c r="AJ219" s="320"/>
      <c r="AK219" s="320"/>
      <c r="AL219" s="20"/>
      <c r="AM219" s="20"/>
      <c r="AN219" s="21"/>
      <c r="AO219" s="21"/>
      <c r="AP219" s="320"/>
      <c r="AQ219" s="320"/>
      <c r="AR219" s="466"/>
      <c r="AS219" s="20"/>
      <c r="AT219" s="20"/>
      <c r="AU219" s="21"/>
      <c r="AV219" s="20"/>
      <c r="AW219" s="20"/>
      <c r="AX219" s="20"/>
      <c r="AY219" s="20"/>
      <c r="AZ219" s="20"/>
      <c r="BA219" s="20"/>
      <c r="BB219" s="21"/>
    </row>
    <row r="220" spans="1:54" x14ac:dyDescent="0.3">
      <c r="A220" s="199" t="s">
        <v>1957</v>
      </c>
      <c r="B220" s="199" t="s">
        <v>12</v>
      </c>
      <c r="C220" s="199" t="s">
        <v>1020</v>
      </c>
      <c r="D220" s="441" t="s">
        <v>1020</v>
      </c>
      <c r="E220" s="441" t="s">
        <v>10</v>
      </c>
      <c r="F220" s="441" t="s">
        <v>1020</v>
      </c>
      <c r="G220" s="441" t="s">
        <v>1020</v>
      </c>
      <c r="H220" s="245">
        <v>123900</v>
      </c>
      <c r="I220" s="246" t="s">
        <v>1020</v>
      </c>
      <c r="J220" s="246" t="s">
        <v>1020</v>
      </c>
      <c r="K220" s="442" t="s">
        <v>1020</v>
      </c>
      <c r="L220" s="322" t="s">
        <v>1020</v>
      </c>
      <c r="M220" s="246" t="s">
        <v>1020</v>
      </c>
      <c r="N220" s="246" t="s">
        <v>1020</v>
      </c>
      <c r="O220" s="246" t="s">
        <v>1020</v>
      </c>
      <c r="P220" s="246" t="s">
        <v>1020</v>
      </c>
      <c r="Q220" s="246" t="s">
        <v>1020</v>
      </c>
      <c r="R220" s="443" t="s">
        <v>1020</v>
      </c>
      <c r="S220" s="444" t="s">
        <v>1020</v>
      </c>
      <c r="T220" s="445" t="s">
        <v>1020</v>
      </c>
      <c r="U220" s="444" t="s">
        <v>1020</v>
      </c>
      <c r="V220" s="444" t="s">
        <v>1020</v>
      </c>
      <c r="W220" s="444" t="s">
        <v>1020</v>
      </c>
      <c r="X220" s="444" t="s">
        <v>1020</v>
      </c>
      <c r="Y220" s="446" t="s">
        <v>1020</v>
      </c>
      <c r="Z220" s="246"/>
      <c r="AA220" s="245">
        <v>123900</v>
      </c>
      <c r="AB220" s="442">
        <v>0</v>
      </c>
      <c r="AC220" s="442">
        <v>0</v>
      </c>
      <c r="AD220" s="246">
        <v>23</v>
      </c>
      <c r="AE220" s="246">
        <v>0</v>
      </c>
      <c r="AF220" s="246">
        <v>0</v>
      </c>
      <c r="AH220" s="21"/>
      <c r="AI220" s="320"/>
      <c r="AJ220" s="320"/>
      <c r="AK220" s="320"/>
      <c r="AL220" s="20"/>
      <c r="AM220" s="20"/>
      <c r="AN220" s="21"/>
      <c r="AO220" s="21"/>
      <c r="AP220" s="320"/>
      <c r="AQ220" s="320"/>
      <c r="AR220" s="466"/>
      <c r="AS220" s="20"/>
      <c r="AT220" s="20"/>
      <c r="AU220" s="21"/>
      <c r="AV220" s="20"/>
      <c r="AW220" s="20"/>
      <c r="AX220" s="20"/>
      <c r="AY220" s="20"/>
      <c r="AZ220" s="20"/>
      <c r="BA220" s="20"/>
      <c r="BB220" s="21"/>
    </row>
    <row r="221" spans="1:54" x14ac:dyDescent="0.3">
      <c r="A221" s="199" t="s">
        <v>1958</v>
      </c>
      <c r="B221" s="199" t="s">
        <v>23</v>
      </c>
      <c r="C221" s="199" t="s">
        <v>1020</v>
      </c>
      <c r="D221" s="441" t="s">
        <v>1020</v>
      </c>
      <c r="E221" s="441" t="s">
        <v>11</v>
      </c>
      <c r="F221" s="441" t="s">
        <v>1020</v>
      </c>
      <c r="G221" s="441" t="s">
        <v>1020</v>
      </c>
      <c r="H221" s="245">
        <v>198500</v>
      </c>
      <c r="I221" s="246">
        <v>103</v>
      </c>
      <c r="J221" s="246">
        <v>2</v>
      </c>
      <c r="K221" s="442">
        <v>51.5</v>
      </c>
      <c r="L221" s="322" t="s">
        <v>1020</v>
      </c>
      <c r="M221" s="246" t="s">
        <v>1020</v>
      </c>
      <c r="N221" s="246" t="s">
        <v>1020</v>
      </c>
      <c r="O221" s="246" t="s">
        <v>1020</v>
      </c>
      <c r="P221" s="246" t="s">
        <v>1020</v>
      </c>
      <c r="Q221" s="246" t="s">
        <v>1020</v>
      </c>
      <c r="R221" s="443" t="s">
        <v>1020</v>
      </c>
      <c r="S221" s="444" t="s">
        <v>1020</v>
      </c>
      <c r="T221" s="445" t="s">
        <v>1020</v>
      </c>
      <c r="U221" s="444" t="s">
        <v>1020</v>
      </c>
      <c r="V221" s="444" t="s">
        <v>1020</v>
      </c>
      <c r="W221" s="444" t="s">
        <v>1020</v>
      </c>
      <c r="X221" s="444" t="s">
        <v>1020</v>
      </c>
      <c r="Y221" s="446" t="s">
        <v>1020</v>
      </c>
      <c r="Z221" s="199"/>
      <c r="AA221" s="245">
        <v>232500</v>
      </c>
      <c r="AB221" s="442">
        <v>62.333333333333336</v>
      </c>
      <c r="AC221" s="442">
        <v>62.333333333333336</v>
      </c>
      <c r="AD221" s="246">
        <v>30</v>
      </c>
      <c r="AE221" s="246">
        <v>3</v>
      </c>
      <c r="AF221" s="246">
        <v>187</v>
      </c>
      <c r="AH221" s="21"/>
      <c r="AI221" s="320"/>
      <c r="AJ221" s="320"/>
      <c r="AK221" s="320"/>
      <c r="AL221" s="20"/>
      <c r="AM221" s="20"/>
      <c r="AN221" s="63"/>
      <c r="AO221" s="21"/>
      <c r="AP221" s="320"/>
      <c r="AQ221" s="320"/>
      <c r="AR221" s="466"/>
      <c r="AS221" s="20"/>
      <c r="AT221" s="20"/>
      <c r="AU221" s="63"/>
      <c r="AV221" s="20"/>
      <c r="AW221" s="20"/>
      <c r="AX221" s="20"/>
      <c r="AY221" s="20"/>
      <c r="AZ221" s="20"/>
      <c r="BA221" s="20"/>
      <c r="BB221" s="63"/>
    </row>
    <row r="222" spans="1:54" x14ac:dyDescent="0.3">
      <c r="A222" s="199" t="s">
        <v>1573</v>
      </c>
      <c r="B222" s="199" t="s">
        <v>16</v>
      </c>
      <c r="C222" s="199" t="s">
        <v>16</v>
      </c>
      <c r="D222" s="441" t="s">
        <v>1998</v>
      </c>
      <c r="E222" s="441" t="s">
        <v>38</v>
      </c>
      <c r="F222" s="441" t="s">
        <v>38</v>
      </c>
      <c r="G222" s="441" t="s">
        <v>1998</v>
      </c>
      <c r="H222" s="245">
        <v>200400</v>
      </c>
      <c r="I222" s="246">
        <v>182</v>
      </c>
      <c r="J222" s="246">
        <v>4</v>
      </c>
      <c r="K222" s="442">
        <v>45.5</v>
      </c>
      <c r="L222" s="322">
        <v>182</v>
      </c>
      <c r="M222" s="246">
        <v>4</v>
      </c>
      <c r="N222" s="246">
        <v>45.5</v>
      </c>
      <c r="O222" s="246">
        <v>663</v>
      </c>
      <c r="P222" s="246">
        <v>15</v>
      </c>
      <c r="Q222" s="246">
        <v>44.2</v>
      </c>
      <c r="R222" s="443">
        <v>0</v>
      </c>
      <c r="S222" s="444">
        <v>0</v>
      </c>
      <c r="T222" s="445">
        <v>0</v>
      </c>
      <c r="U222" s="444">
        <v>0</v>
      </c>
      <c r="V222" s="444">
        <v>0</v>
      </c>
      <c r="W222" s="444">
        <v>0</v>
      </c>
      <c r="X222" s="444">
        <v>0</v>
      </c>
      <c r="Y222" s="446">
        <v>0</v>
      </c>
      <c r="Z222" s="246"/>
      <c r="AA222" s="245">
        <v>200400</v>
      </c>
      <c r="AB222" s="442">
        <v>31</v>
      </c>
      <c r="AC222" s="442">
        <v>31</v>
      </c>
      <c r="AD222" s="246">
        <v>51</v>
      </c>
      <c r="AE222" s="246">
        <v>2</v>
      </c>
      <c r="AF222" s="246">
        <v>62</v>
      </c>
      <c r="AH222" s="21"/>
      <c r="AI222" s="320"/>
      <c r="AJ222" s="320"/>
      <c r="AK222" s="320"/>
      <c r="AL222" s="20"/>
      <c r="AM222" s="20"/>
      <c r="AN222" s="63"/>
      <c r="AO222" s="21"/>
      <c r="AP222" s="320"/>
      <c r="AQ222" s="320"/>
      <c r="AR222" s="466"/>
      <c r="AS222" s="20"/>
      <c r="AT222" s="20"/>
      <c r="AU222" s="63"/>
      <c r="AV222" s="20"/>
      <c r="AW222" s="20"/>
      <c r="AX222" s="20"/>
      <c r="AY222" s="20"/>
      <c r="AZ222" s="20"/>
      <c r="BA222" s="20"/>
      <c r="BB222" s="63"/>
    </row>
    <row r="223" spans="1:54" x14ac:dyDescent="0.3">
      <c r="A223" s="199" t="s">
        <v>1574</v>
      </c>
      <c r="B223" s="199" t="s">
        <v>25</v>
      </c>
      <c r="C223" s="199" t="s">
        <v>25</v>
      </c>
      <c r="D223" s="441" t="s">
        <v>1998</v>
      </c>
      <c r="E223" s="435" t="s">
        <v>1972</v>
      </c>
      <c r="F223" s="441" t="s">
        <v>10</v>
      </c>
      <c r="G223" s="441" t="s">
        <v>38</v>
      </c>
      <c r="H223" s="245">
        <v>175400</v>
      </c>
      <c r="I223" s="246">
        <v>91</v>
      </c>
      <c r="J223" s="246">
        <v>2</v>
      </c>
      <c r="K223" s="442">
        <v>45.5</v>
      </c>
      <c r="L223" s="322">
        <v>91</v>
      </c>
      <c r="M223" s="246">
        <v>2</v>
      </c>
      <c r="N223" s="246">
        <v>45.5</v>
      </c>
      <c r="O223" s="246">
        <v>0</v>
      </c>
      <c r="P223" s="246">
        <v>0</v>
      </c>
      <c r="Q223" s="246">
        <v>0</v>
      </c>
      <c r="R223" s="443">
        <v>0</v>
      </c>
      <c r="S223" s="444">
        <v>0</v>
      </c>
      <c r="T223" s="445">
        <v>0</v>
      </c>
      <c r="U223" s="444">
        <v>0</v>
      </c>
      <c r="V223" s="444">
        <v>0</v>
      </c>
      <c r="W223" s="444">
        <v>0</v>
      </c>
      <c r="X223" s="444">
        <v>0</v>
      </c>
      <c r="Y223" s="446">
        <v>0</v>
      </c>
      <c r="Z223" s="372"/>
      <c r="AA223" s="245">
        <v>175400</v>
      </c>
      <c r="AB223" s="442">
        <v>30.5</v>
      </c>
      <c r="AC223" s="442">
        <v>30.5</v>
      </c>
      <c r="AD223" s="246">
        <v>38</v>
      </c>
      <c r="AE223" s="246">
        <v>2</v>
      </c>
      <c r="AF223" s="246">
        <v>61</v>
      </c>
      <c r="AH223" s="21"/>
      <c r="AI223" s="320"/>
      <c r="AJ223" s="320"/>
      <c r="AK223" s="320"/>
      <c r="AL223" s="20"/>
      <c r="AM223" s="20"/>
      <c r="AN223" s="63"/>
      <c r="AO223" s="21"/>
      <c r="AP223" s="320"/>
      <c r="AQ223" s="320"/>
      <c r="AR223" s="466"/>
      <c r="AS223" s="20"/>
      <c r="AT223" s="20"/>
      <c r="AU223" s="63"/>
      <c r="AV223" s="20"/>
      <c r="AW223" s="20"/>
      <c r="AX223" s="20"/>
      <c r="AY223" s="20"/>
      <c r="AZ223" s="20"/>
      <c r="BA223" s="20"/>
      <c r="BB223" s="63"/>
    </row>
    <row r="224" spans="1:54" x14ac:dyDescent="0.3">
      <c r="A224" s="199" t="s">
        <v>1959</v>
      </c>
      <c r="B224" s="199" t="s">
        <v>15</v>
      </c>
      <c r="C224" s="199" t="s">
        <v>1020</v>
      </c>
      <c r="D224" s="441" t="s">
        <v>1020</v>
      </c>
      <c r="E224" s="441" t="s">
        <v>10</v>
      </c>
      <c r="F224" s="441" t="s">
        <v>1020</v>
      </c>
      <c r="G224" s="441" t="s">
        <v>1020</v>
      </c>
      <c r="H224" s="245">
        <v>189300</v>
      </c>
      <c r="I224" s="246" t="s">
        <v>1020</v>
      </c>
      <c r="J224" s="246" t="s">
        <v>1020</v>
      </c>
      <c r="K224" s="442" t="s">
        <v>1020</v>
      </c>
      <c r="L224" s="322" t="s">
        <v>1020</v>
      </c>
      <c r="M224" s="246" t="s">
        <v>1020</v>
      </c>
      <c r="N224" s="246" t="s">
        <v>1020</v>
      </c>
      <c r="O224" s="246" t="s">
        <v>1020</v>
      </c>
      <c r="P224" s="246" t="s">
        <v>1020</v>
      </c>
      <c r="Q224" s="246" t="s">
        <v>1020</v>
      </c>
      <c r="R224" s="443" t="s">
        <v>1020</v>
      </c>
      <c r="S224" s="444" t="s">
        <v>1020</v>
      </c>
      <c r="T224" s="445" t="s">
        <v>1020</v>
      </c>
      <c r="U224" s="444" t="s">
        <v>1020</v>
      </c>
      <c r="V224" s="444" t="s">
        <v>1020</v>
      </c>
      <c r="W224" s="444" t="s">
        <v>1020</v>
      </c>
      <c r="X224" s="444" t="s">
        <v>1020</v>
      </c>
      <c r="Y224" s="446" t="s">
        <v>1020</v>
      </c>
      <c r="Z224" s="372"/>
      <c r="AA224" s="245">
        <v>189300</v>
      </c>
      <c r="AB224" s="442">
        <v>0</v>
      </c>
      <c r="AC224" s="442">
        <v>0</v>
      </c>
      <c r="AD224" s="246">
        <v>36</v>
      </c>
      <c r="AE224" s="246">
        <v>0</v>
      </c>
      <c r="AF224" s="246">
        <v>0</v>
      </c>
      <c r="AH224" s="21"/>
      <c r="AI224" s="320"/>
      <c r="AJ224" s="320"/>
      <c r="AK224" s="320"/>
      <c r="AL224" s="20"/>
      <c r="AM224" s="20"/>
      <c r="AN224" s="21"/>
      <c r="AO224" s="21"/>
      <c r="AP224" s="320"/>
      <c r="AQ224" s="320"/>
      <c r="AR224" s="466"/>
      <c r="AS224" s="20"/>
      <c r="AT224" s="20"/>
      <c r="AU224" s="21"/>
      <c r="AV224" s="20"/>
      <c r="AW224" s="20"/>
      <c r="AX224" s="20"/>
      <c r="AY224" s="20"/>
      <c r="AZ224" s="20"/>
      <c r="BA224" s="20"/>
      <c r="BB224" s="21"/>
    </row>
    <row r="225" spans="1:54" x14ac:dyDescent="0.3">
      <c r="A225" s="199" t="s">
        <v>1701</v>
      </c>
      <c r="B225" s="199" t="s">
        <v>17</v>
      </c>
      <c r="C225" s="199" t="s">
        <v>17</v>
      </c>
      <c r="D225" s="441" t="s">
        <v>1998</v>
      </c>
      <c r="E225" s="435" t="s">
        <v>1972</v>
      </c>
      <c r="F225" s="441" t="s">
        <v>10</v>
      </c>
      <c r="G225" s="441" t="s">
        <v>38</v>
      </c>
      <c r="H225" s="245">
        <v>123900</v>
      </c>
      <c r="I225" s="246">
        <v>26</v>
      </c>
      <c r="J225" s="246">
        <v>1</v>
      </c>
      <c r="K225" s="442">
        <v>26</v>
      </c>
      <c r="L225" s="322">
        <v>26</v>
      </c>
      <c r="M225" s="246">
        <v>1</v>
      </c>
      <c r="N225" s="246">
        <v>26</v>
      </c>
      <c r="O225" s="246">
        <v>0</v>
      </c>
      <c r="P225" s="246">
        <v>0</v>
      </c>
      <c r="Q225" s="246">
        <v>0</v>
      </c>
      <c r="R225" s="443">
        <v>0</v>
      </c>
      <c r="S225" s="444">
        <v>0</v>
      </c>
      <c r="T225" s="445">
        <v>0</v>
      </c>
      <c r="U225" s="444">
        <v>0</v>
      </c>
      <c r="V225" s="444">
        <v>0</v>
      </c>
      <c r="W225" s="444">
        <v>0</v>
      </c>
      <c r="X225" s="444">
        <v>0</v>
      </c>
      <c r="Y225" s="446">
        <v>0</v>
      </c>
      <c r="Z225" s="372"/>
      <c r="AA225" s="245">
        <v>123900</v>
      </c>
      <c r="AB225" s="442">
        <v>13</v>
      </c>
      <c r="AC225" s="442">
        <v>13</v>
      </c>
      <c r="AD225" s="246">
        <v>34</v>
      </c>
      <c r="AE225" s="246">
        <v>1</v>
      </c>
      <c r="AF225" s="246">
        <v>13</v>
      </c>
      <c r="AH225" s="21"/>
      <c r="AI225" s="320"/>
      <c r="AJ225" s="320"/>
      <c r="AK225" s="320"/>
      <c r="AL225" s="20"/>
      <c r="AM225" s="20"/>
      <c r="AN225" s="21"/>
      <c r="AO225" s="21"/>
      <c r="AP225" s="320"/>
      <c r="AQ225" s="320"/>
      <c r="AR225" s="466"/>
      <c r="AS225" s="20"/>
      <c r="AT225" s="20"/>
      <c r="AU225" s="21"/>
      <c r="AV225" s="20"/>
      <c r="AW225" s="20"/>
      <c r="AX225" s="20"/>
      <c r="AY225" s="20"/>
      <c r="AZ225" s="20"/>
      <c r="BA225" s="20"/>
      <c r="BB225" s="21"/>
    </row>
    <row r="226" spans="1:54" x14ac:dyDescent="0.3">
      <c r="A226" s="199" t="s">
        <v>1702</v>
      </c>
      <c r="B226" s="199" t="s">
        <v>13</v>
      </c>
      <c r="C226" s="199" t="s">
        <v>13</v>
      </c>
      <c r="D226" s="441" t="s">
        <v>1998</v>
      </c>
      <c r="E226" s="441" t="s">
        <v>10</v>
      </c>
      <c r="F226" s="441" t="s">
        <v>10</v>
      </c>
      <c r="G226" s="441" t="s">
        <v>1998</v>
      </c>
      <c r="H226" s="245">
        <v>187900</v>
      </c>
      <c r="I226" s="246">
        <v>128</v>
      </c>
      <c r="J226" s="246">
        <v>3</v>
      </c>
      <c r="K226" s="442">
        <v>42.666666666666664</v>
      </c>
      <c r="L226" s="322">
        <v>128</v>
      </c>
      <c r="M226" s="246">
        <v>3</v>
      </c>
      <c r="N226" s="246">
        <v>42.666666666666664</v>
      </c>
      <c r="O226" s="246">
        <v>0</v>
      </c>
      <c r="P226" s="246">
        <v>0</v>
      </c>
      <c r="Q226" s="246">
        <v>0</v>
      </c>
      <c r="R226" s="443">
        <v>0</v>
      </c>
      <c r="S226" s="444">
        <v>0</v>
      </c>
      <c r="T226" s="445">
        <v>0</v>
      </c>
      <c r="U226" s="444">
        <v>0</v>
      </c>
      <c r="V226" s="444">
        <v>0</v>
      </c>
      <c r="W226" s="444">
        <v>0</v>
      </c>
      <c r="X226" s="444">
        <v>0</v>
      </c>
      <c r="Y226" s="446">
        <v>0</v>
      </c>
      <c r="Z226" s="372"/>
      <c r="AA226" s="245">
        <v>187900</v>
      </c>
      <c r="AB226" s="442">
        <v>37</v>
      </c>
      <c r="AC226" s="442">
        <v>37</v>
      </c>
      <c r="AD226" s="246">
        <v>35</v>
      </c>
      <c r="AE226" s="246">
        <v>1</v>
      </c>
      <c r="AF226" s="246">
        <v>37</v>
      </c>
      <c r="AH226" s="21"/>
      <c r="AI226" s="320"/>
      <c r="AJ226" s="320"/>
      <c r="AK226" s="320"/>
      <c r="AL226" s="20"/>
      <c r="AM226" s="20"/>
      <c r="AN226" s="21"/>
      <c r="AO226" s="21"/>
      <c r="AP226" s="320"/>
      <c r="AQ226" s="320"/>
      <c r="AR226" s="466"/>
      <c r="AS226" s="20"/>
      <c r="AT226" s="20"/>
      <c r="AU226" s="21"/>
      <c r="AV226" s="20"/>
      <c r="AW226" s="20"/>
      <c r="AX226" s="20"/>
      <c r="AY226" s="20"/>
      <c r="AZ226" s="20"/>
      <c r="BA226" s="20"/>
      <c r="BB226" s="21"/>
    </row>
    <row r="227" spans="1:54" x14ac:dyDescent="0.3">
      <c r="A227" s="199" t="s">
        <v>1703</v>
      </c>
      <c r="B227" s="199" t="s">
        <v>21</v>
      </c>
      <c r="C227" s="199" t="s">
        <v>21</v>
      </c>
      <c r="D227" s="441" t="s">
        <v>1998</v>
      </c>
      <c r="E227" s="441" t="s">
        <v>9</v>
      </c>
      <c r="F227" s="441" t="s">
        <v>9</v>
      </c>
      <c r="G227" s="441" t="s">
        <v>1998</v>
      </c>
      <c r="H227" s="245">
        <v>123900</v>
      </c>
      <c r="I227" s="246">
        <v>26</v>
      </c>
      <c r="J227" s="246">
        <v>1</v>
      </c>
      <c r="K227" s="442">
        <v>26</v>
      </c>
      <c r="L227" s="322">
        <v>26</v>
      </c>
      <c r="M227" s="246">
        <v>1</v>
      </c>
      <c r="N227" s="246">
        <v>26</v>
      </c>
      <c r="O227" s="246">
        <v>0</v>
      </c>
      <c r="P227" s="246">
        <v>0</v>
      </c>
      <c r="Q227" s="246">
        <v>0</v>
      </c>
      <c r="R227" s="443">
        <v>0</v>
      </c>
      <c r="S227" s="444">
        <v>0</v>
      </c>
      <c r="T227" s="445">
        <v>0</v>
      </c>
      <c r="U227" s="444">
        <v>0</v>
      </c>
      <c r="V227" s="444">
        <v>0</v>
      </c>
      <c r="W227" s="444">
        <v>0</v>
      </c>
      <c r="X227" s="444">
        <v>0</v>
      </c>
      <c r="Y227" s="446">
        <v>0</v>
      </c>
      <c r="Z227" s="199"/>
      <c r="AA227" s="245">
        <v>123900</v>
      </c>
      <c r="AB227" s="442">
        <v>43</v>
      </c>
      <c r="AC227" s="442">
        <v>43</v>
      </c>
      <c r="AD227" s="246">
        <v>4</v>
      </c>
      <c r="AE227" s="246">
        <v>1</v>
      </c>
      <c r="AF227" s="246">
        <v>43</v>
      </c>
      <c r="AH227" s="21"/>
      <c r="AI227" s="320"/>
      <c r="AJ227" s="320"/>
      <c r="AK227" s="320"/>
      <c r="AL227" s="20"/>
      <c r="AM227" s="20"/>
      <c r="AN227" s="21"/>
      <c r="AO227" s="21"/>
      <c r="AP227" s="320"/>
      <c r="AQ227" s="320"/>
      <c r="AR227" s="466"/>
      <c r="AS227" s="20"/>
      <c r="AT227" s="20"/>
      <c r="AU227" s="21"/>
      <c r="AV227" s="20"/>
      <c r="AW227" s="20"/>
      <c r="AX227" s="20"/>
      <c r="AY227" s="20"/>
      <c r="AZ227" s="20"/>
      <c r="BA227" s="20"/>
      <c r="BB227" s="21"/>
    </row>
    <row r="228" spans="1:54" x14ac:dyDescent="0.3">
      <c r="A228" s="199" t="s">
        <v>1960</v>
      </c>
      <c r="B228" s="199" t="s">
        <v>21</v>
      </c>
      <c r="C228" s="199" t="s">
        <v>1020</v>
      </c>
      <c r="D228" s="441" t="s">
        <v>1020</v>
      </c>
      <c r="E228" s="441" t="s">
        <v>9</v>
      </c>
      <c r="F228" s="441" t="s">
        <v>1020</v>
      </c>
      <c r="G228" s="441" t="s">
        <v>1020</v>
      </c>
      <c r="H228" s="245">
        <v>102400</v>
      </c>
      <c r="I228" s="246" t="s">
        <v>1020</v>
      </c>
      <c r="J228" s="246" t="s">
        <v>1020</v>
      </c>
      <c r="K228" s="442" t="s">
        <v>1020</v>
      </c>
      <c r="L228" s="322" t="s">
        <v>1020</v>
      </c>
      <c r="M228" s="246" t="s">
        <v>1020</v>
      </c>
      <c r="N228" s="246" t="s">
        <v>1020</v>
      </c>
      <c r="O228" s="246" t="s">
        <v>1020</v>
      </c>
      <c r="P228" s="246" t="s">
        <v>1020</v>
      </c>
      <c r="Q228" s="246" t="s">
        <v>1020</v>
      </c>
      <c r="R228" s="443" t="s">
        <v>1020</v>
      </c>
      <c r="S228" s="444" t="s">
        <v>1020</v>
      </c>
      <c r="T228" s="445" t="s">
        <v>1020</v>
      </c>
      <c r="U228" s="444" t="s">
        <v>1020</v>
      </c>
      <c r="V228" s="444" t="s">
        <v>1020</v>
      </c>
      <c r="W228" s="444" t="s">
        <v>1020</v>
      </c>
      <c r="X228" s="444" t="s">
        <v>1020</v>
      </c>
      <c r="Y228" s="446" t="s">
        <v>1020</v>
      </c>
      <c r="Z228" s="372"/>
      <c r="AA228" s="245">
        <v>102400</v>
      </c>
      <c r="AB228" s="442">
        <v>0</v>
      </c>
      <c r="AC228" s="442">
        <v>0</v>
      </c>
      <c r="AD228" s="246">
        <v>19</v>
      </c>
      <c r="AE228" s="246">
        <v>0</v>
      </c>
      <c r="AF228" s="246">
        <v>0</v>
      </c>
      <c r="AH228" s="21"/>
      <c r="AI228" s="320"/>
      <c r="AJ228" s="320"/>
      <c r="AK228" s="320"/>
      <c r="AL228" s="20"/>
      <c r="AM228" s="20"/>
      <c r="AN228" s="63"/>
      <c r="AO228" s="21"/>
      <c r="AP228" s="320"/>
      <c r="AQ228" s="320"/>
      <c r="AR228" s="466"/>
      <c r="AS228" s="20"/>
      <c r="AT228" s="20"/>
      <c r="AU228" s="63"/>
      <c r="AV228" s="20"/>
      <c r="AW228" s="20"/>
      <c r="AX228" s="20"/>
      <c r="AY228" s="20"/>
      <c r="AZ228" s="20"/>
      <c r="BA228" s="20"/>
      <c r="BB228" s="63"/>
    </row>
    <row r="229" spans="1:54" x14ac:dyDescent="0.3">
      <c r="A229" s="199" t="s">
        <v>1704</v>
      </c>
      <c r="B229" s="199" t="s">
        <v>17</v>
      </c>
      <c r="C229" s="199" t="s">
        <v>17</v>
      </c>
      <c r="D229" s="441" t="s">
        <v>1998</v>
      </c>
      <c r="E229" s="441" t="s">
        <v>1971</v>
      </c>
      <c r="F229" s="441" t="s">
        <v>1971</v>
      </c>
      <c r="G229" s="441" t="s">
        <v>1998</v>
      </c>
      <c r="H229" s="245">
        <v>123900</v>
      </c>
      <c r="I229" s="246">
        <v>0</v>
      </c>
      <c r="J229" s="246">
        <v>0</v>
      </c>
      <c r="K229" s="442" t="s">
        <v>1020</v>
      </c>
      <c r="L229" s="322">
        <v>0</v>
      </c>
      <c r="M229" s="246">
        <v>0</v>
      </c>
      <c r="N229" s="246">
        <v>0</v>
      </c>
      <c r="O229" s="246">
        <v>0</v>
      </c>
      <c r="P229" s="246">
        <v>0</v>
      </c>
      <c r="Q229" s="246">
        <v>0</v>
      </c>
      <c r="R229" s="443">
        <v>0</v>
      </c>
      <c r="S229" s="444">
        <v>0</v>
      </c>
      <c r="T229" s="445">
        <v>0</v>
      </c>
      <c r="U229" s="444">
        <v>0</v>
      </c>
      <c r="V229" s="444">
        <v>0</v>
      </c>
      <c r="W229" s="444">
        <v>0</v>
      </c>
      <c r="X229" s="444">
        <v>0</v>
      </c>
      <c r="Y229" s="446">
        <v>0</v>
      </c>
      <c r="Z229" s="199"/>
      <c r="AA229" s="245">
        <v>123900</v>
      </c>
      <c r="AB229" s="442">
        <v>45.5</v>
      </c>
      <c r="AC229" s="442">
        <v>45.5</v>
      </c>
      <c r="AD229" s="246">
        <v>-21</v>
      </c>
      <c r="AE229" s="246">
        <v>2</v>
      </c>
      <c r="AF229" s="246">
        <v>91</v>
      </c>
      <c r="AH229" s="21"/>
      <c r="AI229" s="320"/>
      <c r="AJ229" s="320"/>
      <c r="AK229" s="320"/>
      <c r="AL229" s="20"/>
      <c r="AM229" s="20"/>
      <c r="AN229" s="25"/>
      <c r="AO229" s="21"/>
      <c r="AP229" s="320"/>
      <c r="AQ229" s="320"/>
      <c r="AR229" s="466"/>
      <c r="AS229" s="20"/>
      <c r="AT229" s="20"/>
      <c r="AU229" s="25"/>
      <c r="AV229" s="20"/>
      <c r="AW229" s="20"/>
      <c r="AX229" s="20"/>
      <c r="AY229" s="20"/>
      <c r="AZ229" s="20"/>
      <c r="BA229" s="20"/>
      <c r="BB229" s="25"/>
    </row>
    <row r="230" spans="1:54" x14ac:dyDescent="0.3">
      <c r="A230" s="199" t="s">
        <v>1961</v>
      </c>
      <c r="B230" s="199" t="s">
        <v>41</v>
      </c>
      <c r="C230" s="199" t="s">
        <v>1020</v>
      </c>
      <c r="D230" s="441" t="s">
        <v>1020</v>
      </c>
      <c r="E230" s="441" t="s">
        <v>9</v>
      </c>
      <c r="F230" s="441" t="s">
        <v>1020</v>
      </c>
      <c r="G230" s="441" t="s">
        <v>1020</v>
      </c>
      <c r="H230" s="245">
        <v>117300</v>
      </c>
      <c r="I230" s="246" t="s">
        <v>1020</v>
      </c>
      <c r="J230" s="246" t="s">
        <v>1020</v>
      </c>
      <c r="K230" s="442" t="s">
        <v>1020</v>
      </c>
      <c r="L230" s="322" t="s">
        <v>1020</v>
      </c>
      <c r="M230" s="246" t="s">
        <v>1020</v>
      </c>
      <c r="N230" s="246" t="s">
        <v>1020</v>
      </c>
      <c r="O230" s="246" t="s">
        <v>1020</v>
      </c>
      <c r="P230" s="246" t="s">
        <v>1020</v>
      </c>
      <c r="Q230" s="246" t="s">
        <v>1020</v>
      </c>
      <c r="R230" s="443" t="s">
        <v>1020</v>
      </c>
      <c r="S230" s="444" t="s">
        <v>1020</v>
      </c>
      <c r="T230" s="445" t="s">
        <v>1020</v>
      </c>
      <c r="U230" s="444" t="s">
        <v>1020</v>
      </c>
      <c r="V230" s="444" t="s">
        <v>1020</v>
      </c>
      <c r="W230" s="444" t="s">
        <v>1020</v>
      </c>
      <c r="X230" s="444" t="s">
        <v>1020</v>
      </c>
      <c r="Y230" s="446" t="s">
        <v>1020</v>
      </c>
      <c r="Z230" s="199"/>
      <c r="AA230" s="245">
        <v>117300</v>
      </c>
      <c r="AB230" s="442">
        <v>0</v>
      </c>
      <c r="AC230" s="442">
        <v>0</v>
      </c>
      <c r="AD230" s="246">
        <v>22</v>
      </c>
      <c r="AE230" s="246">
        <v>0</v>
      </c>
      <c r="AF230" s="246">
        <v>0</v>
      </c>
      <c r="AH230" s="21"/>
      <c r="AI230" s="320"/>
      <c r="AJ230" s="320"/>
      <c r="AK230" s="320"/>
      <c r="AL230" s="20"/>
      <c r="AM230" s="20"/>
      <c r="AN230" s="21"/>
      <c r="AO230" s="21"/>
      <c r="AP230" s="320"/>
      <c r="AQ230" s="320"/>
      <c r="AR230" s="466"/>
      <c r="AS230" s="20"/>
      <c r="AT230" s="20"/>
      <c r="AU230" s="21"/>
      <c r="AV230" s="20"/>
      <c r="AW230" s="20"/>
      <c r="AX230" s="20"/>
      <c r="AY230" s="20"/>
      <c r="AZ230" s="20"/>
      <c r="BA230" s="20"/>
      <c r="BB230" s="21"/>
    </row>
    <row r="231" spans="1:54" x14ac:dyDescent="0.3">
      <c r="A231" s="199" t="s">
        <v>1705</v>
      </c>
      <c r="B231" s="199" t="s">
        <v>21</v>
      </c>
      <c r="C231" s="199" t="s">
        <v>21</v>
      </c>
      <c r="D231" s="441" t="s">
        <v>1998</v>
      </c>
      <c r="E231" s="435" t="s">
        <v>38</v>
      </c>
      <c r="F231" s="441" t="s">
        <v>1974</v>
      </c>
      <c r="G231" s="441" t="s">
        <v>38</v>
      </c>
      <c r="H231" s="245">
        <v>123900</v>
      </c>
      <c r="I231" s="246">
        <v>0</v>
      </c>
      <c r="J231" s="246">
        <v>0</v>
      </c>
      <c r="K231" s="442" t="s">
        <v>1020</v>
      </c>
      <c r="L231" s="322">
        <v>0</v>
      </c>
      <c r="M231" s="246">
        <v>0</v>
      </c>
      <c r="N231" s="246">
        <v>0</v>
      </c>
      <c r="O231" s="246">
        <v>0</v>
      </c>
      <c r="P231" s="246">
        <v>0</v>
      </c>
      <c r="Q231" s="246">
        <v>0</v>
      </c>
      <c r="R231" s="443">
        <v>0</v>
      </c>
      <c r="S231" s="444">
        <v>0</v>
      </c>
      <c r="T231" s="445">
        <v>0</v>
      </c>
      <c r="U231" s="444">
        <v>0</v>
      </c>
      <c r="V231" s="444">
        <v>0</v>
      </c>
      <c r="W231" s="444">
        <v>0</v>
      </c>
      <c r="X231" s="444">
        <v>0</v>
      </c>
      <c r="Y231" s="446">
        <v>0</v>
      </c>
      <c r="Z231" s="246"/>
      <c r="AA231" s="245">
        <v>247800</v>
      </c>
      <c r="AB231" s="442">
        <v>59.166666666666664</v>
      </c>
      <c r="AC231" s="442">
        <v>53.666666666666664</v>
      </c>
      <c r="AD231" s="246">
        <v>59</v>
      </c>
      <c r="AE231" s="246">
        <v>6</v>
      </c>
      <c r="AF231" s="246">
        <v>355</v>
      </c>
      <c r="AH231" s="21"/>
      <c r="AI231" s="320"/>
      <c r="AJ231" s="320"/>
      <c r="AK231" s="320"/>
      <c r="AL231" s="20"/>
      <c r="AM231" s="20"/>
      <c r="AN231" s="21"/>
      <c r="AO231" s="21"/>
      <c r="AP231" s="320"/>
      <c r="AQ231" s="320"/>
      <c r="AR231" s="466"/>
      <c r="AS231" s="20"/>
      <c r="AT231" s="20"/>
      <c r="AU231" s="21"/>
      <c r="AV231" s="20"/>
      <c r="AW231" s="20"/>
      <c r="AX231" s="20"/>
      <c r="AY231" s="20"/>
      <c r="AZ231" s="20"/>
      <c r="BA231" s="20"/>
      <c r="BB231" s="21"/>
    </row>
    <row r="232" spans="1:54" x14ac:dyDescent="0.3">
      <c r="A232" s="199" t="s">
        <v>1962</v>
      </c>
      <c r="B232" s="199" t="s">
        <v>21</v>
      </c>
      <c r="C232" s="199" t="s">
        <v>1020</v>
      </c>
      <c r="D232" s="441" t="s">
        <v>1020</v>
      </c>
      <c r="E232" s="441" t="s">
        <v>11</v>
      </c>
      <c r="F232" s="441" t="s">
        <v>1020</v>
      </c>
      <c r="G232" s="441" t="s">
        <v>1020</v>
      </c>
      <c r="H232" s="245">
        <v>102400</v>
      </c>
      <c r="I232" s="246" t="s">
        <v>1020</v>
      </c>
      <c r="J232" s="246" t="s">
        <v>1020</v>
      </c>
      <c r="K232" s="442" t="s">
        <v>1020</v>
      </c>
      <c r="L232" s="322" t="s">
        <v>1020</v>
      </c>
      <c r="M232" s="246" t="s">
        <v>1020</v>
      </c>
      <c r="N232" s="246" t="s">
        <v>1020</v>
      </c>
      <c r="O232" s="246" t="s">
        <v>1020</v>
      </c>
      <c r="P232" s="246" t="s">
        <v>1020</v>
      </c>
      <c r="Q232" s="246" t="s">
        <v>1020</v>
      </c>
      <c r="R232" s="443" t="s">
        <v>1020</v>
      </c>
      <c r="S232" s="444" t="s">
        <v>1020</v>
      </c>
      <c r="T232" s="445" t="s">
        <v>1020</v>
      </c>
      <c r="U232" s="444" t="s">
        <v>1020</v>
      </c>
      <c r="V232" s="444" t="s">
        <v>1020</v>
      </c>
      <c r="W232" s="444" t="s">
        <v>1020</v>
      </c>
      <c r="X232" s="444" t="s">
        <v>1020</v>
      </c>
      <c r="Y232" s="446" t="s">
        <v>1020</v>
      </c>
      <c r="Z232" s="246"/>
      <c r="AA232" s="245">
        <v>102400</v>
      </c>
      <c r="AB232" s="442">
        <v>0</v>
      </c>
      <c r="AC232" s="442">
        <v>0</v>
      </c>
      <c r="AD232" s="246">
        <v>19</v>
      </c>
      <c r="AE232" s="246">
        <v>0</v>
      </c>
      <c r="AF232" s="246">
        <v>0</v>
      </c>
      <c r="AH232" s="21"/>
      <c r="AI232" s="320"/>
      <c r="AJ232" s="320"/>
      <c r="AK232" s="320"/>
      <c r="AL232" s="20"/>
      <c r="AM232" s="20"/>
      <c r="AN232" s="63"/>
      <c r="AO232" s="21"/>
      <c r="AP232" s="320"/>
      <c r="AQ232" s="320"/>
      <c r="AR232" s="466"/>
      <c r="AS232" s="20"/>
      <c r="AT232" s="20"/>
      <c r="AU232" s="63"/>
      <c r="AV232" s="20"/>
      <c r="AW232" s="20"/>
      <c r="AX232" s="20"/>
      <c r="AY232" s="20"/>
      <c r="AZ232" s="20"/>
      <c r="BA232" s="20"/>
      <c r="BB232" s="63"/>
    </row>
    <row r="233" spans="1:54" x14ac:dyDescent="0.3">
      <c r="A233" s="199" t="s">
        <v>1963</v>
      </c>
      <c r="B233" s="199" t="s">
        <v>24</v>
      </c>
      <c r="C233" s="199" t="s">
        <v>1020</v>
      </c>
      <c r="D233" s="441" t="s">
        <v>1020</v>
      </c>
      <c r="E233" s="441" t="s">
        <v>9</v>
      </c>
      <c r="F233" s="441" t="s">
        <v>1020</v>
      </c>
      <c r="G233" s="441" t="s">
        <v>1020</v>
      </c>
      <c r="H233" s="245">
        <v>117300</v>
      </c>
      <c r="I233" s="246" t="s">
        <v>1020</v>
      </c>
      <c r="J233" s="246" t="s">
        <v>1020</v>
      </c>
      <c r="K233" s="442" t="s">
        <v>1020</v>
      </c>
      <c r="L233" s="322" t="s">
        <v>1020</v>
      </c>
      <c r="M233" s="246" t="s">
        <v>1020</v>
      </c>
      <c r="N233" s="246" t="s">
        <v>1020</v>
      </c>
      <c r="O233" s="246" t="s">
        <v>1020</v>
      </c>
      <c r="P233" s="246" t="s">
        <v>1020</v>
      </c>
      <c r="Q233" s="246" t="s">
        <v>1020</v>
      </c>
      <c r="R233" s="443" t="s">
        <v>1020</v>
      </c>
      <c r="S233" s="444" t="s">
        <v>1020</v>
      </c>
      <c r="T233" s="445" t="s">
        <v>1020</v>
      </c>
      <c r="U233" s="444" t="s">
        <v>1020</v>
      </c>
      <c r="V233" s="444" t="s">
        <v>1020</v>
      </c>
      <c r="W233" s="444" t="s">
        <v>1020</v>
      </c>
      <c r="X233" s="444" t="s">
        <v>1020</v>
      </c>
      <c r="Y233" s="446" t="s">
        <v>1020</v>
      </c>
      <c r="Z233" s="301"/>
      <c r="AA233" s="245">
        <v>117300</v>
      </c>
      <c r="AB233" s="442">
        <v>0</v>
      </c>
      <c r="AC233" s="442">
        <v>0</v>
      </c>
      <c r="AD233" s="246">
        <v>22</v>
      </c>
      <c r="AE233" s="246">
        <v>0</v>
      </c>
      <c r="AF233" s="246">
        <v>0</v>
      </c>
      <c r="AH233" s="21"/>
      <c r="AI233" s="320"/>
      <c r="AJ233" s="320"/>
      <c r="AK233" s="320"/>
      <c r="AL233" s="20"/>
      <c r="AM233" s="20"/>
      <c r="AN233" s="21"/>
      <c r="AO233" s="21"/>
      <c r="AP233" s="320"/>
      <c r="AQ233" s="320"/>
      <c r="AR233" s="466"/>
      <c r="AS233" s="20"/>
      <c r="AT233" s="20"/>
      <c r="AU233" s="21"/>
      <c r="AV233" s="20"/>
      <c r="AW233" s="20"/>
      <c r="AX233" s="20"/>
      <c r="AY233" s="20"/>
      <c r="AZ233" s="20"/>
      <c r="BA233" s="20"/>
      <c r="BB233" s="21"/>
    </row>
    <row r="234" spans="1:54" x14ac:dyDescent="0.3">
      <c r="A234" s="199" t="s">
        <v>1706</v>
      </c>
      <c r="B234" s="199" t="s">
        <v>23</v>
      </c>
      <c r="C234" s="199" t="s">
        <v>23</v>
      </c>
      <c r="D234" s="441" t="s">
        <v>1998</v>
      </c>
      <c r="E234" s="441" t="s">
        <v>1973</v>
      </c>
      <c r="F234" s="441" t="s">
        <v>1973</v>
      </c>
      <c r="G234" s="441" t="s">
        <v>1998</v>
      </c>
      <c r="H234" s="245">
        <v>123900</v>
      </c>
      <c r="I234" s="246">
        <v>0</v>
      </c>
      <c r="J234" s="246">
        <v>0</v>
      </c>
      <c r="K234" s="442" t="s">
        <v>1020</v>
      </c>
      <c r="L234" s="322">
        <v>0</v>
      </c>
      <c r="M234" s="246">
        <v>0</v>
      </c>
      <c r="N234" s="246">
        <v>0</v>
      </c>
      <c r="O234" s="246">
        <v>0</v>
      </c>
      <c r="P234" s="246">
        <v>0</v>
      </c>
      <c r="Q234" s="246">
        <v>0</v>
      </c>
      <c r="R234" s="443">
        <v>0</v>
      </c>
      <c r="S234" s="444">
        <v>0</v>
      </c>
      <c r="T234" s="445">
        <v>0</v>
      </c>
      <c r="U234" s="444">
        <v>0</v>
      </c>
      <c r="V234" s="444">
        <v>0</v>
      </c>
      <c r="W234" s="444">
        <v>0</v>
      </c>
      <c r="X234" s="444">
        <v>0</v>
      </c>
      <c r="Y234" s="446">
        <v>0</v>
      </c>
      <c r="Z234" s="372"/>
      <c r="AA234" s="245">
        <v>123900</v>
      </c>
      <c r="AB234" s="442">
        <v>0</v>
      </c>
      <c r="AC234" s="442">
        <v>0</v>
      </c>
      <c r="AD234" s="246">
        <v>23</v>
      </c>
      <c r="AE234" s="246">
        <v>0</v>
      </c>
      <c r="AF234" s="246">
        <v>0</v>
      </c>
      <c r="AH234" s="21"/>
      <c r="AI234" s="320"/>
      <c r="AJ234" s="320"/>
      <c r="AK234" s="320"/>
      <c r="AL234" s="20"/>
      <c r="AM234" s="20"/>
      <c r="AN234" s="21"/>
      <c r="AO234" s="21"/>
      <c r="AP234" s="320"/>
      <c r="AQ234" s="320"/>
      <c r="AR234" s="466"/>
      <c r="AS234" s="20"/>
      <c r="AT234" s="20"/>
      <c r="AU234" s="21"/>
      <c r="AV234" s="20"/>
      <c r="AW234" s="20"/>
      <c r="AX234" s="20"/>
      <c r="AY234" s="20"/>
      <c r="AZ234" s="20"/>
      <c r="BA234" s="20"/>
      <c r="BB234" s="21"/>
    </row>
    <row r="235" spans="1:54" x14ac:dyDescent="0.3">
      <c r="A235" s="199" t="s">
        <v>1707</v>
      </c>
      <c r="B235" s="199" t="s">
        <v>15</v>
      </c>
      <c r="C235" s="199" t="s">
        <v>15</v>
      </c>
      <c r="D235" s="441" t="s">
        <v>1998</v>
      </c>
      <c r="E235" s="435" t="s">
        <v>38</v>
      </c>
      <c r="F235" s="441" t="s">
        <v>1974</v>
      </c>
      <c r="G235" s="441" t="s">
        <v>38</v>
      </c>
      <c r="H235" s="245">
        <v>123900</v>
      </c>
      <c r="I235" s="246">
        <v>0</v>
      </c>
      <c r="J235" s="246">
        <v>0</v>
      </c>
      <c r="K235" s="442" t="s">
        <v>1020</v>
      </c>
      <c r="L235" s="322">
        <v>0</v>
      </c>
      <c r="M235" s="246">
        <v>0</v>
      </c>
      <c r="N235" s="246">
        <v>0</v>
      </c>
      <c r="O235" s="246">
        <v>0</v>
      </c>
      <c r="P235" s="246">
        <v>0</v>
      </c>
      <c r="Q235" s="246">
        <v>0</v>
      </c>
      <c r="R235" s="443">
        <v>0</v>
      </c>
      <c r="S235" s="444">
        <v>0</v>
      </c>
      <c r="T235" s="445">
        <v>0</v>
      </c>
      <c r="U235" s="444">
        <v>0</v>
      </c>
      <c r="V235" s="444">
        <v>0</v>
      </c>
      <c r="W235" s="444">
        <v>0</v>
      </c>
      <c r="X235" s="444">
        <v>0</v>
      </c>
      <c r="Y235" s="446">
        <v>0</v>
      </c>
      <c r="Z235" s="199"/>
      <c r="AA235" s="245">
        <v>123900</v>
      </c>
      <c r="AB235" s="442">
        <v>0</v>
      </c>
      <c r="AC235" s="442">
        <v>0</v>
      </c>
      <c r="AD235" s="246">
        <v>23</v>
      </c>
      <c r="AE235" s="246">
        <v>0</v>
      </c>
      <c r="AF235" s="246">
        <v>0</v>
      </c>
      <c r="AH235" s="21"/>
      <c r="AI235" s="320"/>
      <c r="AJ235" s="320"/>
      <c r="AK235" s="320"/>
      <c r="AL235" s="20"/>
      <c r="AM235" s="20"/>
      <c r="AN235" s="21"/>
      <c r="AO235" s="21"/>
      <c r="AP235" s="320"/>
      <c r="AQ235" s="320"/>
      <c r="AR235" s="466"/>
      <c r="AS235" s="20"/>
      <c r="AT235" s="20"/>
      <c r="AU235" s="21"/>
      <c r="AV235" s="20"/>
      <c r="AW235" s="20"/>
      <c r="AX235" s="20"/>
      <c r="AY235" s="20"/>
      <c r="AZ235" s="20"/>
      <c r="BA235" s="20"/>
      <c r="BB235" s="21"/>
    </row>
    <row r="236" spans="1:54" ht="16.2" customHeight="1" x14ac:dyDescent="0.3">
      <c r="A236" s="199" t="s">
        <v>1015</v>
      </c>
      <c r="B236" s="199" t="s">
        <v>16</v>
      </c>
      <c r="C236" s="199" t="s">
        <v>1020</v>
      </c>
      <c r="D236" s="441" t="s">
        <v>1020</v>
      </c>
      <c r="E236" s="441" t="s">
        <v>1971</v>
      </c>
      <c r="F236" s="441" t="s">
        <v>1020</v>
      </c>
      <c r="G236" s="441" t="s">
        <v>1020</v>
      </c>
      <c r="H236" s="245">
        <v>117300</v>
      </c>
      <c r="I236" s="246" t="s">
        <v>1020</v>
      </c>
      <c r="J236" s="246" t="s">
        <v>1020</v>
      </c>
      <c r="K236" s="442" t="s">
        <v>1020</v>
      </c>
      <c r="L236" s="322" t="s">
        <v>1020</v>
      </c>
      <c r="M236" s="246" t="s">
        <v>1020</v>
      </c>
      <c r="N236" s="246" t="s">
        <v>1020</v>
      </c>
      <c r="O236" s="246" t="s">
        <v>1020</v>
      </c>
      <c r="P236" s="246" t="s">
        <v>1020</v>
      </c>
      <c r="Q236" s="246" t="s">
        <v>1020</v>
      </c>
      <c r="R236" s="443" t="s">
        <v>1020</v>
      </c>
      <c r="S236" s="444" t="s">
        <v>1020</v>
      </c>
      <c r="T236" s="445" t="s">
        <v>1020</v>
      </c>
      <c r="U236" s="444" t="s">
        <v>1020</v>
      </c>
      <c r="V236" s="444" t="s">
        <v>1020</v>
      </c>
      <c r="W236" s="444" t="s">
        <v>1020</v>
      </c>
      <c r="X236" s="444" t="s">
        <v>1020</v>
      </c>
      <c r="Y236" s="446" t="s">
        <v>1020</v>
      </c>
      <c r="Z236" s="246"/>
      <c r="AA236" s="245">
        <v>117300</v>
      </c>
      <c r="AB236" s="442">
        <v>51.5</v>
      </c>
      <c r="AC236" s="442">
        <v>51.5</v>
      </c>
      <c r="AD236" s="246">
        <v>-37</v>
      </c>
      <c r="AE236" s="246">
        <v>2</v>
      </c>
      <c r="AF236" s="246">
        <v>103</v>
      </c>
      <c r="AH236" s="21"/>
      <c r="AI236" s="320"/>
      <c r="AJ236" s="320"/>
      <c r="AK236" s="320"/>
      <c r="AL236" s="20"/>
      <c r="AM236" s="20"/>
      <c r="AN236" s="21"/>
      <c r="AO236" s="21"/>
      <c r="AP236" s="320"/>
      <c r="AQ236" s="320"/>
      <c r="AR236" s="466"/>
      <c r="AS236" s="20"/>
      <c r="AT236" s="20"/>
      <c r="AU236" s="21"/>
      <c r="AV236" s="20"/>
      <c r="AW236" s="20"/>
      <c r="AX236" s="20"/>
      <c r="AY236" s="20"/>
      <c r="AZ236" s="20"/>
      <c r="BA236" s="20"/>
      <c r="BB236" s="21"/>
    </row>
    <row r="237" spans="1:54" ht="16.2" customHeight="1" x14ac:dyDescent="0.3">
      <c r="A237" s="199" t="s">
        <v>1719</v>
      </c>
      <c r="B237" s="199" t="s">
        <v>15</v>
      </c>
      <c r="C237" s="199" t="s">
        <v>15</v>
      </c>
      <c r="D237" s="441" t="s">
        <v>1998</v>
      </c>
      <c r="E237" s="441" t="s">
        <v>38</v>
      </c>
      <c r="F237" s="441" t="s">
        <v>38</v>
      </c>
      <c r="G237" s="441" t="s">
        <v>1998</v>
      </c>
      <c r="H237" s="245">
        <v>123900</v>
      </c>
      <c r="I237" s="246">
        <v>88</v>
      </c>
      <c r="J237" s="246">
        <v>4</v>
      </c>
      <c r="K237" s="442">
        <v>22</v>
      </c>
      <c r="L237" s="322">
        <v>88</v>
      </c>
      <c r="M237" s="246">
        <v>4</v>
      </c>
      <c r="N237" s="246">
        <v>22</v>
      </c>
      <c r="O237" s="246">
        <v>0</v>
      </c>
      <c r="P237" s="246">
        <v>0</v>
      </c>
      <c r="Q237" s="246">
        <v>0</v>
      </c>
      <c r="R237" s="443">
        <v>0</v>
      </c>
      <c r="S237" s="444">
        <v>0</v>
      </c>
      <c r="T237" s="445">
        <v>0</v>
      </c>
      <c r="U237" s="444">
        <v>0</v>
      </c>
      <c r="V237" s="444">
        <v>0</v>
      </c>
      <c r="W237" s="444">
        <v>0</v>
      </c>
      <c r="X237" s="444">
        <v>0</v>
      </c>
      <c r="Y237" s="446">
        <v>0</v>
      </c>
      <c r="Z237" s="199"/>
      <c r="AA237" s="245">
        <v>123900</v>
      </c>
      <c r="AB237" s="442">
        <v>0</v>
      </c>
      <c r="AC237" s="442">
        <v>0</v>
      </c>
      <c r="AD237" s="246">
        <v>23</v>
      </c>
      <c r="AE237" s="246">
        <v>0</v>
      </c>
      <c r="AF237" s="246">
        <v>0</v>
      </c>
      <c r="AH237" s="21"/>
      <c r="AI237" s="320"/>
      <c r="AJ237" s="320"/>
      <c r="AK237" s="320"/>
      <c r="AL237" s="20"/>
      <c r="AM237" s="20"/>
      <c r="AN237" s="21"/>
      <c r="AO237" s="21"/>
      <c r="AP237" s="320"/>
      <c r="AQ237" s="320"/>
      <c r="AR237" s="466"/>
      <c r="AS237" s="20"/>
      <c r="AT237" s="20"/>
      <c r="AU237" s="63"/>
      <c r="AV237" s="20"/>
      <c r="AW237" s="20"/>
      <c r="AX237" s="20"/>
      <c r="AY237" s="20"/>
      <c r="AZ237" s="20"/>
      <c r="BA237" s="20"/>
      <c r="BB237" s="63"/>
    </row>
    <row r="238" spans="1:54" ht="16.2" customHeight="1" x14ac:dyDescent="0.3">
      <c r="A238" s="199" t="s">
        <v>1964</v>
      </c>
      <c r="B238" s="199" t="s">
        <v>22</v>
      </c>
      <c r="C238" s="199" t="s">
        <v>1020</v>
      </c>
      <c r="D238" s="441" t="s">
        <v>1020</v>
      </c>
      <c r="E238" s="441" t="s">
        <v>10</v>
      </c>
      <c r="F238" s="441" t="s">
        <v>1020</v>
      </c>
      <c r="G238" s="441" t="s">
        <v>1020</v>
      </c>
      <c r="H238" s="245">
        <v>193800</v>
      </c>
      <c r="I238" s="246" t="s">
        <v>1020</v>
      </c>
      <c r="J238" s="246" t="s">
        <v>1020</v>
      </c>
      <c r="K238" s="442" t="s">
        <v>1020</v>
      </c>
      <c r="L238" s="322" t="s">
        <v>1020</v>
      </c>
      <c r="M238" s="246" t="s">
        <v>1020</v>
      </c>
      <c r="N238" s="246" t="s">
        <v>1020</v>
      </c>
      <c r="O238" s="246" t="s">
        <v>1020</v>
      </c>
      <c r="P238" s="246" t="s">
        <v>1020</v>
      </c>
      <c r="Q238" s="246" t="s">
        <v>1020</v>
      </c>
      <c r="R238" s="443" t="s">
        <v>1020</v>
      </c>
      <c r="S238" s="444" t="s">
        <v>1020</v>
      </c>
      <c r="T238" s="445" t="s">
        <v>1020</v>
      </c>
      <c r="U238" s="444" t="s">
        <v>1020</v>
      </c>
      <c r="V238" s="444" t="s">
        <v>1020</v>
      </c>
      <c r="W238" s="444" t="s">
        <v>1020</v>
      </c>
      <c r="X238" s="444" t="s">
        <v>1020</v>
      </c>
      <c r="Y238" s="446" t="s">
        <v>1020</v>
      </c>
      <c r="Z238" s="246"/>
      <c r="AA238" s="245">
        <v>193800</v>
      </c>
      <c r="AB238" s="442">
        <v>0</v>
      </c>
      <c r="AC238" s="442">
        <v>0</v>
      </c>
      <c r="AD238" s="246">
        <v>37</v>
      </c>
      <c r="AE238" s="246">
        <v>0</v>
      </c>
      <c r="AF238" s="246">
        <v>0</v>
      </c>
      <c r="AH238" s="21"/>
      <c r="AI238" s="320"/>
      <c r="AJ238" s="320"/>
      <c r="AK238" s="320"/>
      <c r="AL238" s="20"/>
      <c r="AM238" s="20"/>
      <c r="AN238" s="21"/>
      <c r="AO238" s="21"/>
      <c r="AP238" s="320"/>
      <c r="AQ238" s="320"/>
      <c r="AR238" s="466"/>
      <c r="AS238" s="20"/>
      <c r="AT238" s="20"/>
      <c r="AU238" s="21"/>
      <c r="AV238" s="20"/>
      <c r="AW238" s="20"/>
      <c r="AX238" s="20"/>
      <c r="AY238" s="20"/>
      <c r="AZ238" s="20"/>
      <c r="BA238" s="20"/>
      <c r="BB238" s="21"/>
    </row>
    <row r="239" spans="1:54" ht="16.2" customHeight="1" x14ac:dyDescent="0.3">
      <c r="A239" s="199" t="s">
        <v>1709</v>
      </c>
      <c r="B239" s="199" t="s">
        <v>24</v>
      </c>
      <c r="C239" s="199" t="s">
        <v>24</v>
      </c>
      <c r="D239" s="441" t="s">
        <v>1998</v>
      </c>
      <c r="E239" s="435" t="s">
        <v>1972</v>
      </c>
      <c r="F239" s="441" t="s">
        <v>10</v>
      </c>
      <c r="G239" s="441" t="s">
        <v>38</v>
      </c>
      <c r="H239" s="245">
        <v>123900</v>
      </c>
      <c r="I239" s="246">
        <v>0</v>
      </c>
      <c r="J239" s="246">
        <v>0</v>
      </c>
      <c r="K239" s="442" t="s">
        <v>1020</v>
      </c>
      <c r="L239" s="322">
        <v>0</v>
      </c>
      <c r="M239" s="246">
        <v>0</v>
      </c>
      <c r="N239" s="246">
        <v>0</v>
      </c>
      <c r="O239" s="246">
        <v>0</v>
      </c>
      <c r="P239" s="246">
        <v>0</v>
      </c>
      <c r="Q239" s="246">
        <v>0</v>
      </c>
      <c r="R239" s="443">
        <v>0</v>
      </c>
      <c r="S239" s="444">
        <v>0</v>
      </c>
      <c r="T239" s="445">
        <v>0</v>
      </c>
      <c r="U239" s="444">
        <v>0</v>
      </c>
      <c r="V239" s="444">
        <v>0</v>
      </c>
      <c r="W239" s="444">
        <v>0</v>
      </c>
      <c r="X239" s="444">
        <v>0</v>
      </c>
      <c r="Y239" s="446">
        <v>0</v>
      </c>
      <c r="Z239" s="246"/>
      <c r="AA239" s="245">
        <v>123900</v>
      </c>
      <c r="AB239" s="442">
        <v>37</v>
      </c>
      <c r="AC239" s="442">
        <v>37</v>
      </c>
      <c r="AD239" s="246">
        <v>10</v>
      </c>
      <c r="AE239" s="246">
        <v>1</v>
      </c>
      <c r="AF239" s="246">
        <v>37</v>
      </c>
      <c r="AH239" s="21"/>
      <c r="AI239" s="320"/>
      <c r="AJ239" s="320"/>
      <c r="AK239" s="320"/>
      <c r="AL239" s="20"/>
      <c r="AM239" s="20"/>
      <c r="AN239" s="21"/>
      <c r="AO239" s="21"/>
      <c r="AP239" s="320"/>
      <c r="AQ239" s="320"/>
      <c r="AR239" s="466"/>
      <c r="AS239" s="20"/>
      <c r="AT239" s="20"/>
      <c r="AU239" s="21"/>
      <c r="AV239" s="20"/>
      <c r="AW239" s="20"/>
      <c r="AX239" s="20"/>
      <c r="AY239" s="20"/>
      <c r="AZ239" s="20"/>
      <c r="BA239" s="20"/>
      <c r="BB239" s="21"/>
    </row>
    <row r="240" spans="1:54" ht="16.2" customHeight="1" x14ac:dyDescent="0.3">
      <c r="A240" s="199" t="s">
        <v>1965</v>
      </c>
      <c r="B240" s="199" t="s">
        <v>20</v>
      </c>
      <c r="C240" s="199" t="s">
        <v>1020</v>
      </c>
      <c r="D240" s="441" t="s">
        <v>1020</v>
      </c>
      <c r="E240" s="441" t="s">
        <v>9</v>
      </c>
      <c r="F240" s="441" t="s">
        <v>1020</v>
      </c>
      <c r="G240" s="441" t="s">
        <v>1020</v>
      </c>
      <c r="H240" s="245">
        <v>130800.00000000001</v>
      </c>
      <c r="I240" s="246" t="s">
        <v>1020</v>
      </c>
      <c r="J240" s="246" t="s">
        <v>1020</v>
      </c>
      <c r="K240" s="442" t="s">
        <v>1020</v>
      </c>
      <c r="L240" s="322" t="s">
        <v>1020</v>
      </c>
      <c r="M240" s="246" t="s">
        <v>1020</v>
      </c>
      <c r="N240" s="246" t="s">
        <v>1020</v>
      </c>
      <c r="O240" s="246" t="s">
        <v>1020</v>
      </c>
      <c r="P240" s="246" t="s">
        <v>1020</v>
      </c>
      <c r="Q240" s="246" t="s">
        <v>1020</v>
      </c>
      <c r="R240" s="443" t="s">
        <v>1020</v>
      </c>
      <c r="S240" s="444" t="s">
        <v>1020</v>
      </c>
      <c r="T240" s="445" t="s">
        <v>1020</v>
      </c>
      <c r="U240" s="444" t="s">
        <v>1020</v>
      </c>
      <c r="V240" s="444" t="s">
        <v>1020</v>
      </c>
      <c r="W240" s="444" t="s">
        <v>1020</v>
      </c>
      <c r="X240" s="444" t="s">
        <v>1020</v>
      </c>
      <c r="Y240" s="446" t="s">
        <v>1020</v>
      </c>
      <c r="Z240" s="199"/>
      <c r="AA240" s="245">
        <v>130800.00000000001</v>
      </c>
      <c r="AB240" s="442">
        <v>46</v>
      </c>
      <c r="AC240" s="442">
        <v>46</v>
      </c>
      <c r="AD240" s="246">
        <v>-18</v>
      </c>
      <c r="AE240" s="246">
        <v>2</v>
      </c>
      <c r="AF240" s="246">
        <v>92</v>
      </c>
      <c r="AH240" s="21"/>
      <c r="AI240" s="320"/>
      <c r="AJ240" s="320"/>
      <c r="AK240" s="320"/>
      <c r="AL240" s="20"/>
      <c r="AM240" s="20"/>
      <c r="AN240" s="25"/>
      <c r="AO240" s="21"/>
      <c r="AP240" s="320"/>
      <c r="AQ240" s="320"/>
      <c r="AR240" s="466"/>
      <c r="AS240" s="20"/>
      <c r="AT240" s="20"/>
      <c r="AU240" s="25"/>
      <c r="AV240" s="20"/>
      <c r="AW240" s="20"/>
      <c r="AX240" s="20"/>
      <c r="AY240" s="20"/>
      <c r="AZ240" s="20"/>
      <c r="BA240" s="20"/>
      <c r="BB240" s="25"/>
    </row>
    <row r="241" spans="1:99" ht="16.2" customHeight="1" x14ac:dyDescent="0.3">
      <c r="A241" s="199" t="s">
        <v>1711</v>
      </c>
      <c r="B241" s="199" t="s">
        <v>18</v>
      </c>
      <c r="C241" s="199" t="s">
        <v>18</v>
      </c>
      <c r="D241" s="441" t="s">
        <v>1998</v>
      </c>
      <c r="E241" s="435" t="s">
        <v>1972</v>
      </c>
      <c r="F241" s="441" t="s">
        <v>10</v>
      </c>
      <c r="G241" s="441" t="s">
        <v>38</v>
      </c>
      <c r="H241" s="245">
        <v>123900</v>
      </c>
      <c r="I241" s="246">
        <v>0</v>
      </c>
      <c r="J241" s="246">
        <v>0</v>
      </c>
      <c r="K241" s="442" t="s">
        <v>1020</v>
      </c>
      <c r="L241" s="322">
        <v>0</v>
      </c>
      <c r="M241" s="246">
        <v>0</v>
      </c>
      <c r="N241" s="246">
        <v>0</v>
      </c>
      <c r="O241" s="246">
        <v>0</v>
      </c>
      <c r="P241" s="246">
        <v>0</v>
      </c>
      <c r="Q241" s="246">
        <v>0</v>
      </c>
      <c r="R241" s="443">
        <v>0</v>
      </c>
      <c r="S241" s="444">
        <v>0</v>
      </c>
      <c r="T241" s="445">
        <v>0</v>
      </c>
      <c r="U241" s="444">
        <v>0</v>
      </c>
      <c r="V241" s="444">
        <v>0</v>
      </c>
      <c r="W241" s="444">
        <v>0</v>
      </c>
      <c r="X241" s="444">
        <v>0</v>
      </c>
      <c r="Y241" s="446">
        <v>0</v>
      </c>
      <c r="Z241" s="199"/>
      <c r="AA241" s="245">
        <v>123900</v>
      </c>
      <c r="AB241" s="442">
        <v>2</v>
      </c>
      <c r="AC241" s="442">
        <v>2</v>
      </c>
      <c r="AD241" s="246">
        <v>45</v>
      </c>
      <c r="AE241" s="246">
        <v>1</v>
      </c>
      <c r="AF241" s="246">
        <v>2</v>
      </c>
      <c r="AH241" s="21"/>
      <c r="AI241" s="320"/>
      <c r="AJ241" s="320"/>
      <c r="AK241" s="320"/>
      <c r="AL241" s="20"/>
      <c r="AM241" s="20"/>
      <c r="AN241" s="25"/>
      <c r="AO241" s="21"/>
      <c r="AP241" s="320"/>
      <c r="AQ241" s="320"/>
      <c r="AR241" s="466"/>
      <c r="AS241" s="20"/>
      <c r="AT241" s="20"/>
      <c r="AU241" s="25"/>
      <c r="AV241" s="20"/>
      <c r="AW241" s="20"/>
      <c r="AX241" s="20"/>
      <c r="AY241" s="20"/>
      <c r="AZ241" s="20"/>
      <c r="BA241" s="20"/>
      <c r="BB241" s="25"/>
    </row>
    <row r="242" spans="1:99" x14ac:dyDescent="0.3">
      <c r="A242" s="199" t="s">
        <v>1966</v>
      </c>
      <c r="B242" s="199" t="s">
        <v>16</v>
      </c>
      <c r="C242" s="199" t="s">
        <v>1020</v>
      </c>
      <c r="D242" s="441" t="s">
        <v>1020</v>
      </c>
      <c r="E242" s="441" t="s">
        <v>10</v>
      </c>
      <c r="F242" s="441" t="s">
        <v>1020</v>
      </c>
      <c r="G242" s="441" t="s">
        <v>1020</v>
      </c>
      <c r="H242" s="245">
        <v>102400</v>
      </c>
      <c r="I242" s="246" t="s">
        <v>1020</v>
      </c>
      <c r="J242" s="246" t="s">
        <v>1020</v>
      </c>
      <c r="K242" s="442" t="s">
        <v>1020</v>
      </c>
      <c r="L242" s="322" t="s">
        <v>1020</v>
      </c>
      <c r="M242" s="246" t="s">
        <v>1020</v>
      </c>
      <c r="N242" s="246" t="s">
        <v>1020</v>
      </c>
      <c r="O242" s="246" t="s">
        <v>1020</v>
      </c>
      <c r="P242" s="246" t="s">
        <v>1020</v>
      </c>
      <c r="Q242" s="246" t="s">
        <v>1020</v>
      </c>
      <c r="R242" s="443" t="s">
        <v>1020</v>
      </c>
      <c r="S242" s="444" t="s">
        <v>1020</v>
      </c>
      <c r="T242" s="445" t="s">
        <v>1020</v>
      </c>
      <c r="U242" s="444" t="s">
        <v>1020</v>
      </c>
      <c r="V242" s="444" t="s">
        <v>1020</v>
      </c>
      <c r="W242" s="444" t="s">
        <v>1020</v>
      </c>
      <c r="X242" s="444" t="s">
        <v>1020</v>
      </c>
      <c r="Y242" s="446" t="s">
        <v>1020</v>
      </c>
      <c r="Z242" s="246"/>
      <c r="AA242" s="245">
        <v>102400</v>
      </c>
      <c r="AB242" s="442">
        <v>0</v>
      </c>
      <c r="AC242" s="442">
        <v>0</v>
      </c>
      <c r="AD242" s="246">
        <v>19</v>
      </c>
      <c r="AE242" s="246">
        <v>0</v>
      </c>
      <c r="AF242" s="246">
        <v>0</v>
      </c>
      <c r="AH242" s="21"/>
      <c r="AI242" s="320"/>
      <c r="AJ242" s="320"/>
      <c r="AK242" s="320"/>
      <c r="AL242" s="20"/>
      <c r="AM242" s="20"/>
      <c r="AN242" s="25"/>
      <c r="AO242" s="21"/>
      <c r="AP242" s="320"/>
      <c r="AQ242" s="320"/>
      <c r="AR242" s="466"/>
      <c r="AS242" s="20"/>
      <c r="AT242" s="20"/>
      <c r="AU242" s="25"/>
      <c r="AV242" s="20"/>
      <c r="AW242" s="20"/>
      <c r="AX242" s="20"/>
      <c r="AY242" s="20"/>
      <c r="AZ242" s="20"/>
      <c r="BA242" s="20"/>
      <c r="BB242" s="25"/>
    </row>
    <row r="243" spans="1:99" s="200" customFormat="1" x14ac:dyDescent="0.3">
      <c r="A243" s="199" t="s">
        <v>1458</v>
      </c>
      <c r="B243" s="199" t="s">
        <v>23</v>
      </c>
      <c r="C243" s="199" t="s">
        <v>23</v>
      </c>
      <c r="D243" s="441" t="s">
        <v>1998</v>
      </c>
      <c r="E243" s="441" t="s">
        <v>38</v>
      </c>
      <c r="F243" s="441" t="s">
        <v>38</v>
      </c>
      <c r="G243" s="441" t="s">
        <v>1998</v>
      </c>
      <c r="H243" s="245">
        <v>123900</v>
      </c>
      <c r="I243" s="246">
        <v>0</v>
      </c>
      <c r="J243" s="246">
        <v>0</v>
      </c>
      <c r="K243" s="442" t="s">
        <v>1020</v>
      </c>
      <c r="L243" s="322">
        <v>0</v>
      </c>
      <c r="M243" s="246">
        <v>0</v>
      </c>
      <c r="N243" s="246">
        <v>0</v>
      </c>
      <c r="O243" s="246">
        <v>30</v>
      </c>
      <c r="P243" s="246">
        <v>1</v>
      </c>
      <c r="Q243" s="246">
        <v>30</v>
      </c>
      <c r="R243" s="443">
        <v>0</v>
      </c>
      <c r="S243" s="444">
        <v>0</v>
      </c>
      <c r="T243" s="445">
        <v>0</v>
      </c>
      <c r="U243" s="444">
        <v>0</v>
      </c>
      <c r="V243" s="444">
        <v>0</v>
      </c>
      <c r="W243" s="444">
        <v>0</v>
      </c>
      <c r="X243" s="444">
        <v>0</v>
      </c>
      <c r="Y243" s="446">
        <v>0</v>
      </c>
      <c r="Z243" s="199"/>
      <c r="AA243" s="245">
        <v>240800</v>
      </c>
      <c r="AB243" s="442">
        <v>64.400000000000006</v>
      </c>
      <c r="AC243" s="442">
        <v>69</v>
      </c>
      <c r="AD243" s="246">
        <v>-34</v>
      </c>
      <c r="AE243" s="246">
        <v>5</v>
      </c>
      <c r="AF243" s="246">
        <v>322</v>
      </c>
      <c r="AG243"/>
      <c r="AH243" s="21"/>
      <c r="AI243" s="320"/>
      <c r="AJ243" s="320"/>
      <c r="AK243" s="320"/>
      <c r="AL243" s="20"/>
      <c r="AM243" s="20"/>
      <c r="AN243" s="25"/>
      <c r="AO243" s="21"/>
      <c r="AP243" s="320"/>
      <c r="AQ243" s="320"/>
      <c r="AR243" s="466"/>
      <c r="AS243" s="20"/>
      <c r="AT243" s="20"/>
      <c r="AU243" s="25"/>
      <c r="AV243" s="20"/>
      <c r="AW243" s="20"/>
      <c r="AX243" s="20"/>
      <c r="AY243" s="20"/>
      <c r="AZ243" s="20"/>
      <c r="BA243" s="20"/>
      <c r="BB243" s="25"/>
    </row>
    <row r="244" spans="1:99" x14ac:dyDescent="0.3">
      <c r="A244" s="199" t="s">
        <v>1712</v>
      </c>
      <c r="B244" s="199" t="s">
        <v>25</v>
      </c>
      <c r="C244" s="199" t="s">
        <v>25</v>
      </c>
      <c r="D244" s="441" t="s">
        <v>1998</v>
      </c>
      <c r="E244" s="441" t="s">
        <v>1973</v>
      </c>
      <c r="F244" s="441" t="s">
        <v>1973</v>
      </c>
      <c r="G244" s="441" t="s">
        <v>1998</v>
      </c>
      <c r="H244" s="245">
        <v>117300</v>
      </c>
      <c r="I244" s="246">
        <v>-2</v>
      </c>
      <c r="J244" s="246">
        <v>1</v>
      </c>
      <c r="K244" s="442">
        <v>-2</v>
      </c>
      <c r="L244" s="322">
        <v>-2</v>
      </c>
      <c r="M244" s="246">
        <v>1</v>
      </c>
      <c r="N244" s="246">
        <v>-2</v>
      </c>
      <c r="O244" s="246">
        <v>0</v>
      </c>
      <c r="P244" s="246">
        <v>0</v>
      </c>
      <c r="Q244" s="246">
        <v>0</v>
      </c>
      <c r="R244" s="443">
        <v>0</v>
      </c>
      <c r="S244" s="444">
        <v>0</v>
      </c>
      <c r="T244" s="445">
        <v>0</v>
      </c>
      <c r="U244" s="444">
        <v>0</v>
      </c>
      <c r="V244" s="444">
        <v>0</v>
      </c>
      <c r="W244" s="444">
        <v>0</v>
      </c>
      <c r="X244" s="444">
        <v>0</v>
      </c>
      <c r="Y244" s="446">
        <v>0</v>
      </c>
      <c r="Z244" s="199"/>
      <c r="AA244" s="245">
        <v>123900</v>
      </c>
      <c r="AB244" s="442">
        <v>0</v>
      </c>
      <c r="AC244" s="442">
        <v>0</v>
      </c>
      <c r="AD244" s="246">
        <v>23</v>
      </c>
      <c r="AE244" s="246">
        <v>0</v>
      </c>
      <c r="AF244" s="246">
        <v>0</v>
      </c>
      <c r="AH244" s="21"/>
      <c r="AI244" s="320"/>
      <c r="AJ244" s="320"/>
      <c r="AK244" s="320"/>
      <c r="AL244" s="20"/>
      <c r="AM244" s="20"/>
      <c r="AN244" s="25"/>
      <c r="AO244" s="21"/>
      <c r="AP244" s="320"/>
      <c r="AQ244" s="320"/>
      <c r="AR244" s="466"/>
      <c r="AS244" s="20"/>
      <c r="AT244" s="20"/>
      <c r="AU244" s="25"/>
      <c r="AV244" s="20"/>
      <c r="AW244" s="20"/>
      <c r="AX244" s="20"/>
      <c r="AY244" s="20"/>
      <c r="AZ244" s="20"/>
      <c r="BA244" s="20"/>
      <c r="BB244" s="25"/>
    </row>
    <row r="245" spans="1:99" x14ac:dyDescent="0.3">
      <c r="A245" s="199" t="s">
        <v>1713</v>
      </c>
      <c r="B245" s="199" t="s">
        <v>18</v>
      </c>
      <c r="C245" s="199" t="s">
        <v>18</v>
      </c>
      <c r="D245" s="441" t="s">
        <v>1998</v>
      </c>
      <c r="E245" s="435" t="s">
        <v>1972</v>
      </c>
      <c r="F245" s="441" t="s">
        <v>10</v>
      </c>
      <c r="G245" s="441" t="s">
        <v>38</v>
      </c>
      <c r="H245" s="245">
        <v>123900</v>
      </c>
      <c r="I245" s="246">
        <v>0</v>
      </c>
      <c r="J245" s="246">
        <v>0</v>
      </c>
      <c r="K245" s="442" t="s">
        <v>1020</v>
      </c>
      <c r="L245" s="322">
        <v>0</v>
      </c>
      <c r="M245" s="246">
        <v>0</v>
      </c>
      <c r="N245" s="246">
        <v>0</v>
      </c>
      <c r="O245" s="246">
        <v>0</v>
      </c>
      <c r="P245" s="246">
        <v>0</v>
      </c>
      <c r="Q245" s="246">
        <v>0</v>
      </c>
      <c r="R245" s="443">
        <v>0</v>
      </c>
      <c r="S245" s="444">
        <v>0</v>
      </c>
      <c r="T245" s="445">
        <v>0</v>
      </c>
      <c r="U245" s="444">
        <v>0</v>
      </c>
      <c r="V245" s="444">
        <v>0</v>
      </c>
      <c r="W245" s="444">
        <v>0</v>
      </c>
      <c r="X245" s="444">
        <v>0</v>
      </c>
      <c r="Y245" s="446">
        <v>0</v>
      </c>
      <c r="Z245" s="199"/>
      <c r="AA245" s="245">
        <v>123900</v>
      </c>
      <c r="AB245" s="442">
        <v>0</v>
      </c>
      <c r="AC245" s="442">
        <v>0</v>
      </c>
      <c r="AD245" s="246">
        <v>23</v>
      </c>
      <c r="AE245" s="246">
        <v>0</v>
      </c>
      <c r="AF245" s="246">
        <v>0</v>
      </c>
      <c r="AH245" s="21"/>
      <c r="AI245" s="320"/>
      <c r="AJ245" s="320"/>
      <c r="AK245" s="320"/>
      <c r="AL245" s="20"/>
      <c r="AM245" s="20"/>
      <c r="AN245" s="21"/>
      <c r="AO245" s="21"/>
      <c r="AP245" s="320"/>
      <c r="AQ245" s="320"/>
      <c r="AR245" s="466"/>
      <c r="AS245" s="20"/>
      <c r="AT245" s="20"/>
      <c r="AU245" s="21"/>
      <c r="AV245" s="20"/>
      <c r="AW245" s="20"/>
      <c r="AX245" s="20"/>
      <c r="AY245" s="20"/>
      <c r="AZ245" s="20"/>
      <c r="BA245" s="20"/>
      <c r="BB245" s="21"/>
    </row>
    <row r="246" spans="1:99" x14ac:dyDescent="0.3">
      <c r="A246" s="199" t="s">
        <v>1714</v>
      </c>
      <c r="B246" s="199" t="s">
        <v>13</v>
      </c>
      <c r="C246" s="199" t="s">
        <v>13</v>
      </c>
      <c r="D246" s="441" t="s">
        <v>1998</v>
      </c>
      <c r="E246" s="435" t="s">
        <v>1971</v>
      </c>
      <c r="F246" s="441" t="s">
        <v>9</v>
      </c>
      <c r="G246" s="441" t="s">
        <v>38</v>
      </c>
      <c r="H246" s="245">
        <v>123900</v>
      </c>
      <c r="I246" s="246">
        <v>0</v>
      </c>
      <c r="J246" s="246">
        <v>0</v>
      </c>
      <c r="K246" s="442" t="s">
        <v>1020</v>
      </c>
      <c r="L246" s="322">
        <v>0</v>
      </c>
      <c r="M246" s="246">
        <v>0</v>
      </c>
      <c r="N246" s="246">
        <v>0</v>
      </c>
      <c r="O246" s="246">
        <v>0</v>
      </c>
      <c r="P246" s="246">
        <v>0</v>
      </c>
      <c r="Q246" s="246">
        <v>0</v>
      </c>
      <c r="R246" s="443">
        <v>0</v>
      </c>
      <c r="S246" s="444">
        <v>0</v>
      </c>
      <c r="T246" s="445">
        <v>0</v>
      </c>
      <c r="U246" s="444">
        <v>0</v>
      </c>
      <c r="V246" s="444">
        <v>0</v>
      </c>
      <c r="W246" s="444">
        <v>0</v>
      </c>
      <c r="X246" s="444">
        <v>0</v>
      </c>
      <c r="Y246" s="446">
        <v>0</v>
      </c>
      <c r="Z246" s="246"/>
      <c r="AA246" s="245">
        <v>264900</v>
      </c>
      <c r="AB246" s="442">
        <v>57.25</v>
      </c>
      <c r="AC246" s="442">
        <v>50.666666666666664</v>
      </c>
      <c r="AD246" s="246">
        <v>37</v>
      </c>
      <c r="AE246" s="246">
        <v>8</v>
      </c>
      <c r="AF246" s="246">
        <v>458</v>
      </c>
      <c r="AH246" s="21"/>
      <c r="AI246" s="320"/>
      <c r="AJ246" s="320"/>
      <c r="AK246" s="320"/>
      <c r="AL246" s="20"/>
      <c r="AM246" s="20"/>
      <c r="AN246" s="21"/>
      <c r="AO246" s="21"/>
      <c r="AP246" s="320"/>
      <c r="AQ246" s="320"/>
      <c r="AR246" s="466"/>
      <c r="AS246" s="20"/>
      <c r="AT246" s="20"/>
      <c r="AU246" s="21"/>
      <c r="AV246" s="20"/>
      <c r="AW246" s="20"/>
      <c r="AX246" s="20"/>
      <c r="AY246" s="20"/>
      <c r="AZ246" s="20"/>
      <c r="BA246" s="20"/>
      <c r="BB246" s="21"/>
    </row>
    <row r="247" spans="1:99" x14ac:dyDescent="0.3">
      <c r="A247" s="199" t="s">
        <v>1586</v>
      </c>
      <c r="B247" s="199" t="s">
        <v>25</v>
      </c>
      <c r="C247" s="199" t="s">
        <v>25</v>
      </c>
      <c r="D247" s="441" t="s">
        <v>1998</v>
      </c>
      <c r="E247" s="435" t="s">
        <v>38</v>
      </c>
      <c r="F247" s="441" t="s">
        <v>1972</v>
      </c>
      <c r="G247" s="441" t="s">
        <v>38</v>
      </c>
      <c r="H247" s="245">
        <v>176200</v>
      </c>
      <c r="I247" s="246">
        <v>200</v>
      </c>
      <c r="J247" s="246">
        <v>5</v>
      </c>
      <c r="K247" s="442">
        <v>40</v>
      </c>
      <c r="L247" s="322">
        <v>200</v>
      </c>
      <c r="M247" s="246">
        <v>5</v>
      </c>
      <c r="N247" s="246">
        <v>40</v>
      </c>
      <c r="O247" s="246">
        <v>31</v>
      </c>
      <c r="P247" s="246">
        <v>1</v>
      </c>
      <c r="Q247" s="246">
        <v>31</v>
      </c>
      <c r="R247" s="443">
        <v>0</v>
      </c>
      <c r="S247" s="444">
        <v>0</v>
      </c>
      <c r="T247" s="445">
        <v>0</v>
      </c>
      <c r="U247" s="444">
        <v>0</v>
      </c>
      <c r="V247" s="444">
        <v>0</v>
      </c>
      <c r="W247" s="444">
        <v>0</v>
      </c>
      <c r="X247" s="444">
        <v>0</v>
      </c>
      <c r="Y247" s="446">
        <v>0</v>
      </c>
      <c r="Z247" s="199"/>
      <c r="AA247" s="245">
        <v>176200</v>
      </c>
      <c r="AB247" s="442">
        <v>0</v>
      </c>
      <c r="AC247" s="442">
        <v>0</v>
      </c>
      <c r="AD247" s="246">
        <v>33</v>
      </c>
      <c r="AE247" s="246">
        <v>0</v>
      </c>
      <c r="AF247" s="246">
        <v>0</v>
      </c>
      <c r="AH247" s="21"/>
      <c r="AI247" s="320"/>
      <c r="AJ247" s="320"/>
      <c r="AK247" s="320"/>
      <c r="AL247" s="20"/>
      <c r="AM247" s="20"/>
      <c r="AN247" s="21"/>
      <c r="AO247" s="21"/>
      <c r="AP247" s="320"/>
      <c r="AQ247" s="320"/>
      <c r="AR247" s="466"/>
      <c r="AS247" s="20"/>
      <c r="AT247" s="20"/>
      <c r="AU247" s="21"/>
      <c r="AV247" s="20"/>
      <c r="AW247" s="20"/>
      <c r="AX247" s="20"/>
      <c r="AY247" s="20"/>
      <c r="AZ247" s="20"/>
      <c r="BA247" s="20"/>
      <c r="BB247" s="21"/>
    </row>
    <row r="248" spans="1:99" x14ac:dyDescent="0.3">
      <c r="A248" s="199" t="s">
        <v>1716</v>
      </c>
      <c r="B248" s="199" t="s">
        <v>21</v>
      </c>
      <c r="C248" s="199" t="s">
        <v>21</v>
      </c>
      <c r="D248" s="441" t="s">
        <v>1998</v>
      </c>
      <c r="E248" s="435" t="s">
        <v>1972</v>
      </c>
      <c r="F248" s="441" t="s">
        <v>10</v>
      </c>
      <c r="G248" s="441" t="s">
        <v>38</v>
      </c>
      <c r="H248" s="245">
        <v>123900</v>
      </c>
      <c r="I248" s="246">
        <v>0</v>
      </c>
      <c r="J248" s="246">
        <v>0</v>
      </c>
      <c r="K248" s="442" t="s">
        <v>1020</v>
      </c>
      <c r="L248" s="322">
        <v>0</v>
      </c>
      <c r="M248" s="246">
        <v>0</v>
      </c>
      <c r="N248" s="246">
        <v>0</v>
      </c>
      <c r="O248" s="246">
        <v>0</v>
      </c>
      <c r="P248" s="246">
        <v>0</v>
      </c>
      <c r="Q248" s="246">
        <v>0</v>
      </c>
      <c r="R248" s="443">
        <v>0</v>
      </c>
      <c r="S248" s="444">
        <v>0</v>
      </c>
      <c r="T248" s="445">
        <v>0</v>
      </c>
      <c r="U248" s="444">
        <v>0</v>
      </c>
      <c r="V248" s="444">
        <v>0</v>
      </c>
      <c r="W248" s="444">
        <v>0</v>
      </c>
      <c r="X248" s="444">
        <v>0</v>
      </c>
      <c r="Y248" s="446">
        <v>0</v>
      </c>
      <c r="Z248" s="246"/>
      <c r="AA248" s="245">
        <v>123900</v>
      </c>
      <c r="AB248" s="442">
        <v>0</v>
      </c>
      <c r="AC248" s="442">
        <v>0</v>
      </c>
      <c r="AD248" s="246">
        <v>23</v>
      </c>
      <c r="AE248" s="246">
        <v>0</v>
      </c>
      <c r="AF248" s="246">
        <v>0</v>
      </c>
      <c r="AH248" s="21"/>
      <c r="AI248" s="320"/>
      <c r="AJ248" s="320"/>
      <c r="AK248" s="320"/>
      <c r="AL248" s="20"/>
      <c r="AM248" s="20"/>
      <c r="AN248" s="63"/>
      <c r="AO248" s="21"/>
      <c r="AP248" s="320"/>
      <c r="AQ248" s="320"/>
      <c r="AR248" s="466"/>
      <c r="AS248" s="20"/>
      <c r="AT248" s="20"/>
      <c r="AU248" s="63"/>
      <c r="AV248" s="20"/>
      <c r="AW248" s="20"/>
      <c r="AX248" s="20"/>
      <c r="AY248" s="20"/>
      <c r="AZ248" s="20"/>
      <c r="BA248" s="20"/>
      <c r="BB248" s="63"/>
    </row>
    <row r="249" spans="1:99" x14ac:dyDescent="0.3">
      <c r="A249" s="199" t="s">
        <v>1717</v>
      </c>
      <c r="B249" s="199" t="s">
        <v>16</v>
      </c>
      <c r="C249" s="199" t="s">
        <v>16</v>
      </c>
      <c r="D249" s="441" t="s">
        <v>1998</v>
      </c>
      <c r="E249" s="441" t="s">
        <v>1971</v>
      </c>
      <c r="F249" s="441" t="s">
        <v>1971</v>
      </c>
      <c r="G249" s="441" t="s">
        <v>1998</v>
      </c>
      <c r="H249" s="245">
        <v>123900</v>
      </c>
      <c r="I249" s="246">
        <v>0</v>
      </c>
      <c r="J249" s="246">
        <v>0</v>
      </c>
      <c r="K249" s="442" t="s">
        <v>1020</v>
      </c>
      <c r="L249" s="322">
        <v>0</v>
      </c>
      <c r="M249" s="246">
        <v>0</v>
      </c>
      <c r="N249" s="246">
        <v>0</v>
      </c>
      <c r="O249" s="246">
        <v>0</v>
      </c>
      <c r="P249" s="246">
        <v>0</v>
      </c>
      <c r="Q249" s="246">
        <v>0</v>
      </c>
      <c r="R249" s="443">
        <v>0</v>
      </c>
      <c r="S249" s="444">
        <v>0</v>
      </c>
      <c r="T249" s="445">
        <v>0</v>
      </c>
      <c r="U249" s="444">
        <v>0</v>
      </c>
      <c r="V249" s="444">
        <v>0</v>
      </c>
      <c r="W249" s="444">
        <v>0</v>
      </c>
      <c r="X249" s="444">
        <v>0</v>
      </c>
      <c r="Y249" s="446">
        <v>0</v>
      </c>
      <c r="Z249" s="246"/>
      <c r="AA249" s="245">
        <v>123900</v>
      </c>
      <c r="AB249" s="442">
        <v>0</v>
      </c>
      <c r="AC249" s="442">
        <v>0</v>
      </c>
      <c r="AD249" s="246">
        <v>23</v>
      </c>
      <c r="AE249" s="246">
        <v>0</v>
      </c>
      <c r="AF249" s="246">
        <v>0</v>
      </c>
      <c r="AH249" s="21"/>
      <c r="AI249" s="320"/>
      <c r="AJ249" s="320"/>
      <c r="AK249" s="320"/>
      <c r="AL249" s="20"/>
      <c r="AM249" s="20"/>
      <c r="AN249" s="21"/>
      <c r="AO249" s="21"/>
      <c r="AP249" s="320"/>
      <c r="AQ249" s="320"/>
      <c r="AR249" s="466"/>
      <c r="AS249" s="20"/>
      <c r="AT249" s="20"/>
      <c r="AU249" s="21"/>
      <c r="AV249" s="20"/>
      <c r="AW249" s="20"/>
      <c r="AX249" s="20"/>
      <c r="AY249" s="20"/>
      <c r="AZ249" s="20"/>
      <c r="BA249" s="20"/>
      <c r="BB249" s="21"/>
    </row>
    <row r="250" spans="1:99" x14ac:dyDescent="0.3">
      <c r="A250" s="199" t="s">
        <v>1967</v>
      </c>
      <c r="B250" s="199" t="s">
        <v>2</v>
      </c>
      <c r="C250" s="199" t="s">
        <v>1020</v>
      </c>
      <c r="D250" s="441" t="s">
        <v>1020</v>
      </c>
      <c r="E250" s="441" t="s">
        <v>9</v>
      </c>
      <c r="F250" s="441" t="s">
        <v>1020</v>
      </c>
      <c r="G250" s="441" t="s">
        <v>1020</v>
      </c>
      <c r="H250" s="245">
        <v>102400</v>
      </c>
      <c r="I250" s="246" t="s">
        <v>1020</v>
      </c>
      <c r="J250" s="246" t="s">
        <v>1020</v>
      </c>
      <c r="K250" s="442" t="s">
        <v>1020</v>
      </c>
      <c r="L250" s="322" t="s">
        <v>1020</v>
      </c>
      <c r="M250" s="246" t="s">
        <v>1020</v>
      </c>
      <c r="N250" s="246" t="s">
        <v>1020</v>
      </c>
      <c r="O250" s="246" t="s">
        <v>1020</v>
      </c>
      <c r="P250" s="246" t="s">
        <v>1020</v>
      </c>
      <c r="Q250" s="246" t="s">
        <v>1020</v>
      </c>
      <c r="R250" s="443" t="s">
        <v>1020</v>
      </c>
      <c r="S250" s="444" t="s">
        <v>1020</v>
      </c>
      <c r="T250" s="445" t="s">
        <v>1020</v>
      </c>
      <c r="U250" s="444" t="s">
        <v>1020</v>
      </c>
      <c r="V250" s="444" t="s">
        <v>1020</v>
      </c>
      <c r="W250" s="444" t="s">
        <v>1020</v>
      </c>
      <c r="X250" s="444" t="s">
        <v>1020</v>
      </c>
      <c r="Y250" s="446" t="s">
        <v>1020</v>
      </c>
      <c r="Z250" s="199"/>
      <c r="AA250" s="245">
        <v>217500</v>
      </c>
      <c r="AB250" s="442">
        <v>48.833333333333336</v>
      </c>
      <c r="AC250" s="442">
        <v>48.666666666666664</v>
      </c>
      <c r="AD250" s="246">
        <v>39</v>
      </c>
      <c r="AE250" s="246">
        <v>6</v>
      </c>
      <c r="AF250" s="246">
        <v>293</v>
      </c>
      <c r="AH250" s="21"/>
      <c r="AI250" s="320"/>
      <c r="AJ250" s="320"/>
      <c r="AK250" s="320"/>
      <c r="AL250" s="20"/>
      <c r="AM250" s="20"/>
      <c r="AN250" s="21"/>
      <c r="AO250" s="21"/>
      <c r="AP250" s="320"/>
      <c r="AQ250" s="320"/>
      <c r="AR250" s="466"/>
      <c r="AS250" s="20"/>
      <c r="AT250" s="20"/>
      <c r="AU250" s="21"/>
      <c r="AV250" s="20"/>
      <c r="AW250" s="20"/>
      <c r="AX250" s="20"/>
      <c r="AY250" s="20"/>
      <c r="AZ250" s="20"/>
      <c r="BA250" s="20"/>
      <c r="BB250" s="21"/>
    </row>
    <row r="251" spans="1:99" s="380" customFormat="1" x14ac:dyDescent="0.3">
      <c r="A251"/>
      <c r="B251" s="2"/>
      <c r="C251" s="2"/>
      <c r="D251" s="2"/>
      <c r="E251" s="279"/>
      <c r="F251" s="279"/>
      <c r="G251" s="279"/>
      <c r="H251" s="431"/>
      <c r="L251" s="391"/>
      <c r="R251" s="391"/>
      <c r="T251" s="392"/>
      <c r="U251" s="3"/>
      <c r="V251" s="3"/>
      <c r="W251" s="3"/>
      <c r="X251" s="57"/>
      <c r="Y251" s="1"/>
      <c r="Z251"/>
      <c r="AA251"/>
      <c r="AB251"/>
      <c r="AC251"/>
      <c r="AD251" s="57"/>
      <c r="AE251" s="393"/>
      <c r="AF251" s="393"/>
      <c r="AG251"/>
      <c r="AH251"/>
      <c r="AI251" s="394"/>
      <c r="AJ251" s="394"/>
      <c r="AK251" s="394"/>
      <c r="AL251" s="2"/>
      <c r="AM251" s="2"/>
      <c r="AN251"/>
      <c r="AO251"/>
      <c r="AP251" s="394"/>
      <c r="AQ251" s="394"/>
      <c r="AR251" s="175"/>
      <c r="AS251" s="2"/>
      <c r="AT251" s="2"/>
      <c r="AU251"/>
      <c r="AV251" s="2"/>
      <c r="AW251" s="2"/>
      <c r="AX251" s="2"/>
      <c r="AY251" s="2"/>
      <c r="AZ251" s="2"/>
      <c r="BA251" s="2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</row>
    <row r="252" spans="1:99" s="380" customFormat="1" x14ac:dyDescent="0.3">
      <c r="A252"/>
      <c r="B252" s="2"/>
      <c r="C252" s="2"/>
      <c r="D252" s="2"/>
      <c r="E252" s="279"/>
      <c r="F252" s="279"/>
      <c r="G252" s="279"/>
      <c r="H252" s="431"/>
      <c r="L252" s="391"/>
      <c r="R252" s="391"/>
      <c r="T252" s="392"/>
      <c r="U252" s="3"/>
      <c r="V252" s="3"/>
      <c r="W252" s="3"/>
      <c r="X252" s="57"/>
      <c r="Y252" s="1"/>
      <c r="Z252"/>
      <c r="AA252"/>
      <c r="AB252"/>
      <c r="AC252"/>
      <c r="AD252" s="57"/>
      <c r="AE252" s="393"/>
      <c r="AF252" s="393"/>
      <c r="AG252"/>
      <c r="AH252"/>
      <c r="AI252" s="394"/>
      <c r="AJ252" s="394"/>
      <c r="AK252" s="394"/>
      <c r="AL252" s="2"/>
      <c r="AM252" s="2"/>
      <c r="AN252"/>
      <c r="AO252"/>
      <c r="AP252" s="394"/>
      <c r="AQ252" s="394"/>
      <c r="AR252" s="175"/>
      <c r="AS252" s="2"/>
      <c r="AT252" s="2"/>
      <c r="AU252"/>
      <c r="AV252" s="2"/>
      <c r="AW252" s="2"/>
      <c r="AX252" s="2"/>
      <c r="AY252" s="2"/>
      <c r="AZ252" s="2"/>
      <c r="BA252" s="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</row>
    <row r="253" spans="1:99" s="380" customFormat="1" x14ac:dyDescent="0.3">
      <c r="A253"/>
      <c r="B253" s="2"/>
      <c r="C253" s="2"/>
      <c r="D253" s="2"/>
      <c r="E253" s="279"/>
      <c r="F253" s="279"/>
      <c r="G253" s="279"/>
      <c r="H253" s="431"/>
      <c r="L253" s="391"/>
      <c r="R253" s="391"/>
      <c r="T253" s="392"/>
      <c r="U253" s="3"/>
      <c r="V253" s="3"/>
      <c r="W253" s="3"/>
      <c r="X253" s="57"/>
      <c r="Y253" s="1"/>
      <c r="Z253"/>
      <c r="AA253"/>
      <c r="AB253"/>
      <c r="AC253"/>
      <c r="AD253" s="57"/>
      <c r="AE253" s="393"/>
      <c r="AF253" s="393"/>
      <c r="AG253"/>
      <c r="AH253"/>
      <c r="AI253" s="394"/>
      <c r="AJ253" s="394"/>
      <c r="AK253" s="394"/>
      <c r="AL253" s="2"/>
      <c r="AM253" s="2"/>
      <c r="AN253"/>
      <c r="AO253"/>
      <c r="AP253" s="394"/>
      <c r="AQ253" s="394"/>
      <c r="AR253" s="175"/>
      <c r="AS253" s="2"/>
      <c r="AT253" s="2"/>
      <c r="AU253"/>
      <c r="AV253" s="2"/>
      <c r="AW253" s="2"/>
      <c r="AX253" s="2"/>
      <c r="AY253" s="2"/>
      <c r="AZ253" s="2"/>
      <c r="BA253" s="2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</row>
    <row r="254" spans="1:99" s="380" customFormat="1" x14ac:dyDescent="0.3">
      <c r="A254"/>
      <c r="B254" s="2"/>
      <c r="C254" s="2"/>
      <c r="D254" s="2"/>
      <c r="E254" s="279"/>
      <c r="F254" s="279"/>
      <c r="G254" s="279"/>
      <c r="H254" s="431"/>
      <c r="L254" s="391"/>
      <c r="R254" s="391"/>
      <c r="T254" s="392"/>
      <c r="U254" s="3"/>
      <c r="V254" s="3"/>
      <c r="W254" s="3"/>
      <c r="X254" s="57"/>
      <c r="Y254" s="1"/>
      <c r="Z254"/>
      <c r="AA254"/>
      <c r="AB254"/>
      <c r="AC254"/>
      <c r="AD254" s="57"/>
      <c r="AE254" s="393"/>
      <c r="AF254" s="393"/>
      <c r="AG254"/>
      <c r="AH254"/>
      <c r="AI254" s="394"/>
      <c r="AJ254" s="394"/>
      <c r="AK254" s="394"/>
      <c r="AL254" s="2"/>
      <c r="AM254" s="2"/>
      <c r="AN254"/>
      <c r="AO254"/>
      <c r="AP254" s="394"/>
      <c r="AQ254" s="394"/>
      <c r="AR254" s="175"/>
      <c r="AS254" s="2"/>
      <c r="AT254" s="2"/>
      <c r="AU254"/>
      <c r="AV254" s="2"/>
      <c r="AW254" s="2"/>
      <c r="AX254" s="2"/>
      <c r="AY254" s="2"/>
      <c r="AZ254" s="2"/>
      <c r="BA254" s="2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</row>
    <row r="255" spans="1:99" s="380" customFormat="1" x14ac:dyDescent="0.3">
      <c r="A255"/>
      <c r="B255" s="2"/>
      <c r="C255" s="2"/>
      <c r="D255" s="2"/>
      <c r="E255" s="279"/>
      <c r="F255" s="279"/>
      <c r="G255" s="279"/>
      <c r="H255" s="431"/>
      <c r="L255" s="391"/>
      <c r="R255" s="391"/>
      <c r="T255" s="392"/>
      <c r="U255" s="3"/>
      <c r="V255" s="3"/>
      <c r="W255" s="3"/>
      <c r="X255" s="57"/>
      <c r="Y255" s="1"/>
      <c r="Z255"/>
      <c r="AA255"/>
      <c r="AB255"/>
      <c r="AC255"/>
      <c r="AD255" s="57"/>
      <c r="AE255" s="393"/>
      <c r="AF255" s="393"/>
      <c r="AG255"/>
      <c r="AH255"/>
      <c r="AI255" s="394"/>
      <c r="AJ255" s="394"/>
      <c r="AK255" s="394"/>
      <c r="AL255" s="2"/>
      <c r="AM255" s="2"/>
      <c r="AN255"/>
      <c r="AO255"/>
      <c r="AP255" s="394"/>
      <c r="AQ255" s="394"/>
      <c r="AR255" s="175"/>
      <c r="AS255" s="2"/>
      <c r="AT255" s="2"/>
      <c r="AU255"/>
      <c r="AV255" s="2"/>
      <c r="AW255" s="2"/>
      <c r="AX255" s="2"/>
      <c r="AY255" s="2"/>
      <c r="AZ255" s="2"/>
      <c r="BA255" s="2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</row>
    <row r="256" spans="1:99" s="380" customFormat="1" x14ac:dyDescent="0.3">
      <c r="A256"/>
      <c r="B256" s="2"/>
      <c r="C256" s="2"/>
      <c r="D256" s="2"/>
      <c r="E256" s="279"/>
      <c r="F256" s="279"/>
      <c r="G256" s="279"/>
      <c r="H256" s="431"/>
      <c r="L256" s="391"/>
      <c r="R256" s="391"/>
      <c r="T256" s="392"/>
      <c r="U256" s="3"/>
      <c r="V256" s="3"/>
      <c r="W256" s="3"/>
      <c r="X256" s="57"/>
      <c r="Y256" s="1"/>
      <c r="Z256"/>
      <c r="AA256"/>
      <c r="AB256"/>
      <c r="AC256"/>
      <c r="AD256" s="57"/>
      <c r="AE256" s="393"/>
      <c r="AF256" s="393"/>
      <c r="AG256"/>
      <c r="AH256"/>
      <c r="AI256" s="394"/>
      <c r="AJ256" s="394"/>
      <c r="AK256" s="394"/>
      <c r="AL256" s="2"/>
      <c r="AM256" s="2"/>
      <c r="AN256"/>
      <c r="AO256"/>
      <c r="AP256" s="394"/>
      <c r="AQ256" s="394"/>
      <c r="AR256" s="175"/>
      <c r="AS256" s="2"/>
      <c r="AT256" s="2"/>
      <c r="AU256"/>
      <c r="AV256" s="2"/>
      <c r="AW256" s="2"/>
      <c r="AX256" s="2"/>
      <c r="AY256" s="2"/>
      <c r="AZ256" s="2"/>
      <c r="BA256" s="2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</row>
    <row r="257" spans="1:99" s="380" customFormat="1" x14ac:dyDescent="0.3">
      <c r="A257"/>
      <c r="B257" s="2"/>
      <c r="C257" s="2"/>
      <c r="D257" s="2"/>
      <c r="E257" s="279"/>
      <c r="F257" s="279"/>
      <c r="G257" s="279"/>
      <c r="H257" s="431"/>
      <c r="L257" s="391"/>
      <c r="R257" s="391"/>
      <c r="T257" s="392"/>
      <c r="U257" s="3"/>
      <c r="V257" s="3"/>
      <c r="W257" s="3"/>
      <c r="X257" s="57"/>
      <c r="Y257" s="1"/>
      <c r="Z257"/>
      <c r="AA257"/>
      <c r="AB257"/>
      <c r="AC257"/>
      <c r="AD257" s="57"/>
      <c r="AE257" s="393"/>
      <c r="AF257" s="393"/>
      <c r="AG257"/>
      <c r="AH257"/>
      <c r="AI257" s="394"/>
      <c r="AJ257" s="394"/>
      <c r="AK257" s="394"/>
      <c r="AL257" s="2"/>
      <c r="AM257" s="2"/>
      <c r="AN257"/>
      <c r="AO257"/>
      <c r="AP257" s="394"/>
      <c r="AQ257" s="394"/>
      <c r="AR257" s="175"/>
      <c r="AS257" s="2"/>
      <c r="AT257" s="2"/>
      <c r="AU257"/>
      <c r="AV257" s="2"/>
      <c r="AW257" s="2"/>
      <c r="AX257" s="2"/>
      <c r="AY257" s="2"/>
      <c r="AZ257" s="2"/>
      <c r="BA257" s="2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</row>
    <row r="258" spans="1:99" s="380" customFormat="1" x14ac:dyDescent="0.3">
      <c r="A258"/>
      <c r="B258" s="2"/>
      <c r="C258" s="2"/>
      <c r="D258" s="2"/>
      <c r="E258" s="279"/>
      <c r="F258" s="279"/>
      <c r="G258" s="279"/>
      <c r="H258" s="431"/>
      <c r="L258" s="391"/>
      <c r="R258" s="391"/>
      <c r="T258" s="392"/>
      <c r="U258" s="3"/>
      <c r="V258" s="3"/>
      <c r="W258" s="3"/>
      <c r="X258" s="57"/>
      <c r="Y258" s="1"/>
      <c r="Z258"/>
      <c r="AA258"/>
      <c r="AB258"/>
      <c r="AC258"/>
      <c r="AD258" s="57"/>
      <c r="AE258" s="393"/>
      <c r="AF258" s="393"/>
      <c r="AG258"/>
      <c r="AH258"/>
      <c r="AI258" s="394"/>
      <c r="AJ258" s="394"/>
      <c r="AK258" s="394"/>
      <c r="AL258" s="2"/>
      <c r="AM258" s="2"/>
      <c r="AN258"/>
      <c r="AO258"/>
      <c r="AP258" s="394"/>
      <c r="AQ258" s="394"/>
      <c r="AR258" s="175"/>
      <c r="AS258" s="2"/>
      <c r="AT258" s="2"/>
      <c r="AU258"/>
      <c r="AV258" s="2"/>
      <c r="AW258" s="2"/>
      <c r="AX258" s="2"/>
      <c r="AY258" s="2"/>
      <c r="AZ258" s="2"/>
      <c r="BA258" s="2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</row>
    <row r="259" spans="1:99" s="380" customFormat="1" x14ac:dyDescent="0.3">
      <c r="A259"/>
      <c r="B259" s="2"/>
      <c r="C259" s="2"/>
      <c r="D259" s="2"/>
      <c r="E259" s="279"/>
      <c r="F259" s="279"/>
      <c r="G259" s="279"/>
      <c r="H259" s="431"/>
      <c r="L259" s="391"/>
      <c r="R259" s="391"/>
      <c r="T259" s="392"/>
      <c r="U259" s="3"/>
      <c r="V259" s="3"/>
      <c r="W259" s="3"/>
      <c r="X259" s="57"/>
      <c r="Y259" s="1"/>
      <c r="Z259"/>
      <c r="AA259"/>
      <c r="AB259"/>
      <c r="AC259"/>
      <c r="AD259" s="57"/>
      <c r="AE259" s="393"/>
      <c r="AF259" s="393"/>
      <c r="AG259"/>
      <c r="AH259"/>
      <c r="AI259" s="394"/>
      <c r="AJ259" s="394"/>
      <c r="AK259" s="394"/>
      <c r="AL259" s="2"/>
      <c r="AM259" s="2"/>
      <c r="AN259"/>
      <c r="AO259"/>
      <c r="AP259" s="394"/>
      <c r="AQ259" s="394"/>
      <c r="AR259" s="175"/>
      <c r="AS259" s="2"/>
      <c r="AT259" s="2"/>
      <c r="AU259"/>
      <c r="AV259" s="2"/>
      <c r="AW259" s="2"/>
      <c r="AX259" s="2"/>
      <c r="AY259" s="2"/>
      <c r="AZ259" s="2"/>
      <c r="BA259" s="2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</row>
    <row r="260" spans="1:99" s="380" customFormat="1" x14ac:dyDescent="0.3">
      <c r="A260"/>
      <c r="B260" s="2"/>
      <c r="C260" s="2"/>
      <c r="D260" s="2"/>
      <c r="E260" s="279"/>
      <c r="F260" s="279"/>
      <c r="G260" s="279"/>
      <c r="H260" s="431"/>
      <c r="L260" s="391"/>
      <c r="R260" s="391"/>
      <c r="T260" s="392"/>
      <c r="U260" s="3"/>
      <c r="V260" s="3"/>
      <c r="W260" s="3"/>
      <c r="X260" s="57"/>
      <c r="Y260" s="1"/>
      <c r="Z260"/>
      <c r="AA260"/>
      <c r="AB260"/>
      <c r="AC260"/>
      <c r="AD260" s="57"/>
      <c r="AE260" s="393"/>
      <c r="AF260" s="393"/>
      <c r="AG260"/>
      <c r="AH260"/>
      <c r="AI260" s="394"/>
      <c r="AJ260" s="394"/>
      <c r="AK260" s="394"/>
      <c r="AL260" s="2"/>
      <c r="AM260" s="2"/>
      <c r="AN260"/>
      <c r="AO260"/>
      <c r="AP260" s="394"/>
      <c r="AQ260" s="394"/>
      <c r="AR260" s="175"/>
      <c r="AS260" s="2"/>
      <c r="AT260" s="2"/>
      <c r="AU260"/>
      <c r="AV260" s="2"/>
      <c r="AW260" s="2"/>
      <c r="AX260" s="2"/>
      <c r="AY260" s="2"/>
      <c r="AZ260" s="2"/>
      <c r="BA260" s="2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</row>
    <row r="261" spans="1:99" s="380" customFormat="1" x14ac:dyDescent="0.3">
      <c r="A261"/>
      <c r="B261" s="2"/>
      <c r="C261" s="2"/>
      <c r="D261" s="2"/>
      <c r="E261" s="279"/>
      <c r="F261" s="279"/>
      <c r="G261" s="279"/>
      <c r="H261" s="431"/>
      <c r="L261" s="391"/>
      <c r="R261" s="391"/>
      <c r="T261" s="392"/>
      <c r="U261" s="3"/>
      <c r="V261" s="3"/>
      <c r="W261" s="3"/>
      <c r="X261" s="57"/>
      <c r="Y261" s="1"/>
      <c r="Z261"/>
      <c r="AA261"/>
      <c r="AB261"/>
      <c r="AC261"/>
      <c r="AD261" s="57"/>
      <c r="AE261" s="393"/>
      <c r="AF261" s="393"/>
      <c r="AG261"/>
      <c r="AH261"/>
      <c r="AI261" s="394"/>
      <c r="AJ261" s="394"/>
      <c r="AK261" s="394"/>
      <c r="AL261" s="2"/>
      <c r="AM261" s="2"/>
      <c r="AN261"/>
      <c r="AO261"/>
      <c r="AP261" s="394"/>
      <c r="AQ261" s="394"/>
      <c r="AR261" s="175"/>
      <c r="AS261" s="2"/>
      <c r="AT261" s="2"/>
      <c r="AU261"/>
      <c r="AV261" s="2"/>
      <c r="AW261" s="2"/>
      <c r="AX261" s="2"/>
      <c r="AY261" s="2"/>
      <c r="AZ261" s="2"/>
      <c r="BA261" s="2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</row>
    <row r="262" spans="1:99" s="380" customFormat="1" x14ac:dyDescent="0.3">
      <c r="A262"/>
      <c r="B262" s="2"/>
      <c r="C262" s="2"/>
      <c r="D262" s="2"/>
      <c r="E262" s="279"/>
      <c r="F262" s="279"/>
      <c r="G262" s="279"/>
      <c r="H262" s="432"/>
      <c r="L262" s="391"/>
      <c r="R262" s="391"/>
      <c r="T262" s="392"/>
      <c r="U262" s="3"/>
      <c r="V262" s="3"/>
      <c r="W262" s="3"/>
      <c r="X262" s="57"/>
      <c r="Y262" s="1"/>
      <c r="Z262"/>
      <c r="AA262"/>
      <c r="AB262"/>
      <c r="AC262"/>
      <c r="AD262" s="57"/>
      <c r="AE262" s="393"/>
      <c r="AF262" s="393"/>
      <c r="AG262"/>
      <c r="AH262"/>
      <c r="AI262" s="394"/>
      <c r="AJ262" s="394"/>
      <c r="AK262" s="394"/>
      <c r="AL262" s="2"/>
      <c r="AM262" s="2"/>
      <c r="AN262"/>
      <c r="AO262"/>
      <c r="AP262" s="394"/>
      <c r="AQ262" s="394"/>
      <c r="AR262" s="175"/>
      <c r="AS262" s="2"/>
      <c r="AT262" s="2"/>
      <c r="AU262"/>
      <c r="AV262" s="2"/>
      <c r="AW262" s="2"/>
      <c r="AX262" s="2"/>
      <c r="AY262" s="2"/>
      <c r="AZ262" s="2"/>
      <c r="BA262" s="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</row>
    <row r="263" spans="1:99" s="380" customFormat="1" x14ac:dyDescent="0.3">
      <c r="A263"/>
      <c r="B263" s="2"/>
      <c r="C263" s="2"/>
      <c r="D263" s="2"/>
      <c r="E263" s="279"/>
      <c r="F263" s="279"/>
      <c r="G263" s="279"/>
      <c r="H263" s="432"/>
      <c r="L263" s="391"/>
      <c r="R263" s="391"/>
      <c r="T263" s="392"/>
      <c r="U263" s="3"/>
      <c r="V263" s="3"/>
      <c r="W263" s="3"/>
      <c r="X263" s="57"/>
      <c r="Y263" s="1"/>
      <c r="Z263"/>
      <c r="AA263"/>
      <c r="AB263"/>
      <c r="AC263"/>
      <c r="AD263" s="57"/>
      <c r="AE263" s="393"/>
      <c r="AF263" s="393"/>
      <c r="AG263"/>
      <c r="AH263"/>
      <c r="AI263" s="394"/>
      <c r="AJ263" s="394"/>
      <c r="AK263" s="394"/>
      <c r="AL263" s="2"/>
      <c r="AM263" s="2"/>
      <c r="AN263"/>
      <c r="AO263"/>
      <c r="AP263" s="394"/>
      <c r="AQ263" s="394"/>
      <c r="AR263" s="175"/>
      <c r="AS263" s="2"/>
      <c r="AT263" s="2"/>
      <c r="AU263"/>
      <c r="AV263" s="2"/>
      <c r="AW263" s="2"/>
      <c r="AX263" s="2"/>
      <c r="AY263" s="2"/>
      <c r="AZ263" s="2"/>
      <c r="BA263" s="2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</row>
    <row r="264" spans="1:99" s="380" customFormat="1" x14ac:dyDescent="0.3">
      <c r="A264"/>
      <c r="B264" s="2"/>
      <c r="C264" s="2"/>
      <c r="D264" s="2"/>
      <c r="E264" s="279"/>
      <c r="F264" s="279"/>
      <c r="G264" s="279"/>
      <c r="H264" s="432"/>
      <c r="L264" s="391"/>
      <c r="R264" s="391"/>
      <c r="T264" s="392"/>
      <c r="U264" s="3"/>
      <c r="V264" s="3"/>
      <c r="W264" s="3"/>
      <c r="X264" s="57"/>
      <c r="Y264" s="1"/>
      <c r="Z264"/>
      <c r="AA264"/>
      <c r="AB264"/>
      <c r="AC264"/>
      <c r="AD264" s="57"/>
      <c r="AE264" s="393"/>
      <c r="AF264" s="393"/>
      <c r="AG264"/>
      <c r="AH264"/>
      <c r="AI264" s="394"/>
      <c r="AJ264" s="394"/>
      <c r="AK264" s="394"/>
      <c r="AL264" s="2"/>
      <c r="AM264" s="2"/>
      <c r="AN264"/>
      <c r="AO264"/>
      <c r="AP264" s="394"/>
      <c r="AQ264" s="394"/>
      <c r="AR264" s="175"/>
      <c r="AS264" s="2"/>
      <c r="AT264" s="2"/>
      <c r="AU264"/>
      <c r="AV264" s="2"/>
      <c r="AW264" s="2"/>
      <c r="AX264" s="2"/>
      <c r="AY264" s="2"/>
      <c r="AZ264" s="2"/>
      <c r="BA264" s="2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</row>
    <row r="265" spans="1:99" s="380" customFormat="1" x14ac:dyDescent="0.3">
      <c r="A265"/>
      <c r="B265" s="2"/>
      <c r="C265" s="2"/>
      <c r="D265" s="2"/>
      <c r="E265" s="279"/>
      <c r="F265" s="279"/>
      <c r="G265" s="279"/>
      <c r="H265" s="432"/>
      <c r="L265" s="391"/>
      <c r="R265" s="391"/>
      <c r="T265" s="392"/>
      <c r="U265" s="3"/>
      <c r="V265" s="3"/>
      <c r="W265" s="3"/>
      <c r="X265" s="57"/>
      <c r="Y265" s="1"/>
      <c r="Z265"/>
      <c r="AA265"/>
      <c r="AB265"/>
      <c r="AC265"/>
      <c r="AD265" s="57"/>
      <c r="AE265" s="393"/>
      <c r="AF265" s="393"/>
      <c r="AG265"/>
      <c r="AH265"/>
      <c r="AI265" s="394"/>
      <c r="AJ265" s="394"/>
      <c r="AK265" s="394"/>
      <c r="AL265" s="2"/>
      <c r="AM265" s="2"/>
      <c r="AN265"/>
      <c r="AO265"/>
      <c r="AP265" s="394"/>
      <c r="AQ265" s="394"/>
      <c r="AR265" s="175"/>
      <c r="AS265" s="2"/>
      <c r="AT265" s="2"/>
      <c r="AU265"/>
      <c r="AV265" s="2"/>
      <c r="AW265" s="2"/>
      <c r="AX265" s="2"/>
      <c r="AY265" s="2"/>
      <c r="AZ265" s="2"/>
      <c r="BA265" s="2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</row>
    <row r="266" spans="1:99" s="380" customFormat="1" x14ac:dyDescent="0.3">
      <c r="A266"/>
      <c r="B266" s="2"/>
      <c r="C266" s="2"/>
      <c r="D266" s="2"/>
      <c r="E266" s="279"/>
      <c r="F266" s="279"/>
      <c r="G266" s="279"/>
      <c r="H266" s="432"/>
      <c r="L266" s="391"/>
      <c r="R266" s="391"/>
      <c r="T266" s="392"/>
      <c r="U266" s="3"/>
      <c r="V266" s="3"/>
      <c r="W266" s="3"/>
      <c r="X266" s="57"/>
      <c r="Y266" s="1"/>
      <c r="Z266"/>
      <c r="AA266"/>
      <c r="AB266"/>
      <c r="AC266"/>
      <c r="AD266" s="57"/>
      <c r="AE266" s="393"/>
      <c r="AF266" s="393"/>
      <c r="AG266"/>
      <c r="AH266"/>
      <c r="AI266" s="394"/>
      <c r="AJ266" s="394"/>
      <c r="AK266" s="394"/>
      <c r="AL266" s="2"/>
      <c r="AM266" s="2"/>
      <c r="AN266"/>
      <c r="AO266"/>
      <c r="AP266" s="394"/>
      <c r="AQ266" s="394"/>
      <c r="AR266" s="175"/>
      <c r="AS266" s="2"/>
      <c r="AT266" s="2"/>
      <c r="AU266"/>
      <c r="AV266" s="2"/>
      <c r="AW266" s="2"/>
      <c r="AX266" s="2"/>
      <c r="AY266" s="2"/>
      <c r="AZ266" s="2"/>
      <c r="BA266" s="2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</row>
    <row r="267" spans="1:99" s="380" customFormat="1" x14ac:dyDescent="0.3">
      <c r="A267"/>
      <c r="B267" s="2"/>
      <c r="C267" s="2"/>
      <c r="D267" s="2"/>
      <c r="E267" s="279"/>
      <c r="F267" s="279"/>
      <c r="G267" s="279"/>
      <c r="H267" s="432"/>
      <c r="L267" s="391"/>
      <c r="R267" s="391"/>
      <c r="T267" s="392"/>
      <c r="U267" s="3"/>
      <c r="V267" s="3"/>
      <c r="W267" s="3"/>
      <c r="X267" s="57"/>
      <c r="Y267" s="1"/>
      <c r="Z267"/>
      <c r="AA267"/>
      <c r="AB267"/>
      <c r="AC267"/>
      <c r="AD267" s="57"/>
      <c r="AE267" s="393"/>
      <c r="AF267" s="393"/>
      <c r="AG267"/>
      <c r="AH267"/>
      <c r="AI267" s="394"/>
      <c r="AJ267" s="394"/>
      <c r="AK267" s="394"/>
      <c r="AL267" s="2"/>
      <c r="AM267" s="2"/>
      <c r="AN267"/>
      <c r="AO267"/>
      <c r="AP267" s="394"/>
      <c r="AQ267" s="394"/>
      <c r="AR267" s="175"/>
      <c r="AS267" s="2"/>
      <c r="AT267" s="2"/>
      <c r="AU267"/>
      <c r="AV267" s="2"/>
      <c r="AW267" s="2"/>
      <c r="AX267" s="2"/>
      <c r="AY267" s="2"/>
      <c r="AZ267" s="2"/>
      <c r="BA267" s="2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</row>
    <row r="268" spans="1:99" s="380" customFormat="1" x14ac:dyDescent="0.3">
      <c r="A268"/>
      <c r="B268" s="2"/>
      <c r="C268" s="2"/>
      <c r="D268" s="2"/>
      <c r="E268" s="279"/>
      <c r="F268" s="279"/>
      <c r="G268" s="279"/>
      <c r="H268" s="432"/>
      <c r="L268" s="391"/>
      <c r="R268" s="391"/>
      <c r="T268" s="392"/>
      <c r="U268" s="3"/>
      <c r="V268" s="3"/>
      <c r="W268" s="3"/>
      <c r="X268" s="57"/>
      <c r="Y268" s="1"/>
      <c r="Z268"/>
      <c r="AA268"/>
      <c r="AB268"/>
      <c r="AC268"/>
      <c r="AD268" s="57"/>
      <c r="AE268" s="393"/>
      <c r="AF268" s="393"/>
      <c r="AG268"/>
      <c r="AH268"/>
      <c r="AI268" s="394"/>
      <c r="AJ268" s="394"/>
      <c r="AK268" s="394"/>
      <c r="AL268" s="2"/>
      <c r="AM268" s="2"/>
      <c r="AN268"/>
      <c r="AO268"/>
      <c r="AP268" s="394"/>
      <c r="AQ268" s="394"/>
      <c r="AR268" s="175"/>
      <c r="AS268" s="2"/>
      <c r="AT268" s="2"/>
      <c r="AU268"/>
      <c r="AV268" s="2"/>
      <c r="AW268" s="2"/>
      <c r="AX268" s="2"/>
      <c r="AY268" s="2"/>
      <c r="AZ268" s="2"/>
      <c r="BA268" s="2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</row>
    <row r="269" spans="1:99" s="380" customFormat="1" x14ac:dyDescent="0.3">
      <c r="A269"/>
      <c r="B269" s="2"/>
      <c r="C269" s="2"/>
      <c r="D269" s="2"/>
      <c r="E269" s="279"/>
      <c r="F269" s="279"/>
      <c r="G269" s="279"/>
      <c r="H269" s="432"/>
      <c r="L269" s="391"/>
      <c r="R269" s="391"/>
      <c r="T269" s="392"/>
      <c r="U269" s="3"/>
      <c r="V269" s="3"/>
      <c r="W269" s="3"/>
      <c r="X269" s="57"/>
      <c r="Y269" s="1"/>
      <c r="Z269"/>
      <c r="AA269"/>
      <c r="AB269"/>
      <c r="AC269"/>
      <c r="AD269" s="57"/>
      <c r="AE269" s="393"/>
      <c r="AF269" s="393"/>
      <c r="AG269"/>
      <c r="AH269"/>
      <c r="AI269" s="394"/>
      <c r="AJ269" s="394"/>
      <c r="AK269" s="394"/>
      <c r="AL269" s="2"/>
      <c r="AM269" s="2"/>
      <c r="AN269"/>
      <c r="AO269"/>
      <c r="AP269" s="394"/>
      <c r="AQ269" s="394"/>
      <c r="AR269" s="175"/>
      <c r="AS269" s="2"/>
      <c r="AT269" s="2"/>
      <c r="AU269"/>
      <c r="AV269" s="2"/>
      <c r="AW269" s="2"/>
      <c r="AX269" s="2"/>
      <c r="AY269" s="2"/>
      <c r="AZ269" s="2"/>
      <c r="BA269" s="2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</row>
    <row r="270" spans="1:99" s="380" customFormat="1" x14ac:dyDescent="0.3">
      <c r="A270"/>
      <c r="B270" s="2"/>
      <c r="C270" s="2"/>
      <c r="D270" s="2"/>
      <c r="E270" s="279"/>
      <c r="F270" s="279"/>
      <c r="G270" s="279"/>
      <c r="H270" s="432"/>
      <c r="L270" s="391"/>
      <c r="R270" s="391"/>
      <c r="T270" s="392"/>
      <c r="U270" s="3"/>
      <c r="V270" s="3"/>
      <c r="W270" s="3"/>
      <c r="X270" s="57"/>
      <c r="Y270" s="1"/>
      <c r="Z270"/>
      <c r="AA270"/>
      <c r="AB270"/>
      <c r="AC270"/>
      <c r="AD270" s="57"/>
      <c r="AE270" s="393"/>
      <c r="AF270" s="393"/>
      <c r="AG270"/>
      <c r="AH270"/>
      <c r="AI270" s="394"/>
      <c r="AJ270" s="394"/>
      <c r="AK270" s="394"/>
      <c r="AL270" s="2"/>
      <c r="AM270" s="2"/>
      <c r="AN270"/>
      <c r="AO270"/>
      <c r="AP270" s="394"/>
      <c r="AQ270" s="394"/>
      <c r="AR270" s="175"/>
      <c r="AS270" s="2"/>
      <c r="AT270" s="2"/>
      <c r="AU270"/>
      <c r="AV270" s="2"/>
      <c r="AW270" s="2"/>
      <c r="AX270" s="2"/>
      <c r="AY270" s="2"/>
      <c r="AZ270" s="2"/>
      <c r="BA270" s="2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</row>
    <row r="271" spans="1:99" s="380" customFormat="1" x14ac:dyDescent="0.3">
      <c r="A271"/>
      <c r="B271" s="2"/>
      <c r="C271" s="2"/>
      <c r="D271" s="2"/>
      <c r="E271" s="279"/>
      <c r="F271" s="279"/>
      <c r="G271" s="279"/>
      <c r="H271" s="432"/>
      <c r="L271" s="391"/>
      <c r="R271" s="391"/>
      <c r="T271" s="392"/>
      <c r="U271" s="3"/>
      <c r="V271" s="3"/>
      <c r="W271" s="3"/>
      <c r="X271" s="57"/>
      <c r="Y271" s="1"/>
      <c r="Z271"/>
      <c r="AA271"/>
      <c r="AB271"/>
      <c r="AC271"/>
      <c r="AD271" s="57"/>
      <c r="AE271" s="393"/>
      <c r="AF271" s="393"/>
      <c r="AG271"/>
      <c r="AH271"/>
      <c r="AI271" s="394"/>
      <c r="AJ271" s="394"/>
      <c r="AK271" s="394"/>
      <c r="AL271" s="2"/>
      <c r="AM271" s="2"/>
      <c r="AN271"/>
      <c r="AO271"/>
      <c r="AP271" s="394"/>
      <c r="AQ271" s="394"/>
      <c r="AR271" s="175"/>
      <c r="AS271" s="2"/>
      <c r="AT271" s="2"/>
      <c r="AU271"/>
      <c r="AV271" s="2"/>
      <c r="AW271" s="2"/>
      <c r="AX271" s="2"/>
      <c r="AY271" s="2"/>
      <c r="AZ271" s="2"/>
      <c r="BA271" s="2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</row>
    <row r="272" spans="1:99" s="380" customFormat="1" x14ac:dyDescent="0.3">
      <c r="A272"/>
      <c r="B272" s="2"/>
      <c r="C272" s="2"/>
      <c r="D272" s="2"/>
      <c r="E272" s="279"/>
      <c r="F272" s="279"/>
      <c r="G272" s="279"/>
      <c r="H272" s="432"/>
      <c r="L272" s="391"/>
      <c r="R272" s="391"/>
      <c r="T272" s="392"/>
      <c r="U272" s="3"/>
      <c r="V272" s="3"/>
      <c r="W272" s="3"/>
      <c r="X272" s="57"/>
      <c r="Y272" s="1"/>
      <c r="Z272"/>
      <c r="AA272"/>
      <c r="AB272"/>
      <c r="AC272"/>
      <c r="AD272" s="57"/>
      <c r="AE272" s="393"/>
      <c r="AF272" s="393"/>
      <c r="AG272"/>
      <c r="AH272"/>
      <c r="AI272" s="394"/>
      <c r="AJ272" s="394"/>
      <c r="AK272" s="394"/>
      <c r="AL272" s="2"/>
      <c r="AM272" s="2"/>
      <c r="AN272"/>
      <c r="AO272"/>
      <c r="AP272" s="394"/>
      <c r="AQ272" s="394"/>
      <c r="AR272" s="175"/>
      <c r="AS272" s="2"/>
      <c r="AT272" s="2"/>
      <c r="AU272"/>
      <c r="AV272" s="2"/>
      <c r="AW272" s="2"/>
      <c r="AX272" s="2"/>
      <c r="AY272" s="2"/>
      <c r="AZ272" s="2"/>
      <c r="BA272" s="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</row>
    <row r="273" spans="1:99" s="380" customFormat="1" x14ac:dyDescent="0.3">
      <c r="A273"/>
      <c r="B273" s="2"/>
      <c r="C273" s="2"/>
      <c r="D273" s="2"/>
      <c r="E273" s="279"/>
      <c r="F273" s="279"/>
      <c r="G273" s="279"/>
      <c r="H273" s="432"/>
      <c r="L273" s="391"/>
      <c r="R273" s="391"/>
      <c r="T273" s="392"/>
      <c r="U273" s="3"/>
      <c r="V273" s="3"/>
      <c r="W273" s="3"/>
      <c r="X273" s="57"/>
      <c r="Y273" s="1"/>
      <c r="Z273"/>
      <c r="AA273"/>
      <c r="AB273"/>
      <c r="AC273"/>
      <c r="AD273" s="57"/>
      <c r="AE273" s="393"/>
      <c r="AF273" s="393"/>
      <c r="AG273"/>
      <c r="AH273"/>
      <c r="AI273" s="394"/>
      <c r="AJ273" s="394"/>
      <c r="AK273" s="394"/>
      <c r="AL273" s="2"/>
      <c r="AM273" s="2"/>
      <c r="AN273"/>
      <c r="AO273"/>
      <c r="AP273" s="394"/>
      <c r="AQ273" s="394"/>
      <c r="AR273" s="175"/>
      <c r="AS273" s="2"/>
      <c r="AT273" s="2"/>
      <c r="AU273"/>
      <c r="AV273" s="2"/>
      <c r="AW273" s="2"/>
      <c r="AX273" s="2"/>
      <c r="AY273" s="2"/>
      <c r="AZ273" s="2"/>
      <c r="BA273" s="2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</row>
    <row r="274" spans="1:99" s="380" customFormat="1" x14ac:dyDescent="0.3">
      <c r="A274"/>
      <c r="B274" s="2"/>
      <c r="C274" s="2"/>
      <c r="D274" s="2"/>
      <c r="E274" s="279"/>
      <c r="F274" s="279"/>
      <c r="G274" s="279"/>
      <c r="H274" s="432"/>
      <c r="L274" s="391"/>
      <c r="R274" s="391"/>
      <c r="T274" s="392"/>
      <c r="U274" s="3"/>
      <c r="V274" s="3"/>
      <c r="W274" s="3"/>
      <c r="X274" s="57"/>
      <c r="Y274" s="1"/>
      <c r="Z274"/>
      <c r="AA274"/>
      <c r="AB274"/>
      <c r="AC274"/>
      <c r="AD274" s="57"/>
      <c r="AE274" s="393"/>
      <c r="AF274" s="393"/>
      <c r="AG274"/>
      <c r="AH274"/>
      <c r="AI274" s="394"/>
      <c r="AJ274" s="394"/>
      <c r="AK274" s="394"/>
      <c r="AL274" s="2"/>
      <c r="AM274" s="2"/>
      <c r="AN274"/>
      <c r="AO274"/>
      <c r="AP274" s="394"/>
      <c r="AQ274" s="394"/>
      <c r="AR274" s="175"/>
      <c r="AS274" s="2"/>
      <c r="AT274" s="2"/>
      <c r="AU274"/>
      <c r="AV274" s="2"/>
      <c r="AW274" s="2"/>
      <c r="AX274" s="2"/>
      <c r="AY274" s="2"/>
      <c r="AZ274" s="2"/>
      <c r="BA274" s="2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</row>
    <row r="275" spans="1:99" s="380" customFormat="1" x14ac:dyDescent="0.3">
      <c r="A275"/>
      <c r="B275" s="2"/>
      <c r="C275" s="2"/>
      <c r="D275" s="2"/>
      <c r="E275" s="279"/>
      <c r="F275" s="279"/>
      <c r="G275" s="279"/>
      <c r="H275" s="432"/>
      <c r="L275" s="391"/>
      <c r="R275" s="391"/>
      <c r="T275" s="392"/>
      <c r="U275" s="3"/>
      <c r="V275" s="3"/>
      <c r="W275" s="3"/>
      <c r="X275" s="57"/>
      <c r="Y275" s="1"/>
      <c r="Z275"/>
      <c r="AA275"/>
      <c r="AB275"/>
      <c r="AC275"/>
      <c r="AD275" s="57"/>
      <c r="AE275" s="393"/>
      <c r="AF275" s="393"/>
      <c r="AG275"/>
      <c r="AH275"/>
      <c r="AI275" s="394"/>
      <c r="AJ275" s="394"/>
      <c r="AK275" s="394"/>
      <c r="AL275" s="2"/>
      <c r="AM275" s="2"/>
      <c r="AN275"/>
      <c r="AO275"/>
      <c r="AP275" s="394"/>
      <c r="AQ275" s="394"/>
      <c r="AR275" s="175"/>
      <c r="AS275" s="2"/>
      <c r="AT275" s="2"/>
      <c r="AU275"/>
      <c r="AV275" s="2"/>
      <c r="AW275" s="2"/>
      <c r="AX275" s="2"/>
      <c r="AY275" s="2"/>
      <c r="AZ275" s="2"/>
      <c r="BA275" s="2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</row>
    <row r="276" spans="1:99" s="380" customFormat="1" x14ac:dyDescent="0.3">
      <c r="A276"/>
      <c r="B276" s="2"/>
      <c r="C276" s="2"/>
      <c r="D276" s="2"/>
      <c r="E276" s="279"/>
      <c r="F276" s="279"/>
      <c r="G276" s="279"/>
      <c r="H276" s="432"/>
      <c r="L276" s="391"/>
      <c r="R276" s="391"/>
      <c r="T276" s="392"/>
      <c r="U276" s="3"/>
      <c r="V276" s="3"/>
      <c r="W276" s="3"/>
      <c r="X276" s="57"/>
      <c r="Y276" s="1"/>
      <c r="Z276"/>
      <c r="AA276"/>
      <c r="AB276"/>
      <c r="AC276"/>
      <c r="AD276" s="57"/>
      <c r="AE276" s="393"/>
      <c r="AF276" s="393"/>
      <c r="AG276"/>
      <c r="AH276"/>
      <c r="AI276" s="394"/>
      <c r="AJ276" s="394"/>
      <c r="AK276" s="394"/>
      <c r="AL276" s="2"/>
      <c r="AM276" s="2"/>
      <c r="AN276"/>
      <c r="AO276"/>
      <c r="AP276" s="394"/>
      <c r="AQ276" s="394"/>
      <c r="AR276" s="175"/>
      <c r="AS276" s="2"/>
      <c r="AT276" s="2"/>
      <c r="AU276"/>
      <c r="AV276" s="2"/>
      <c r="AW276" s="2"/>
      <c r="AX276" s="2"/>
      <c r="AY276" s="2"/>
      <c r="AZ276" s="2"/>
      <c r="BA276" s="2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</row>
    <row r="277" spans="1:99" s="380" customFormat="1" x14ac:dyDescent="0.3">
      <c r="A277"/>
      <c r="B277" s="2"/>
      <c r="C277" s="2"/>
      <c r="D277" s="2"/>
      <c r="E277" s="279"/>
      <c r="F277" s="279"/>
      <c r="G277" s="279"/>
      <c r="H277" s="432"/>
      <c r="L277" s="391"/>
      <c r="R277" s="391"/>
      <c r="T277" s="392"/>
      <c r="U277" s="3"/>
      <c r="V277" s="3"/>
      <c r="W277" s="3"/>
      <c r="X277" s="57"/>
      <c r="Y277" s="1"/>
      <c r="Z277"/>
      <c r="AA277"/>
      <c r="AB277"/>
      <c r="AC277"/>
      <c r="AD277" s="57"/>
      <c r="AE277" s="393"/>
      <c r="AF277" s="393"/>
      <c r="AG277"/>
      <c r="AH277"/>
      <c r="AI277" s="394"/>
      <c r="AJ277" s="394"/>
      <c r="AK277" s="394"/>
      <c r="AL277" s="2"/>
      <c r="AM277" s="2"/>
      <c r="AN277"/>
      <c r="AO277"/>
      <c r="AP277" s="394"/>
      <c r="AQ277" s="394"/>
      <c r="AR277" s="175"/>
      <c r="AS277" s="2"/>
      <c r="AT277" s="2"/>
      <c r="AU277"/>
      <c r="AV277" s="2"/>
      <c r="AW277" s="2"/>
      <c r="AX277" s="2"/>
      <c r="AY277" s="2"/>
      <c r="AZ277" s="2"/>
      <c r="BA277" s="2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</row>
    <row r="278" spans="1:99" s="380" customFormat="1" x14ac:dyDescent="0.3">
      <c r="A278"/>
      <c r="B278" s="2"/>
      <c r="C278" s="2"/>
      <c r="D278" s="2"/>
      <c r="E278" s="279"/>
      <c r="F278" s="279"/>
      <c r="G278" s="279"/>
      <c r="H278" s="432"/>
      <c r="L278" s="391"/>
      <c r="R278" s="391"/>
      <c r="T278" s="392"/>
      <c r="U278" s="3"/>
      <c r="V278" s="3"/>
      <c r="W278" s="3"/>
      <c r="X278" s="57"/>
      <c r="Y278" s="1"/>
      <c r="Z278"/>
      <c r="AA278"/>
      <c r="AB278"/>
      <c r="AC278"/>
      <c r="AD278" s="57"/>
      <c r="AE278" s="393"/>
      <c r="AF278" s="393"/>
      <c r="AG278"/>
      <c r="AH278"/>
      <c r="AI278" s="394"/>
      <c r="AJ278" s="394"/>
      <c r="AK278" s="394"/>
      <c r="AL278" s="2"/>
      <c r="AM278" s="2"/>
      <c r="AN278"/>
      <c r="AO278"/>
      <c r="AP278" s="394"/>
      <c r="AQ278" s="394"/>
      <c r="AR278" s="175"/>
      <c r="AS278" s="2"/>
      <c r="AT278" s="2"/>
      <c r="AU278"/>
      <c r="AV278" s="2"/>
      <c r="AW278" s="2"/>
      <c r="AX278" s="2"/>
      <c r="AY278" s="2"/>
      <c r="AZ278" s="2"/>
      <c r="BA278" s="2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</row>
    <row r="279" spans="1:99" s="380" customFormat="1" x14ac:dyDescent="0.3">
      <c r="A279"/>
      <c r="B279" s="2"/>
      <c r="C279" s="2"/>
      <c r="D279" s="2"/>
      <c r="E279" s="279"/>
      <c r="F279" s="279"/>
      <c r="G279" s="279"/>
      <c r="H279" s="432"/>
      <c r="L279" s="391"/>
      <c r="R279" s="391"/>
      <c r="T279" s="392"/>
      <c r="U279" s="3"/>
      <c r="V279" s="3"/>
      <c r="W279" s="3"/>
      <c r="X279" s="57"/>
      <c r="Y279" s="1"/>
      <c r="Z279"/>
      <c r="AA279"/>
      <c r="AB279"/>
      <c r="AC279"/>
      <c r="AD279" s="57"/>
      <c r="AE279" s="393"/>
      <c r="AF279" s="393"/>
      <c r="AG279"/>
      <c r="AH279"/>
      <c r="AI279" s="394"/>
      <c r="AJ279" s="394"/>
      <c r="AK279" s="394"/>
      <c r="AL279" s="2"/>
      <c r="AM279" s="2"/>
      <c r="AN279"/>
      <c r="AO279"/>
      <c r="AP279" s="394"/>
      <c r="AQ279" s="394"/>
      <c r="AR279" s="175"/>
      <c r="AS279" s="2"/>
      <c r="AT279" s="2"/>
      <c r="AU279"/>
      <c r="AV279" s="2"/>
      <c r="AW279" s="2"/>
      <c r="AX279" s="2"/>
      <c r="AY279" s="2"/>
      <c r="AZ279" s="2"/>
      <c r="BA279" s="2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</row>
    <row r="280" spans="1:99" s="380" customFormat="1" x14ac:dyDescent="0.3">
      <c r="A280"/>
      <c r="B280" s="2"/>
      <c r="C280" s="2"/>
      <c r="D280" s="2"/>
      <c r="E280" s="279"/>
      <c r="F280" s="279"/>
      <c r="G280" s="279"/>
      <c r="H280" s="431"/>
      <c r="L280" s="391"/>
      <c r="R280" s="391"/>
      <c r="T280" s="392"/>
      <c r="U280" s="3"/>
      <c r="V280" s="3"/>
      <c r="W280" s="3"/>
      <c r="X280" s="57"/>
      <c r="Y280" s="1"/>
      <c r="Z280"/>
      <c r="AA280"/>
      <c r="AB280"/>
      <c r="AC280"/>
      <c r="AD280" s="57"/>
      <c r="AE280" s="393"/>
      <c r="AF280" s="393"/>
      <c r="AG280"/>
      <c r="AH280"/>
      <c r="AI280" s="394"/>
      <c r="AJ280" s="394"/>
      <c r="AK280" s="394"/>
      <c r="AL280" s="2"/>
      <c r="AM280" s="2"/>
      <c r="AN280"/>
      <c r="AO280"/>
      <c r="AP280" s="394"/>
      <c r="AQ280" s="394"/>
      <c r="AR280" s="175"/>
      <c r="AS280" s="2"/>
      <c r="AT280" s="2"/>
      <c r="AU280"/>
      <c r="AV280" s="2"/>
      <c r="AW280" s="2"/>
      <c r="AX280" s="2"/>
      <c r="AY280" s="2"/>
      <c r="AZ280" s="2"/>
      <c r="BA280" s="2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</row>
    <row r="281" spans="1:99" s="380" customFormat="1" x14ac:dyDescent="0.3">
      <c r="A281"/>
      <c r="B281" s="2"/>
      <c r="C281" s="2"/>
      <c r="D281" s="2"/>
      <c r="E281" s="279"/>
      <c r="F281" s="279"/>
      <c r="G281" s="279"/>
      <c r="H281" s="431"/>
      <c r="L281" s="391"/>
      <c r="R281" s="391"/>
      <c r="T281" s="392"/>
      <c r="U281" s="3"/>
      <c r="V281" s="3"/>
      <c r="W281" s="3"/>
      <c r="X281" s="57"/>
      <c r="Y281" s="1"/>
      <c r="Z281"/>
      <c r="AA281"/>
      <c r="AB281"/>
      <c r="AC281"/>
      <c r="AD281" s="57"/>
      <c r="AE281" s="393"/>
      <c r="AF281" s="393"/>
      <c r="AG281"/>
      <c r="AH281"/>
      <c r="AI281" s="394"/>
      <c r="AJ281" s="394"/>
      <c r="AK281" s="394"/>
      <c r="AL281" s="2"/>
      <c r="AM281" s="2"/>
      <c r="AN281"/>
      <c r="AO281"/>
      <c r="AP281" s="394"/>
      <c r="AQ281" s="394"/>
      <c r="AR281" s="175"/>
      <c r="AS281" s="2"/>
      <c r="AT281" s="2"/>
      <c r="AU281"/>
      <c r="AV281" s="2"/>
      <c r="AW281" s="2"/>
      <c r="AX281" s="2"/>
      <c r="AY281" s="2"/>
      <c r="AZ281" s="2"/>
      <c r="BA281" s="2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</row>
    <row r="282" spans="1:99" s="380" customFormat="1" x14ac:dyDescent="0.3">
      <c r="A282"/>
      <c r="B282" s="2"/>
      <c r="C282" s="2"/>
      <c r="D282" s="2"/>
      <c r="E282" s="279"/>
      <c r="F282" s="279"/>
      <c r="G282" s="279"/>
      <c r="H282" s="431"/>
      <c r="L282" s="391"/>
      <c r="R282" s="391"/>
      <c r="T282" s="392"/>
      <c r="U282" s="3"/>
      <c r="V282" s="3"/>
      <c r="W282" s="3"/>
      <c r="X282" s="57"/>
      <c r="Y282" s="1"/>
      <c r="Z282"/>
      <c r="AA282"/>
      <c r="AB282"/>
      <c r="AC282"/>
      <c r="AD282" s="57"/>
      <c r="AE282" s="393"/>
      <c r="AF282" s="393"/>
      <c r="AG282"/>
      <c r="AH282"/>
      <c r="AI282" s="394"/>
      <c r="AJ282" s="394"/>
      <c r="AK282" s="394"/>
      <c r="AL282" s="2"/>
      <c r="AM282" s="2"/>
      <c r="AN282"/>
      <c r="AO282"/>
      <c r="AP282" s="394"/>
      <c r="AQ282" s="394"/>
      <c r="AR282" s="175"/>
      <c r="AS282" s="2"/>
      <c r="AT282" s="2"/>
      <c r="AU282"/>
      <c r="AV282" s="2"/>
      <c r="AW282" s="2"/>
      <c r="AX282" s="2"/>
      <c r="AY282" s="2"/>
      <c r="AZ282" s="2"/>
      <c r="BA282" s="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</row>
    <row r="283" spans="1:99" s="380" customFormat="1" x14ac:dyDescent="0.3">
      <c r="A283"/>
      <c r="B283" s="2"/>
      <c r="C283" s="2"/>
      <c r="D283" s="2"/>
      <c r="E283" s="279"/>
      <c r="F283" s="279"/>
      <c r="G283" s="279"/>
      <c r="H283" s="431"/>
      <c r="L283" s="391"/>
      <c r="R283" s="391"/>
      <c r="T283" s="392"/>
      <c r="U283" s="3"/>
      <c r="V283" s="3"/>
      <c r="W283" s="3"/>
      <c r="X283" s="57"/>
      <c r="Y283" s="1"/>
      <c r="Z283"/>
      <c r="AA283"/>
      <c r="AB283"/>
      <c r="AC283"/>
      <c r="AD283" s="57"/>
      <c r="AE283" s="393"/>
      <c r="AF283" s="393"/>
      <c r="AG283"/>
      <c r="AH283"/>
      <c r="AI283" s="394"/>
      <c r="AJ283" s="394"/>
      <c r="AK283" s="394"/>
      <c r="AL283" s="2"/>
      <c r="AM283" s="2"/>
      <c r="AN283"/>
      <c r="AO283"/>
      <c r="AP283" s="394"/>
      <c r="AQ283" s="394"/>
      <c r="AR283" s="175"/>
      <c r="AS283" s="2"/>
      <c r="AT283" s="2"/>
      <c r="AU283"/>
      <c r="AV283" s="2"/>
      <c r="AW283" s="2"/>
      <c r="AX283" s="2"/>
      <c r="AY283" s="2"/>
      <c r="AZ283" s="2"/>
      <c r="BA283" s="2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</row>
    <row r="284" spans="1:99" s="380" customFormat="1" x14ac:dyDescent="0.3">
      <c r="A284"/>
      <c r="B284" s="2"/>
      <c r="C284" s="2"/>
      <c r="D284" s="2"/>
      <c r="E284" s="279"/>
      <c r="F284" s="279"/>
      <c r="G284" s="279"/>
      <c r="H284" s="431"/>
      <c r="L284" s="391"/>
      <c r="R284" s="391"/>
      <c r="T284" s="392"/>
      <c r="U284" s="3"/>
      <c r="V284" s="3"/>
      <c r="W284" s="3"/>
      <c r="X284" s="57"/>
      <c r="Y284" s="1"/>
      <c r="Z284"/>
      <c r="AA284"/>
      <c r="AB284"/>
      <c r="AC284"/>
      <c r="AD284" s="57"/>
      <c r="AE284" s="393"/>
      <c r="AF284" s="393"/>
      <c r="AG284"/>
      <c r="AH284"/>
      <c r="AI284" s="394"/>
      <c r="AJ284" s="394"/>
      <c r="AK284" s="394"/>
      <c r="AL284" s="2"/>
      <c r="AM284" s="2"/>
      <c r="AN284"/>
      <c r="AO284"/>
      <c r="AP284" s="394"/>
      <c r="AQ284" s="394"/>
      <c r="AR284" s="175"/>
      <c r="AS284" s="2"/>
      <c r="AT284" s="2"/>
      <c r="AU284"/>
      <c r="AV284" s="2"/>
      <c r="AW284" s="2"/>
      <c r="AX284" s="2"/>
      <c r="AY284" s="2"/>
      <c r="AZ284" s="2"/>
      <c r="BA284" s="2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</row>
    <row r="285" spans="1:99" s="380" customFormat="1" x14ac:dyDescent="0.3">
      <c r="A285"/>
      <c r="B285" s="2"/>
      <c r="C285" s="2"/>
      <c r="D285" s="2"/>
      <c r="E285" s="279"/>
      <c r="F285" s="279"/>
      <c r="G285" s="279"/>
      <c r="H285" s="431"/>
      <c r="L285" s="391"/>
      <c r="R285" s="391"/>
      <c r="T285" s="392"/>
      <c r="U285" s="3"/>
      <c r="V285" s="3"/>
      <c r="W285" s="3"/>
      <c r="X285" s="57"/>
      <c r="Y285" s="1"/>
      <c r="Z285"/>
      <c r="AA285"/>
      <c r="AB285"/>
      <c r="AC285"/>
      <c r="AD285" s="57"/>
      <c r="AE285" s="393"/>
      <c r="AF285" s="393"/>
      <c r="AG285"/>
      <c r="AH285"/>
      <c r="AI285" s="394"/>
      <c r="AJ285" s="394"/>
      <c r="AK285" s="394"/>
      <c r="AL285" s="2"/>
      <c r="AM285" s="2"/>
      <c r="AN285"/>
      <c r="AO285"/>
      <c r="AP285" s="394"/>
      <c r="AQ285" s="394"/>
      <c r="AR285" s="175"/>
      <c r="AS285" s="2"/>
      <c r="AT285" s="2"/>
      <c r="AU285"/>
      <c r="AV285" s="2"/>
      <c r="AW285" s="2"/>
      <c r="AX285" s="2"/>
      <c r="AY285" s="2"/>
      <c r="AZ285" s="2"/>
      <c r="BA285" s="2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</row>
    <row r="286" spans="1:99" s="380" customFormat="1" x14ac:dyDescent="0.3">
      <c r="A286"/>
      <c r="B286" s="2"/>
      <c r="C286" s="2"/>
      <c r="D286" s="2"/>
      <c r="E286" s="279"/>
      <c r="F286" s="279"/>
      <c r="G286" s="279"/>
      <c r="H286" s="431"/>
      <c r="L286" s="391"/>
      <c r="R286" s="391"/>
      <c r="T286" s="392"/>
      <c r="U286" s="3"/>
      <c r="V286" s="3"/>
      <c r="W286" s="3"/>
      <c r="X286" s="57"/>
      <c r="Y286" s="1"/>
      <c r="Z286"/>
      <c r="AA286"/>
      <c r="AB286"/>
      <c r="AC286"/>
      <c r="AD286" s="57"/>
      <c r="AE286" s="393"/>
      <c r="AF286" s="393"/>
      <c r="AG286"/>
      <c r="AH286"/>
      <c r="AI286" s="394"/>
      <c r="AJ286" s="394"/>
      <c r="AK286" s="394"/>
      <c r="AL286" s="2"/>
      <c r="AM286" s="2"/>
      <c r="AN286"/>
      <c r="AO286"/>
      <c r="AP286" s="394"/>
      <c r="AQ286" s="394"/>
      <c r="AR286" s="175"/>
      <c r="AS286" s="2"/>
      <c r="AT286" s="2"/>
      <c r="AU286"/>
      <c r="AV286" s="2"/>
      <c r="AW286" s="2"/>
      <c r="AX286" s="2"/>
      <c r="AY286" s="2"/>
      <c r="AZ286" s="2"/>
      <c r="BA286" s="2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</row>
    <row r="287" spans="1:99" s="380" customFormat="1" x14ac:dyDescent="0.3">
      <c r="A287"/>
      <c r="B287" s="2"/>
      <c r="C287" s="2"/>
      <c r="D287" s="2"/>
      <c r="E287" s="279"/>
      <c r="F287" s="279"/>
      <c r="G287" s="279"/>
      <c r="H287" s="431"/>
      <c r="L287" s="391"/>
      <c r="R287" s="391"/>
      <c r="T287" s="392"/>
      <c r="U287" s="3"/>
      <c r="V287" s="3"/>
      <c r="W287" s="3"/>
      <c r="X287" s="57"/>
      <c r="Y287" s="1"/>
      <c r="Z287"/>
      <c r="AA287"/>
      <c r="AB287"/>
      <c r="AC287"/>
      <c r="AD287" s="57"/>
      <c r="AE287" s="393"/>
      <c r="AF287" s="393"/>
      <c r="AG287"/>
      <c r="AH287"/>
      <c r="AI287" s="394"/>
      <c r="AJ287" s="394"/>
      <c r="AK287" s="394"/>
      <c r="AL287" s="2"/>
      <c r="AM287" s="2"/>
      <c r="AN287"/>
      <c r="AO287"/>
      <c r="AP287" s="394"/>
      <c r="AQ287" s="394"/>
      <c r="AR287" s="175"/>
      <c r="AS287" s="2"/>
      <c r="AT287" s="2"/>
      <c r="AU287"/>
      <c r="AV287" s="2"/>
      <c r="AW287" s="2"/>
      <c r="AX287" s="2"/>
      <c r="AY287" s="2"/>
      <c r="AZ287" s="2"/>
      <c r="BA287" s="2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</row>
    <row r="288" spans="1:99" s="380" customFormat="1" x14ac:dyDescent="0.3">
      <c r="A288"/>
      <c r="B288" s="2"/>
      <c r="C288" s="2"/>
      <c r="D288" s="2"/>
      <c r="E288" s="279"/>
      <c r="F288" s="279"/>
      <c r="G288" s="279"/>
      <c r="H288" s="431"/>
      <c r="L288" s="391"/>
      <c r="R288" s="391"/>
      <c r="T288" s="392"/>
      <c r="U288" s="3"/>
      <c r="V288" s="3"/>
      <c r="W288" s="3"/>
      <c r="X288" s="57"/>
      <c r="Y288" s="1"/>
      <c r="Z288"/>
      <c r="AA288"/>
      <c r="AB288"/>
      <c r="AC288"/>
      <c r="AD288" s="57"/>
      <c r="AE288" s="393"/>
      <c r="AF288" s="393"/>
      <c r="AG288"/>
      <c r="AH288"/>
      <c r="AI288" s="394"/>
      <c r="AJ288" s="394"/>
      <c r="AK288" s="394"/>
      <c r="AL288" s="2"/>
      <c r="AM288" s="2"/>
      <c r="AN288"/>
      <c r="AO288"/>
      <c r="AP288" s="394"/>
      <c r="AQ288" s="394"/>
      <c r="AR288" s="175"/>
      <c r="AS288" s="2"/>
      <c r="AT288" s="2"/>
      <c r="AU288"/>
      <c r="AV288" s="2"/>
      <c r="AW288" s="2"/>
      <c r="AX288" s="2"/>
      <c r="AY288" s="2"/>
      <c r="AZ288" s="2"/>
      <c r="BA288" s="2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</row>
    <row r="289" spans="1:99" s="380" customFormat="1" x14ac:dyDescent="0.3">
      <c r="A289"/>
      <c r="B289" s="2"/>
      <c r="C289" s="2"/>
      <c r="D289" s="2"/>
      <c r="E289" s="279"/>
      <c r="F289" s="279"/>
      <c r="G289" s="279"/>
      <c r="H289" s="431"/>
      <c r="L289" s="391"/>
      <c r="R289" s="391"/>
      <c r="T289" s="392"/>
      <c r="U289" s="3"/>
      <c r="V289" s="3"/>
      <c r="W289" s="3"/>
      <c r="X289" s="57"/>
      <c r="Y289" s="1"/>
      <c r="Z289"/>
      <c r="AA289"/>
      <c r="AB289"/>
      <c r="AC289"/>
      <c r="AD289" s="57"/>
      <c r="AE289" s="393"/>
      <c r="AF289" s="393"/>
      <c r="AG289"/>
      <c r="AH289"/>
      <c r="AI289" s="394"/>
      <c r="AJ289" s="394"/>
      <c r="AK289" s="394"/>
      <c r="AL289" s="2"/>
      <c r="AM289" s="2"/>
      <c r="AN289"/>
      <c r="AO289"/>
      <c r="AP289" s="394"/>
      <c r="AQ289" s="394"/>
      <c r="AR289" s="175"/>
      <c r="AS289" s="2"/>
      <c r="AT289" s="2"/>
      <c r="AU289"/>
      <c r="AV289" s="2"/>
      <c r="AW289" s="2"/>
      <c r="AX289" s="2"/>
      <c r="AY289" s="2"/>
      <c r="AZ289" s="2"/>
      <c r="BA289" s="2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</row>
    <row r="290" spans="1:99" s="380" customFormat="1" x14ac:dyDescent="0.3">
      <c r="A290"/>
      <c r="B290" s="2"/>
      <c r="C290" s="2"/>
      <c r="D290" s="2"/>
      <c r="E290" s="279"/>
      <c r="F290" s="279"/>
      <c r="G290" s="279"/>
      <c r="H290" s="431"/>
      <c r="L290" s="391"/>
      <c r="R290" s="391"/>
      <c r="T290" s="392"/>
      <c r="U290" s="3"/>
      <c r="V290" s="3"/>
      <c r="W290" s="3"/>
      <c r="X290" s="57"/>
      <c r="Y290" s="1"/>
      <c r="Z290"/>
      <c r="AA290"/>
      <c r="AB290"/>
      <c r="AC290"/>
      <c r="AD290" s="57"/>
      <c r="AE290" s="393"/>
      <c r="AF290" s="393"/>
      <c r="AG290"/>
      <c r="AH290"/>
      <c r="AI290" s="394"/>
      <c r="AJ290" s="394"/>
      <c r="AK290" s="394"/>
      <c r="AL290" s="2"/>
      <c r="AM290" s="2"/>
      <c r="AN290"/>
      <c r="AO290"/>
      <c r="AP290" s="394"/>
      <c r="AQ290" s="394"/>
      <c r="AR290" s="175"/>
      <c r="AS290" s="2"/>
      <c r="AT290" s="2"/>
      <c r="AU290"/>
      <c r="AV290" s="2"/>
      <c r="AW290" s="2"/>
      <c r="AX290" s="2"/>
      <c r="AY290" s="2"/>
      <c r="AZ290" s="2"/>
      <c r="BA290" s="2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</row>
    <row r="291" spans="1:99" s="380" customFormat="1" x14ac:dyDescent="0.3">
      <c r="A291"/>
      <c r="B291" s="2"/>
      <c r="C291" s="2"/>
      <c r="D291" s="2"/>
      <c r="E291" s="279"/>
      <c r="F291" s="279"/>
      <c r="G291" s="279"/>
      <c r="H291" s="431"/>
      <c r="L291" s="391"/>
      <c r="R291" s="391"/>
      <c r="T291" s="392"/>
      <c r="U291" s="3"/>
      <c r="V291" s="3"/>
      <c r="W291" s="3"/>
      <c r="X291" s="57"/>
      <c r="Y291" s="1"/>
      <c r="Z291"/>
      <c r="AA291"/>
      <c r="AB291"/>
      <c r="AC291"/>
      <c r="AD291" s="57"/>
      <c r="AE291" s="393"/>
      <c r="AF291" s="393"/>
      <c r="AG291"/>
      <c r="AH291"/>
      <c r="AI291" s="394"/>
      <c r="AJ291" s="394"/>
      <c r="AK291" s="394"/>
      <c r="AL291" s="2"/>
      <c r="AM291" s="2"/>
      <c r="AN291"/>
      <c r="AO291"/>
      <c r="AP291" s="394"/>
      <c r="AQ291" s="394"/>
      <c r="AR291" s="175"/>
      <c r="AS291" s="2"/>
      <c r="AT291" s="2"/>
      <c r="AU291"/>
      <c r="AV291" s="2"/>
      <c r="AW291" s="2"/>
      <c r="AX291" s="2"/>
      <c r="AY291" s="2"/>
      <c r="AZ291" s="2"/>
      <c r="BA291" s="2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</row>
    <row r="292" spans="1:99" s="380" customFormat="1" x14ac:dyDescent="0.3">
      <c r="A292"/>
      <c r="B292" s="2"/>
      <c r="C292" s="2"/>
      <c r="D292" s="2"/>
      <c r="E292" s="279"/>
      <c r="F292" s="279"/>
      <c r="G292" s="279"/>
      <c r="H292" s="431"/>
      <c r="L292" s="391"/>
      <c r="R292" s="391"/>
      <c r="T292" s="392"/>
      <c r="U292" s="3"/>
      <c r="V292" s="3"/>
      <c r="W292" s="3"/>
      <c r="X292" s="57"/>
      <c r="Y292" s="1"/>
      <c r="Z292"/>
      <c r="AA292"/>
      <c r="AB292"/>
      <c r="AC292"/>
      <c r="AD292" s="57"/>
      <c r="AE292" s="393"/>
      <c r="AF292" s="393"/>
      <c r="AG292"/>
      <c r="AH292"/>
      <c r="AI292" s="394"/>
      <c r="AJ292" s="394"/>
      <c r="AK292" s="394"/>
      <c r="AL292" s="2"/>
      <c r="AM292" s="2"/>
      <c r="AN292"/>
      <c r="AO292"/>
      <c r="AP292" s="394"/>
      <c r="AQ292" s="394"/>
      <c r="AR292" s="175"/>
      <c r="AS292" s="2"/>
      <c r="AT292" s="2"/>
      <c r="AU292"/>
      <c r="AV292" s="2"/>
      <c r="AW292" s="2"/>
      <c r="AX292" s="2"/>
      <c r="AY292" s="2"/>
      <c r="AZ292" s="2"/>
      <c r="BA292" s="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</row>
    <row r="293" spans="1:99" s="380" customFormat="1" x14ac:dyDescent="0.3">
      <c r="A293"/>
      <c r="B293" s="2"/>
      <c r="C293" s="2"/>
      <c r="D293" s="2"/>
      <c r="E293" s="279"/>
      <c r="F293" s="279"/>
      <c r="G293" s="279"/>
      <c r="H293" s="431"/>
      <c r="L293" s="391"/>
      <c r="R293" s="391"/>
      <c r="T293" s="392"/>
      <c r="U293" s="3"/>
      <c r="V293" s="3"/>
      <c r="W293" s="3"/>
      <c r="X293" s="57"/>
      <c r="Y293" s="1"/>
      <c r="Z293"/>
      <c r="AA293"/>
      <c r="AB293"/>
      <c r="AC293"/>
      <c r="AD293" s="57"/>
      <c r="AE293" s="393"/>
      <c r="AF293" s="393"/>
      <c r="AG293"/>
      <c r="AH293"/>
      <c r="AI293" s="394"/>
      <c r="AJ293" s="394"/>
      <c r="AK293" s="394"/>
      <c r="AL293" s="2"/>
      <c r="AM293" s="2"/>
      <c r="AN293"/>
      <c r="AO293"/>
      <c r="AP293" s="394"/>
      <c r="AQ293" s="394"/>
      <c r="AR293" s="175"/>
      <c r="AS293" s="2"/>
      <c r="AT293" s="2"/>
      <c r="AU293"/>
      <c r="AV293" s="2"/>
      <c r="AW293" s="2"/>
      <c r="AX293" s="2"/>
      <c r="AY293" s="2"/>
      <c r="AZ293" s="2"/>
      <c r="BA293" s="2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</row>
    <row r="294" spans="1:99" s="380" customFormat="1" x14ac:dyDescent="0.3">
      <c r="A294"/>
      <c r="B294" s="2"/>
      <c r="C294" s="2"/>
      <c r="D294" s="2"/>
      <c r="E294" s="279"/>
      <c r="F294" s="279"/>
      <c r="G294" s="279"/>
      <c r="H294" s="431"/>
      <c r="L294" s="391"/>
      <c r="R294" s="391"/>
      <c r="T294" s="392"/>
      <c r="U294" s="3"/>
      <c r="V294" s="3"/>
      <c r="W294" s="3"/>
      <c r="X294" s="57"/>
      <c r="Y294" s="1"/>
      <c r="Z294"/>
      <c r="AA294"/>
      <c r="AB294"/>
      <c r="AC294"/>
      <c r="AD294" s="57"/>
      <c r="AE294" s="393"/>
      <c r="AF294" s="393"/>
      <c r="AG294"/>
      <c r="AH294"/>
      <c r="AI294" s="394"/>
      <c r="AJ294" s="394"/>
      <c r="AK294" s="394"/>
      <c r="AL294" s="2"/>
      <c r="AM294" s="2"/>
      <c r="AN294"/>
      <c r="AO294"/>
      <c r="AP294" s="394"/>
      <c r="AQ294" s="394"/>
      <c r="AR294" s="175"/>
      <c r="AS294" s="2"/>
      <c r="AT294" s="2"/>
      <c r="AU294"/>
      <c r="AV294" s="2"/>
      <c r="AW294" s="2"/>
      <c r="AX294" s="2"/>
      <c r="AY294" s="2"/>
      <c r="AZ294" s="2"/>
      <c r="BA294" s="2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</row>
    <row r="295" spans="1:99" s="380" customFormat="1" x14ac:dyDescent="0.3">
      <c r="A295"/>
      <c r="B295" s="2"/>
      <c r="C295" s="2"/>
      <c r="D295" s="2"/>
      <c r="E295" s="279"/>
      <c r="F295" s="279"/>
      <c r="G295" s="279"/>
      <c r="H295" s="431"/>
      <c r="L295" s="391"/>
      <c r="R295" s="391"/>
      <c r="T295" s="392"/>
      <c r="U295" s="3"/>
      <c r="V295" s="3"/>
      <c r="W295" s="3"/>
      <c r="X295" s="57"/>
      <c r="Y295" s="1"/>
      <c r="Z295"/>
      <c r="AA295"/>
      <c r="AB295"/>
      <c r="AC295"/>
      <c r="AD295" s="57"/>
      <c r="AE295" s="393"/>
      <c r="AF295" s="393"/>
      <c r="AG295"/>
      <c r="AH295"/>
      <c r="AI295" s="394"/>
      <c r="AJ295" s="394"/>
      <c r="AK295" s="394"/>
      <c r="AL295" s="2"/>
      <c r="AM295" s="2"/>
      <c r="AN295"/>
      <c r="AO295"/>
      <c r="AP295" s="394"/>
      <c r="AQ295" s="394"/>
      <c r="AR295" s="175"/>
      <c r="AS295" s="2"/>
      <c r="AT295" s="2"/>
      <c r="AU295"/>
      <c r="AV295" s="2"/>
      <c r="AW295" s="2"/>
      <c r="AX295" s="2"/>
      <c r="AY295" s="2"/>
      <c r="AZ295" s="2"/>
      <c r="BA295" s="2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</row>
    <row r="296" spans="1:99" s="380" customFormat="1" x14ac:dyDescent="0.3">
      <c r="A296"/>
      <c r="B296" s="2"/>
      <c r="C296" s="2"/>
      <c r="D296" s="2"/>
      <c r="E296" s="279"/>
      <c r="F296" s="279"/>
      <c r="G296" s="279"/>
      <c r="H296" s="431"/>
      <c r="L296" s="391"/>
      <c r="R296" s="391"/>
      <c r="T296" s="392"/>
      <c r="U296" s="3"/>
      <c r="V296" s="3"/>
      <c r="W296" s="3"/>
      <c r="X296" s="57"/>
      <c r="Y296" s="1"/>
      <c r="Z296"/>
      <c r="AA296"/>
      <c r="AB296"/>
      <c r="AC296"/>
      <c r="AD296" s="57"/>
      <c r="AE296" s="393"/>
      <c r="AF296" s="393"/>
      <c r="AG296"/>
      <c r="AH296"/>
      <c r="AI296" s="394"/>
      <c r="AJ296" s="394"/>
      <c r="AK296" s="394"/>
      <c r="AL296" s="2"/>
      <c r="AM296" s="2"/>
      <c r="AN296"/>
      <c r="AO296"/>
      <c r="AP296" s="394"/>
      <c r="AQ296" s="394"/>
      <c r="AR296" s="175"/>
      <c r="AS296" s="2"/>
      <c r="AT296" s="2"/>
      <c r="AU296"/>
      <c r="AV296" s="2"/>
      <c r="AW296" s="2"/>
      <c r="AX296" s="2"/>
      <c r="AY296" s="2"/>
      <c r="AZ296" s="2"/>
      <c r="BA296" s="2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</row>
    <row r="297" spans="1:99" s="380" customFormat="1" x14ac:dyDescent="0.3">
      <c r="A297"/>
      <c r="B297" s="2"/>
      <c r="C297" s="2"/>
      <c r="D297" s="2"/>
      <c r="E297" s="279"/>
      <c r="F297" s="279"/>
      <c r="G297" s="279"/>
      <c r="H297" s="431"/>
      <c r="L297" s="391"/>
      <c r="R297" s="391"/>
      <c r="T297" s="392"/>
      <c r="U297" s="3"/>
      <c r="V297" s="3"/>
      <c r="W297" s="3"/>
      <c r="X297" s="57"/>
      <c r="Y297" s="1"/>
      <c r="Z297"/>
      <c r="AA297"/>
      <c r="AB297"/>
      <c r="AC297"/>
      <c r="AD297" s="57"/>
      <c r="AE297" s="393"/>
      <c r="AF297" s="393"/>
      <c r="AG297"/>
      <c r="AH297"/>
      <c r="AI297" s="394"/>
      <c r="AJ297" s="394"/>
      <c r="AK297" s="394"/>
      <c r="AL297" s="2"/>
      <c r="AM297" s="2"/>
      <c r="AN297"/>
      <c r="AO297"/>
      <c r="AP297" s="394"/>
      <c r="AQ297" s="394"/>
      <c r="AR297" s="175"/>
      <c r="AS297" s="2"/>
      <c r="AT297" s="2"/>
      <c r="AU297"/>
      <c r="AV297" s="2"/>
      <c r="AW297" s="2"/>
      <c r="AX297" s="2"/>
      <c r="AY297" s="2"/>
      <c r="AZ297" s="2"/>
      <c r="BA297" s="2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</row>
    <row r="298" spans="1:99" s="380" customFormat="1" x14ac:dyDescent="0.3">
      <c r="A298"/>
      <c r="B298" s="2"/>
      <c r="C298" s="2"/>
      <c r="D298" s="2"/>
      <c r="E298" s="279"/>
      <c r="F298" s="279"/>
      <c r="G298" s="279"/>
      <c r="H298" s="431"/>
      <c r="L298" s="391"/>
      <c r="R298" s="391"/>
      <c r="T298" s="392"/>
      <c r="U298" s="3"/>
      <c r="V298" s="3"/>
      <c r="W298" s="3"/>
      <c r="X298" s="57"/>
      <c r="Y298" s="1"/>
      <c r="Z298"/>
      <c r="AA298"/>
      <c r="AB298"/>
      <c r="AC298"/>
      <c r="AD298" s="57"/>
      <c r="AE298" s="393"/>
      <c r="AF298" s="393"/>
      <c r="AG298"/>
      <c r="AH298"/>
      <c r="AI298" s="394"/>
      <c r="AJ298" s="394"/>
      <c r="AK298" s="394"/>
      <c r="AL298" s="2"/>
      <c r="AM298" s="2"/>
      <c r="AN298"/>
      <c r="AO298"/>
      <c r="AP298" s="394"/>
      <c r="AQ298" s="394"/>
      <c r="AR298" s="175"/>
      <c r="AS298" s="2"/>
      <c r="AT298" s="2"/>
      <c r="AU298"/>
      <c r="AV298" s="2"/>
      <c r="AW298" s="2"/>
      <c r="AX298" s="2"/>
      <c r="AY298" s="2"/>
      <c r="AZ298" s="2"/>
      <c r="BA298" s="2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</row>
    <row r="299" spans="1:99" s="380" customFormat="1" x14ac:dyDescent="0.3">
      <c r="A299"/>
      <c r="B299" s="2"/>
      <c r="C299" s="2"/>
      <c r="D299" s="2"/>
      <c r="E299" s="279"/>
      <c r="F299" s="279"/>
      <c r="G299" s="279"/>
      <c r="H299" s="431"/>
      <c r="L299" s="391"/>
      <c r="R299" s="391"/>
      <c r="T299" s="392"/>
      <c r="U299" s="3"/>
      <c r="V299" s="3"/>
      <c r="W299" s="3"/>
      <c r="X299" s="57"/>
      <c r="Y299" s="1"/>
      <c r="Z299"/>
      <c r="AA299"/>
      <c r="AB299"/>
      <c r="AC299"/>
      <c r="AD299" s="57"/>
      <c r="AE299" s="393"/>
      <c r="AF299" s="393"/>
      <c r="AG299"/>
      <c r="AH299"/>
      <c r="AI299" s="394"/>
      <c r="AJ299" s="394"/>
      <c r="AK299" s="394"/>
      <c r="AL299" s="2"/>
      <c r="AM299" s="2"/>
      <c r="AN299"/>
      <c r="AO299"/>
      <c r="AP299" s="394"/>
      <c r="AQ299" s="394"/>
      <c r="AR299" s="175"/>
      <c r="AS299" s="2"/>
      <c r="AT299" s="2"/>
      <c r="AU299"/>
      <c r="AV299" s="2"/>
      <c r="AW299" s="2"/>
      <c r="AX299" s="2"/>
      <c r="AY299" s="2"/>
      <c r="AZ299" s="2"/>
      <c r="BA299" s="2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</row>
    <row r="300" spans="1:99" s="380" customFormat="1" x14ac:dyDescent="0.3">
      <c r="A300"/>
      <c r="B300" s="2"/>
      <c r="C300" s="2"/>
      <c r="D300" s="2"/>
      <c r="E300" s="279"/>
      <c r="F300" s="279"/>
      <c r="G300" s="279"/>
      <c r="H300" s="432"/>
      <c r="L300" s="391"/>
      <c r="R300" s="391"/>
      <c r="T300" s="392"/>
      <c r="U300" s="3"/>
      <c r="V300" s="3"/>
      <c r="W300" s="3"/>
      <c r="X300" s="57"/>
      <c r="Y300" s="1"/>
      <c r="Z300"/>
      <c r="AA300"/>
      <c r="AB300"/>
      <c r="AC300"/>
      <c r="AD300" s="57"/>
      <c r="AE300" s="393"/>
      <c r="AF300" s="393"/>
      <c r="AG300"/>
      <c r="AH300"/>
      <c r="AI300" s="394"/>
      <c r="AJ300" s="394"/>
      <c r="AK300" s="394"/>
      <c r="AL300" s="2"/>
      <c r="AM300" s="2"/>
      <c r="AN300"/>
      <c r="AO300"/>
      <c r="AP300" s="394"/>
      <c r="AQ300" s="394"/>
      <c r="AR300" s="175"/>
      <c r="AS300" s="2"/>
      <c r="AT300" s="2"/>
      <c r="AU300"/>
      <c r="AV300" s="2"/>
      <c r="AW300" s="2"/>
      <c r="AX300" s="2"/>
      <c r="AY300" s="2"/>
      <c r="AZ300" s="2"/>
      <c r="BA300" s="2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</row>
    <row r="301" spans="1:99" s="380" customFormat="1" x14ac:dyDescent="0.3">
      <c r="A301"/>
      <c r="B301" s="2"/>
      <c r="C301" s="2"/>
      <c r="D301" s="2"/>
      <c r="E301" s="279"/>
      <c r="F301" s="279"/>
      <c r="G301" s="279"/>
      <c r="H301" s="432"/>
      <c r="L301" s="391"/>
      <c r="R301" s="391"/>
      <c r="T301" s="392"/>
      <c r="U301" s="3"/>
      <c r="V301" s="3"/>
      <c r="W301" s="3"/>
      <c r="X301" s="57"/>
      <c r="Y301" s="1"/>
      <c r="Z301"/>
      <c r="AA301"/>
      <c r="AB301"/>
      <c r="AC301"/>
      <c r="AD301" s="57"/>
      <c r="AE301" s="393"/>
      <c r="AF301" s="393"/>
      <c r="AG301"/>
      <c r="AH301"/>
      <c r="AI301" s="394"/>
      <c r="AJ301" s="394"/>
      <c r="AK301" s="394"/>
      <c r="AL301" s="2"/>
      <c r="AM301" s="2"/>
      <c r="AN301"/>
      <c r="AO301"/>
      <c r="AP301" s="394"/>
      <c r="AQ301" s="394"/>
      <c r="AR301" s="175"/>
      <c r="AS301" s="2"/>
      <c r="AT301" s="2"/>
      <c r="AU301"/>
      <c r="AV301" s="2"/>
      <c r="AW301" s="2"/>
      <c r="AX301" s="2"/>
      <c r="AY301" s="2"/>
      <c r="AZ301" s="2"/>
      <c r="BA301" s="2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</row>
    <row r="302" spans="1:99" s="380" customFormat="1" x14ac:dyDescent="0.3">
      <c r="A302"/>
      <c r="B302" s="2"/>
      <c r="C302" s="2"/>
      <c r="D302" s="2"/>
      <c r="E302" s="279"/>
      <c r="F302" s="279"/>
      <c r="G302" s="279"/>
      <c r="H302" s="432"/>
      <c r="L302" s="391"/>
      <c r="R302" s="391"/>
      <c r="T302" s="392"/>
      <c r="U302" s="3"/>
      <c r="V302" s="3"/>
      <c r="W302" s="3"/>
      <c r="X302" s="57"/>
      <c r="Y302" s="1"/>
      <c r="Z302"/>
      <c r="AA302"/>
      <c r="AB302"/>
      <c r="AC302"/>
      <c r="AD302" s="57"/>
      <c r="AE302" s="393"/>
      <c r="AF302" s="393"/>
      <c r="AG302"/>
      <c r="AH302"/>
      <c r="AI302" s="394"/>
      <c r="AJ302" s="394"/>
      <c r="AK302" s="394"/>
      <c r="AL302" s="2"/>
      <c r="AM302" s="2"/>
      <c r="AN302"/>
      <c r="AO302"/>
      <c r="AP302" s="394"/>
      <c r="AQ302" s="394"/>
      <c r="AR302" s="175"/>
      <c r="AS302" s="2"/>
      <c r="AT302" s="2"/>
      <c r="AU302"/>
      <c r="AV302" s="2"/>
      <c r="AW302" s="2"/>
      <c r="AX302" s="2"/>
      <c r="AY302" s="2"/>
      <c r="AZ302" s="2"/>
      <c r="BA302" s="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</row>
    <row r="303" spans="1:99" s="380" customFormat="1" x14ac:dyDescent="0.3">
      <c r="A303"/>
      <c r="B303" s="2"/>
      <c r="C303" s="2"/>
      <c r="D303" s="2"/>
      <c r="E303" s="279"/>
      <c r="F303" s="279"/>
      <c r="G303" s="279"/>
      <c r="H303" s="432"/>
      <c r="L303" s="391"/>
      <c r="R303" s="391"/>
      <c r="T303" s="392"/>
      <c r="U303" s="3"/>
      <c r="V303" s="3"/>
      <c r="W303" s="3"/>
      <c r="X303" s="57"/>
      <c r="Y303" s="1"/>
      <c r="Z303"/>
      <c r="AA303"/>
      <c r="AB303"/>
      <c r="AC303"/>
      <c r="AD303" s="57"/>
      <c r="AE303" s="393"/>
      <c r="AF303" s="393"/>
      <c r="AG303"/>
      <c r="AH303"/>
      <c r="AI303" s="394"/>
      <c r="AJ303" s="394"/>
      <c r="AK303" s="394"/>
      <c r="AL303" s="2"/>
      <c r="AM303" s="2"/>
      <c r="AN303"/>
      <c r="AO303"/>
      <c r="AP303" s="394"/>
      <c r="AQ303" s="394"/>
      <c r="AR303" s="175"/>
      <c r="AS303" s="2"/>
      <c r="AT303" s="2"/>
      <c r="AU303"/>
      <c r="AV303" s="2"/>
      <c r="AW303" s="2"/>
      <c r="AX303" s="2"/>
      <c r="AY303" s="2"/>
      <c r="AZ303" s="2"/>
      <c r="BA303" s="2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</row>
    <row r="304" spans="1:99" s="380" customFormat="1" x14ac:dyDescent="0.3">
      <c r="A304"/>
      <c r="B304" s="2"/>
      <c r="C304" s="2"/>
      <c r="D304" s="2"/>
      <c r="E304" s="279"/>
      <c r="F304" s="279"/>
      <c r="G304" s="279"/>
      <c r="H304" s="432"/>
      <c r="L304" s="391"/>
      <c r="R304" s="391"/>
      <c r="T304" s="392"/>
      <c r="U304" s="3"/>
      <c r="V304" s="3"/>
      <c r="W304" s="3"/>
      <c r="X304" s="57"/>
      <c r="Y304" s="1"/>
      <c r="Z304"/>
      <c r="AA304"/>
      <c r="AB304"/>
      <c r="AC304"/>
      <c r="AD304" s="57"/>
      <c r="AE304" s="393"/>
      <c r="AF304" s="393"/>
      <c r="AG304"/>
      <c r="AH304"/>
      <c r="AI304" s="394"/>
      <c r="AJ304" s="394"/>
      <c r="AK304" s="394"/>
      <c r="AL304" s="2"/>
      <c r="AM304" s="2"/>
      <c r="AN304"/>
      <c r="AO304"/>
      <c r="AP304" s="394"/>
      <c r="AQ304" s="394"/>
      <c r="AR304" s="175"/>
      <c r="AS304" s="2"/>
      <c r="AT304" s="2"/>
      <c r="AU304"/>
      <c r="AV304" s="2"/>
      <c r="AW304" s="2"/>
      <c r="AX304" s="2"/>
      <c r="AY304" s="2"/>
      <c r="AZ304" s="2"/>
      <c r="BA304" s="2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</row>
    <row r="305" spans="1:99" s="380" customFormat="1" x14ac:dyDescent="0.3">
      <c r="A305"/>
      <c r="B305" s="2"/>
      <c r="C305" s="2"/>
      <c r="D305" s="2"/>
      <c r="E305" s="279"/>
      <c r="F305" s="279"/>
      <c r="G305" s="279"/>
      <c r="H305" s="432"/>
      <c r="L305" s="391"/>
      <c r="R305" s="391"/>
      <c r="T305" s="392"/>
      <c r="U305" s="3"/>
      <c r="V305" s="3"/>
      <c r="W305" s="3"/>
      <c r="X305" s="57"/>
      <c r="Y305" s="1"/>
      <c r="Z305"/>
      <c r="AA305"/>
      <c r="AB305"/>
      <c r="AC305"/>
      <c r="AD305" s="57"/>
      <c r="AE305" s="393"/>
      <c r="AF305" s="393"/>
      <c r="AG305"/>
      <c r="AH305"/>
      <c r="AI305" s="394"/>
      <c r="AJ305" s="394"/>
      <c r="AK305" s="394"/>
      <c r="AL305" s="2"/>
      <c r="AM305" s="2"/>
      <c r="AN305"/>
      <c r="AO305"/>
      <c r="AP305" s="394"/>
      <c r="AQ305" s="394"/>
      <c r="AR305" s="175"/>
      <c r="AS305" s="2"/>
      <c r="AT305" s="2"/>
      <c r="AU305"/>
      <c r="AV305" s="2"/>
      <c r="AW305" s="2"/>
      <c r="AX305" s="2"/>
      <c r="AY305" s="2"/>
      <c r="AZ305" s="2"/>
      <c r="BA305" s="2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</row>
    <row r="306" spans="1:99" s="380" customFormat="1" x14ac:dyDescent="0.3">
      <c r="A306"/>
      <c r="B306" s="2"/>
      <c r="C306" s="2"/>
      <c r="D306" s="2"/>
      <c r="E306" s="279"/>
      <c r="F306" s="279"/>
      <c r="G306" s="279"/>
      <c r="H306" s="432"/>
      <c r="L306" s="391"/>
      <c r="R306" s="391"/>
      <c r="T306" s="392"/>
      <c r="U306" s="3"/>
      <c r="V306" s="3"/>
      <c r="W306" s="3"/>
      <c r="X306" s="57"/>
      <c r="Y306" s="1"/>
      <c r="Z306"/>
      <c r="AA306"/>
      <c r="AB306"/>
      <c r="AC306"/>
      <c r="AD306" s="57"/>
      <c r="AE306" s="393"/>
      <c r="AF306" s="393"/>
      <c r="AG306"/>
      <c r="AH306"/>
      <c r="AI306" s="394"/>
      <c r="AJ306" s="394"/>
      <c r="AK306" s="394"/>
      <c r="AL306" s="2"/>
      <c r="AM306" s="2"/>
      <c r="AN306"/>
      <c r="AO306"/>
      <c r="AP306" s="394"/>
      <c r="AQ306" s="394"/>
      <c r="AR306" s="175"/>
      <c r="AS306" s="2"/>
      <c r="AT306" s="2"/>
      <c r="AU306"/>
      <c r="AV306" s="2"/>
      <c r="AW306" s="2"/>
      <c r="AX306" s="2"/>
      <c r="AY306" s="2"/>
      <c r="AZ306" s="2"/>
      <c r="BA306" s="2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</row>
    <row r="307" spans="1:99" s="380" customFormat="1" x14ac:dyDescent="0.3">
      <c r="A307"/>
      <c r="B307" s="2"/>
      <c r="C307" s="2"/>
      <c r="D307" s="2"/>
      <c r="E307" s="279"/>
      <c r="F307" s="279"/>
      <c r="G307" s="279"/>
      <c r="H307" s="432"/>
      <c r="L307" s="391"/>
      <c r="R307" s="391"/>
      <c r="T307" s="392"/>
      <c r="U307" s="3"/>
      <c r="V307" s="3"/>
      <c r="W307" s="3"/>
      <c r="X307" s="57"/>
      <c r="Y307" s="1"/>
      <c r="Z307"/>
      <c r="AA307"/>
      <c r="AB307"/>
      <c r="AC307"/>
      <c r="AD307" s="57"/>
      <c r="AE307" s="393"/>
      <c r="AF307" s="393"/>
      <c r="AG307"/>
      <c r="AH307"/>
      <c r="AI307" s="394"/>
      <c r="AJ307" s="394"/>
      <c r="AK307" s="394"/>
      <c r="AL307" s="2"/>
      <c r="AM307" s="2"/>
      <c r="AN307"/>
      <c r="AO307"/>
      <c r="AP307" s="394"/>
      <c r="AQ307" s="394"/>
      <c r="AR307" s="175"/>
      <c r="AS307" s="2"/>
      <c r="AT307" s="2"/>
      <c r="AU307"/>
      <c r="AV307" s="2"/>
      <c r="AW307" s="2"/>
      <c r="AX307" s="2"/>
      <c r="AY307" s="2"/>
      <c r="AZ307" s="2"/>
      <c r="BA307" s="2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</row>
    <row r="308" spans="1:99" s="380" customFormat="1" x14ac:dyDescent="0.3">
      <c r="A308"/>
      <c r="B308" s="2"/>
      <c r="C308" s="2"/>
      <c r="D308" s="2"/>
      <c r="E308" s="279"/>
      <c r="F308" s="279"/>
      <c r="G308" s="279"/>
      <c r="H308" s="432"/>
      <c r="L308" s="391"/>
      <c r="R308" s="391"/>
      <c r="T308" s="392"/>
      <c r="U308" s="3"/>
      <c r="V308" s="3"/>
      <c r="W308" s="3"/>
      <c r="X308" s="57"/>
      <c r="Y308" s="1"/>
      <c r="Z308"/>
      <c r="AA308"/>
      <c r="AB308"/>
      <c r="AC308"/>
      <c r="AD308" s="57"/>
      <c r="AE308" s="393"/>
      <c r="AF308" s="393"/>
      <c r="AG308"/>
      <c r="AH308"/>
      <c r="AI308" s="394"/>
      <c r="AJ308" s="394"/>
      <c r="AK308" s="394"/>
      <c r="AL308" s="2"/>
      <c r="AM308" s="2"/>
      <c r="AN308"/>
      <c r="AO308"/>
      <c r="AP308" s="394"/>
      <c r="AQ308" s="394"/>
      <c r="AR308" s="175"/>
      <c r="AS308" s="2"/>
      <c r="AT308" s="2"/>
      <c r="AU308"/>
      <c r="AV308" s="2"/>
      <c r="AW308" s="2"/>
      <c r="AX308" s="2"/>
      <c r="AY308" s="2"/>
      <c r="AZ308" s="2"/>
      <c r="BA308" s="2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</row>
    <row r="309" spans="1:99" s="380" customFormat="1" x14ac:dyDescent="0.3">
      <c r="A309"/>
      <c r="B309" s="2"/>
      <c r="C309" s="2"/>
      <c r="D309" s="2"/>
      <c r="E309" s="279"/>
      <c r="F309" s="279"/>
      <c r="G309" s="279"/>
      <c r="H309" s="432"/>
      <c r="L309" s="391"/>
      <c r="R309" s="391"/>
      <c r="T309" s="392"/>
      <c r="U309" s="3"/>
      <c r="V309" s="3"/>
      <c r="W309" s="3"/>
      <c r="X309" s="57"/>
      <c r="Y309" s="1"/>
      <c r="Z309"/>
      <c r="AA309"/>
      <c r="AB309"/>
      <c r="AC309"/>
      <c r="AD309" s="57"/>
      <c r="AE309" s="393"/>
      <c r="AF309" s="393"/>
      <c r="AG309"/>
      <c r="AH309"/>
      <c r="AI309" s="394"/>
      <c r="AJ309" s="394"/>
      <c r="AK309" s="394"/>
      <c r="AL309" s="2"/>
      <c r="AM309" s="2"/>
      <c r="AN309"/>
      <c r="AO309"/>
      <c r="AP309" s="394"/>
      <c r="AQ309" s="394"/>
      <c r="AR309" s="175"/>
      <c r="AS309" s="2"/>
      <c r="AT309" s="2"/>
      <c r="AU309"/>
      <c r="AV309" s="2"/>
      <c r="AW309" s="2"/>
      <c r="AX309" s="2"/>
      <c r="AY309" s="2"/>
      <c r="AZ309" s="2"/>
      <c r="BA309" s="2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</row>
    <row r="310" spans="1:99" s="380" customFormat="1" x14ac:dyDescent="0.3">
      <c r="A310"/>
      <c r="B310" s="2"/>
      <c r="C310" s="2"/>
      <c r="D310" s="2"/>
      <c r="E310" s="279"/>
      <c r="F310" s="279"/>
      <c r="G310" s="279"/>
      <c r="H310" s="432"/>
      <c r="L310" s="391"/>
      <c r="R310" s="391"/>
      <c r="T310" s="392"/>
      <c r="U310" s="3"/>
      <c r="V310" s="3"/>
      <c r="W310" s="3"/>
      <c r="X310" s="57"/>
      <c r="Y310" s="1"/>
      <c r="Z310"/>
      <c r="AA310"/>
      <c r="AB310"/>
      <c r="AC310"/>
      <c r="AD310" s="57"/>
      <c r="AE310" s="393"/>
      <c r="AF310" s="393"/>
      <c r="AG310"/>
      <c r="AH310"/>
      <c r="AI310" s="394"/>
      <c r="AJ310" s="394"/>
      <c r="AK310" s="394"/>
      <c r="AL310" s="2"/>
      <c r="AM310" s="2"/>
      <c r="AN310"/>
      <c r="AO310"/>
      <c r="AP310" s="394"/>
      <c r="AQ310" s="394"/>
      <c r="AR310" s="175"/>
      <c r="AS310" s="2"/>
      <c r="AT310" s="2"/>
      <c r="AU310"/>
      <c r="AV310" s="2"/>
      <c r="AW310" s="2"/>
      <c r="AX310" s="2"/>
      <c r="AY310" s="2"/>
      <c r="AZ310" s="2"/>
      <c r="BA310" s="2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</row>
    <row r="311" spans="1:99" s="380" customFormat="1" x14ac:dyDescent="0.3">
      <c r="A311"/>
      <c r="B311" s="2"/>
      <c r="C311" s="2"/>
      <c r="D311" s="2"/>
      <c r="E311" s="279"/>
      <c r="F311" s="279"/>
      <c r="G311" s="279"/>
      <c r="H311" s="432"/>
      <c r="L311" s="391"/>
      <c r="R311" s="391"/>
      <c r="T311" s="392"/>
      <c r="U311" s="3"/>
      <c r="V311" s="3"/>
      <c r="W311" s="3"/>
      <c r="X311" s="57"/>
      <c r="Y311" s="1"/>
      <c r="Z311"/>
      <c r="AA311"/>
      <c r="AB311"/>
      <c r="AC311"/>
      <c r="AD311" s="57"/>
      <c r="AE311" s="393"/>
      <c r="AF311" s="393"/>
      <c r="AG311"/>
      <c r="AH311"/>
      <c r="AI311" s="394"/>
      <c r="AJ311" s="394"/>
      <c r="AK311" s="394"/>
      <c r="AL311" s="2"/>
      <c r="AM311" s="2"/>
      <c r="AN311"/>
      <c r="AO311"/>
      <c r="AP311" s="394"/>
      <c r="AQ311" s="394"/>
      <c r="AR311" s="175"/>
      <c r="AS311" s="2"/>
      <c r="AT311" s="2"/>
      <c r="AU311"/>
      <c r="AV311" s="2"/>
      <c r="AW311" s="2"/>
      <c r="AX311" s="2"/>
      <c r="AY311" s="2"/>
      <c r="AZ311" s="2"/>
      <c r="BA311" s="2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</row>
    <row r="312" spans="1:99" s="380" customFormat="1" x14ac:dyDescent="0.3">
      <c r="A312"/>
      <c r="B312" s="2"/>
      <c r="C312" s="2"/>
      <c r="D312" s="2"/>
      <c r="E312" s="279"/>
      <c r="F312" s="279"/>
      <c r="G312" s="279"/>
      <c r="H312" s="432"/>
      <c r="L312" s="391"/>
      <c r="R312" s="391"/>
      <c r="T312" s="392"/>
      <c r="U312" s="3"/>
      <c r="V312" s="3"/>
      <c r="W312" s="3"/>
      <c r="X312" s="57"/>
      <c r="Y312" s="1"/>
      <c r="Z312"/>
      <c r="AA312"/>
      <c r="AB312"/>
      <c r="AC312"/>
      <c r="AD312" s="57"/>
      <c r="AE312" s="393"/>
      <c r="AF312" s="393"/>
      <c r="AG312"/>
      <c r="AH312"/>
      <c r="AI312" s="394"/>
      <c r="AJ312" s="394"/>
      <c r="AK312" s="394"/>
      <c r="AL312" s="2"/>
      <c r="AM312" s="2"/>
      <c r="AN312"/>
      <c r="AO312"/>
      <c r="AP312" s="394"/>
      <c r="AQ312" s="394"/>
      <c r="AR312" s="175"/>
      <c r="AS312" s="2"/>
      <c r="AT312" s="2"/>
      <c r="AU312"/>
      <c r="AV312" s="2"/>
      <c r="AW312" s="2"/>
      <c r="AX312" s="2"/>
      <c r="AY312" s="2"/>
      <c r="AZ312" s="2"/>
      <c r="BA312" s="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</row>
    <row r="313" spans="1:99" s="380" customFormat="1" x14ac:dyDescent="0.3">
      <c r="A313"/>
      <c r="B313" s="2"/>
      <c r="C313" s="2"/>
      <c r="D313" s="2"/>
      <c r="E313" s="279"/>
      <c r="F313" s="279"/>
      <c r="G313" s="279"/>
      <c r="H313" s="432"/>
      <c r="L313" s="391"/>
      <c r="R313" s="391"/>
      <c r="T313" s="392"/>
      <c r="U313" s="3"/>
      <c r="V313" s="3"/>
      <c r="W313" s="3"/>
      <c r="X313" s="57"/>
      <c r="Y313" s="1"/>
      <c r="Z313"/>
      <c r="AA313"/>
      <c r="AB313"/>
      <c r="AC313"/>
      <c r="AD313" s="57"/>
      <c r="AE313" s="393"/>
      <c r="AF313" s="393"/>
      <c r="AG313"/>
      <c r="AH313"/>
      <c r="AI313" s="394"/>
      <c r="AJ313" s="394"/>
      <c r="AK313" s="394"/>
      <c r="AL313" s="2"/>
      <c r="AM313" s="2"/>
      <c r="AN313"/>
      <c r="AO313"/>
      <c r="AP313" s="394"/>
      <c r="AQ313" s="394"/>
      <c r="AR313" s="175"/>
      <c r="AS313" s="2"/>
      <c r="AT313" s="2"/>
      <c r="AU313"/>
      <c r="AV313" s="2"/>
      <c r="AW313" s="2"/>
      <c r="AX313" s="2"/>
      <c r="AY313" s="2"/>
      <c r="AZ313" s="2"/>
      <c r="BA313" s="2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</row>
    <row r="314" spans="1:99" s="380" customFormat="1" x14ac:dyDescent="0.3">
      <c r="A314"/>
      <c r="B314" s="2"/>
      <c r="C314" s="2"/>
      <c r="D314" s="2"/>
      <c r="E314" s="279"/>
      <c r="F314" s="279"/>
      <c r="G314" s="279"/>
      <c r="H314" s="432"/>
      <c r="L314" s="391"/>
      <c r="R314" s="391"/>
      <c r="T314" s="392"/>
      <c r="U314" s="3"/>
      <c r="V314" s="3"/>
      <c r="W314" s="3"/>
      <c r="X314" s="57"/>
      <c r="Y314" s="1"/>
      <c r="Z314"/>
      <c r="AA314"/>
      <c r="AB314"/>
      <c r="AC314"/>
      <c r="AD314" s="57"/>
      <c r="AE314" s="393"/>
      <c r="AF314" s="393"/>
      <c r="AG314"/>
      <c r="AH314"/>
      <c r="AI314" s="394"/>
      <c r="AJ314" s="394"/>
      <c r="AK314" s="394"/>
      <c r="AL314" s="2"/>
      <c r="AM314" s="2"/>
      <c r="AN314"/>
      <c r="AO314"/>
      <c r="AP314" s="394"/>
      <c r="AQ314" s="394"/>
      <c r="AR314" s="175"/>
      <c r="AS314" s="2"/>
      <c r="AT314" s="2"/>
      <c r="AU314"/>
      <c r="AV314" s="2"/>
      <c r="AW314" s="2"/>
      <c r="AX314" s="2"/>
      <c r="AY314" s="2"/>
      <c r="AZ314" s="2"/>
      <c r="BA314" s="2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</row>
    <row r="315" spans="1:99" s="380" customFormat="1" x14ac:dyDescent="0.3">
      <c r="A315"/>
      <c r="B315" s="2"/>
      <c r="C315" s="2"/>
      <c r="D315" s="2"/>
      <c r="E315" s="279"/>
      <c r="F315" s="279"/>
      <c r="G315" s="279"/>
      <c r="H315" s="432"/>
      <c r="L315" s="391"/>
      <c r="R315" s="391"/>
      <c r="T315" s="392"/>
      <c r="U315" s="3"/>
      <c r="V315" s="3"/>
      <c r="W315" s="3"/>
      <c r="X315" s="57"/>
      <c r="Y315" s="1"/>
      <c r="Z315"/>
      <c r="AA315"/>
      <c r="AB315"/>
      <c r="AC315"/>
      <c r="AD315" s="57"/>
      <c r="AE315" s="393"/>
      <c r="AF315" s="393"/>
      <c r="AG315"/>
      <c r="AH315"/>
      <c r="AI315" s="394"/>
      <c r="AJ315" s="394"/>
      <c r="AK315" s="394"/>
      <c r="AL315" s="2"/>
      <c r="AM315" s="2"/>
      <c r="AN315"/>
      <c r="AO315"/>
      <c r="AP315" s="394"/>
      <c r="AQ315" s="394"/>
      <c r="AR315" s="175"/>
      <c r="AS315" s="2"/>
      <c r="AT315" s="2"/>
      <c r="AU315"/>
      <c r="AV315" s="2"/>
      <c r="AW315" s="2"/>
      <c r="AX315" s="2"/>
      <c r="AY315" s="2"/>
      <c r="AZ315" s="2"/>
      <c r="BA315" s="2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</row>
    <row r="316" spans="1:99" s="380" customFormat="1" x14ac:dyDescent="0.3">
      <c r="A316"/>
      <c r="B316" s="2"/>
      <c r="C316" s="2"/>
      <c r="D316" s="2"/>
      <c r="E316" s="279"/>
      <c r="F316" s="279"/>
      <c r="G316" s="279"/>
      <c r="H316" s="432"/>
      <c r="L316" s="391"/>
      <c r="R316" s="391"/>
      <c r="T316" s="392"/>
      <c r="U316" s="3"/>
      <c r="V316" s="3"/>
      <c r="W316" s="3"/>
      <c r="X316" s="57"/>
      <c r="Y316" s="1"/>
      <c r="Z316"/>
      <c r="AA316"/>
      <c r="AB316"/>
      <c r="AC316"/>
      <c r="AD316" s="57"/>
      <c r="AE316" s="393"/>
      <c r="AF316" s="393"/>
      <c r="AG316"/>
      <c r="AH316"/>
      <c r="AI316" s="394"/>
      <c r="AJ316" s="394"/>
      <c r="AK316" s="394"/>
      <c r="AL316" s="2"/>
      <c r="AM316" s="2"/>
      <c r="AN316"/>
      <c r="AO316"/>
      <c r="AP316" s="394"/>
      <c r="AQ316" s="394"/>
      <c r="AR316" s="175"/>
      <c r="AS316" s="2"/>
      <c r="AT316" s="2"/>
      <c r="AU316"/>
      <c r="AV316" s="2"/>
      <c r="AW316" s="2"/>
      <c r="AX316" s="2"/>
      <c r="AY316" s="2"/>
      <c r="AZ316" s="2"/>
      <c r="BA316" s="2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</row>
    <row r="317" spans="1:99" s="380" customFormat="1" x14ac:dyDescent="0.3">
      <c r="A317"/>
      <c r="B317" s="2"/>
      <c r="C317" s="2"/>
      <c r="D317" s="2"/>
      <c r="E317" s="279"/>
      <c r="F317" s="279"/>
      <c r="G317" s="279"/>
      <c r="H317" s="432"/>
      <c r="L317" s="391"/>
      <c r="R317" s="391"/>
      <c r="T317" s="392"/>
      <c r="U317" s="3"/>
      <c r="V317" s="3"/>
      <c r="W317" s="3"/>
      <c r="X317" s="57"/>
      <c r="Y317" s="1"/>
      <c r="Z317"/>
      <c r="AA317"/>
      <c r="AB317"/>
      <c r="AC317"/>
      <c r="AD317" s="57"/>
      <c r="AE317" s="393"/>
      <c r="AF317" s="393"/>
      <c r="AG317"/>
      <c r="AH317"/>
      <c r="AI317" s="394"/>
      <c r="AJ317" s="394"/>
      <c r="AK317" s="394"/>
      <c r="AL317" s="2"/>
      <c r="AM317" s="2"/>
      <c r="AN317"/>
      <c r="AO317"/>
      <c r="AP317" s="394"/>
      <c r="AQ317" s="394"/>
      <c r="AR317" s="175"/>
      <c r="AS317" s="2"/>
      <c r="AT317" s="2"/>
      <c r="AU317"/>
      <c r="AV317" s="2"/>
      <c r="AW317" s="2"/>
      <c r="AX317" s="2"/>
      <c r="AY317" s="2"/>
      <c r="AZ317" s="2"/>
      <c r="BA317" s="2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</row>
    <row r="318" spans="1:99" s="380" customFormat="1" x14ac:dyDescent="0.3">
      <c r="A318"/>
      <c r="B318" s="2"/>
      <c r="C318" s="2"/>
      <c r="D318" s="2"/>
      <c r="E318" s="279"/>
      <c r="F318" s="279"/>
      <c r="G318" s="279"/>
      <c r="H318" s="432"/>
      <c r="L318" s="391"/>
      <c r="R318" s="391"/>
      <c r="T318" s="392"/>
      <c r="U318" s="3"/>
      <c r="V318" s="3"/>
      <c r="W318" s="3"/>
      <c r="X318" s="57"/>
      <c r="Y318" s="1"/>
      <c r="Z318"/>
      <c r="AA318"/>
      <c r="AB318"/>
      <c r="AC318"/>
      <c r="AD318" s="57"/>
      <c r="AE318" s="393"/>
      <c r="AF318" s="393"/>
      <c r="AG318"/>
      <c r="AH318"/>
      <c r="AI318" s="394"/>
      <c r="AJ318" s="394"/>
      <c r="AK318" s="394"/>
      <c r="AL318" s="2"/>
      <c r="AM318" s="2"/>
      <c r="AN318"/>
      <c r="AO318"/>
      <c r="AP318" s="394"/>
      <c r="AQ318" s="394"/>
      <c r="AR318" s="175"/>
      <c r="AS318" s="2"/>
      <c r="AT318" s="2"/>
      <c r="AU318"/>
      <c r="AV318" s="2"/>
      <c r="AW318" s="2"/>
      <c r="AX318" s="2"/>
      <c r="AY318" s="2"/>
      <c r="AZ318" s="2"/>
      <c r="BA318" s="2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</row>
    <row r="319" spans="1:99" s="380" customFormat="1" x14ac:dyDescent="0.3">
      <c r="A319"/>
      <c r="B319" s="2"/>
      <c r="C319" s="2"/>
      <c r="D319" s="2"/>
      <c r="E319" s="279"/>
      <c r="F319" s="279"/>
      <c r="G319" s="279"/>
      <c r="H319" s="432"/>
      <c r="L319" s="391"/>
      <c r="R319" s="391"/>
      <c r="T319" s="392"/>
      <c r="U319" s="3"/>
      <c r="V319" s="3"/>
      <c r="W319" s="3"/>
      <c r="X319" s="57"/>
      <c r="Y319" s="1"/>
      <c r="Z319"/>
      <c r="AA319"/>
      <c r="AB319"/>
      <c r="AC319"/>
      <c r="AD319" s="57"/>
      <c r="AE319" s="393"/>
      <c r="AF319" s="393"/>
      <c r="AG319"/>
      <c r="AH319"/>
      <c r="AI319" s="394"/>
      <c r="AJ319" s="394"/>
      <c r="AK319" s="394"/>
      <c r="AL319" s="2"/>
      <c r="AM319" s="2"/>
      <c r="AN319"/>
      <c r="AO319"/>
      <c r="AP319" s="394"/>
      <c r="AQ319" s="394"/>
      <c r="AR319" s="175"/>
      <c r="AS319" s="2"/>
      <c r="AT319" s="2"/>
      <c r="AU319"/>
      <c r="AV319" s="2"/>
      <c r="AW319" s="2"/>
      <c r="AX319" s="2"/>
      <c r="AY319" s="2"/>
      <c r="AZ319" s="2"/>
      <c r="BA319" s="2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</row>
    <row r="320" spans="1:99" s="380" customFormat="1" x14ac:dyDescent="0.3">
      <c r="A320"/>
      <c r="B320" s="2"/>
      <c r="C320" s="2"/>
      <c r="D320" s="2"/>
      <c r="E320" s="279"/>
      <c r="F320" s="279"/>
      <c r="G320" s="279"/>
      <c r="H320" s="432"/>
      <c r="L320" s="391"/>
      <c r="R320" s="391"/>
      <c r="T320" s="392"/>
      <c r="U320" s="3"/>
      <c r="V320" s="3"/>
      <c r="W320" s="3"/>
      <c r="X320" s="57"/>
      <c r="Y320" s="1"/>
      <c r="Z320"/>
      <c r="AA320"/>
      <c r="AB320"/>
      <c r="AC320"/>
      <c r="AD320" s="57"/>
      <c r="AE320" s="393"/>
      <c r="AF320" s="393"/>
      <c r="AG320"/>
      <c r="AH320"/>
      <c r="AI320" s="394"/>
      <c r="AJ320" s="394"/>
      <c r="AK320" s="394"/>
      <c r="AL320" s="2"/>
      <c r="AM320" s="2"/>
      <c r="AN320"/>
      <c r="AO320"/>
      <c r="AP320" s="394"/>
      <c r="AQ320" s="394"/>
      <c r="AR320" s="175"/>
      <c r="AS320" s="2"/>
      <c r="AT320" s="2"/>
      <c r="AU320"/>
      <c r="AV320" s="2"/>
      <c r="AW320" s="2"/>
      <c r="AX320" s="2"/>
      <c r="AY320" s="2"/>
      <c r="AZ320" s="2"/>
      <c r="BA320" s="2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</row>
    <row r="321" spans="1:99" s="380" customFormat="1" x14ac:dyDescent="0.3">
      <c r="A321"/>
      <c r="B321" s="2"/>
      <c r="C321" s="2"/>
      <c r="D321" s="2"/>
      <c r="E321" s="279"/>
      <c r="F321" s="279"/>
      <c r="G321" s="279"/>
      <c r="H321" s="432"/>
      <c r="L321" s="391"/>
      <c r="R321" s="391"/>
      <c r="T321" s="392"/>
      <c r="U321" s="3"/>
      <c r="V321" s="3"/>
      <c r="W321" s="3"/>
      <c r="X321" s="57"/>
      <c r="Y321" s="1"/>
      <c r="Z321"/>
      <c r="AA321"/>
      <c r="AB321"/>
      <c r="AC321"/>
      <c r="AD321" s="57"/>
      <c r="AE321" s="393"/>
      <c r="AF321" s="393"/>
      <c r="AG321"/>
      <c r="AH321"/>
      <c r="AI321" s="394"/>
      <c r="AJ321" s="394"/>
      <c r="AK321" s="394"/>
      <c r="AL321" s="2"/>
      <c r="AM321" s="2"/>
      <c r="AN321"/>
      <c r="AO321"/>
      <c r="AP321" s="394"/>
      <c r="AQ321" s="394"/>
      <c r="AR321" s="175"/>
      <c r="AS321" s="2"/>
      <c r="AT321" s="2"/>
      <c r="AU321"/>
      <c r="AV321" s="2"/>
      <c r="AW321" s="2"/>
      <c r="AX321" s="2"/>
      <c r="AY321" s="2"/>
      <c r="AZ321" s="2"/>
      <c r="BA321" s="2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</row>
    <row r="322" spans="1:99" s="380" customFormat="1" x14ac:dyDescent="0.3">
      <c r="A322"/>
      <c r="B322" s="2"/>
      <c r="C322" s="2"/>
      <c r="D322" s="2"/>
      <c r="E322" s="279"/>
      <c r="F322" s="279"/>
      <c r="G322" s="279"/>
      <c r="H322" s="432"/>
      <c r="L322" s="391"/>
      <c r="R322" s="391"/>
      <c r="T322" s="392"/>
      <c r="U322" s="3"/>
      <c r="V322" s="3"/>
      <c r="W322" s="3"/>
      <c r="X322" s="57"/>
      <c r="Y322" s="1"/>
      <c r="Z322"/>
      <c r="AA322"/>
      <c r="AB322"/>
      <c r="AC322"/>
      <c r="AD322" s="57"/>
      <c r="AE322" s="393"/>
      <c r="AF322" s="393"/>
      <c r="AG322"/>
      <c r="AH322"/>
      <c r="AI322" s="394"/>
      <c r="AJ322" s="394"/>
      <c r="AK322" s="394"/>
      <c r="AL322" s="2"/>
      <c r="AM322" s="2"/>
      <c r="AN322"/>
      <c r="AO322"/>
      <c r="AP322" s="394"/>
      <c r="AQ322" s="394"/>
      <c r="AR322" s="175"/>
      <c r="AS322" s="2"/>
      <c r="AT322" s="2"/>
      <c r="AU322"/>
      <c r="AV322" s="2"/>
      <c r="AW322" s="2"/>
      <c r="AX322" s="2"/>
      <c r="AY322" s="2"/>
      <c r="AZ322" s="2"/>
      <c r="BA322" s="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</row>
    <row r="323" spans="1:99" s="380" customFormat="1" x14ac:dyDescent="0.3">
      <c r="A323"/>
      <c r="B323" s="2"/>
      <c r="C323" s="2"/>
      <c r="D323" s="2"/>
      <c r="E323" s="279"/>
      <c r="F323" s="279"/>
      <c r="G323" s="279"/>
      <c r="H323" s="431"/>
      <c r="L323" s="391"/>
      <c r="R323" s="391"/>
      <c r="T323" s="392"/>
      <c r="U323" s="3"/>
      <c r="V323" s="3"/>
      <c r="W323" s="3"/>
      <c r="X323" s="57"/>
      <c r="Y323" s="1"/>
      <c r="Z323"/>
      <c r="AA323"/>
      <c r="AB323"/>
      <c r="AC323"/>
      <c r="AD323" s="57"/>
      <c r="AE323" s="393"/>
      <c r="AF323" s="393"/>
      <c r="AG323"/>
      <c r="AH323"/>
      <c r="AI323" s="394"/>
      <c r="AJ323" s="394"/>
      <c r="AK323" s="394"/>
      <c r="AL323" s="2"/>
      <c r="AM323" s="2"/>
      <c r="AN323"/>
      <c r="AO323"/>
      <c r="AP323" s="394"/>
      <c r="AQ323" s="394"/>
      <c r="AR323" s="175"/>
      <c r="AS323" s="2"/>
      <c r="AT323" s="2"/>
      <c r="AU323"/>
      <c r="AV323" s="2"/>
      <c r="AW323" s="2"/>
      <c r="AX323" s="2"/>
      <c r="AY323" s="2"/>
      <c r="AZ323" s="2"/>
      <c r="BA323" s="2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</row>
    <row r="324" spans="1:99" s="380" customFormat="1" x14ac:dyDescent="0.3">
      <c r="A324"/>
      <c r="B324" s="2"/>
      <c r="C324" s="2"/>
      <c r="D324" s="2"/>
      <c r="E324" s="279"/>
      <c r="F324" s="279"/>
      <c r="G324" s="279"/>
      <c r="H324" s="431"/>
      <c r="L324" s="391"/>
      <c r="R324" s="391"/>
      <c r="T324" s="392"/>
      <c r="U324" s="3"/>
      <c r="V324" s="3"/>
      <c r="W324" s="3"/>
      <c r="X324" s="57"/>
      <c r="Y324" s="1"/>
      <c r="Z324"/>
      <c r="AA324"/>
      <c r="AB324"/>
      <c r="AC324"/>
      <c r="AD324" s="57"/>
      <c r="AE324" s="393"/>
      <c r="AF324" s="393"/>
      <c r="AG324"/>
      <c r="AH324"/>
      <c r="AI324" s="394"/>
      <c r="AJ324" s="394"/>
      <c r="AK324" s="394"/>
      <c r="AL324" s="2"/>
      <c r="AM324" s="2"/>
      <c r="AN324"/>
      <c r="AO324"/>
      <c r="AP324" s="394"/>
      <c r="AQ324" s="394"/>
      <c r="AR324" s="175"/>
      <c r="AS324" s="2"/>
      <c r="AT324" s="2"/>
      <c r="AU324"/>
      <c r="AV324" s="2"/>
      <c r="AW324" s="2"/>
      <c r="AX324" s="2"/>
      <c r="AY324" s="2"/>
      <c r="AZ324" s="2"/>
      <c r="BA324" s="2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</row>
    <row r="325" spans="1:99" s="380" customFormat="1" x14ac:dyDescent="0.3">
      <c r="A325"/>
      <c r="B325" s="2"/>
      <c r="C325" s="2"/>
      <c r="D325" s="2"/>
      <c r="E325" s="279"/>
      <c r="F325" s="279"/>
      <c r="G325" s="279"/>
      <c r="H325" s="431"/>
      <c r="L325" s="391"/>
      <c r="R325" s="391"/>
      <c r="T325" s="392"/>
      <c r="U325" s="3"/>
      <c r="V325" s="3"/>
      <c r="W325" s="3"/>
      <c r="X325" s="57"/>
      <c r="Y325" s="1"/>
      <c r="Z325"/>
      <c r="AA325"/>
      <c r="AB325"/>
      <c r="AC325"/>
      <c r="AD325" s="57"/>
      <c r="AE325" s="393"/>
      <c r="AF325" s="393"/>
      <c r="AG325"/>
      <c r="AH325"/>
      <c r="AI325" s="394"/>
      <c r="AJ325" s="394"/>
      <c r="AK325" s="394"/>
      <c r="AL325" s="2"/>
      <c r="AM325" s="2"/>
      <c r="AN325"/>
      <c r="AO325"/>
      <c r="AP325" s="394"/>
      <c r="AQ325" s="394"/>
      <c r="AR325" s="175"/>
      <c r="AS325" s="2"/>
      <c r="AT325" s="2"/>
      <c r="AU325"/>
      <c r="AV325" s="2"/>
      <c r="AW325" s="2"/>
      <c r="AX325" s="2"/>
      <c r="AY325" s="2"/>
      <c r="AZ325" s="2"/>
      <c r="BA325" s="2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</row>
    <row r="326" spans="1:99" s="380" customFormat="1" x14ac:dyDescent="0.3">
      <c r="A326"/>
      <c r="B326" s="2"/>
      <c r="C326" s="2"/>
      <c r="D326" s="2"/>
      <c r="E326" s="279"/>
      <c r="F326" s="279"/>
      <c r="G326" s="279"/>
      <c r="H326" s="431"/>
      <c r="L326" s="391"/>
      <c r="R326" s="391"/>
      <c r="T326" s="392"/>
      <c r="U326" s="3"/>
      <c r="V326" s="3"/>
      <c r="W326" s="3"/>
      <c r="X326" s="57"/>
      <c r="Y326" s="1"/>
      <c r="Z326"/>
      <c r="AA326"/>
      <c r="AB326"/>
      <c r="AC326"/>
      <c r="AD326" s="57"/>
      <c r="AE326" s="393"/>
      <c r="AF326" s="393"/>
      <c r="AG326"/>
      <c r="AH326"/>
      <c r="AI326" s="394"/>
      <c r="AJ326" s="394"/>
      <c r="AK326" s="394"/>
      <c r="AL326" s="2"/>
      <c r="AM326" s="2"/>
      <c r="AN326"/>
      <c r="AO326"/>
      <c r="AP326" s="394"/>
      <c r="AQ326" s="394"/>
      <c r="AR326" s="175"/>
      <c r="AS326" s="2"/>
      <c r="AT326" s="2"/>
      <c r="AU326"/>
      <c r="AV326" s="2"/>
      <c r="AW326" s="2"/>
      <c r="AX326" s="2"/>
      <c r="AY326" s="2"/>
      <c r="AZ326" s="2"/>
      <c r="BA326" s="2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</row>
    <row r="327" spans="1:99" s="380" customFormat="1" x14ac:dyDescent="0.3">
      <c r="A327"/>
      <c r="B327" s="2"/>
      <c r="C327" s="2"/>
      <c r="D327" s="2"/>
      <c r="E327" s="279"/>
      <c r="F327" s="279"/>
      <c r="G327" s="279"/>
      <c r="H327" s="431"/>
      <c r="L327" s="391"/>
      <c r="R327" s="391"/>
      <c r="T327" s="392"/>
      <c r="U327" s="3"/>
      <c r="V327" s="3"/>
      <c r="W327" s="3"/>
      <c r="X327" s="57"/>
      <c r="Y327" s="1"/>
      <c r="Z327"/>
      <c r="AA327"/>
      <c r="AB327"/>
      <c r="AC327"/>
      <c r="AD327" s="57"/>
      <c r="AE327" s="393"/>
      <c r="AF327" s="393"/>
      <c r="AG327"/>
      <c r="AH327"/>
      <c r="AI327" s="394"/>
      <c r="AJ327" s="394"/>
      <c r="AK327" s="394"/>
      <c r="AL327" s="2"/>
      <c r="AM327" s="2"/>
      <c r="AN327"/>
      <c r="AO327"/>
      <c r="AP327" s="394"/>
      <c r="AQ327" s="394"/>
      <c r="AR327" s="175"/>
      <c r="AS327" s="2"/>
      <c r="AT327" s="2"/>
      <c r="AU327"/>
      <c r="AV327" s="2"/>
      <c r="AW327" s="2"/>
      <c r="AX327" s="2"/>
      <c r="AY327" s="2"/>
      <c r="AZ327" s="2"/>
      <c r="BA327" s="2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</row>
    <row r="328" spans="1:99" s="380" customFormat="1" x14ac:dyDescent="0.3">
      <c r="A328"/>
      <c r="B328" s="2"/>
      <c r="C328" s="2"/>
      <c r="D328" s="2"/>
      <c r="E328" s="279"/>
      <c r="F328" s="279"/>
      <c r="G328" s="279"/>
      <c r="H328" s="431"/>
      <c r="L328" s="391"/>
      <c r="R328" s="391"/>
      <c r="T328" s="392"/>
      <c r="U328" s="3"/>
      <c r="V328" s="3"/>
      <c r="W328" s="3"/>
      <c r="X328" s="57"/>
      <c r="Y328" s="1"/>
      <c r="Z328"/>
      <c r="AA328"/>
      <c r="AB328"/>
      <c r="AC328"/>
      <c r="AD328" s="57"/>
      <c r="AE328" s="393"/>
      <c r="AF328" s="393"/>
      <c r="AG328"/>
      <c r="AH328"/>
      <c r="AI328" s="394"/>
      <c r="AJ328" s="394"/>
      <c r="AK328" s="394"/>
      <c r="AL328" s="2"/>
      <c r="AM328" s="2"/>
      <c r="AN328"/>
      <c r="AO328"/>
      <c r="AP328" s="394"/>
      <c r="AQ328" s="394"/>
      <c r="AR328" s="175"/>
      <c r="AS328" s="2"/>
      <c r="AT328" s="2"/>
      <c r="AU328"/>
      <c r="AV328" s="2"/>
      <c r="AW328" s="2"/>
      <c r="AX328" s="2"/>
      <c r="AY328" s="2"/>
      <c r="AZ328" s="2"/>
      <c r="BA328" s="2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</row>
    <row r="329" spans="1:99" s="380" customFormat="1" x14ac:dyDescent="0.3">
      <c r="A329"/>
      <c r="B329" s="2"/>
      <c r="C329" s="2"/>
      <c r="D329" s="2"/>
      <c r="E329" s="279"/>
      <c r="F329" s="279"/>
      <c r="G329" s="279"/>
      <c r="H329" s="431"/>
      <c r="L329" s="391"/>
      <c r="R329" s="391"/>
      <c r="T329" s="392"/>
      <c r="U329" s="3"/>
      <c r="V329" s="3"/>
      <c r="W329" s="3"/>
      <c r="X329" s="57"/>
      <c r="Y329" s="1"/>
      <c r="Z329"/>
      <c r="AA329"/>
      <c r="AB329"/>
      <c r="AC329"/>
      <c r="AD329" s="57"/>
      <c r="AE329" s="393"/>
      <c r="AF329" s="393"/>
      <c r="AG329"/>
      <c r="AH329"/>
      <c r="AI329" s="394"/>
      <c r="AJ329" s="394"/>
      <c r="AK329" s="394"/>
      <c r="AL329" s="2"/>
      <c r="AM329" s="2"/>
      <c r="AN329"/>
      <c r="AO329"/>
      <c r="AP329" s="394"/>
      <c r="AQ329" s="394"/>
      <c r="AR329" s="175"/>
      <c r="AS329" s="2"/>
      <c r="AT329" s="2"/>
      <c r="AU329"/>
      <c r="AV329" s="2"/>
      <c r="AW329" s="2"/>
      <c r="AX329" s="2"/>
      <c r="AY329" s="2"/>
      <c r="AZ329" s="2"/>
      <c r="BA329" s="2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</row>
    <row r="330" spans="1:99" s="380" customFormat="1" x14ac:dyDescent="0.3">
      <c r="A330"/>
      <c r="B330" s="2"/>
      <c r="C330" s="2"/>
      <c r="D330" s="2"/>
      <c r="E330" s="279"/>
      <c r="F330" s="279"/>
      <c r="G330" s="279"/>
      <c r="H330" s="431"/>
      <c r="L330" s="391"/>
      <c r="R330" s="391"/>
      <c r="T330" s="392"/>
      <c r="U330" s="3"/>
      <c r="V330" s="3"/>
      <c r="W330" s="3"/>
      <c r="X330" s="57"/>
      <c r="Y330" s="1"/>
      <c r="Z330"/>
      <c r="AA330"/>
      <c r="AB330"/>
      <c r="AC330"/>
      <c r="AD330" s="57"/>
      <c r="AE330" s="393"/>
      <c r="AF330" s="393"/>
      <c r="AG330"/>
      <c r="AH330"/>
      <c r="AI330" s="394"/>
      <c r="AJ330" s="394"/>
      <c r="AK330" s="394"/>
      <c r="AL330" s="2"/>
      <c r="AM330" s="2"/>
      <c r="AN330"/>
      <c r="AO330"/>
      <c r="AP330" s="394"/>
      <c r="AQ330" s="394"/>
      <c r="AR330" s="175"/>
      <c r="AS330" s="2"/>
      <c r="AT330" s="2"/>
      <c r="AU330"/>
      <c r="AV330" s="2"/>
      <c r="AW330" s="2"/>
      <c r="AX330" s="2"/>
      <c r="AY330" s="2"/>
      <c r="AZ330" s="2"/>
      <c r="BA330" s="2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</row>
    <row r="331" spans="1:99" s="380" customFormat="1" x14ac:dyDescent="0.3">
      <c r="A331"/>
      <c r="B331" s="2"/>
      <c r="C331" s="2"/>
      <c r="D331" s="2"/>
      <c r="E331" s="279"/>
      <c r="F331" s="279"/>
      <c r="G331" s="279"/>
      <c r="H331" s="431"/>
      <c r="L331" s="391"/>
      <c r="R331" s="391"/>
      <c r="T331" s="392"/>
      <c r="U331" s="3"/>
      <c r="V331" s="3"/>
      <c r="W331" s="3"/>
      <c r="X331" s="57"/>
      <c r="Y331" s="1"/>
      <c r="Z331"/>
      <c r="AA331"/>
      <c r="AB331"/>
      <c r="AC331"/>
      <c r="AD331" s="57"/>
      <c r="AE331" s="393"/>
      <c r="AF331" s="393"/>
      <c r="AG331"/>
      <c r="AH331"/>
      <c r="AI331" s="394"/>
      <c r="AJ331" s="394"/>
      <c r="AK331" s="394"/>
      <c r="AL331" s="2"/>
      <c r="AM331" s="2"/>
      <c r="AN331"/>
      <c r="AO331"/>
      <c r="AP331" s="394"/>
      <c r="AQ331" s="394"/>
      <c r="AR331" s="175"/>
      <c r="AS331" s="2"/>
      <c r="AT331" s="2"/>
      <c r="AU331"/>
      <c r="AV331" s="2"/>
      <c r="AW331" s="2"/>
      <c r="AX331" s="2"/>
      <c r="AY331" s="2"/>
      <c r="AZ331" s="2"/>
      <c r="BA331" s="2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</row>
    <row r="332" spans="1:99" s="380" customFormat="1" x14ac:dyDescent="0.3">
      <c r="A332"/>
      <c r="B332" s="2"/>
      <c r="C332" s="2"/>
      <c r="D332" s="2"/>
      <c r="E332" s="279"/>
      <c r="F332" s="279"/>
      <c r="G332" s="279"/>
      <c r="H332" s="431"/>
      <c r="L332" s="391"/>
      <c r="R332" s="391"/>
      <c r="T332" s="392"/>
      <c r="U332" s="3"/>
      <c r="V332" s="3"/>
      <c r="W332" s="3"/>
      <c r="X332" s="57"/>
      <c r="Y332" s="1"/>
      <c r="Z332"/>
      <c r="AA332"/>
      <c r="AB332"/>
      <c r="AC332"/>
      <c r="AD332" s="57"/>
      <c r="AE332" s="393"/>
      <c r="AF332" s="393"/>
      <c r="AG332"/>
      <c r="AH332"/>
      <c r="AI332" s="394"/>
      <c r="AJ332" s="394"/>
      <c r="AK332" s="394"/>
      <c r="AL332" s="2"/>
      <c r="AM332" s="2"/>
      <c r="AN332"/>
      <c r="AO332"/>
      <c r="AP332" s="394"/>
      <c r="AQ332" s="394"/>
      <c r="AR332" s="175"/>
      <c r="AS332" s="2"/>
      <c r="AT332" s="2"/>
      <c r="AU332"/>
      <c r="AV332" s="2"/>
      <c r="AW332" s="2"/>
      <c r="AX332" s="2"/>
      <c r="AY332" s="2"/>
      <c r="AZ332" s="2"/>
      <c r="BA332" s="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</row>
    <row r="333" spans="1:99" s="380" customFormat="1" x14ac:dyDescent="0.3">
      <c r="A333"/>
      <c r="B333" s="2"/>
      <c r="C333" s="2"/>
      <c r="D333" s="2"/>
      <c r="E333" s="279"/>
      <c r="F333" s="279"/>
      <c r="G333" s="279"/>
      <c r="H333" s="431"/>
      <c r="L333" s="391"/>
      <c r="R333" s="391"/>
      <c r="T333" s="392"/>
      <c r="U333" s="3"/>
      <c r="V333" s="3"/>
      <c r="W333" s="3"/>
      <c r="X333" s="57"/>
      <c r="Y333" s="1"/>
      <c r="Z333"/>
      <c r="AA333"/>
      <c r="AB333"/>
      <c r="AC333"/>
      <c r="AD333" s="57"/>
      <c r="AE333" s="393"/>
      <c r="AF333" s="393"/>
      <c r="AG333"/>
      <c r="AH333"/>
      <c r="AI333" s="394"/>
      <c r="AJ333" s="394"/>
      <c r="AK333" s="394"/>
      <c r="AL333" s="2"/>
      <c r="AM333" s="2"/>
      <c r="AN333"/>
      <c r="AO333"/>
      <c r="AP333" s="394"/>
      <c r="AQ333" s="394"/>
      <c r="AR333" s="175"/>
      <c r="AS333" s="2"/>
      <c r="AT333" s="2"/>
      <c r="AU333"/>
      <c r="AV333" s="2"/>
      <c r="AW333" s="2"/>
      <c r="AX333" s="2"/>
      <c r="AY333" s="2"/>
      <c r="AZ333" s="2"/>
      <c r="BA333" s="2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</row>
    <row r="334" spans="1:99" s="380" customFormat="1" x14ac:dyDescent="0.3">
      <c r="A334"/>
      <c r="B334" s="2"/>
      <c r="C334" s="2"/>
      <c r="D334" s="2"/>
      <c r="E334" s="279"/>
      <c r="F334" s="279"/>
      <c r="G334" s="279"/>
      <c r="H334" s="431"/>
      <c r="L334" s="391"/>
      <c r="R334" s="391"/>
      <c r="T334" s="392"/>
      <c r="U334" s="3"/>
      <c r="V334" s="3"/>
      <c r="W334" s="3"/>
      <c r="X334" s="57"/>
      <c r="Y334" s="1"/>
      <c r="Z334"/>
      <c r="AA334"/>
      <c r="AB334"/>
      <c r="AC334"/>
      <c r="AD334" s="57"/>
      <c r="AE334" s="393"/>
      <c r="AF334" s="393"/>
      <c r="AG334"/>
      <c r="AH334"/>
      <c r="AI334" s="394"/>
      <c r="AJ334" s="394"/>
      <c r="AK334" s="394"/>
      <c r="AL334" s="2"/>
      <c r="AM334" s="2"/>
      <c r="AN334"/>
      <c r="AO334"/>
      <c r="AP334" s="394"/>
      <c r="AQ334" s="394"/>
      <c r="AR334" s="175"/>
      <c r="AS334" s="2"/>
      <c r="AT334" s="2"/>
      <c r="AU334"/>
      <c r="AV334" s="2"/>
      <c r="AW334" s="2"/>
      <c r="AX334" s="2"/>
      <c r="AY334" s="2"/>
      <c r="AZ334" s="2"/>
      <c r="BA334" s="2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</row>
    <row r="335" spans="1:99" s="380" customFormat="1" x14ac:dyDescent="0.3">
      <c r="A335"/>
      <c r="B335" s="2"/>
      <c r="C335" s="2"/>
      <c r="D335" s="2"/>
      <c r="E335" s="279"/>
      <c r="F335" s="279"/>
      <c r="G335" s="279"/>
      <c r="H335" s="431"/>
      <c r="L335" s="391"/>
      <c r="R335" s="391"/>
      <c r="T335" s="392"/>
      <c r="U335" s="3"/>
      <c r="V335" s="3"/>
      <c r="W335" s="3"/>
      <c r="X335" s="57"/>
      <c r="Y335" s="1"/>
      <c r="Z335"/>
      <c r="AA335"/>
      <c r="AB335"/>
      <c r="AC335"/>
      <c r="AD335" s="57"/>
      <c r="AE335" s="393"/>
      <c r="AF335" s="393"/>
      <c r="AG335"/>
      <c r="AH335"/>
      <c r="AI335" s="394"/>
      <c r="AJ335" s="394"/>
      <c r="AK335" s="394"/>
      <c r="AL335" s="2"/>
      <c r="AM335" s="2"/>
      <c r="AN335"/>
      <c r="AO335"/>
      <c r="AP335" s="394"/>
      <c r="AQ335" s="394"/>
      <c r="AR335" s="175"/>
      <c r="AS335" s="2"/>
      <c r="AT335" s="2"/>
      <c r="AU335"/>
      <c r="AV335" s="2"/>
      <c r="AW335" s="2"/>
      <c r="AX335" s="2"/>
      <c r="AY335" s="2"/>
      <c r="AZ335" s="2"/>
      <c r="BA335" s="2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</row>
    <row r="336" spans="1:99" s="380" customFormat="1" x14ac:dyDescent="0.3">
      <c r="A336"/>
      <c r="B336" s="2"/>
      <c r="C336" s="2"/>
      <c r="D336" s="2"/>
      <c r="E336" s="279"/>
      <c r="F336" s="279"/>
      <c r="G336" s="279"/>
      <c r="H336" s="431"/>
      <c r="L336" s="391"/>
      <c r="R336" s="391"/>
      <c r="T336" s="392"/>
      <c r="U336" s="3"/>
      <c r="V336" s="3"/>
      <c r="W336" s="3"/>
      <c r="X336" s="57"/>
      <c r="Y336" s="1"/>
      <c r="Z336"/>
      <c r="AA336"/>
      <c r="AB336"/>
      <c r="AC336"/>
      <c r="AD336" s="57"/>
      <c r="AE336" s="393"/>
      <c r="AF336" s="393"/>
      <c r="AG336"/>
      <c r="AH336"/>
      <c r="AI336" s="394"/>
      <c r="AJ336" s="394"/>
      <c r="AK336" s="394"/>
      <c r="AL336" s="2"/>
      <c r="AM336" s="2"/>
      <c r="AN336"/>
      <c r="AO336"/>
      <c r="AP336" s="394"/>
      <c r="AQ336" s="394"/>
      <c r="AR336" s="175"/>
      <c r="AS336" s="2"/>
      <c r="AT336" s="2"/>
      <c r="AU336"/>
      <c r="AV336" s="2"/>
      <c r="AW336" s="2"/>
      <c r="AX336" s="2"/>
      <c r="AY336" s="2"/>
      <c r="AZ336" s="2"/>
      <c r="BA336" s="2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</row>
    <row r="337" spans="1:99" s="380" customFormat="1" x14ac:dyDescent="0.3">
      <c r="A337"/>
      <c r="B337" s="2"/>
      <c r="C337" s="2"/>
      <c r="D337" s="2"/>
      <c r="E337" s="279"/>
      <c r="F337" s="279"/>
      <c r="G337" s="279"/>
      <c r="H337" s="431"/>
      <c r="L337" s="391"/>
      <c r="R337" s="391"/>
      <c r="T337" s="392"/>
      <c r="U337" s="3"/>
      <c r="V337" s="3"/>
      <c r="W337" s="3"/>
      <c r="X337" s="57"/>
      <c r="Y337" s="1"/>
      <c r="Z337"/>
      <c r="AA337"/>
      <c r="AB337"/>
      <c r="AC337"/>
      <c r="AD337" s="57"/>
      <c r="AE337" s="393"/>
      <c r="AF337" s="393"/>
      <c r="AG337"/>
      <c r="AH337"/>
      <c r="AI337" s="394"/>
      <c r="AJ337" s="394"/>
      <c r="AK337" s="394"/>
      <c r="AL337" s="2"/>
      <c r="AM337" s="2"/>
      <c r="AN337"/>
      <c r="AO337"/>
      <c r="AP337" s="394"/>
      <c r="AQ337" s="394"/>
      <c r="AR337" s="175"/>
      <c r="AS337" s="2"/>
      <c r="AT337" s="2"/>
      <c r="AU337"/>
      <c r="AV337" s="2"/>
      <c r="AW337" s="2"/>
      <c r="AX337" s="2"/>
      <c r="AY337" s="2"/>
      <c r="AZ337" s="2"/>
      <c r="BA337" s="2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</row>
    <row r="338" spans="1:99" s="380" customFormat="1" x14ac:dyDescent="0.3">
      <c r="A338"/>
      <c r="B338" s="2"/>
      <c r="C338" s="2"/>
      <c r="D338" s="2"/>
      <c r="E338" s="279"/>
      <c r="F338" s="279"/>
      <c r="G338" s="279"/>
      <c r="H338" s="431"/>
      <c r="L338" s="391"/>
      <c r="R338" s="391"/>
      <c r="T338" s="392"/>
      <c r="U338" s="3"/>
      <c r="V338" s="3"/>
      <c r="W338" s="3"/>
      <c r="X338" s="57"/>
      <c r="Y338" s="1"/>
      <c r="Z338"/>
      <c r="AA338"/>
      <c r="AB338"/>
      <c r="AC338"/>
      <c r="AD338" s="57"/>
      <c r="AE338" s="393"/>
      <c r="AF338" s="393"/>
      <c r="AG338"/>
      <c r="AH338"/>
      <c r="AI338" s="394"/>
      <c r="AJ338" s="394"/>
      <c r="AK338" s="394"/>
      <c r="AL338" s="2"/>
      <c r="AM338" s="2"/>
      <c r="AN338"/>
      <c r="AO338"/>
      <c r="AP338" s="394"/>
      <c r="AQ338" s="394"/>
      <c r="AR338" s="175"/>
      <c r="AS338" s="2"/>
      <c r="AT338" s="2"/>
      <c r="AU338"/>
      <c r="AV338" s="2"/>
      <c r="AW338" s="2"/>
      <c r="AX338" s="2"/>
      <c r="AY338" s="2"/>
      <c r="AZ338" s="2"/>
      <c r="BA338" s="2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</row>
    <row r="339" spans="1:99" s="380" customFormat="1" x14ac:dyDescent="0.3">
      <c r="A339"/>
      <c r="B339" s="2"/>
      <c r="C339" s="2"/>
      <c r="D339" s="2"/>
      <c r="E339" s="279"/>
      <c r="F339" s="279"/>
      <c r="G339" s="279"/>
      <c r="H339" s="431"/>
      <c r="L339" s="391"/>
      <c r="R339" s="391"/>
      <c r="T339" s="392"/>
      <c r="U339" s="3"/>
      <c r="V339" s="3"/>
      <c r="W339" s="3"/>
      <c r="X339" s="57"/>
      <c r="Y339" s="1"/>
      <c r="Z339"/>
      <c r="AA339"/>
      <c r="AB339"/>
      <c r="AC339"/>
      <c r="AD339" s="57"/>
      <c r="AE339" s="393"/>
      <c r="AF339" s="393"/>
      <c r="AG339"/>
      <c r="AH339"/>
      <c r="AI339" s="394"/>
      <c r="AJ339" s="394"/>
      <c r="AK339" s="394"/>
      <c r="AL339" s="2"/>
      <c r="AM339" s="2"/>
      <c r="AN339"/>
      <c r="AO339"/>
      <c r="AP339" s="394"/>
      <c r="AQ339" s="394"/>
      <c r="AR339" s="175"/>
      <c r="AS339" s="2"/>
      <c r="AT339" s="2"/>
      <c r="AU339"/>
      <c r="AV339" s="2"/>
      <c r="AW339" s="2"/>
      <c r="AX339" s="2"/>
      <c r="AY339" s="2"/>
      <c r="AZ339" s="2"/>
      <c r="BA339" s="2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</row>
    <row r="340" spans="1:99" s="380" customFormat="1" x14ac:dyDescent="0.3">
      <c r="A340"/>
      <c r="B340" s="2"/>
      <c r="C340" s="2"/>
      <c r="D340" s="2"/>
      <c r="E340" s="279"/>
      <c r="F340" s="279"/>
      <c r="G340" s="279"/>
      <c r="H340" s="431"/>
      <c r="L340" s="391"/>
      <c r="R340" s="391"/>
      <c r="T340" s="392"/>
      <c r="U340" s="3"/>
      <c r="V340" s="3"/>
      <c r="W340" s="3"/>
      <c r="X340" s="57"/>
      <c r="Y340" s="1"/>
      <c r="Z340"/>
      <c r="AA340"/>
      <c r="AB340"/>
      <c r="AC340"/>
      <c r="AD340" s="57"/>
      <c r="AE340" s="393"/>
      <c r="AF340" s="393"/>
      <c r="AG340"/>
      <c r="AH340"/>
      <c r="AI340" s="394"/>
      <c r="AJ340" s="394"/>
      <c r="AK340" s="394"/>
      <c r="AL340" s="2"/>
      <c r="AM340" s="2"/>
      <c r="AN340"/>
      <c r="AO340"/>
      <c r="AP340" s="394"/>
      <c r="AQ340" s="394"/>
      <c r="AR340" s="175"/>
      <c r="AS340" s="2"/>
      <c r="AT340" s="2"/>
      <c r="AU340"/>
      <c r="AV340" s="2"/>
      <c r="AW340" s="2"/>
      <c r="AX340" s="2"/>
      <c r="AY340" s="2"/>
      <c r="AZ340" s="2"/>
      <c r="BA340" s="2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</row>
    <row r="341" spans="1:99" s="380" customFormat="1" x14ac:dyDescent="0.3">
      <c r="A341"/>
      <c r="B341" s="2"/>
      <c r="C341" s="2"/>
      <c r="D341" s="2"/>
      <c r="E341" s="279"/>
      <c r="F341" s="279"/>
      <c r="G341" s="279"/>
      <c r="H341" s="431"/>
      <c r="L341" s="391"/>
      <c r="R341" s="391"/>
      <c r="T341" s="392"/>
      <c r="U341" s="3"/>
      <c r="V341" s="3"/>
      <c r="W341" s="3"/>
      <c r="X341" s="57"/>
      <c r="Y341" s="1"/>
      <c r="Z341"/>
      <c r="AA341"/>
      <c r="AB341"/>
      <c r="AC341"/>
      <c r="AD341" s="57"/>
      <c r="AE341" s="393"/>
      <c r="AF341" s="393"/>
      <c r="AG341"/>
      <c r="AH341"/>
      <c r="AI341" s="394"/>
      <c r="AJ341" s="394"/>
      <c r="AK341" s="394"/>
      <c r="AL341" s="2"/>
      <c r="AM341" s="2"/>
      <c r="AN341"/>
      <c r="AO341"/>
      <c r="AP341" s="394"/>
      <c r="AQ341" s="394"/>
      <c r="AR341" s="175"/>
      <c r="AS341" s="2"/>
      <c r="AT341" s="2"/>
      <c r="AU341"/>
      <c r="AV341" s="2"/>
      <c r="AW341" s="2"/>
      <c r="AX341" s="2"/>
      <c r="AY341" s="2"/>
      <c r="AZ341" s="2"/>
      <c r="BA341" s="2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</row>
    <row r="342" spans="1:99" s="380" customFormat="1" x14ac:dyDescent="0.3">
      <c r="A342"/>
      <c r="B342" s="2"/>
      <c r="C342" s="2"/>
      <c r="D342" s="2"/>
      <c r="E342" s="279"/>
      <c r="F342" s="279"/>
      <c r="G342" s="279"/>
      <c r="H342" s="431"/>
      <c r="L342" s="391"/>
      <c r="R342" s="391"/>
      <c r="T342" s="392"/>
      <c r="U342" s="3"/>
      <c r="V342" s="3"/>
      <c r="W342" s="3"/>
      <c r="X342" s="57"/>
      <c r="Y342" s="1"/>
      <c r="Z342"/>
      <c r="AA342"/>
      <c r="AB342"/>
      <c r="AC342"/>
      <c r="AD342" s="57"/>
      <c r="AE342" s="393"/>
      <c r="AF342" s="393"/>
      <c r="AG342"/>
      <c r="AH342"/>
      <c r="AI342" s="394"/>
      <c r="AJ342" s="394"/>
      <c r="AK342" s="394"/>
      <c r="AL342" s="2"/>
      <c r="AM342" s="2"/>
      <c r="AN342"/>
      <c r="AO342"/>
      <c r="AP342" s="394"/>
      <c r="AQ342" s="394"/>
      <c r="AR342" s="175"/>
      <c r="AS342" s="2"/>
      <c r="AT342" s="2"/>
      <c r="AU342"/>
      <c r="AV342" s="2"/>
      <c r="AW342" s="2"/>
      <c r="AX342" s="2"/>
      <c r="AY342" s="2"/>
      <c r="AZ342" s="2"/>
      <c r="BA342" s="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</row>
    <row r="343" spans="1:99" s="380" customFormat="1" x14ac:dyDescent="0.3">
      <c r="A343"/>
      <c r="B343" s="2"/>
      <c r="C343" s="2"/>
      <c r="D343" s="2"/>
      <c r="E343" s="279"/>
      <c r="F343" s="279"/>
      <c r="G343" s="279"/>
      <c r="H343" s="431"/>
      <c r="L343" s="391"/>
      <c r="R343" s="391"/>
      <c r="T343" s="392"/>
      <c r="U343" s="3"/>
      <c r="V343" s="3"/>
      <c r="W343" s="3"/>
      <c r="X343" s="57"/>
      <c r="Y343" s="1"/>
      <c r="Z343"/>
      <c r="AA343"/>
      <c r="AB343"/>
      <c r="AC343"/>
      <c r="AD343" s="57"/>
      <c r="AE343" s="393"/>
      <c r="AF343" s="393"/>
      <c r="AG343"/>
      <c r="AH343"/>
      <c r="AI343" s="394"/>
      <c r="AJ343" s="394"/>
      <c r="AK343" s="394"/>
      <c r="AL343" s="2"/>
      <c r="AM343" s="2"/>
      <c r="AN343"/>
      <c r="AO343"/>
      <c r="AP343" s="394"/>
      <c r="AQ343" s="394"/>
      <c r="AR343" s="175"/>
      <c r="AS343" s="2"/>
      <c r="AT343" s="2"/>
      <c r="AU343"/>
      <c r="AV343" s="2"/>
      <c r="AW343" s="2"/>
      <c r="AX343" s="2"/>
      <c r="AY343" s="2"/>
      <c r="AZ343" s="2"/>
      <c r="BA343" s="2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</row>
    <row r="344" spans="1:99" s="380" customFormat="1" x14ac:dyDescent="0.3">
      <c r="A344"/>
      <c r="B344" s="2"/>
      <c r="C344" s="2"/>
      <c r="D344" s="2"/>
      <c r="E344" s="279"/>
      <c r="F344" s="279"/>
      <c r="G344" s="279"/>
      <c r="H344" s="431"/>
      <c r="L344" s="391"/>
      <c r="R344" s="391"/>
      <c r="T344" s="392"/>
      <c r="U344" s="3"/>
      <c r="V344" s="3"/>
      <c r="W344" s="3"/>
      <c r="X344" s="57"/>
      <c r="Y344" s="1"/>
      <c r="Z344"/>
      <c r="AA344"/>
      <c r="AB344"/>
      <c r="AC344"/>
      <c r="AD344" s="57"/>
      <c r="AE344" s="393"/>
      <c r="AF344" s="393"/>
      <c r="AG344"/>
      <c r="AH344"/>
      <c r="AI344" s="394"/>
      <c r="AJ344" s="394"/>
      <c r="AK344" s="394"/>
      <c r="AL344" s="2"/>
      <c r="AM344" s="2"/>
      <c r="AN344"/>
      <c r="AO344"/>
      <c r="AP344" s="394"/>
      <c r="AQ344" s="394"/>
      <c r="AR344" s="175"/>
      <c r="AS344" s="2"/>
      <c r="AT344" s="2"/>
      <c r="AU344"/>
      <c r="AV344" s="2"/>
      <c r="AW344" s="2"/>
      <c r="AX344" s="2"/>
      <c r="AY344" s="2"/>
      <c r="AZ344" s="2"/>
      <c r="BA344" s="2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</row>
    <row r="345" spans="1:99" s="380" customFormat="1" x14ac:dyDescent="0.3">
      <c r="A345"/>
      <c r="B345" s="2"/>
      <c r="C345" s="2"/>
      <c r="D345" s="2"/>
      <c r="E345" s="279"/>
      <c r="F345" s="279"/>
      <c r="G345" s="279"/>
      <c r="H345" s="431"/>
      <c r="L345" s="391"/>
      <c r="R345" s="391"/>
      <c r="T345" s="392"/>
      <c r="U345" s="3"/>
      <c r="V345" s="3"/>
      <c r="W345" s="3"/>
      <c r="X345" s="57"/>
      <c r="Y345" s="1"/>
      <c r="Z345"/>
      <c r="AA345"/>
      <c r="AB345"/>
      <c r="AC345"/>
      <c r="AD345" s="57"/>
      <c r="AE345" s="393"/>
      <c r="AF345" s="393"/>
      <c r="AG345"/>
      <c r="AH345"/>
      <c r="AI345" s="394"/>
      <c r="AJ345" s="394"/>
      <c r="AK345" s="394"/>
      <c r="AL345" s="2"/>
      <c r="AM345" s="2"/>
      <c r="AN345"/>
      <c r="AO345"/>
      <c r="AP345" s="394"/>
      <c r="AQ345" s="394"/>
      <c r="AR345" s="175"/>
      <c r="AS345" s="2"/>
      <c r="AT345" s="2"/>
      <c r="AU345"/>
      <c r="AV345" s="2"/>
      <c r="AW345" s="2"/>
      <c r="AX345" s="2"/>
      <c r="AY345" s="2"/>
      <c r="AZ345" s="2"/>
      <c r="BA345" s="2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</row>
    <row r="346" spans="1:99" s="380" customFormat="1" x14ac:dyDescent="0.3">
      <c r="A346"/>
      <c r="B346" s="2"/>
      <c r="C346" s="2"/>
      <c r="D346" s="2"/>
      <c r="E346" s="279"/>
      <c r="F346" s="279"/>
      <c r="G346" s="279"/>
      <c r="H346" s="431"/>
      <c r="L346" s="391"/>
      <c r="R346" s="391"/>
      <c r="T346" s="392"/>
      <c r="U346" s="3"/>
      <c r="V346" s="3"/>
      <c r="W346" s="3"/>
      <c r="X346" s="57"/>
      <c r="Y346" s="1"/>
      <c r="Z346"/>
      <c r="AA346"/>
      <c r="AB346"/>
      <c r="AC346"/>
      <c r="AD346" s="57"/>
      <c r="AE346" s="393"/>
      <c r="AF346" s="393"/>
      <c r="AG346"/>
      <c r="AH346"/>
      <c r="AI346" s="394"/>
      <c r="AJ346" s="394"/>
      <c r="AK346" s="394"/>
      <c r="AL346" s="2"/>
      <c r="AM346" s="2"/>
      <c r="AN346"/>
      <c r="AO346"/>
      <c r="AP346" s="394"/>
      <c r="AQ346" s="394"/>
      <c r="AR346" s="175"/>
      <c r="AS346" s="2"/>
      <c r="AT346" s="2"/>
      <c r="AU346"/>
      <c r="AV346" s="2"/>
      <c r="AW346" s="2"/>
      <c r="AX346" s="2"/>
      <c r="AY346" s="2"/>
      <c r="AZ346" s="2"/>
      <c r="BA346" s="2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</row>
    <row r="347" spans="1:99" s="380" customFormat="1" x14ac:dyDescent="0.3">
      <c r="A347"/>
      <c r="B347" s="2"/>
      <c r="C347" s="2"/>
      <c r="D347" s="2"/>
      <c r="E347" s="279"/>
      <c r="F347" s="279"/>
      <c r="G347" s="279"/>
      <c r="H347" s="431"/>
      <c r="L347" s="391"/>
      <c r="R347" s="391"/>
      <c r="T347" s="392"/>
      <c r="U347" s="3"/>
      <c r="V347" s="3"/>
      <c r="W347" s="3"/>
      <c r="X347" s="57"/>
      <c r="Y347" s="1"/>
      <c r="Z347"/>
      <c r="AA347"/>
      <c r="AB347"/>
      <c r="AC347"/>
      <c r="AD347" s="57"/>
      <c r="AE347" s="393"/>
      <c r="AF347" s="393"/>
      <c r="AG347"/>
      <c r="AH347"/>
      <c r="AI347" s="394"/>
      <c r="AJ347" s="394"/>
      <c r="AK347" s="394"/>
      <c r="AL347" s="2"/>
      <c r="AM347" s="2"/>
      <c r="AN347"/>
      <c r="AO347"/>
      <c r="AP347" s="394"/>
      <c r="AQ347" s="394"/>
      <c r="AR347" s="175"/>
      <c r="AS347" s="2"/>
      <c r="AT347" s="2"/>
      <c r="AU347"/>
      <c r="AV347" s="2"/>
      <c r="AW347" s="2"/>
      <c r="AX347" s="2"/>
      <c r="AY347" s="2"/>
      <c r="AZ347" s="2"/>
      <c r="BA347" s="2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</row>
    <row r="348" spans="1:99" s="380" customFormat="1" x14ac:dyDescent="0.3">
      <c r="A348"/>
      <c r="B348" s="2"/>
      <c r="C348" s="2"/>
      <c r="D348" s="2"/>
      <c r="E348" s="279"/>
      <c r="F348" s="279"/>
      <c r="G348" s="279"/>
      <c r="H348" s="432"/>
      <c r="L348" s="391"/>
      <c r="R348" s="391"/>
      <c r="T348" s="392"/>
      <c r="U348" s="3"/>
      <c r="V348" s="3"/>
      <c r="W348" s="3"/>
      <c r="X348" s="57"/>
      <c r="Y348" s="1"/>
      <c r="Z348"/>
      <c r="AA348"/>
      <c r="AB348"/>
      <c r="AC348"/>
      <c r="AD348" s="57"/>
      <c r="AE348" s="393"/>
      <c r="AF348" s="393"/>
      <c r="AG348"/>
      <c r="AH348"/>
      <c r="AI348" s="394"/>
      <c r="AJ348" s="394"/>
      <c r="AK348" s="394"/>
      <c r="AL348" s="2"/>
      <c r="AM348" s="2"/>
      <c r="AN348"/>
      <c r="AO348"/>
      <c r="AP348" s="394"/>
      <c r="AQ348" s="394"/>
      <c r="AR348" s="175"/>
      <c r="AS348" s="2"/>
      <c r="AT348" s="2"/>
      <c r="AU348"/>
      <c r="AV348" s="2"/>
      <c r="AW348" s="2"/>
      <c r="AX348" s="2"/>
      <c r="AY348" s="2"/>
      <c r="AZ348" s="2"/>
      <c r="BA348" s="2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</row>
    <row r="349" spans="1:99" s="380" customFormat="1" x14ac:dyDescent="0.3">
      <c r="A349"/>
      <c r="B349" s="2"/>
      <c r="C349" s="2"/>
      <c r="D349" s="2"/>
      <c r="E349" s="279"/>
      <c r="F349" s="279"/>
      <c r="G349" s="279"/>
      <c r="H349" s="432"/>
      <c r="L349" s="391"/>
      <c r="R349" s="391"/>
      <c r="T349" s="392"/>
      <c r="U349" s="3"/>
      <c r="V349" s="3"/>
      <c r="W349" s="3"/>
      <c r="X349" s="57"/>
      <c r="Y349" s="1"/>
      <c r="Z349"/>
      <c r="AA349"/>
      <c r="AB349"/>
      <c r="AC349"/>
      <c r="AD349" s="57"/>
      <c r="AE349" s="393"/>
      <c r="AF349" s="393"/>
      <c r="AG349"/>
      <c r="AH349"/>
      <c r="AI349" s="394"/>
      <c r="AJ349" s="394"/>
      <c r="AK349" s="394"/>
      <c r="AL349" s="2"/>
      <c r="AM349" s="2"/>
      <c r="AN349"/>
      <c r="AO349"/>
      <c r="AP349" s="394"/>
      <c r="AQ349" s="394"/>
      <c r="AR349" s="175"/>
      <c r="AS349" s="2"/>
      <c r="AT349" s="2"/>
      <c r="AU349"/>
      <c r="AV349" s="2"/>
      <c r="AW349" s="2"/>
      <c r="AX349" s="2"/>
      <c r="AY349" s="2"/>
      <c r="AZ349" s="2"/>
      <c r="BA349" s="2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</row>
    <row r="350" spans="1:99" s="380" customFormat="1" x14ac:dyDescent="0.3">
      <c r="A350"/>
      <c r="B350" s="2"/>
      <c r="C350" s="2"/>
      <c r="D350" s="2"/>
      <c r="E350" s="279"/>
      <c r="F350" s="279"/>
      <c r="G350" s="279"/>
      <c r="H350" s="432"/>
      <c r="L350" s="391"/>
      <c r="R350" s="391"/>
      <c r="T350" s="392"/>
      <c r="U350" s="3"/>
      <c r="V350" s="3"/>
      <c r="W350" s="3"/>
      <c r="X350" s="57"/>
      <c r="Y350" s="1"/>
      <c r="Z350"/>
      <c r="AA350"/>
      <c r="AB350"/>
      <c r="AC350"/>
      <c r="AD350" s="57"/>
      <c r="AE350" s="393"/>
      <c r="AF350" s="393"/>
      <c r="AG350"/>
      <c r="AH350"/>
      <c r="AI350" s="394"/>
      <c r="AJ350" s="394"/>
      <c r="AK350" s="394"/>
      <c r="AL350" s="2"/>
      <c r="AM350" s="2"/>
      <c r="AN350"/>
      <c r="AO350"/>
      <c r="AP350" s="394"/>
      <c r="AQ350" s="394"/>
      <c r="AR350" s="175"/>
      <c r="AS350" s="2"/>
      <c r="AT350" s="2"/>
      <c r="AU350"/>
      <c r="AV350" s="2"/>
      <c r="AW350" s="2"/>
      <c r="AX350" s="2"/>
      <c r="AY350" s="2"/>
      <c r="AZ350" s="2"/>
      <c r="BA350" s="2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</row>
    <row r="351" spans="1:99" s="380" customFormat="1" x14ac:dyDescent="0.3">
      <c r="A351"/>
      <c r="B351" s="2"/>
      <c r="C351" s="2"/>
      <c r="D351" s="2"/>
      <c r="E351" s="279"/>
      <c r="F351" s="279"/>
      <c r="G351" s="279"/>
      <c r="H351" s="432"/>
      <c r="L351" s="391"/>
      <c r="R351" s="391"/>
      <c r="T351" s="392"/>
      <c r="U351" s="3"/>
      <c r="V351" s="3"/>
      <c r="W351" s="3"/>
      <c r="X351" s="57"/>
      <c r="Y351" s="1"/>
      <c r="Z351"/>
      <c r="AA351"/>
      <c r="AB351"/>
      <c r="AC351"/>
      <c r="AD351" s="57"/>
      <c r="AE351" s="393"/>
      <c r="AF351" s="393"/>
      <c r="AG351"/>
      <c r="AH351"/>
      <c r="AI351" s="394"/>
      <c r="AJ351" s="394"/>
      <c r="AK351" s="394"/>
      <c r="AL351" s="2"/>
      <c r="AM351" s="2"/>
      <c r="AN351"/>
      <c r="AO351"/>
      <c r="AP351" s="394"/>
      <c r="AQ351" s="394"/>
      <c r="AR351" s="175"/>
      <c r="AS351" s="2"/>
      <c r="AT351" s="2"/>
      <c r="AU351"/>
      <c r="AV351" s="2"/>
      <c r="AW351" s="2"/>
      <c r="AX351" s="2"/>
      <c r="AY351" s="2"/>
      <c r="AZ351" s="2"/>
      <c r="BA351" s="2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</row>
    <row r="352" spans="1:99" s="380" customFormat="1" x14ac:dyDescent="0.3">
      <c r="A352"/>
      <c r="B352" s="2"/>
      <c r="C352" s="2"/>
      <c r="D352" s="2"/>
      <c r="E352" s="279"/>
      <c r="F352" s="279"/>
      <c r="G352" s="279"/>
      <c r="H352" s="432"/>
      <c r="L352" s="391"/>
      <c r="R352" s="391"/>
      <c r="T352" s="392"/>
      <c r="U352" s="3"/>
      <c r="V352" s="3"/>
      <c r="W352" s="3"/>
      <c r="X352" s="57"/>
      <c r="Y352" s="1"/>
      <c r="Z352"/>
      <c r="AA352"/>
      <c r="AB352"/>
      <c r="AC352"/>
      <c r="AD352" s="57"/>
      <c r="AE352" s="393"/>
      <c r="AF352" s="393"/>
      <c r="AG352"/>
      <c r="AH352"/>
      <c r="AI352" s="394"/>
      <c r="AJ352" s="394"/>
      <c r="AK352" s="394"/>
      <c r="AL352" s="2"/>
      <c r="AM352" s="2"/>
      <c r="AN352"/>
      <c r="AO352"/>
      <c r="AP352" s="394"/>
      <c r="AQ352" s="394"/>
      <c r="AR352" s="175"/>
      <c r="AS352" s="2"/>
      <c r="AT352" s="2"/>
      <c r="AU352"/>
      <c r="AV352" s="2"/>
      <c r="AW352" s="2"/>
      <c r="AX352" s="2"/>
      <c r="AY352" s="2"/>
      <c r="AZ352" s="2"/>
      <c r="BA352" s="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</row>
    <row r="353" spans="1:99" s="380" customFormat="1" x14ac:dyDescent="0.3">
      <c r="A353"/>
      <c r="B353" s="2"/>
      <c r="C353" s="2"/>
      <c r="D353" s="2"/>
      <c r="E353" s="279"/>
      <c r="F353" s="279"/>
      <c r="G353" s="279"/>
      <c r="H353" s="432"/>
      <c r="L353" s="391"/>
      <c r="R353" s="391"/>
      <c r="T353" s="392"/>
      <c r="U353" s="3"/>
      <c r="V353" s="3"/>
      <c r="W353" s="3"/>
      <c r="X353" s="57"/>
      <c r="Y353" s="1"/>
      <c r="Z353"/>
      <c r="AA353"/>
      <c r="AB353"/>
      <c r="AC353"/>
      <c r="AD353" s="57"/>
      <c r="AE353" s="393"/>
      <c r="AF353" s="393"/>
      <c r="AG353"/>
      <c r="AH353"/>
      <c r="AI353" s="394"/>
      <c r="AJ353" s="394"/>
      <c r="AK353" s="394"/>
      <c r="AL353" s="2"/>
      <c r="AM353" s="2"/>
      <c r="AN353"/>
      <c r="AO353"/>
      <c r="AP353" s="394"/>
      <c r="AQ353" s="394"/>
      <c r="AR353" s="175"/>
      <c r="AS353" s="2"/>
      <c r="AT353" s="2"/>
      <c r="AU353"/>
      <c r="AV353" s="2"/>
      <c r="AW353" s="2"/>
      <c r="AX353" s="2"/>
      <c r="AY353" s="2"/>
      <c r="AZ353" s="2"/>
      <c r="BA353" s="2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</row>
    <row r="354" spans="1:99" s="380" customFormat="1" x14ac:dyDescent="0.3">
      <c r="A354"/>
      <c r="B354" s="2"/>
      <c r="C354" s="2"/>
      <c r="D354" s="2"/>
      <c r="E354" s="279"/>
      <c r="F354" s="279"/>
      <c r="G354" s="279"/>
      <c r="H354" s="432"/>
      <c r="L354" s="391"/>
      <c r="R354" s="391"/>
      <c r="T354" s="392"/>
      <c r="U354" s="3"/>
      <c r="V354" s="3"/>
      <c r="W354" s="3"/>
      <c r="X354" s="57"/>
      <c r="Y354" s="1"/>
      <c r="Z354"/>
      <c r="AA354"/>
      <c r="AB354"/>
      <c r="AC354"/>
      <c r="AD354" s="57"/>
      <c r="AE354" s="393"/>
      <c r="AF354" s="393"/>
      <c r="AG354"/>
      <c r="AH354"/>
      <c r="AI354" s="394"/>
      <c r="AJ354" s="394"/>
      <c r="AK354" s="394"/>
      <c r="AL354" s="2"/>
      <c r="AM354" s="2"/>
      <c r="AN354"/>
      <c r="AO354"/>
      <c r="AP354" s="394"/>
      <c r="AQ354" s="394"/>
      <c r="AR354" s="175"/>
      <c r="AS354" s="2"/>
      <c r="AT354" s="2"/>
      <c r="AU354"/>
      <c r="AV354" s="2"/>
      <c r="AW354" s="2"/>
      <c r="AX354" s="2"/>
      <c r="AY354" s="2"/>
      <c r="AZ354" s="2"/>
      <c r="BA354" s="2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</row>
    <row r="355" spans="1:99" s="380" customFormat="1" x14ac:dyDescent="0.3">
      <c r="A355"/>
      <c r="B355" s="2"/>
      <c r="C355" s="2"/>
      <c r="D355" s="2"/>
      <c r="E355" s="279"/>
      <c r="F355" s="279"/>
      <c r="G355" s="279"/>
      <c r="H355" s="432"/>
      <c r="L355" s="391"/>
      <c r="R355" s="391"/>
      <c r="T355" s="392"/>
      <c r="U355" s="3"/>
      <c r="V355" s="3"/>
      <c r="W355" s="3"/>
      <c r="X355" s="57"/>
      <c r="Y355" s="1"/>
      <c r="Z355"/>
      <c r="AA355"/>
      <c r="AB355"/>
      <c r="AC355"/>
      <c r="AD355" s="57"/>
      <c r="AE355" s="393"/>
      <c r="AF355" s="393"/>
      <c r="AG355"/>
      <c r="AH355"/>
      <c r="AI355" s="394"/>
      <c r="AJ355" s="394"/>
      <c r="AK355" s="394"/>
      <c r="AL355" s="2"/>
      <c r="AM355" s="2"/>
      <c r="AN355"/>
      <c r="AO355"/>
      <c r="AP355" s="394"/>
      <c r="AQ355" s="394"/>
      <c r="AR355" s="175"/>
      <c r="AS355" s="2"/>
      <c r="AT355" s="2"/>
      <c r="AU355"/>
      <c r="AV355" s="2"/>
      <c r="AW355" s="2"/>
      <c r="AX355" s="2"/>
      <c r="AY355" s="2"/>
      <c r="AZ355" s="2"/>
      <c r="BA355" s="2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</row>
    <row r="356" spans="1:99" s="380" customFormat="1" x14ac:dyDescent="0.3">
      <c r="A356"/>
      <c r="B356" s="2"/>
      <c r="C356" s="2"/>
      <c r="D356" s="2"/>
      <c r="E356" s="279"/>
      <c r="F356" s="279"/>
      <c r="G356" s="279"/>
      <c r="H356" s="432"/>
      <c r="L356" s="391"/>
      <c r="R356" s="391"/>
      <c r="T356" s="392"/>
      <c r="U356" s="3"/>
      <c r="V356" s="3"/>
      <c r="W356" s="3"/>
      <c r="X356" s="57"/>
      <c r="Y356" s="1"/>
      <c r="Z356"/>
      <c r="AA356"/>
      <c r="AB356"/>
      <c r="AC356"/>
      <c r="AD356" s="57"/>
      <c r="AE356" s="393"/>
      <c r="AF356" s="393"/>
      <c r="AG356"/>
      <c r="AH356"/>
      <c r="AI356" s="394"/>
      <c r="AJ356" s="394"/>
      <c r="AK356" s="394"/>
      <c r="AL356" s="2"/>
      <c r="AM356" s="2"/>
      <c r="AN356"/>
      <c r="AO356"/>
      <c r="AP356" s="394"/>
      <c r="AQ356" s="394"/>
      <c r="AR356" s="175"/>
      <c r="AS356" s="2"/>
      <c r="AT356" s="2"/>
      <c r="AU356"/>
      <c r="AV356" s="2"/>
      <c r="AW356" s="2"/>
      <c r="AX356" s="2"/>
      <c r="AY356" s="2"/>
      <c r="AZ356" s="2"/>
      <c r="BA356" s="2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</row>
    <row r="357" spans="1:99" s="380" customFormat="1" x14ac:dyDescent="0.3">
      <c r="A357"/>
      <c r="B357" s="2"/>
      <c r="C357" s="2"/>
      <c r="D357" s="2"/>
      <c r="E357" s="279"/>
      <c r="F357" s="279"/>
      <c r="G357" s="279"/>
      <c r="H357" s="432"/>
      <c r="L357" s="391"/>
      <c r="R357" s="391"/>
      <c r="T357" s="392"/>
      <c r="U357" s="3"/>
      <c r="V357" s="3"/>
      <c r="W357" s="3"/>
      <c r="X357" s="57"/>
      <c r="Y357" s="1"/>
      <c r="Z357"/>
      <c r="AA357"/>
      <c r="AB357"/>
      <c r="AC357"/>
      <c r="AD357" s="57"/>
      <c r="AE357" s="393"/>
      <c r="AF357" s="393"/>
      <c r="AG357"/>
      <c r="AH357"/>
      <c r="AI357" s="394"/>
      <c r="AJ357" s="394"/>
      <c r="AK357" s="394"/>
      <c r="AL357" s="2"/>
      <c r="AM357" s="2"/>
      <c r="AN357"/>
      <c r="AO357"/>
      <c r="AP357" s="394"/>
      <c r="AQ357" s="394"/>
      <c r="AR357" s="175"/>
      <c r="AS357" s="2"/>
      <c r="AT357" s="2"/>
      <c r="AU357"/>
      <c r="AV357" s="2"/>
      <c r="AW357" s="2"/>
      <c r="AX357" s="2"/>
      <c r="AY357" s="2"/>
      <c r="AZ357" s="2"/>
      <c r="BA357" s="2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</row>
    <row r="358" spans="1:99" s="380" customFormat="1" x14ac:dyDescent="0.3">
      <c r="A358"/>
      <c r="B358" s="2"/>
      <c r="C358" s="2"/>
      <c r="D358" s="2"/>
      <c r="E358" s="279"/>
      <c r="F358" s="279"/>
      <c r="G358" s="279"/>
      <c r="H358" s="432"/>
      <c r="L358" s="391"/>
      <c r="R358" s="391"/>
      <c r="T358" s="392"/>
      <c r="U358" s="3"/>
      <c r="V358" s="3"/>
      <c r="W358" s="3"/>
      <c r="X358" s="57"/>
      <c r="Y358" s="1"/>
      <c r="Z358"/>
      <c r="AA358"/>
      <c r="AB358"/>
      <c r="AC358"/>
      <c r="AD358" s="57"/>
      <c r="AE358" s="393"/>
      <c r="AF358" s="393"/>
      <c r="AG358"/>
      <c r="AH358"/>
      <c r="AI358" s="394"/>
      <c r="AJ358" s="394"/>
      <c r="AK358" s="394"/>
      <c r="AL358" s="2"/>
      <c r="AM358" s="2"/>
      <c r="AN358"/>
      <c r="AO358"/>
      <c r="AP358" s="394"/>
      <c r="AQ358" s="394"/>
      <c r="AR358" s="175"/>
      <c r="AS358" s="2"/>
      <c r="AT358" s="2"/>
      <c r="AU358"/>
      <c r="AV358" s="2"/>
      <c r="AW358" s="2"/>
      <c r="AX358" s="2"/>
      <c r="AY358" s="2"/>
      <c r="AZ358" s="2"/>
      <c r="BA358" s="2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</row>
    <row r="359" spans="1:99" s="380" customFormat="1" x14ac:dyDescent="0.3">
      <c r="A359"/>
      <c r="B359" s="2"/>
      <c r="C359" s="2"/>
      <c r="D359" s="2"/>
      <c r="E359" s="279"/>
      <c r="F359" s="279"/>
      <c r="G359" s="279"/>
      <c r="H359" s="432"/>
      <c r="L359" s="391"/>
      <c r="R359" s="391"/>
      <c r="T359" s="392"/>
      <c r="U359" s="3"/>
      <c r="V359" s="3"/>
      <c r="W359" s="3"/>
      <c r="X359" s="57"/>
      <c r="Y359" s="1"/>
      <c r="Z359"/>
      <c r="AA359"/>
      <c r="AB359"/>
      <c r="AC359"/>
      <c r="AD359" s="57"/>
      <c r="AE359" s="393"/>
      <c r="AF359" s="393"/>
      <c r="AG359"/>
      <c r="AH359"/>
      <c r="AI359" s="394"/>
      <c r="AJ359" s="394"/>
      <c r="AK359" s="394"/>
      <c r="AL359" s="2"/>
      <c r="AM359" s="2"/>
      <c r="AN359"/>
      <c r="AO359"/>
      <c r="AP359" s="394"/>
      <c r="AQ359" s="394"/>
      <c r="AR359" s="175"/>
      <c r="AS359" s="2"/>
      <c r="AT359" s="2"/>
      <c r="AU359"/>
      <c r="AV359" s="2"/>
      <c r="AW359" s="2"/>
      <c r="AX359" s="2"/>
      <c r="AY359" s="2"/>
      <c r="AZ359" s="2"/>
      <c r="BA359" s="2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</row>
    <row r="360" spans="1:99" s="380" customFormat="1" x14ac:dyDescent="0.3">
      <c r="A360"/>
      <c r="B360" s="2"/>
      <c r="C360" s="2"/>
      <c r="D360" s="2"/>
      <c r="E360" s="279"/>
      <c r="F360" s="279"/>
      <c r="G360" s="279"/>
      <c r="H360" s="432"/>
      <c r="L360" s="391"/>
      <c r="R360" s="391"/>
      <c r="T360" s="392"/>
      <c r="U360" s="3"/>
      <c r="V360" s="3"/>
      <c r="W360" s="3"/>
      <c r="X360" s="57"/>
      <c r="Y360" s="1"/>
      <c r="Z360"/>
      <c r="AA360"/>
      <c r="AB360"/>
      <c r="AC360"/>
      <c r="AD360" s="57"/>
      <c r="AE360" s="393"/>
      <c r="AF360" s="393"/>
      <c r="AG360"/>
      <c r="AH360"/>
      <c r="AI360" s="394"/>
      <c r="AJ360" s="394"/>
      <c r="AK360" s="394"/>
      <c r="AL360" s="2"/>
      <c r="AM360" s="2"/>
      <c r="AN360"/>
      <c r="AO360"/>
      <c r="AP360" s="394"/>
      <c r="AQ360" s="394"/>
      <c r="AR360" s="175"/>
      <c r="AS360" s="2"/>
      <c r="AT360" s="2"/>
      <c r="AU360"/>
      <c r="AV360" s="2"/>
      <c r="AW360" s="2"/>
      <c r="AX360" s="2"/>
      <c r="AY360" s="2"/>
      <c r="AZ360" s="2"/>
      <c r="BA360" s="2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</row>
    <row r="361" spans="1:99" s="380" customFormat="1" x14ac:dyDescent="0.3">
      <c r="A361"/>
      <c r="B361" s="2"/>
      <c r="C361" s="2"/>
      <c r="D361" s="2"/>
      <c r="E361" s="279"/>
      <c r="F361" s="279"/>
      <c r="G361" s="279"/>
      <c r="H361" s="432"/>
      <c r="L361" s="391"/>
      <c r="R361" s="391"/>
      <c r="T361" s="392"/>
      <c r="U361" s="3"/>
      <c r="V361" s="3"/>
      <c r="W361" s="3"/>
      <c r="X361" s="57"/>
      <c r="Y361" s="1"/>
      <c r="Z361"/>
      <c r="AA361"/>
      <c r="AB361"/>
      <c r="AC361"/>
      <c r="AD361" s="57"/>
      <c r="AE361" s="393"/>
      <c r="AF361" s="393"/>
      <c r="AG361"/>
      <c r="AH361"/>
      <c r="AI361" s="394"/>
      <c r="AJ361" s="394"/>
      <c r="AK361" s="394"/>
      <c r="AL361" s="2"/>
      <c r="AM361" s="2"/>
      <c r="AN361"/>
      <c r="AO361"/>
      <c r="AP361" s="394"/>
      <c r="AQ361" s="394"/>
      <c r="AR361" s="175"/>
      <c r="AS361" s="2"/>
      <c r="AT361" s="2"/>
      <c r="AU361"/>
      <c r="AV361" s="2"/>
      <c r="AW361" s="2"/>
      <c r="AX361" s="2"/>
      <c r="AY361" s="2"/>
      <c r="AZ361" s="2"/>
      <c r="BA361" s="2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</row>
    <row r="362" spans="1:99" s="380" customFormat="1" x14ac:dyDescent="0.3">
      <c r="A362"/>
      <c r="B362" s="2"/>
      <c r="C362" s="2"/>
      <c r="D362" s="2"/>
      <c r="E362" s="279"/>
      <c r="F362" s="279"/>
      <c r="G362" s="279"/>
      <c r="H362" s="432"/>
      <c r="L362" s="391"/>
      <c r="R362" s="391"/>
      <c r="T362" s="392"/>
      <c r="U362" s="3"/>
      <c r="V362" s="3"/>
      <c r="W362" s="3"/>
      <c r="X362" s="57"/>
      <c r="Y362" s="1"/>
      <c r="Z362"/>
      <c r="AA362"/>
      <c r="AB362"/>
      <c r="AC362"/>
      <c r="AD362" s="57"/>
      <c r="AE362" s="393"/>
      <c r="AF362" s="393"/>
      <c r="AG362"/>
      <c r="AH362"/>
      <c r="AI362" s="394"/>
      <c r="AJ362" s="394"/>
      <c r="AK362" s="394"/>
      <c r="AL362" s="2"/>
      <c r="AM362" s="2"/>
      <c r="AN362"/>
      <c r="AO362"/>
      <c r="AP362" s="394"/>
      <c r="AQ362" s="394"/>
      <c r="AR362" s="175"/>
      <c r="AS362" s="2"/>
      <c r="AT362" s="2"/>
      <c r="AU362"/>
      <c r="AV362" s="2"/>
      <c r="AW362" s="2"/>
      <c r="AX362" s="2"/>
      <c r="AY362" s="2"/>
      <c r="AZ362" s="2"/>
      <c r="BA362" s="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</row>
    <row r="363" spans="1:99" s="380" customFormat="1" x14ac:dyDescent="0.3">
      <c r="A363"/>
      <c r="B363" s="2"/>
      <c r="C363" s="2"/>
      <c r="D363" s="2"/>
      <c r="E363" s="279"/>
      <c r="F363" s="279"/>
      <c r="G363" s="279"/>
      <c r="H363" s="432"/>
      <c r="L363" s="391"/>
      <c r="R363" s="391"/>
      <c r="T363" s="392"/>
      <c r="U363" s="3"/>
      <c r="V363" s="3"/>
      <c r="W363" s="3"/>
      <c r="X363" s="57"/>
      <c r="Y363" s="1"/>
      <c r="Z363"/>
      <c r="AA363"/>
      <c r="AB363"/>
      <c r="AC363"/>
      <c r="AD363" s="57"/>
      <c r="AE363" s="393"/>
      <c r="AF363" s="393"/>
      <c r="AG363"/>
      <c r="AH363"/>
      <c r="AI363" s="394"/>
      <c r="AJ363" s="394"/>
      <c r="AK363" s="394"/>
      <c r="AL363" s="2"/>
      <c r="AM363" s="2"/>
      <c r="AN363"/>
      <c r="AO363"/>
      <c r="AP363" s="394"/>
      <c r="AQ363" s="394"/>
      <c r="AR363" s="175"/>
      <c r="AS363" s="2"/>
      <c r="AT363" s="2"/>
      <c r="AU363"/>
      <c r="AV363" s="2"/>
      <c r="AW363" s="2"/>
      <c r="AX363" s="2"/>
      <c r="AY363" s="2"/>
      <c r="AZ363" s="2"/>
      <c r="BA363" s="2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</row>
    <row r="364" spans="1:99" s="380" customFormat="1" x14ac:dyDescent="0.3">
      <c r="A364"/>
      <c r="B364" s="2"/>
      <c r="C364" s="2"/>
      <c r="D364" s="2"/>
      <c r="E364" s="279"/>
      <c r="F364" s="279"/>
      <c r="G364" s="279"/>
      <c r="H364" s="432"/>
      <c r="L364" s="391"/>
      <c r="R364" s="391"/>
      <c r="T364" s="392"/>
      <c r="U364" s="3"/>
      <c r="V364" s="3"/>
      <c r="W364" s="3"/>
      <c r="X364" s="57"/>
      <c r="Y364" s="1"/>
      <c r="Z364"/>
      <c r="AA364"/>
      <c r="AB364"/>
      <c r="AC364"/>
      <c r="AD364" s="57"/>
      <c r="AE364" s="393"/>
      <c r="AF364" s="393"/>
      <c r="AG364"/>
      <c r="AH364"/>
      <c r="AI364" s="394"/>
      <c r="AJ364" s="394"/>
      <c r="AK364" s="394"/>
      <c r="AL364" s="2"/>
      <c r="AM364" s="2"/>
      <c r="AN364"/>
      <c r="AO364"/>
      <c r="AP364" s="394"/>
      <c r="AQ364" s="394"/>
      <c r="AR364" s="175"/>
      <c r="AS364" s="2"/>
      <c r="AT364" s="2"/>
      <c r="AU364"/>
      <c r="AV364" s="2"/>
      <c r="AW364" s="2"/>
      <c r="AX364" s="2"/>
      <c r="AY364" s="2"/>
      <c r="AZ364" s="2"/>
      <c r="BA364" s="2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</row>
    <row r="365" spans="1:99" s="380" customFormat="1" x14ac:dyDescent="0.3">
      <c r="A365"/>
      <c r="B365" s="2"/>
      <c r="C365" s="2"/>
      <c r="D365" s="2"/>
      <c r="E365" s="279"/>
      <c r="F365" s="279"/>
      <c r="G365" s="279"/>
      <c r="H365" s="432"/>
      <c r="L365" s="391"/>
      <c r="R365" s="391"/>
      <c r="T365" s="392"/>
      <c r="U365" s="3"/>
      <c r="V365" s="3"/>
      <c r="W365" s="3"/>
      <c r="X365" s="57"/>
      <c r="Y365" s="1"/>
      <c r="Z365"/>
      <c r="AA365"/>
      <c r="AB365"/>
      <c r="AC365"/>
      <c r="AD365" s="57"/>
      <c r="AE365" s="393"/>
      <c r="AF365" s="393"/>
      <c r="AG365"/>
      <c r="AH365"/>
      <c r="AI365" s="394"/>
      <c r="AJ365" s="394"/>
      <c r="AK365" s="394"/>
      <c r="AL365" s="2"/>
      <c r="AM365" s="2"/>
      <c r="AN365"/>
      <c r="AO365"/>
      <c r="AP365" s="394"/>
      <c r="AQ365" s="394"/>
      <c r="AR365" s="175"/>
      <c r="AS365" s="2"/>
      <c r="AT365" s="2"/>
      <c r="AU365"/>
      <c r="AV365" s="2"/>
      <c r="AW365" s="2"/>
      <c r="AX365" s="2"/>
      <c r="AY365" s="2"/>
      <c r="AZ365" s="2"/>
      <c r="BA365" s="2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</row>
    <row r="366" spans="1:99" s="380" customFormat="1" x14ac:dyDescent="0.3">
      <c r="A366"/>
      <c r="B366" s="2"/>
      <c r="C366" s="2"/>
      <c r="D366" s="2"/>
      <c r="E366" s="279"/>
      <c r="F366" s="279"/>
      <c r="G366" s="279"/>
      <c r="H366" s="432"/>
      <c r="L366" s="391"/>
      <c r="R366" s="391"/>
      <c r="T366" s="392"/>
      <c r="U366" s="3"/>
      <c r="V366" s="3"/>
      <c r="W366" s="3"/>
      <c r="X366" s="57"/>
      <c r="Y366" s="1"/>
      <c r="Z366"/>
      <c r="AA366"/>
      <c r="AB366"/>
      <c r="AC366"/>
      <c r="AD366" s="57"/>
      <c r="AE366" s="393"/>
      <c r="AF366" s="393"/>
      <c r="AG366"/>
      <c r="AH366"/>
      <c r="AI366" s="394"/>
      <c r="AJ366" s="394"/>
      <c r="AK366" s="394"/>
      <c r="AL366" s="2"/>
      <c r="AM366" s="2"/>
      <c r="AN366"/>
      <c r="AO366"/>
      <c r="AP366" s="394"/>
      <c r="AQ366" s="394"/>
      <c r="AR366" s="175"/>
      <c r="AS366" s="2"/>
      <c r="AT366" s="2"/>
      <c r="AU366"/>
      <c r="AV366" s="2"/>
      <c r="AW366" s="2"/>
      <c r="AX366" s="2"/>
      <c r="AY366" s="2"/>
      <c r="AZ366" s="2"/>
      <c r="BA366" s="2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</row>
    <row r="367" spans="1:99" s="380" customFormat="1" x14ac:dyDescent="0.3">
      <c r="A367"/>
      <c r="B367" s="2"/>
      <c r="C367" s="2"/>
      <c r="D367" s="2"/>
      <c r="E367" s="279"/>
      <c r="F367" s="279"/>
      <c r="G367" s="279"/>
      <c r="H367" s="431"/>
      <c r="L367" s="391"/>
      <c r="R367" s="391"/>
      <c r="T367" s="392"/>
      <c r="U367" s="3"/>
      <c r="V367" s="3"/>
      <c r="W367" s="3"/>
      <c r="X367" s="57"/>
      <c r="Y367" s="1"/>
      <c r="Z367"/>
      <c r="AA367"/>
      <c r="AB367"/>
      <c r="AC367"/>
      <c r="AD367" s="57"/>
      <c r="AE367" s="393"/>
      <c r="AF367" s="393"/>
      <c r="AG367"/>
      <c r="AH367"/>
      <c r="AI367" s="394"/>
      <c r="AJ367" s="394"/>
      <c r="AK367" s="394"/>
      <c r="AL367" s="2"/>
      <c r="AM367" s="2"/>
      <c r="AN367"/>
      <c r="AO367"/>
      <c r="AP367" s="394"/>
      <c r="AQ367" s="394"/>
      <c r="AR367" s="175"/>
      <c r="AS367" s="2"/>
      <c r="AT367" s="2"/>
      <c r="AU367"/>
      <c r="AV367" s="2"/>
      <c r="AW367" s="2"/>
      <c r="AX367" s="2"/>
      <c r="AY367" s="2"/>
      <c r="AZ367" s="2"/>
      <c r="BA367" s="2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</row>
    <row r="368" spans="1:99" s="380" customFormat="1" x14ac:dyDescent="0.3">
      <c r="A368"/>
      <c r="B368" s="2"/>
      <c r="C368" s="2"/>
      <c r="D368" s="2"/>
      <c r="E368" s="279"/>
      <c r="F368" s="279"/>
      <c r="G368" s="279"/>
      <c r="H368" s="431"/>
      <c r="L368" s="391"/>
      <c r="R368" s="391"/>
      <c r="T368" s="392"/>
      <c r="U368" s="3"/>
      <c r="V368" s="3"/>
      <c r="W368" s="3"/>
      <c r="X368" s="57"/>
      <c r="Y368" s="1"/>
      <c r="Z368"/>
      <c r="AA368"/>
      <c r="AB368"/>
      <c r="AC368"/>
      <c r="AD368" s="57"/>
      <c r="AE368" s="393"/>
      <c r="AF368" s="393"/>
      <c r="AG368"/>
      <c r="AH368"/>
      <c r="AI368" s="394"/>
      <c r="AJ368" s="394"/>
      <c r="AK368" s="394"/>
      <c r="AL368" s="2"/>
      <c r="AM368" s="2"/>
      <c r="AN368"/>
      <c r="AO368"/>
      <c r="AP368" s="394"/>
      <c r="AQ368" s="394"/>
      <c r="AR368" s="175"/>
      <c r="AS368" s="2"/>
      <c r="AT368" s="2"/>
      <c r="AU368"/>
      <c r="AV368" s="2"/>
      <c r="AW368" s="2"/>
      <c r="AX368" s="2"/>
      <c r="AY368" s="2"/>
      <c r="AZ368" s="2"/>
      <c r="BA368" s="2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</row>
    <row r="369" spans="1:99" s="380" customFormat="1" x14ac:dyDescent="0.3">
      <c r="A369"/>
      <c r="B369" s="2"/>
      <c r="C369" s="2"/>
      <c r="D369" s="2"/>
      <c r="E369" s="279"/>
      <c r="F369" s="279"/>
      <c r="G369" s="279"/>
      <c r="H369" s="431"/>
      <c r="L369" s="391"/>
      <c r="R369" s="391"/>
      <c r="T369" s="392"/>
      <c r="U369" s="3"/>
      <c r="V369" s="3"/>
      <c r="W369" s="3"/>
      <c r="X369" s="57"/>
      <c r="Y369" s="1"/>
      <c r="Z369"/>
      <c r="AA369"/>
      <c r="AB369"/>
      <c r="AC369"/>
      <c r="AD369" s="57"/>
      <c r="AE369" s="393"/>
      <c r="AF369" s="393"/>
      <c r="AG369"/>
      <c r="AH369"/>
      <c r="AI369" s="394"/>
      <c r="AJ369" s="394"/>
      <c r="AK369" s="394"/>
      <c r="AL369" s="2"/>
      <c r="AM369" s="2"/>
      <c r="AN369"/>
      <c r="AO369"/>
      <c r="AP369" s="394"/>
      <c r="AQ369" s="394"/>
      <c r="AR369" s="175"/>
      <c r="AS369" s="2"/>
      <c r="AT369" s="2"/>
      <c r="AU369"/>
      <c r="AV369" s="2"/>
      <c r="AW369" s="2"/>
      <c r="AX369" s="2"/>
      <c r="AY369" s="2"/>
      <c r="AZ369" s="2"/>
      <c r="BA369" s="2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</row>
    <row r="370" spans="1:99" s="380" customFormat="1" x14ac:dyDescent="0.3">
      <c r="A370"/>
      <c r="B370" s="2"/>
      <c r="C370" s="2"/>
      <c r="D370" s="2"/>
      <c r="E370" s="279"/>
      <c r="F370" s="279"/>
      <c r="G370" s="279"/>
      <c r="H370" s="431"/>
      <c r="L370" s="391"/>
      <c r="R370" s="391"/>
      <c r="T370" s="392"/>
      <c r="U370" s="3"/>
      <c r="V370" s="3"/>
      <c r="W370" s="3"/>
      <c r="X370" s="57"/>
      <c r="Y370" s="1"/>
      <c r="Z370"/>
      <c r="AA370"/>
      <c r="AB370"/>
      <c r="AC370"/>
      <c r="AD370" s="57"/>
      <c r="AE370" s="393"/>
      <c r="AF370" s="393"/>
      <c r="AG370"/>
      <c r="AH370"/>
      <c r="AI370" s="394"/>
      <c r="AJ370" s="394"/>
      <c r="AK370" s="394"/>
      <c r="AL370" s="2"/>
      <c r="AM370" s="2"/>
      <c r="AN370"/>
      <c r="AO370"/>
      <c r="AP370" s="394"/>
      <c r="AQ370" s="394"/>
      <c r="AR370" s="175"/>
      <c r="AS370" s="2"/>
      <c r="AT370" s="2"/>
      <c r="AU370"/>
      <c r="AV370" s="2"/>
      <c r="AW370" s="2"/>
      <c r="AX370" s="2"/>
      <c r="AY370" s="2"/>
      <c r="AZ370" s="2"/>
      <c r="BA370" s="2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</row>
    <row r="371" spans="1:99" s="380" customFormat="1" x14ac:dyDescent="0.3">
      <c r="A371"/>
      <c r="B371" s="2"/>
      <c r="C371" s="2"/>
      <c r="D371" s="2"/>
      <c r="E371" s="279"/>
      <c r="F371" s="279"/>
      <c r="G371" s="279"/>
      <c r="H371" s="431"/>
      <c r="L371" s="391"/>
      <c r="R371" s="391"/>
      <c r="T371" s="392"/>
      <c r="U371" s="3"/>
      <c r="V371" s="3"/>
      <c r="W371" s="3"/>
      <c r="X371" s="57"/>
      <c r="Y371" s="1"/>
      <c r="Z371"/>
      <c r="AA371"/>
      <c r="AB371"/>
      <c r="AC371"/>
      <c r="AD371" s="57"/>
      <c r="AE371" s="393"/>
      <c r="AF371" s="393"/>
      <c r="AG371"/>
      <c r="AH371"/>
      <c r="AI371" s="394"/>
      <c r="AJ371" s="394"/>
      <c r="AK371" s="394"/>
      <c r="AL371" s="2"/>
      <c r="AM371" s="2"/>
      <c r="AN371"/>
      <c r="AO371"/>
      <c r="AP371" s="394"/>
      <c r="AQ371" s="394"/>
      <c r="AR371" s="175"/>
      <c r="AS371" s="2"/>
      <c r="AT371" s="2"/>
      <c r="AU371"/>
      <c r="AV371" s="2"/>
      <c r="AW371" s="2"/>
      <c r="AX371" s="2"/>
      <c r="AY371" s="2"/>
      <c r="AZ371" s="2"/>
      <c r="BA371" s="2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</row>
    <row r="372" spans="1:99" s="380" customFormat="1" x14ac:dyDescent="0.3">
      <c r="A372"/>
      <c r="B372" s="2"/>
      <c r="C372" s="2"/>
      <c r="D372" s="2"/>
      <c r="E372" s="279"/>
      <c r="F372" s="279"/>
      <c r="G372" s="279"/>
      <c r="H372" s="431"/>
      <c r="L372" s="391"/>
      <c r="R372" s="391"/>
      <c r="T372" s="392"/>
      <c r="U372" s="3"/>
      <c r="V372" s="3"/>
      <c r="W372" s="3"/>
      <c r="X372" s="57"/>
      <c r="Y372" s="1"/>
      <c r="Z372"/>
      <c r="AA372"/>
      <c r="AB372"/>
      <c r="AC372"/>
      <c r="AD372" s="57"/>
      <c r="AE372" s="393"/>
      <c r="AF372" s="393"/>
      <c r="AG372"/>
      <c r="AH372"/>
      <c r="AI372" s="394"/>
      <c r="AJ372" s="394"/>
      <c r="AK372" s="394"/>
      <c r="AL372" s="2"/>
      <c r="AM372" s="2"/>
      <c r="AN372"/>
      <c r="AO372"/>
      <c r="AP372" s="394"/>
      <c r="AQ372" s="394"/>
      <c r="AR372" s="175"/>
      <c r="AS372" s="2"/>
      <c r="AT372" s="2"/>
      <c r="AU372"/>
      <c r="AV372" s="2"/>
      <c r="AW372" s="2"/>
      <c r="AX372" s="2"/>
      <c r="AY372" s="2"/>
      <c r="AZ372" s="2"/>
      <c r="BA372" s="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</row>
    <row r="373" spans="1:99" s="380" customFormat="1" x14ac:dyDescent="0.3">
      <c r="A373"/>
      <c r="B373" s="2"/>
      <c r="C373" s="2"/>
      <c r="D373" s="2"/>
      <c r="E373" s="279"/>
      <c r="F373" s="279"/>
      <c r="G373" s="279"/>
      <c r="H373" s="431"/>
      <c r="L373" s="391"/>
      <c r="R373" s="391"/>
      <c r="T373" s="392"/>
      <c r="U373" s="3"/>
      <c r="V373" s="3"/>
      <c r="W373" s="3"/>
      <c r="X373" s="57"/>
      <c r="Y373" s="1"/>
      <c r="Z373"/>
      <c r="AA373"/>
      <c r="AB373"/>
      <c r="AC373"/>
      <c r="AD373" s="57"/>
      <c r="AE373" s="393"/>
      <c r="AF373" s="393"/>
      <c r="AG373"/>
      <c r="AH373"/>
      <c r="AI373" s="394"/>
      <c r="AJ373" s="394"/>
      <c r="AK373" s="394"/>
      <c r="AL373" s="2"/>
      <c r="AM373" s="2"/>
      <c r="AN373"/>
      <c r="AO373"/>
      <c r="AP373" s="394"/>
      <c r="AQ373" s="394"/>
      <c r="AR373" s="175"/>
      <c r="AS373" s="2"/>
      <c r="AT373" s="2"/>
      <c r="AU373"/>
      <c r="AV373" s="2"/>
      <c r="AW373" s="2"/>
      <c r="AX373" s="2"/>
      <c r="AY373" s="2"/>
      <c r="AZ373" s="2"/>
      <c r="BA373" s="2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</row>
    <row r="374" spans="1:99" s="380" customFormat="1" x14ac:dyDescent="0.3">
      <c r="A374"/>
      <c r="B374" s="2"/>
      <c r="C374" s="2"/>
      <c r="D374" s="2"/>
      <c r="E374" s="279"/>
      <c r="F374" s="279"/>
      <c r="G374" s="279"/>
      <c r="H374" s="431"/>
      <c r="L374" s="391"/>
      <c r="R374" s="391"/>
      <c r="T374" s="392"/>
      <c r="U374" s="3"/>
      <c r="V374" s="3"/>
      <c r="W374" s="3"/>
      <c r="X374" s="57"/>
      <c r="Y374" s="1"/>
      <c r="Z374"/>
      <c r="AA374"/>
      <c r="AB374"/>
      <c r="AC374"/>
      <c r="AD374" s="57"/>
      <c r="AE374" s="393"/>
      <c r="AF374" s="393"/>
      <c r="AG374"/>
      <c r="AH374"/>
      <c r="AI374" s="394"/>
      <c r="AJ374" s="394"/>
      <c r="AK374" s="394"/>
      <c r="AL374" s="2"/>
      <c r="AM374" s="2"/>
      <c r="AN374"/>
      <c r="AO374"/>
      <c r="AP374" s="394"/>
      <c r="AQ374" s="394"/>
      <c r="AR374" s="175"/>
      <c r="AS374" s="2"/>
      <c r="AT374" s="2"/>
      <c r="AU374"/>
      <c r="AV374" s="2"/>
      <c r="AW374" s="2"/>
      <c r="AX374" s="2"/>
      <c r="AY374" s="2"/>
      <c r="AZ374" s="2"/>
      <c r="BA374" s="2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</row>
    <row r="375" spans="1:99" s="380" customFormat="1" x14ac:dyDescent="0.3">
      <c r="A375"/>
      <c r="B375" s="2"/>
      <c r="C375" s="2"/>
      <c r="D375" s="2"/>
      <c r="E375" s="279"/>
      <c r="F375" s="279"/>
      <c r="G375" s="279"/>
      <c r="H375" s="431"/>
      <c r="L375" s="391"/>
      <c r="R375" s="391"/>
      <c r="T375" s="392"/>
      <c r="U375" s="3"/>
      <c r="V375" s="3"/>
      <c r="W375" s="3"/>
      <c r="X375" s="57"/>
      <c r="Y375" s="1"/>
      <c r="Z375"/>
      <c r="AA375"/>
      <c r="AB375"/>
      <c r="AC375"/>
      <c r="AD375" s="57"/>
      <c r="AE375" s="393"/>
      <c r="AF375" s="393"/>
      <c r="AG375"/>
      <c r="AH375"/>
      <c r="AI375" s="394"/>
      <c r="AJ375" s="394"/>
      <c r="AK375" s="394"/>
      <c r="AL375" s="2"/>
      <c r="AM375" s="2"/>
      <c r="AN375"/>
      <c r="AO375"/>
      <c r="AP375" s="394"/>
      <c r="AQ375" s="394"/>
      <c r="AR375" s="175"/>
      <c r="AS375" s="2"/>
      <c r="AT375" s="2"/>
      <c r="AU375"/>
      <c r="AV375" s="2"/>
      <c r="AW375" s="2"/>
      <c r="AX375" s="2"/>
      <c r="AY375" s="2"/>
      <c r="AZ375" s="2"/>
      <c r="BA375" s="2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</row>
    <row r="376" spans="1:99" s="380" customFormat="1" x14ac:dyDescent="0.3">
      <c r="A376"/>
      <c r="B376" s="2"/>
      <c r="C376" s="2"/>
      <c r="D376" s="2"/>
      <c r="E376" s="279"/>
      <c r="F376" s="279"/>
      <c r="G376" s="279"/>
      <c r="H376" s="431"/>
      <c r="L376" s="391"/>
      <c r="R376" s="391"/>
      <c r="T376" s="392"/>
      <c r="U376" s="3"/>
      <c r="V376" s="3"/>
      <c r="W376" s="3"/>
      <c r="X376" s="57"/>
      <c r="Y376" s="1"/>
      <c r="Z376"/>
      <c r="AA376"/>
      <c r="AB376"/>
      <c r="AC376"/>
      <c r="AD376" s="57"/>
      <c r="AE376" s="393"/>
      <c r="AF376" s="393"/>
      <c r="AG376"/>
      <c r="AH376"/>
      <c r="AI376" s="394"/>
      <c r="AJ376" s="394"/>
      <c r="AK376" s="394"/>
      <c r="AL376" s="2"/>
      <c r="AM376" s="2"/>
      <c r="AN376"/>
      <c r="AO376"/>
      <c r="AP376" s="394"/>
      <c r="AQ376" s="394"/>
      <c r="AR376" s="175"/>
      <c r="AS376" s="2"/>
      <c r="AT376" s="2"/>
      <c r="AU376"/>
      <c r="AV376" s="2"/>
      <c r="AW376" s="2"/>
      <c r="AX376" s="2"/>
      <c r="AY376" s="2"/>
      <c r="AZ376" s="2"/>
      <c r="BA376" s="2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</row>
    <row r="377" spans="1:99" s="380" customFormat="1" x14ac:dyDescent="0.3">
      <c r="A377"/>
      <c r="B377" s="2"/>
      <c r="C377" s="2"/>
      <c r="D377" s="2"/>
      <c r="E377" s="279"/>
      <c r="F377" s="279"/>
      <c r="G377" s="279"/>
      <c r="H377" s="431"/>
      <c r="L377" s="391"/>
      <c r="R377" s="391"/>
      <c r="T377" s="392"/>
      <c r="U377" s="3"/>
      <c r="V377" s="3"/>
      <c r="W377" s="3"/>
      <c r="X377" s="57"/>
      <c r="Y377" s="1"/>
      <c r="Z377"/>
      <c r="AA377"/>
      <c r="AB377"/>
      <c r="AC377"/>
      <c r="AD377" s="57"/>
      <c r="AE377" s="393"/>
      <c r="AF377" s="393"/>
      <c r="AG377"/>
      <c r="AH377"/>
      <c r="AI377" s="394"/>
      <c r="AJ377" s="394"/>
      <c r="AK377" s="394"/>
      <c r="AL377" s="2"/>
      <c r="AM377" s="2"/>
      <c r="AN377"/>
      <c r="AO377"/>
      <c r="AP377" s="394"/>
      <c r="AQ377" s="394"/>
      <c r="AR377" s="175"/>
      <c r="AS377" s="2"/>
      <c r="AT377" s="2"/>
      <c r="AU377"/>
      <c r="AV377" s="2"/>
      <c r="AW377" s="2"/>
      <c r="AX377" s="2"/>
      <c r="AY377" s="2"/>
      <c r="AZ377" s="2"/>
      <c r="BA377" s="2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</row>
    <row r="378" spans="1:99" s="380" customFormat="1" x14ac:dyDescent="0.3">
      <c r="A378"/>
      <c r="B378" s="2"/>
      <c r="C378" s="2"/>
      <c r="D378" s="2"/>
      <c r="E378" s="279"/>
      <c r="F378" s="279"/>
      <c r="G378" s="279"/>
      <c r="H378" s="431"/>
      <c r="L378" s="391"/>
      <c r="R378" s="391"/>
      <c r="T378" s="392"/>
      <c r="U378" s="3"/>
      <c r="V378" s="3"/>
      <c r="W378" s="3"/>
      <c r="X378" s="57"/>
      <c r="Y378" s="1"/>
      <c r="Z378"/>
      <c r="AA378"/>
      <c r="AB378"/>
      <c r="AC378"/>
      <c r="AD378" s="57"/>
      <c r="AE378" s="393"/>
      <c r="AF378" s="393"/>
      <c r="AG378"/>
      <c r="AH378"/>
      <c r="AI378" s="394"/>
      <c r="AJ378" s="394"/>
      <c r="AK378" s="394"/>
      <c r="AL378" s="2"/>
      <c r="AM378" s="2"/>
      <c r="AN378"/>
      <c r="AO378"/>
      <c r="AP378" s="394"/>
      <c r="AQ378" s="394"/>
      <c r="AR378" s="175"/>
      <c r="AS378" s="2"/>
      <c r="AT378" s="2"/>
      <c r="AU378"/>
      <c r="AV378" s="2"/>
      <c r="AW378" s="2"/>
      <c r="AX378" s="2"/>
      <c r="AY378" s="2"/>
      <c r="AZ378" s="2"/>
      <c r="BA378" s="2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</row>
    <row r="379" spans="1:99" s="380" customFormat="1" x14ac:dyDescent="0.3">
      <c r="A379"/>
      <c r="B379" s="2"/>
      <c r="C379" s="2"/>
      <c r="D379" s="2"/>
      <c r="E379" s="279"/>
      <c r="F379" s="279"/>
      <c r="G379" s="279"/>
      <c r="H379" s="431"/>
      <c r="L379" s="391"/>
      <c r="R379" s="391"/>
      <c r="T379" s="392"/>
      <c r="U379" s="3"/>
      <c r="V379" s="3"/>
      <c r="W379" s="3"/>
      <c r="X379" s="57"/>
      <c r="Y379" s="1"/>
      <c r="Z379"/>
      <c r="AA379"/>
      <c r="AB379"/>
      <c r="AC379"/>
      <c r="AD379" s="57"/>
      <c r="AE379" s="393"/>
      <c r="AF379" s="393"/>
      <c r="AG379"/>
      <c r="AH379"/>
      <c r="AI379" s="394"/>
      <c r="AJ379" s="394"/>
      <c r="AK379" s="394"/>
      <c r="AL379" s="2"/>
      <c r="AM379" s="2"/>
      <c r="AN379"/>
      <c r="AO379"/>
      <c r="AP379" s="394"/>
      <c r="AQ379" s="394"/>
      <c r="AR379" s="175"/>
      <c r="AS379" s="2"/>
      <c r="AT379" s="2"/>
      <c r="AU379"/>
      <c r="AV379" s="2"/>
      <c r="AW379" s="2"/>
      <c r="AX379" s="2"/>
      <c r="AY379" s="2"/>
      <c r="AZ379" s="2"/>
      <c r="BA379" s="2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</row>
    <row r="380" spans="1:99" s="380" customFormat="1" x14ac:dyDescent="0.3">
      <c r="A380"/>
      <c r="B380" s="2"/>
      <c r="C380" s="2"/>
      <c r="D380" s="2"/>
      <c r="E380" s="279"/>
      <c r="F380" s="279"/>
      <c r="G380" s="279"/>
      <c r="H380" s="431"/>
      <c r="L380" s="391"/>
      <c r="R380" s="391"/>
      <c r="T380" s="392"/>
      <c r="U380" s="3"/>
      <c r="V380" s="3"/>
      <c r="W380" s="3"/>
      <c r="X380" s="57"/>
      <c r="Y380" s="1"/>
      <c r="Z380"/>
      <c r="AA380"/>
      <c r="AB380"/>
      <c r="AC380"/>
      <c r="AD380" s="57"/>
      <c r="AE380" s="393"/>
      <c r="AF380" s="393"/>
      <c r="AG380"/>
      <c r="AH380"/>
      <c r="AI380" s="394"/>
      <c r="AJ380" s="394"/>
      <c r="AK380" s="394"/>
      <c r="AL380" s="2"/>
      <c r="AM380" s="2"/>
      <c r="AN380"/>
      <c r="AO380"/>
      <c r="AP380" s="394"/>
      <c r="AQ380" s="394"/>
      <c r="AR380" s="175"/>
      <c r="AS380" s="2"/>
      <c r="AT380" s="2"/>
      <c r="AU380"/>
      <c r="AV380" s="2"/>
      <c r="AW380" s="2"/>
      <c r="AX380" s="2"/>
      <c r="AY380" s="2"/>
      <c r="AZ380" s="2"/>
      <c r="BA380" s="2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</row>
    <row r="381" spans="1:99" s="380" customFormat="1" x14ac:dyDescent="0.3">
      <c r="A381"/>
      <c r="B381" s="2"/>
      <c r="C381" s="2"/>
      <c r="D381" s="2"/>
      <c r="E381" s="279"/>
      <c r="F381" s="279"/>
      <c r="G381" s="279"/>
      <c r="H381" s="431"/>
      <c r="L381" s="391"/>
      <c r="R381" s="391"/>
      <c r="T381" s="392"/>
      <c r="U381" s="3"/>
      <c r="V381" s="3"/>
      <c r="W381" s="3"/>
      <c r="X381" s="57"/>
      <c r="Y381" s="1"/>
      <c r="Z381"/>
      <c r="AA381"/>
      <c r="AB381"/>
      <c r="AC381"/>
      <c r="AD381" s="57"/>
      <c r="AE381" s="393"/>
      <c r="AF381" s="393"/>
      <c r="AG381"/>
      <c r="AH381"/>
      <c r="AI381" s="394"/>
      <c r="AJ381" s="394"/>
      <c r="AK381" s="394"/>
      <c r="AL381" s="2"/>
      <c r="AM381" s="2"/>
      <c r="AN381"/>
      <c r="AO381"/>
      <c r="AP381" s="394"/>
      <c r="AQ381" s="394"/>
      <c r="AR381" s="175"/>
      <c r="AS381" s="2"/>
      <c r="AT381" s="2"/>
      <c r="AU381"/>
      <c r="AV381" s="2"/>
      <c r="AW381" s="2"/>
      <c r="AX381" s="2"/>
      <c r="AY381" s="2"/>
      <c r="AZ381" s="2"/>
      <c r="BA381" s="2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</row>
    <row r="382" spans="1:99" s="380" customFormat="1" x14ac:dyDescent="0.3">
      <c r="A382"/>
      <c r="B382" s="2"/>
      <c r="C382" s="2"/>
      <c r="D382" s="2"/>
      <c r="E382" s="279"/>
      <c r="F382" s="279"/>
      <c r="G382" s="279"/>
      <c r="H382" s="431"/>
      <c r="L382" s="391"/>
      <c r="R382" s="391"/>
      <c r="T382" s="392"/>
      <c r="U382" s="3"/>
      <c r="V382" s="3"/>
      <c r="W382" s="3"/>
      <c r="X382" s="57"/>
      <c r="Y382" s="1"/>
      <c r="Z382"/>
      <c r="AA382"/>
      <c r="AB382"/>
      <c r="AC382"/>
      <c r="AD382" s="57"/>
      <c r="AE382" s="393"/>
      <c r="AF382" s="393"/>
      <c r="AG382"/>
      <c r="AH382"/>
      <c r="AI382" s="394"/>
      <c r="AJ382" s="394"/>
      <c r="AK382" s="394"/>
      <c r="AL382" s="2"/>
      <c r="AM382" s="2"/>
      <c r="AN382"/>
      <c r="AO382"/>
      <c r="AP382" s="394"/>
      <c r="AQ382" s="394"/>
      <c r="AR382" s="175"/>
      <c r="AS382" s="2"/>
      <c r="AT382" s="2"/>
      <c r="AU382"/>
      <c r="AV382" s="2"/>
      <c r="AW382" s="2"/>
      <c r="AX382" s="2"/>
      <c r="AY382" s="2"/>
      <c r="AZ382" s="2"/>
      <c r="BA382" s="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</row>
    <row r="383" spans="1:99" s="380" customFormat="1" x14ac:dyDescent="0.3">
      <c r="A383"/>
      <c r="B383" s="2"/>
      <c r="C383" s="2"/>
      <c r="D383" s="2"/>
      <c r="E383" s="279"/>
      <c r="F383" s="279"/>
      <c r="G383" s="279"/>
      <c r="H383" s="431"/>
      <c r="L383" s="391"/>
      <c r="R383" s="391"/>
      <c r="T383" s="392"/>
      <c r="U383" s="3"/>
      <c r="V383" s="3"/>
      <c r="W383" s="3"/>
      <c r="X383" s="57"/>
      <c r="Y383" s="1"/>
      <c r="Z383"/>
      <c r="AA383"/>
      <c r="AB383"/>
      <c r="AC383"/>
      <c r="AD383" s="57"/>
      <c r="AE383" s="393"/>
      <c r="AF383" s="393"/>
      <c r="AG383"/>
      <c r="AH383"/>
      <c r="AI383" s="394"/>
      <c r="AJ383" s="394"/>
      <c r="AK383" s="394"/>
      <c r="AL383" s="2"/>
      <c r="AM383" s="2"/>
      <c r="AN383"/>
      <c r="AO383"/>
      <c r="AP383" s="394"/>
      <c r="AQ383" s="394"/>
      <c r="AR383" s="175"/>
      <c r="AS383" s="2"/>
      <c r="AT383" s="2"/>
      <c r="AU383"/>
      <c r="AV383" s="2"/>
      <c r="AW383" s="2"/>
      <c r="AX383" s="2"/>
      <c r="AY383" s="2"/>
      <c r="AZ383" s="2"/>
      <c r="BA383" s="2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</row>
    <row r="384" spans="1:99" s="380" customFormat="1" x14ac:dyDescent="0.3">
      <c r="A384"/>
      <c r="B384" s="2"/>
      <c r="C384" s="2"/>
      <c r="D384" s="2"/>
      <c r="E384" s="279"/>
      <c r="F384" s="279"/>
      <c r="G384" s="279"/>
      <c r="H384" s="431"/>
      <c r="L384" s="391"/>
      <c r="R384" s="391"/>
      <c r="T384" s="392"/>
      <c r="U384" s="3"/>
      <c r="V384" s="3"/>
      <c r="W384" s="3"/>
      <c r="X384" s="57"/>
      <c r="Y384" s="1"/>
      <c r="Z384"/>
      <c r="AA384"/>
      <c r="AB384"/>
      <c r="AC384"/>
      <c r="AD384" s="57"/>
      <c r="AE384" s="393"/>
      <c r="AF384" s="393"/>
      <c r="AG384"/>
      <c r="AH384"/>
      <c r="AI384" s="394"/>
      <c r="AJ384" s="394"/>
      <c r="AK384" s="394"/>
      <c r="AL384" s="2"/>
      <c r="AM384" s="2"/>
      <c r="AN384"/>
      <c r="AO384"/>
      <c r="AP384" s="394"/>
      <c r="AQ384" s="394"/>
      <c r="AR384" s="175"/>
      <c r="AS384" s="2"/>
      <c r="AT384" s="2"/>
      <c r="AU384"/>
      <c r="AV384" s="2"/>
      <c r="AW384" s="2"/>
      <c r="AX384" s="2"/>
      <c r="AY384" s="2"/>
      <c r="AZ384" s="2"/>
      <c r="BA384" s="2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</row>
    <row r="385" spans="1:99" s="380" customFormat="1" x14ac:dyDescent="0.3">
      <c r="A385"/>
      <c r="B385" s="2"/>
      <c r="C385" s="2"/>
      <c r="D385" s="2"/>
      <c r="E385" s="279"/>
      <c r="F385" s="279"/>
      <c r="G385" s="279"/>
      <c r="H385" s="432"/>
      <c r="L385" s="391"/>
      <c r="R385" s="391"/>
      <c r="T385" s="392"/>
      <c r="U385" s="3"/>
      <c r="V385" s="3"/>
      <c r="W385" s="3"/>
      <c r="X385" s="57"/>
      <c r="Y385" s="1"/>
      <c r="Z385"/>
      <c r="AA385"/>
      <c r="AB385"/>
      <c r="AC385"/>
      <c r="AD385" s="57"/>
      <c r="AE385" s="393"/>
      <c r="AF385" s="393"/>
      <c r="AG385"/>
      <c r="AH385"/>
      <c r="AI385" s="394"/>
      <c r="AJ385" s="394"/>
      <c r="AK385" s="394"/>
      <c r="AL385" s="2"/>
      <c r="AM385" s="2"/>
      <c r="AN385"/>
      <c r="AO385"/>
      <c r="AP385" s="394"/>
      <c r="AQ385" s="394"/>
      <c r="AR385" s="175"/>
      <c r="AS385" s="2"/>
      <c r="AT385" s="2"/>
      <c r="AU385"/>
      <c r="AV385" s="2"/>
      <c r="AW385" s="2"/>
      <c r="AX385" s="2"/>
      <c r="AY385" s="2"/>
      <c r="AZ385" s="2"/>
      <c r="BA385" s="2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</row>
    <row r="386" spans="1:99" s="380" customFormat="1" x14ac:dyDescent="0.3">
      <c r="A386"/>
      <c r="B386" s="2"/>
      <c r="C386" s="2"/>
      <c r="D386" s="2"/>
      <c r="E386" s="279"/>
      <c r="F386" s="279"/>
      <c r="G386" s="279"/>
      <c r="H386" s="432"/>
      <c r="L386" s="391"/>
      <c r="R386" s="391"/>
      <c r="T386" s="392"/>
      <c r="U386" s="3"/>
      <c r="V386" s="3"/>
      <c r="W386" s="3"/>
      <c r="X386" s="57"/>
      <c r="Y386" s="1"/>
      <c r="Z386"/>
      <c r="AA386"/>
      <c r="AB386"/>
      <c r="AC386"/>
      <c r="AD386" s="57"/>
      <c r="AE386" s="393"/>
      <c r="AF386" s="393"/>
      <c r="AG386"/>
      <c r="AH386"/>
      <c r="AI386" s="394"/>
      <c r="AJ386" s="394"/>
      <c r="AK386" s="394"/>
      <c r="AL386" s="2"/>
      <c r="AM386" s="2"/>
      <c r="AN386"/>
      <c r="AO386"/>
      <c r="AP386" s="394"/>
      <c r="AQ386" s="394"/>
      <c r="AR386" s="175"/>
      <c r="AS386" s="2"/>
      <c r="AT386" s="2"/>
      <c r="AU386"/>
      <c r="AV386" s="2"/>
      <c r="AW386" s="2"/>
      <c r="AX386" s="2"/>
      <c r="AY386" s="2"/>
      <c r="AZ386" s="2"/>
      <c r="BA386" s="2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</row>
    <row r="387" spans="1:99" s="380" customFormat="1" x14ac:dyDescent="0.3">
      <c r="A387"/>
      <c r="B387" s="2"/>
      <c r="C387" s="2"/>
      <c r="D387" s="2"/>
      <c r="E387" s="279"/>
      <c r="F387" s="279"/>
      <c r="G387" s="279"/>
      <c r="H387" s="432"/>
      <c r="L387" s="391"/>
      <c r="R387" s="391"/>
      <c r="T387" s="392"/>
      <c r="U387" s="3"/>
      <c r="V387" s="3"/>
      <c r="W387" s="3"/>
      <c r="X387" s="57"/>
      <c r="Y387" s="1"/>
      <c r="Z387"/>
      <c r="AA387"/>
      <c r="AB387"/>
      <c r="AC387"/>
      <c r="AD387" s="57"/>
      <c r="AE387" s="393"/>
      <c r="AF387" s="393"/>
      <c r="AG387"/>
      <c r="AH387"/>
      <c r="AI387" s="394"/>
      <c r="AJ387" s="394"/>
      <c r="AK387" s="394"/>
      <c r="AL387" s="2"/>
      <c r="AM387" s="2"/>
      <c r="AN387"/>
      <c r="AO387"/>
      <c r="AP387" s="394"/>
      <c r="AQ387" s="394"/>
      <c r="AR387" s="175"/>
      <c r="AS387" s="2"/>
      <c r="AT387" s="2"/>
      <c r="AU387"/>
      <c r="AV387" s="2"/>
      <c r="AW387" s="2"/>
      <c r="AX387" s="2"/>
      <c r="AY387" s="2"/>
      <c r="AZ387" s="2"/>
      <c r="BA387" s="2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</row>
    <row r="388" spans="1:99" s="380" customFormat="1" x14ac:dyDescent="0.3">
      <c r="A388"/>
      <c r="B388" s="2"/>
      <c r="C388" s="2"/>
      <c r="D388" s="2"/>
      <c r="E388" s="279"/>
      <c r="F388" s="279"/>
      <c r="G388" s="279"/>
      <c r="H388" s="432"/>
      <c r="L388" s="391"/>
      <c r="R388" s="391"/>
      <c r="T388" s="392"/>
      <c r="U388" s="3"/>
      <c r="V388" s="3"/>
      <c r="W388" s="3"/>
      <c r="X388" s="57"/>
      <c r="Y388" s="1"/>
      <c r="Z388"/>
      <c r="AA388"/>
      <c r="AB388"/>
      <c r="AC388"/>
      <c r="AD388" s="57"/>
      <c r="AE388" s="393"/>
      <c r="AF388" s="393"/>
      <c r="AG388"/>
      <c r="AH388"/>
      <c r="AI388" s="394"/>
      <c r="AJ388" s="394"/>
      <c r="AK388" s="394"/>
      <c r="AL388" s="2"/>
      <c r="AM388" s="2"/>
      <c r="AN388"/>
      <c r="AO388"/>
      <c r="AP388" s="394"/>
      <c r="AQ388" s="394"/>
      <c r="AR388" s="175"/>
      <c r="AS388" s="2"/>
      <c r="AT388" s="2"/>
      <c r="AU388"/>
      <c r="AV388" s="2"/>
      <c r="AW388" s="2"/>
      <c r="AX388" s="2"/>
      <c r="AY388" s="2"/>
      <c r="AZ388" s="2"/>
      <c r="BA388" s="2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</row>
    <row r="389" spans="1:99" s="380" customFormat="1" x14ac:dyDescent="0.3">
      <c r="A389"/>
      <c r="B389" s="2"/>
      <c r="C389" s="2"/>
      <c r="D389" s="2"/>
      <c r="E389" s="279"/>
      <c r="F389" s="279"/>
      <c r="G389" s="279"/>
      <c r="H389" s="432"/>
      <c r="L389" s="391"/>
      <c r="R389" s="391"/>
      <c r="T389" s="392"/>
      <c r="U389" s="3"/>
      <c r="V389" s="3"/>
      <c r="W389" s="3"/>
      <c r="X389" s="57"/>
      <c r="Y389" s="1"/>
      <c r="Z389"/>
      <c r="AA389"/>
      <c r="AB389"/>
      <c r="AC389"/>
      <c r="AD389" s="57"/>
      <c r="AE389" s="393"/>
      <c r="AF389" s="393"/>
      <c r="AG389"/>
      <c r="AH389"/>
      <c r="AI389" s="394"/>
      <c r="AJ389" s="394"/>
      <c r="AK389" s="394"/>
      <c r="AL389" s="2"/>
      <c r="AM389" s="2"/>
      <c r="AN389"/>
      <c r="AO389"/>
      <c r="AP389" s="394"/>
      <c r="AQ389" s="394"/>
      <c r="AR389" s="175"/>
      <c r="AS389" s="2"/>
      <c r="AT389" s="2"/>
      <c r="AU389"/>
      <c r="AV389" s="2"/>
      <c r="AW389" s="2"/>
      <c r="AX389" s="2"/>
      <c r="AY389" s="2"/>
      <c r="AZ389" s="2"/>
      <c r="BA389" s="2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</row>
    <row r="390" spans="1:99" s="380" customFormat="1" x14ac:dyDescent="0.3">
      <c r="A390"/>
      <c r="B390" s="2"/>
      <c r="C390" s="2"/>
      <c r="D390" s="2"/>
      <c r="E390" s="279"/>
      <c r="F390" s="279"/>
      <c r="G390" s="279"/>
      <c r="H390" s="432"/>
      <c r="L390" s="391"/>
      <c r="R390" s="391"/>
      <c r="T390" s="392"/>
      <c r="U390" s="3"/>
      <c r="V390" s="3"/>
      <c r="W390" s="3"/>
      <c r="X390" s="57"/>
      <c r="Y390" s="1"/>
      <c r="Z390"/>
      <c r="AA390"/>
      <c r="AB390"/>
      <c r="AC390"/>
      <c r="AD390" s="57"/>
      <c r="AE390" s="393"/>
      <c r="AF390" s="393"/>
      <c r="AG390"/>
      <c r="AH390"/>
      <c r="AI390" s="394"/>
      <c r="AJ390" s="394"/>
      <c r="AK390" s="394"/>
      <c r="AL390" s="2"/>
      <c r="AM390" s="2"/>
      <c r="AN390"/>
      <c r="AO390"/>
      <c r="AP390" s="394"/>
      <c r="AQ390" s="394"/>
      <c r="AR390" s="175"/>
      <c r="AS390" s="2"/>
      <c r="AT390" s="2"/>
      <c r="AU390"/>
      <c r="AV390" s="2"/>
      <c r="AW390" s="2"/>
      <c r="AX390" s="2"/>
      <c r="AY390" s="2"/>
      <c r="AZ390" s="2"/>
      <c r="BA390" s="2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</row>
    <row r="391" spans="1:99" s="380" customFormat="1" x14ac:dyDescent="0.3">
      <c r="A391"/>
      <c r="B391" s="2"/>
      <c r="C391" s="2"/>
      <c r="D391" s="2"/>
      <c r="E391" s="279"/>
      <c r="F391" s="279"/>
      <c r="G391" s="279"/>
      <c r="H391" s="432"/>
      <c r="L391" s="391"/>
      <c r="R391" s="391"/>
      <c r="T391" s="392"/>
      <c r="U391" s="3"/>
      <c r="V391" s="3"/>
      <c r="W391" s="3"/>
      <c r="X391" s="57"/>
      <c r="Y391" s="1"/>
      <c r="Z391"/>
      <c r="AA391"/>
      <c r="AB391"/>
      <c r="AC391"/>
      <c r="AD391" s="57"/>
      <c r="AE391" s="393"/>
      <c r="AF391" s="393"/>
      <c r="AG391"/>
      <c r="AH391"/>
      <c r="AI391" s="394"/>
      <c r="AJ391" s="394"/>
      <c r="AK391" s="394"/>
      <c r="AL391" s="2"/>
      <c r="AM391" s="2"/>
      <c r="AN391"/>
      <c r="AO391"/>
      <c r="AP391" s="394"/>
      <c r="AQ391" s="394"/>
      <c r="AR391" s="175"/>
      <c r="AS391" s="2"/>
      <c r="AT391" s="2"/>
      <c r="AU391"/>
      <c r="AV391" s="2"/>
      <c r="AW391" s="2"/>
      <c r="AX391" s="2"/>
      <c r="AY391" s="2"/>
      <c r="AZ391" s="2"/>
      <c r="BA391" s="2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</row>
    <row r="392" spans="1:99" s="380" customFormat="1" x14ac:dyDescent="0.3">
      <c r="A392"/>
      <c r="B392" s="2"/>
      <c r="C392" s="2"/>
      <c r="D392" s="2"/>
      <c r="E392" s="279"/>
      <c r="F392" s="279"/>
      <c r="G392" s="279"/>
      <c r="H392" s="432"/>
      <c r="L392" s="391"/>
      <c r="R392" s="391"/>
      <c r="T392" s="392"/>
      <c r="U392" s="3"/>
      <c r="V392" s="3"/>
      <c r="W392" s="3"/>
      <c r="X392" s="57"/>
      <c r="Y392" s="1"/>
      <c r="Z392"/>
      <c r="AA392"/>
      <c r="AB392"/>
      <c r="AC392"/>
      <c r="AD392" s="57"/>
      <c r="AE392" s="393"/>
      <c r="AF392" s="393"/>
      <c r="AG392"/>
      <c r="AH392"/>
      <c r="AI392" s="394"/>
      <c r="AJ392" s="394"/>
      <c r="AK392" s="394"/>
      <c r="AL392" s="2"/>
      <c r="AM392" s="2"/>
      <c r="AN392"/>
      <c r="AO392"/>
      <c r="AP392" s="394"/>
      <c r="AQ392" s="394"/>
      <c r="AR392" s="175"/>
      <c r="AS392" s="2"/>
      <c r="AT392" s="2"/>
      <c r="AU392"/>
      <c r="AV392" s="2"/>
      <c r="AW392" s="2"/>
      <c r="AX392" s="2"/>
      <c r="AY392" s="2"/>
      <c r="AZ392" s="2"/>
      <c r="BA392" s="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</row>
    <row r="393" spans="1:99" s="380" customFormat="1" x14ac:dyDescent="0.3">
      <c r="A393"/>
      <c r="B393" s="2"/>
      <c r="C393" s="2"/>
      <c r="D393" s="2"/>
      <c r="E393" s="279"/>
      <c r="F393" s="279"/>
      <c r="G393" s="279"/>
      <c r="H393" s="432"/>
      <c r="L393" s="391"/>
      <c r="R393" s="391"/>
      <c r="T393" s="392"/>
      <c r="U393" s="3"/>
      <c r="V393" s="3"/>
      <c r="W393" s="3"/>
      <c r="X393" s="57"/>
      <c r="Y393" s="1"/>
      <c r="Z393"/>
      <c r="AA393"/>
      <c r="AB393"/>
      <c r="AC393"/>
      <c r="AD393" s="57"/>
      <c r="AE393" s="393"/>
      <c r="AF393" s="393"/>
      <c r="AG393"/>
      <c r="AH393"/>
      <c r="AI393" s="394"/>
      <c r="AJ393" s="394"/>
      <c r="AK393" s="394"/>
      <c r="AL393" s="2"/>
      <c r="AM393" s="2"/>
      <c r="AN393"/>
      <c r="AO393"/>
      <c r="AP393" s="394"/>
      <c r="AQ393" s="394"/>
      <c r="AR393" s="175"/>
      <c r="AS393" s="2"/>
      <c r="AT393" s="2"/>
      <c r="AU393"/>
      <c r="AV393" s="2"/>
      <c r="AW393" s="2"/>
      <c r="AX393" s="2"/>
      <c r="AY393" s="2"/>
      <c r="AZ393" s="2"/>
      <c r="BA393" s="2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</row>
    <row r="394" spans="1:99" s="380" customFormat="1" x14ac:dyDescent="0.3">
      <c r="A394"/>
      <c r="B394" s="2"/>
      <c r="C394" s="2"/>
      <c r="D394" s="2"/>
      <c r="E394" s="279"/>
      <c r="F394" s="279"/>
      <c r="G394" s="279"/>
      <c r="H394" s="432"/>
      <c r="L394" s="391"/>
      <c r="R394" s="391"/>
      <c r="T394" s="392"/>
      <c r="U394" s="3"/>
      <c r="V394" s="3"/>
      <c r="W394" s="3"/>
      <c r="X394" s="57"/>
      <c r="Y394" s="1"/>
      <c r="Z394"/>
      <c r="AA394"/>
      <c r="AB394"/>
      <c r="AC394"/>
      <c r="AD394" s="57"/>
      <c r="AE394" s="393"/>
      <c r="AF394" s="393"/>
      <c r="AG394"/>
      <c r="AH394"/>
      <c r="AI394" s="394"/>
      <c r="AJ394" s="394"/>
      <c r="AK394" s="394"/>
      <c r="AL394" s="2"/>
      <c r="AM394" s="2"/>
      <c r="AN394"/>
      <c r="AO394"/>
      <c r="AP394" s="394"/>
      <c r="AQ394" s="394"/>
      <c r="AR394" s="175"/>
      <c r="AS394" s="2"/>
      <c r="AT394" s="2"/>
      <c r="AU394"/>
      <c r="AV394" s="2"/>
      <c r="AW394" s="2"/>
      <c r="AX394" s="2"/>
      <c r="AY394" s="2"/>
      <c r="AZ394" s="2"/>
      <c r="BA394" s="2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</row>
    <row r="395" spans="1:99" s="380" customFormat="1" x14ac:dyDescent="0.3">
      <c r="A395"/>
      <c r="B395" s="2"/>
      <c r="C395" s="2"/>
      <c r="D395" s="2"/>
      <c r="E395" s="279"/>
      <c r="F395" s="279"/>
      <c r="G395" s="279"/>
      <c r="H395" s="432"/>
      <c r="L395" s="391"/>
      <c r="R395" s="391"/>
      <c r="T395" s="392"/>
      <c r="U395" s="3"/>
      <c r="V395" s="3"/>
      <c r="W395" s="3"/>
      <c r="X395" s="57"/>
      <c r="Y395" s="1"/>
      <c r="Z395"/>
      <c r="AA395"/>
      <c r="AB395"/>
      <c r="AC395"/>
      <c r="AD395" s="57"/>
      <c r="AE395" s="393"/>
      <c r="AF395" s="393"/>
      <c r="AG395"/>
      <c r="AH395"/>
      <c r="AI395" s="394"/>
      <c r="AJ395" s="394"/>
      <c r="AK395" s="394"/>
      <c r="AL395" s="2"/>
      <c r="AM395" s="2"/>
      <c r="AN395"/>
      <c r="AO395"/>
      <c r="AP395" s="394"/>
      <c r="AQ395" s="394"/>
      <c r="AR395" s="175"/>
      <c r="AS395" s="2"/>
      <c r="AT395" s="2"/>
      <c r="AU395"/>
      <c r="AV395" s="2"/>
      <c r="AW395" s="2"/>
      <c r="AX395" s="2"/>
      <c r="AY395" s="2"/>
      <c r="AZ395" s="2"/>
      <c r="BA395" s="2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</row>
    <row r="396" spans="1:99" s="380" customFormat="1" x14ac:dyDescent="0.3">
      <c r="A396"/>
      <c r="B396" s="2"/>
      <c r="C396" s="2"/>
      <c r="D396" s="2"/>
      <c r="E396" s="279"/>
      <c r="F396" s="279"/>
      <c r="G396" s="279"/>
      <c r="H396" s="432"/>
      <c r="L396" s="391"/>
      <c r="R396" s="391"/>
      <c r="T396" s="392"/>
      <c r="U396" s="3"/>
      <c r="V396" s="3"/>
      <c r="W396" s="3"/>
      <c r="X396" s="57"/>
      <c r="Y396" s="1"/>
      <c r="Z396"/>
      <c r="AA396"/>
      <c r="AB396"/>
      <c r="AC396"/>
      <c r="AD396" s="57"/>
      <c r="AE396" s="393"/>
      <c r="AF396" s="393"/>
      <c r="AG396"/>
      <c r="AH396"/>
      <c r="AI396" s="394"/>
      <c r="AJ396" s="394"/>
      <c r="AK396" s="394"/>
      <c r="AL396" s="2"/>
      <c r="AM396" s="2"/>
      <c r="AN396"/>
      <c r="AO396"/>
      <c r="AP396" s="394"/>
      <c r="AQ396" s="394"/>
      <c r="AR396" s="175"/>
      <c r="AS396" s="2"/>
      <c r="AT396" s="2"/>
      <c r="AU396"/>
      <c r="AV396" s="2"/>
      <c r="AW396" s="2"/>
      <c r="AX396" s="2"/>
      <c r="AY396" s="2"/>
      <c r="AZ396" s="2"/>
      <c r="BA396" s="2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</row>
    <row r="397" spans="1:99" s="380" customFormat="1" x14ac:dyDescent="0.3">
      <c r="A397"/>
      <c r="B397" s="2"/>
      <c r="C397" s="2"/>
      <c r="D397" s="2"/>
      <c r="E397" s="279"/>
      <c r="F397" s="279"/>
      <c r="G397" s="279"/>
      <c r="H397" s="432"/>
      <c r="L397" s="391"/>
      <c r="R397" s="391"/>
      <c r="T397" s="392"/>
      <c r="U397" s="3"/>
      <c r="V397" s="3"/>
      <c r="W397" s="3"/>
      <c r="X397" s="57"/>
      <c r="Y397" s="1"/>
      <c r="Z397"/>
      <c r="AA397"/>
      <c r="AB397"/>
      <c r="AC397"/>
      <c r="AD397" s="57"/>
      <c r="AE397" s="393"/>
      <c r="AF397" s="393"/>
      <c r="AG397"/>
      <c r="AH397"/>
      <c r="AI397" s="394"/>
      <c r="AJ397" s="394"/>
      <c r="AK397" s="394"/>
      <c r="AL397" s="2"/>
      <c r="AM397" s="2"/>
      <c r="AN397"/>
      <c r="AO397"/>
      <c r="AP397" s="394"/>
      <c r="AQ397" s="394"/>
      <c r="AR397" s="175"/>
      <c r="AS397" s="2"/>
      <c r="AT397" s="2"/>
      <c r="AU397"/>
      <c r="AV397" s="2"/>
      <c r="AW397" s="2"/>
      <c r="AX397" s="2"/>
      <c r="AY397" s="2"/>
      <c r="AZ397" s="2"/>
      <c r="BA397" s="2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</row>
    <row r="398" spans="1:99" s="380" customFormat="1" x14ac:dyDescent="0.3">
      <c r="A398"/>
      <c r="B398" s="2"/>
      <c r="C398" s="2"/>
      <c r="D398" s="2"/>
      <c r="E398" s="279"/>
      <c r="F398" s="279"/>
      <c r="G398" s="279"/>
      <c r="H398" s="432"/>
      <c r="L398" s="391"/>
      <c r="R398" s="391"/>
      <c r="T398" s="392"/>
      <c r="U398" s="3"/>
      <c r="V398" s="3"/>
      <c r="W398" s="3"/>
      <c r="X398" s="57"/>
      <c r="Y398" s="1"/>
      <c r="Z398"/>
      <c r="AA398"/>
      <c r="AB398"/>
      <c r="AC398"/>
      <c r="AD398" s="57"/>
      <c r="AE398" s="393"/>
      <c r="AF398" s="393"/>
      <c r="AG398"/>
      <c r="AH398"/>
      <c r="AI398" s="394"/>
      <c r="AJ398" s="394"/>
      <c r="AK398" s="394"/>
      <c r="AL398" s="2"/>
      <c r="AM398" s="2"/>
      <c r="AN398"/>
      <c r="AO398"/>
      <c r="AP398" s="394"/>
      <c r="AQ398" s="394"/>
      <c r="AR398" s="175"/>
      <c r="AS398" s="2"/>
      <c r="AT398" s="2"/>
      <c r="AU398"/>
      <c r="AV398" s="2"/>
      <c r="AW398" s="2"/>
      <c r="AX398" s="2"/>
      <c r="AY398" s="2"/>
      <c r="AZ398" s="2"/>
      <c r="BA398" s="2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</row>
    <row r="399" spans="1:99" s="380" customFormat="1" x14ac:dyDescent="0.3">
      <c r="A399"/>
      <c r="B399" s="2"/>
      <c r="C399" s="2"/>
      <c r="D399" s="2"/>
      <c r="E399" s="279"/>
      <c r="F399" s="279"/>
      <c r="G399" s="279"/>
      <c r="H399" s="432"/>
      <c r="L399" s="391"/>
      <c r="R399" s="391"/>
      <c r="T399" s="392"/>
      <c r="U399" s="3"/>
      <c r="V399" s="3"/>
      <c r="W399" s="3"/>
      <c r="X399" s="57"/>
      <c r="Y399" s="1"/>
      <c r="Z399"/>
      <c r="AA399"/>
      <c r="AB399"/>
      <c r="AC399"/>
      <c r="AD399" s="57"/>
      <c r="AE399" s="393"/>
      <c r="AF399" s="393"/>
      <c r="AG399"/>
      <c r="AH399"/>
      <c r="AI399" s="394"/>
      <c r="AJ399" s="394"/>
      <c r="AK399" s="394"/>
      <c r="AL399" s="2"/>
      <c r="AM399" s="2"/>
      <c r="AN399"/>
      <c r="AO399"/>
      <c r="AP399" s="394"/>
      <c r="AQ399" s="394"/>
      <c r="AR399" s="175"/>
      <c r="AS399" s="2"/>
      <c r="AT399" s="2"/>
      <c r="AU399"/>
      <c r="AV399" s="2"/>
      <c r="AW399" s="2"/>
      <c r="AX399" s="2"/>
      <c r="AY399" s="2"/>
      <c r="AZ399" s="2"/>
      <c r="BA399" s="2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</row>
    <row r="400" spans="1:99" s="380" customFormat="1" x14ac:dyDescent="0.3">
      <c r="A400"/>
      <c r="B400" s="2"/>
      <c r="C400" s="2"/>
      <c r="D400" s="2"/>
      <c r="E400" s="279"/>
      <c r="F400" s="279"/>
      <c r="G400" s="279"/>
      <c r="H400" s="432"/>
      <c r="L400" s="391"/>
      <c r="R400" s="391"/>
      <c r="T400" s="392"/>
      <c r="U400" s="3"/>
      <c r="V400" s="3"/>
      <c r="W400" s="3"/>
      <c r="X400" s="57"/>
      <c r="Y400" s="1"/>
      <c r="Z400"/>
      <c r="AA400"/>
      <c r="AB400"/>
      <c r="AC400"/>
      <c r="AD400" s="57"/>
      <c r="AE400" s="393"/>
      <c r="AF400" s="393"/>
      <c r="AG400"/>
      <c r="AH400"/>
      <c r="AI400" s="394"/>
      <c r="AJ400" s="394"/>
      <c r="AK400" s="394"/>
      <c r="AL400" s="2"/>
      <c r="AM400" s="2"/>
      <c r="AN400"/>
      <c r="AO400"/>
      <c r="AP400" s="394"/>
      <c r="AQ400" s="394"/>
      <c r="AR400" s="175"/>
      <c r="AS400" s="2"/>
      <c r="AT400" s="2"/>
      <c r="AU400"/>
      <c r="AV400" s="2"/>
      <c r="AW400" s="2"/>
      <c r="AX400" s="2"/>
      <c r="AY400" s="2"/>
      <c r="AZ400" s="2"/>
      <c r="BA400" s="2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</row>
    <row r="401" spans="1:99" s="380" customFormat="1" x14ac:dyDescent="0.3">
      <c r="A401"/>
      <c r="B401" s="2"/>
      <c r="C401" s="2"/>
      <c r="D401" s="2"/>
      <c r="E401" s="279"/>
      <c r="F401" s="279"/>
      <c r="G401" s="279"/>
      <c r="H401" s="432"/>
      <c r="L401" s="391"/>
      <c r="R401" s="391"/>
      <c r="T401" s="392"/>
      <c r="U401" s="3"/>
      <c r="V401" s="3"/>
      <c r="W401" s="3"/>
      <c r="X401" s="57"/>
      <c r="Y401" s="1"/>
      <c r="Z401"/>
      <c r="AA401"/>
      <c r="AB401"/>
      <c r="AC401"/>
      <c r="AD401" s="57"/>
      <c r="AE401" s="393"/>
      <c r="AF401" s="393"/>
      <c r="AG401"/>
      <c r="AH401"/>
      <c r="AI401" s="394"/>
      <c r="AJ401" s="394"/>
      <c r="AK401" s="394"/>
      <c r="AL401" s="2"/>
      <c r="AM401" s="2"/>
      <c r="AN401"/>
      <c r="AO401"/>
      <c r="AP401" s="394"/>
      <c r="AQ401" s="394"/>
      <c r="AR401" s="175"/>
      <c r="AS401" s="2"/>
      <c r="AT401" s="2"/>
      <c r="AU401"/>
      <c r="AV401" s="2"/>
      <c r="AW401" s="2"/>
      <c r="AX401" s="2"/>
      <c r="AY401" s="2"/>
      <c r="AZ401" s="2"/>
      <c r="BA401" s="2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</row>
    <row r="402" spans="1:99" s="380" customFormat="1" x14ac:dyDescent="0.3">
      <c r="A402"/>
      <c r="B402" s="2"/>
      <c r="C402" s="2"/>
      <c r="D402" s="2"/>
      <c r="E402" s="279"/>
      <c r="F402" s="279"/>
      <c r="G402" s="279"/>
      <c r="H402" s="432"/>
      <c r="L402" s="391"/>
      <c r="R402" s="391"/>
      <c r="T402" s="392"/>
      <c r="U402" s="3"/>
      <c r="V402" s="3"/>
      <c r="W402" s="3"/>
      <c r="X402" s="57"/>
      <c r="Y402" s="1"/>
      <c r="Z402"/>
      <c r="AA402"/>
      <c r="AB402"/>
      <c r="AC402"/>
      <c r="AD402" s="57"/>
      <c r="AE402" s="393"/>
      <c r="AF402" s="393"/>
      <c r="AG402"/>
      <c r="AH402"/>
      <c r="AI402" s="394"/>
      <c r="AJ402" s="394"/>
      <c r="AK402" s="394"/>
      <c r="AL402" s="2"/>
      <c r="AM402" s="2"/>
      <c r="AN402"/>
      <c r="AO402"/>
      <c r="AP402" s="394"/>
      <c r="AQ402" s="394"/>
      <c r="AR402" s="175"/>
      <c r="AS402" s="2"/>
      <c r="AT402" s="2"/>
      <c r="AU402"/>
      <c r="AV402" s="2"/>
      <c r="AW402" s="2"/>
      <c r="AX402" s="2"/>
      <c r="AY402" s="2"/>
      <c r="AZ402" s="2"/>
      <c r="BA402" s="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</row>
    <row r="403" spans="1:99" s="380" customFormat="1" x14ac:dyDescent="0.3">
      <c r="A403"/>
      <c r="B403" s="2"/>
      <c r="C403" s="2"/>
      <c r="D403" s="2"/>
      <c r="E403" s="279"/>
      <c r="F403" s="279"/>
      <c r="G403" s="279"/>
      <c r="H403" s="432"/>
      <c r="L403" s="391"/>
      <c r="R403" s="391"/>
      <c r="T403" s="392"/>
      <c r="U403" s="3"/>
      <c r="V403" s="3"/>
      <c r="W403" s="3"/>
      <c r="X403" s="57"/>
      <c r="Y403" s="1"/>
      <c r="Z403"/>
      <c r="AA403"/>
      <c r="AB403"/>
      <c r="AC403"/>
      <c r="AD403" s="57"/>
      <c r="AE403" s="393"/>
      <c r="AF403" s="393"/>
      <c r="AG403"/>
      <c r="AH403"/>
      <c r="AI403" s="394"/>
      <c r="AJ403" s="394"/>
      <c r="AK403" s="394"/>
      <c r="AL403" s="2"/>
      <c r="AM403" s="2"/>
      <c r="AN403"/>
      <c r="AO403"/>
      <c r="AP403" s="394"/>
      <c r="AQ403" s="394"/>
      <c r="AR403" s="175"/>
      <c r="AS403" s="2"/>
      <c r="AT403" s="2"/>
      <c r="AU403"/>
      <c r="AV403" s="2"/>
      <c r="AW403" s="2"/>
      <c r="AX403" s="2"/>
      <c r="AY403" s="2"/>
      <c r="AZ403" s="2"/>
      <c r="BA403" s="2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</row>
    <row r="404" spans="1:99" s="380" customFormat="1" x14ac:dyDescent="0.3">
      <c r="A404"/>
      <c r="B404" s="2"/>
      <c r="C404" s="2"/>
      <c r="D404" s="2"/>
      <c r="E404" s="279"/>
      <c r="F404" s="279"/>
      <c r="G404" s="279"/>
      <c r="H404" s="432"/>
      <c r="L404" s="391"/>
      <c r="R404" s="391"/>
      <c r="T404" s="392"/>
      <c r="U404" s="3"/>
      <c r="V404" s="3"/>
      <c r="W404" s="3"/>
      <c r="X404" s="57"/>
      <c r="Y404" s="1"/>
      <c r="Z404"/>
      <c r="AA404"/>
      <c r="AB404"/>
      <c r="AC404"/>
      <c r="AD404" s="57"/>
      <c r="AE404" s="393"/>
      <c r="AF404" s="393"/>
      <c r="AG404"/>
      <c r="AH404"/>
      <c r="AI404" s="394"/>
      <c r="AJ404" s="394"/>
      <c r="AK404" s="394"/>
      <c r="AL404" s="2"/>
      <c r="AM404" s="2"/>
      <c r="AN404"/>
      <c r="AO404"/>
      <c r="AP404" s="394"/>
      <c r="AQ404" s="394"/>
      <c r="AR404" s="175"/>
      <c r="AS404" s="2"/>
      <c r="AT404" s="2"/>
      <c r="AU404"/>
      <c r="AV404" s="2"/>
      <c r="AW404" s="2"/>
      <c r="AX404" s="2"/>
      <c r="AY404" s="2"/>
      <c r="AZ404" s="2"/>
      <c r="BA404" s="2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</row>
    <row r="405" spans="1:99" s="380" customFormat="1" x14ac:dyDescent="0.3">
      <c r="A405"/>
      <c r="B405" s="2"/>
      <c r="C405" s="2"/>
      <c r="D405" s="2"/>
      <c r="E405" s="279"/>
      <c r="F405" s="279"/>
      <c r="G405" s="279"/>
      <c r="H405" s="432"/>
      <c r="L405" s="391"/>
      <c r="R405" s="391"/>
      <c r="T405" s="392"/>
      <c r="U405" s="3"/>
      <c r="V405" s="3"/>
      <c r="W405" s="3"/>
      <c r="X405" s="57"/>
      <c r="Y405" s="1"/>
      <c r="Z405"/>
      <c r="AA405"/>
      <c r="AB405"/>
      <c r="AC405"/>
      <c r="AD405" s="57"/>
      <c r="AE405" s="393"/>
      <c r="AF405" s="393"/>
      <c r="AG405"/>
      <c r="AH405"/>
      <c r="AI405" s="394"/>
      <c r="AJ405" s="394"/>
      <c r="AK405" s="394"/>
      <c r="AL405" s="2"/>
      <c r="AM405" s="2"/>
      <c r="AN405"/>
      <c r="AO405"/>
      <c r="AP405" s="394"/>
      <c r="AQ405" s="394"/>
      <c r="AR405" s="175"/>
      <c r="AS405" s="2"/>
      <c r="AT405" s="2"/>
      <c r="AU405"/>
      <c r="AV405" s="2"/>
      <c r="AW405" s="2"/>
      <c r="AX405" s="2"/>
      <c r="AY405" s="2"/>
      <c r="AZ405" s="2"/>
      <c r="BA405" s="2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</row>
    <row r="406" spans="1:99" s="380" customFormat="1" x14ac:dyDescent="0.3">
      <c r="A406"/>
      <c r="B406" s="2"/>
      <c r="C406" s="2"/>
      <c r="D406" s="2"/>
      <c r="E406" s="279"/>
      <c r="F406" s="279"/>
      <c r="G406" s="279"/>
      <c r="H406" s="432"/>
      <c r="L406" s="391"/>
      <c r="R406" s="391"/>
      <c r="T406" s="392"/>
      <c r="U406" s="3"/>
      <c r="V406" s="3"/>
      <c r="W406" s="3"/>
      <c r="X406" s="57"/>
      <c r="Y406" s="1"/>
      <c r="Z406"/>
      <c r="AA406"/>
      <c r="AB406"/>
      <c r="AC406"/>
      <c r="AD406" s="57"/>
      <c r="AE406" s="393"/>
      <c r="AF406" s="393"/>
      <c r="AG406"/>
      <c r="AH406"/>
      <c r="AI406" s="394"/>
      <c r="AJ406" s="394"/>
      <c r="AK406" s="394"/>
      <c r="AL406" s="2"/>
      <c r="AM406" s="2"/>
      <c r="AN406"/>
      <c r="AO406"/>
      <c r="AP406" s="394"/>
      <c r="AQ406" s="394"/>
      <c r="AR406" s="175"/>
      <c r="AS406" s="2"/>
      <c r="AT406" s="2"/>
      <c r="AU406"/>
      <c r="AV406" s="2"/>
      <c r="AW406" s="2"/>
      <c r="AX406" s="2"/>
      <c r="AY406" s="2"/>
      <c r="AZ406" s="2"/>
      <c r="BA406" s="2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</row>
    <row r="407" spans="1:99" s="380" customFormat="1" x14ac:dyDescent="0.3">
      <c r="A407"/>
      <c r="B407" s="2"/>
      <c r="C407" s="2"/>
      <c r="D407" s="2"/>
      <c r="E407" s="279"/>
      <c r="F407" s="279"/>
      <c r="G407" s="279"/>
      <c r="H407" s="432"/>
      <c r="L407" s="391"/>
      <c r="R407" s="391"/>
      <c r="T407" s="392"/>
      <c r="U407" s="3"/>
      <c r="V407" s="3"/>
      <c r="W407" s="3"/>
      <c r="X407" s="57"/>
      <c r="Y407" s="1"/>
      <c r="Z407"/>
      <c r="AA407"/>
      <c r="AB407"/>
      <c r="AC407"/>
      <c r="AD407" s="57"/>
      <c r="AE407" s="393"/>
      <c r="AF407" s="393"/>
      <c r="AG407"/>
      <c r="AH407"/>
      <c r="AI407" s="394"/>
      <c r="AJ407" s="394"/>
      <c r="AK407" s="394"/>
      <c r="AL407" s="2"/>
      <c r="AM407" s="2"/>
      <c r="AN407"/>
      <c r="AO407"/>
      <c r="AP407" s="394"/>
      <c r="AQ407" s="394"/>
      <c r="AR407" s="175"/>
      <c r="AS407" s="2"/>
      <c r="AT407" s="2"/>
      <c r="AU407"/>
      <c r="AV407" s="2"/>
      <c r="AW407" s="2"/>
      <c r="AX407" s="2"/>
      <c r="AY407" s="2"/>
      <c r="AZ407" s="2"/>
      <c r="BA407" s="2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</row>
    <row r="408" spans="1:99" s="380" customFormat="1" x14ac:dyDescent="0.3">
      <c r="A408"/>
      <c r="B408" s="2"/>
      <c r="C408" s="2"/>
      <c r="D408" s="2"/>
      <c r="E408" s="279"/>
      <c r="F408" s="279"/>
      <c r="G408" s="279"/>
      <c r="H408" s="432"/>
      <c r="L408" s="391"/>
      <c r="R408" s="391"/>
      <c r="T408" s="392"/>
      <c r="U408" s="3"/>
      <c r="V408" s="3"/>
      <c r="W408" s="3"/>
      <c r="X408" s="57"/>
      <c r="Y408" s="1"/>
      <c r="Z408"/>
      <c r="AA408"/>
      <c r="AB408"/>
      <c r="AC408"/>
      <c r="AD408" s="57"/>
      <c r="AE408" s="393"/>
      <c r="AF408" s="393"/>
      <c r="AG408"/>
      <c r="AH408"/>
      <c r="AI408" s="394"/>
      <c r="AJ408" s="394"/>
      <c r="AK408" s="394"/>
      <c r="AL408" s="2"/>
      <c r="AM408" s="2"/>
      <c r="AN408"/>
      <c r="AO408"/>
      <c r="AP408" s="394"/>
      <c r="AQ408" s="394"/>
      <c r="AR408" s="175"/>
      <c r="AS408" s="2"/>
      <c r="AT408" s="2"/>
      <c r="AU408"/>
      <c r="AV408" s="2"/>
      <c r="AW408" s="2"/>
      <c r="AX408" s="2"/>
      <c r="AY408" s="2"/>
      <c r="AZ408" s="2"/>
      <c r="BA408" s="2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</row>
    <row r="409" spans="1:99" s="380" customFormat="1" x14ac:dyDescent="0.3">
      <c r="A409"/>
      <c r="B409" s="2"/>
      <c r="C409" s="2"/>
      <c r="D409" s="2"/>
      <c r="E409" s="279"/>
      <c r="F409" s="279"/>
      <c r="G409" s="279"/>
      <c r="H409" s="432"/>
      <c r="L409" s="391"/>
      <c r="R409" s="391"/>
      <c r="T409" s="392"/>
      <c r="U409" s="3"/>
      <c r="V409" s="3"/>
      <c r="W409" s="3"/>
      <c r="X409" s="57"/>
      <c r="Y409" s="1"/>
      <c r="Z409"/>
      <c r="AA409"/>
      <c r="AB409"/>
      <c r="AC409"/>
      <c r="AD409" s="57"/>
      <c r="AE409" s="393"/>
      <c r="AF409" s="393"/>
      <c r="AG409"/>
      <c r="AH409"/>
      <c r="AI409" s="394"/>
      <c r="AJ409" s="394"/>
      <c r="AK409" s="394"/>
      <c r="AL409" s="2"/>
      <c r="AM409" s="2"/>
      <c r="AN409"/>
      <c r="AO409"/>
      <c r="AP409" s="394"/>
      <c r="AQ409" s="394"/>
      <c r="AR409" s="175"/>
      <c r="AS409" s="2"/>
      <c r="AT409" s="2"/>
      <c r="AU409"/>
      <c r="AV409" s="2"/>
      <c r="AW409" s="2"/>
      <c r="AX409" s="2"/>
      <c r="AY409" s="2"/>
      <c r="AZ409" s="2"/>
      <c r="BA409" s="2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</row>
    <row r="410" spans="1:99" s="380" customFormat="1" x14ac:dyDescent="0.3">
      <c r="A410"/>
      <c r="B410" s="2"/>
      <c r="C410" s="2"/>
      <c r="D410" s="2"/>
      <c r="E410" s="279"/>
      <c r="F410" s="279"/>
      <c r="G410" s="279"/>
      <c r="H410" s="432"/>
      <c r="L410" s="391"/>
      <c r="R410" s="391"/>
      <c r="T410" s="392"/>
      <c r="U410" s="3"/>
      <c r="V410" s="3"/>
      <c r="W410" s="3"/>
      <c r="X410" s="57"/>
      <c r="Y410" s="1"/>
      <c r="Z410"/>
      <c r="AA410"/>
      <c r="AB410"/>
      <c r="AC410"/>
      <c r="AD410" s="57"/>
      <c r="AE410" s="393"/>
      <c r="AF410" s="393"/>
      <c r="AG410"/>
      <c r="AH410"/>
      <c r="AI410" s="394"/>
      <c r="AJ410" s="394"/>
      <c r="AK410" s="394"/>
      <c r="AL410" s="2"/>
      <c r="AM410" s="2"/>
      <c r="AN410"/>
      <c r="AO410"/>
      <c r="AP410" s="394"/>
      <c r="AQ410" s="394"/>
      <c r="AR410" s="175"/>
      <c r="AS410" s="2"/>
      <c r="AT410" s="2"/>
      <c r="AU410"/>
      <c r="AV410" s="2"/>
      <c r="AW410" s="2"/>
      <c r="AX410" s="2"/>
      <c r="AY410" s="2"/>
      <c r="AZ410" s="2"/>
      <c r="BA410" s="2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</row>
    <row r="411" spans="1:99" s="380" customFormat="1" x14ac:dyDescent="0.3">
      <c r="A411"/>
      <c r="B411" s="2"/>
      <c r="C411" s="2"/>
      <c r="D411" s="2"/>
      <c r="E411" s="279"/>
      <c r="F411" s="279"/>
      <c r="G411" s="279"/>
      <c r="H411" s="431"/>
      <c r="L411" s="391"/>
      <c r="R411" s="391"/>
      <c r="T411" s="392"/>
      <c r="U411" s="3"/>
      <c r="V411" s="3"/>
      <c r="W411" s="3"/>
      <c r="X411" s="57"/>
      <c r="Y411" s="1"/>
      <c r="Z411"/>
      <c r="AA411"/>
      <c r="AB411"/>
      <c r="AC411"/>
      <c r="AD411" s="57"/>
      <c r="AE411" s="393"/>
      <c r="AF411" s="393"/>
      <c r="AG411"/>
      <c r="AH411"/>
      <c r="AI411" s="394"/>
      <c r="AJ411" s="394"/>
      <c r="AK411" s="394"/>
      <c r="AL411" s="2"/>
      <c r="AM411" s="2"/>
      <c r="AN411"/>
      <c r="AO411"/>
      <c r="AP411" s="394"/>
      <c r="AQ411" s="394"/>
      <c r="AR411" s="175"/>
      <c r="AS411" s="2"/>
      <c r="AT411" s="2"/>
      <c r="AU411"/>
      <c r="AV411" s="2"/>
      <c r="AW411" s="2"/>
      <c r="AX411" s="2"/>
      <c r="AY411" s="2"/>
      <c r="AZ411" s="2"/>
      <c r="BA411" s="2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</row>
    <row r="412" spans="1:99" s="380" customFormat="1" x14ac:dyDescent="0.3">
      <c r="A412"/>
      <c r="B412" s="2"/>
      <c r="C412" s="2"/>
      <c r="D412" s="2"/>
      <c r="E412" s="279"/>
      <c r="F412" s="279"/>
      <c r="G412" s="279"/>
      <c r="H412" s="431"/>
      <c r="L412" s="391"/>
      <c r="R412" s="391"/>
      <c r="T412" s="392"/>
      <c r="U412" s="3"/>
      <c r="V412" s="3"/>
      <c r="W412" s="3"/>
      <c r="X412" s="57"/>
      <c r="Y412" s="1"/>
      <c r="Z412"/>
      <c r="AA412"/>
      <c r="AB412"/>
      <c r="AC412"/>
      <c r="AD412" s="57"/>
      <c r="AE412" s="393"/>
      <c r="AF412" s="393"/>
      <c r="AG412"/>
      <c r="AH412"/>
      <c r="AI412" s="394"/>
      <c r="AJ412" s="394"/>
      <c r="AK412" s="394"/>
      <c r="AL412" s="2"/>
      <c r="AM412" s="2"/>
      <c r="AN412"/>
      <c r="AO412"/>
      <c r="AP412" s="394"/>
      <c r="AQ412" s="394"/>
      <c r="AR412" s="175"/>
      <c r="AS412" s="2"/>
      <c r="AT412" s="2"/>
      <c r="AU412"/>
      <c r="AV412" s="2"/>
      <c r="AW412" s="2"/>
      <c r="AX412" s="2"/>
      <c r="AY412" s="2"/>
      <c r="AZ412" s="2"/>
      <c r="BA412" s="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</row>
    <row r="413" spans="1:99" s="380" customFormat="1" x14ac:dyDescent="0.3">
      <c r="A413"/>
      <c r="B413" s="2"/>
      <c r="C413" s="2"/>
      <c r="D413" s="2"/>
      <c r="E413" s="279"/>
      <c r="F413" s="279"/>
      <c r="G413" s="279"/>
      <c r="H413" s="431"/>
      <c r="L413" s="391"/>
      <c r="R413" s="391"/>
      <c r="T413" s="392"/>
      <c r="U413" s="3"/>
      <c r="V413" s="3"/>
      <c r="W413" s="3"/>
      <c r="X413" s="57"/>
      <c r="Y413" s="1"/>
      <c r="Z413"/>
      <c r="AA413"/>
      <c r="AB413"/>
      <c r="AC413"/>
      <c r="AD413" s="57"/>
      <c r="AE413" s="393"/>
      <c r="AF413" s="393"/>
      <c r="AG413"/>
      <c r="AH413"/>
      <c r="AI413" s="394"/>
      <c r="AJ413" s="394"/>
      <c r="AK413" s="394"/>
      <c r="AL413" s="2"/>
      <c r="AM413" s="2"/>
      <c r="AN413"/>
      <c r="AO413"/>
      <c r="AP413" s="394"/>
      <c r="AQ413" s="394"/>
      <c r="AR413" s="175"/>
      <c r="AS413" s="2"/>
      <c r="AT413" s="2"/>
      <c r="AU413"/>
      <c r="AV413" s="2"/>
      <c r="AW413" s="2"/>
      <c r="AX413" s="2"/>
      <c r="AY413" s="2"/>
      <c r="AZ413" s="2"/>
      <c r="BA413" s="2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</row>
    <row r="414" spans="1:99" s="380" customFormat="1" x14ac:dyDescent="0.3">
      <c r="A414"/>
      <c r="B414" s="2"/>
      <c r="C414" s="2"/>
      <c r="D414" s="2"/>
      <c r="E414" s="279"/>
      <c r="F414" s="279"/>
      <c r="G414" s="279"/>
      <c r="H414" s="431"/>
      <c r="L414" s="391"/>
      <c r="R414" s="391"/>
      <c r="T414" s="392"/>
      <c r="U414" s="3"/>
      <c r="V414" s="3"/>
      <c r="W414" s="3"/>
      <c r="X414" s="57"/>
      <c r="Y414" s="1"/>
      <c r="Z414"/>
      <c r="AA414"/>
      <c r="AB414"/>
      <c r="AC414"/>
      <c r="AD414" s="57"/>
      <c r="AE414" s="393"/>
      <c r="AF414" s="393"/>
      <c r="AG414"/>
      <c r="AH414"/>
      <c r="AI414" s="394"/>
      <c r="AJ414" s="394"/>
      <c r="AK414" s="394"/>
      <c r="AL414" s="2"/>
      <c r="AM414" s="2"/>
      <c r="AN414"/>
      <c r="AO414"/>
      <c r="AP414" s="394"/>
      <c r="AQ414" s="394"/>
      <c r="AR414" s="175"/>
      <c r="AS414" s="2"/>
      <c r="AT414" s="2"/>
      <c r="AU414"/>
      <c r="AV414" s="2"/>
      <c r="AW414" s="2"/>
      <c r="AX414" s="2"/>
      <c r="AY414" s="2"/>
      <c r="AZ414" s="2"/>
      <c r="BA414" s="2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</row>
    <row r="415" spans="1:99" s="380" customFormat="1" x14ac:dyDescent="0.3">
      <c r="A415"/>
      <c r="B415" s="2"/>
      <c r="C415" s="2"/>
      <c r="D415" s="2"/>
      <c r="E415" s="279"/>
      <c r="F415" s="279"/>
      <c r="G415" s="279"/>
      <c r="H415" s="431"/>
      <c r="L415" s="391"/>
      <c r="R415" s="391"/>
      <c r="T415" s="392"/>
      <c r="U415" s="3"/>
      <c r="V415" s="3"/>
      <c r="W415" s="3"/>
      <c r="X415" s="57"/>
      <c r="Y415" s="1"/>
      <c r="Z415"/>
      <c r="AA415"/>
      <c r="AB415"/>
      <c r="AC415"/>
      <c r="AD415" s="57"/>
      <c r="AE415" s="393"/>
      <c r="AF415" s="393"/>
      <c r="AG415"/>
      <c r="AH415"/>
      <c r="AI415" s="394"/>
      <c r="AJ415" s="394"/>
      <c r="AK415" s="394"/>
      <c r="AL415" s="2"/>
      <c r="AM415" s="2"/>
      <c r="AN415"/>
      <c r="AO415"/>
      <c r="AP415" s="394"/>
      <c r="AQ415" s="394"/>
      <c r="AR415" s="175"/>
      <c r="AS415" s="2"/>
      <c r="AT415" s="2"/>
      <c r="AU415"/>
      <c r="AV415" s="2"/>
      <c r="AW415" s="2"/>
      <c r="AX415" s="2"/>
      <c r="AY415" s="2"/>
      <c r="AZ415" s="2"/>
      <c r="BA415" s="2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</row>
    <row r="416" spans="1:99" s="380" customFormat="1" x14ac:dyDescent="0.3">
      <c r="A416"/>
      <c r="B416" s="2"/>
      <c r="C416" s="2"/>
      <c r="D416" s="2"/>
      <c r="E416" s="279"/>
      <c r="F416" s="279"/>
      <c r="G416" s="279"/>
      <c r="H416" s="431"/>
      <c r="L416" s="391"/>
      <c r="R416" s="391"/>
      <c r="T416" s="392"/>
      <c r="U416" s="3"/>
      <c r="V416" s="3"/>
      <c r="W416" s="3"/>
      <c r="X416" s="57"/>
      <c r="Y416" s="1"/>
      <c r="Z416"/>
      <c r="AA416"/>
      <c r="AB416"/>
      <c r="AC416"/>
      <c r="AD416" s="57"/>
      <c r="AE416" s="393"/>
      <c r="AF416" s="393"/>
      <c r="AG416"/>
      <c r="AH416"/>
      <c r="AI416" s="394"/>
      <c r="AJ416" s="394"/>
      <c r="AK416" s="394"/>
      <c r="AL416" s="2"/>
      <c r="AM416" s="2"/>
      <c r="AN416"/>
      <c r="AO416"/>
      <c r="AP416" s="394"/>
      <c r="AQ416" s="394"/>
      <c r="AR416" s="175"/>
      <c r="AS416" s="2"/>
      <c r="AT416" s="2"/>
      <c r="AU416"/>
      <c r="AV416" s="2"/>
      <c r="AW416" s="2"/>
      <c r="AX416" s="2"/>
      <c r="AY416" s="2"/>
      <c r="AZ416" s="2"/>
      <c r="BA416" s="2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</row>
    <row r="417" spans="1:99" s="380" customFormat="1" x14ac:dyDescent="0.3">
      <c r="A417"/>
      <c r="B417" s="2"/>
      <c r="C417" s="2"/>
      <c r="D417" s="2"/>
      <c r="E417" s="279"/>
      <c r="F417" s="279"/>
      <c r="G417" s="279"/>
      <c r="H417" s="431"/>
      <c r="L417" s="391"/>
      <c r="R417" s="391"/>
      <c r="T417" s="392"/>
      <c r="U417" s="3"/>
      <c r="V417" s="3"/>
      <c r="W417" s="3"/>
      <c r="X417" s="57"/>
      <c r="Y417" s="1"/>
      <c r="Z417"/>
      <c r="AA417"/>
      <c r="AB417"/>
      <c r="AC417"/>
      <c r="AD417" s="57"/>
      <c r="AE417" s="393"/>
      <c r="AF417" s="393"/>
      <c r="AG417"/>
      <c r="AH417"/>
      <c r="AI417" s="394"/>
      <c r="AJ417" s="394"/>
      <c r="AK417" s="394"/>
      <c r="AL417" s="2"/>
      <c r="AM417" s="2"/>
      <c r="AN417"/>
      <c r="AO417"/>
      <c r="AP417" s="394"/>
      <c r="AQ417" s="394"/>
      <c r="AR417" s="175"/>
      <c r="AS417" s="2"/>
      <c r="AT417" s="2"/>
      <c r="AU417"/>
      <c r="AV417" s="2"/>
      <c r="AW417" s="2"/>
      <c r="AX417" s="2"/>
      <c r="AY417" s="2"/>
      <c r="AZ417" s="2"/>
      <c r="BA417" s="2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</row>
    <row r="418" spans="1:99" s="380" customFormat="1" x14ac:dyDescent="0.3">
      <c r="A418"/>
      <c r="B418" s="2"/>
      <c r="C418" s="2"/>
      <c r="D418" s="2"/>
      <c r="E418" s="279"/>
      <c r="F418" s="279"/>
      <c r="G418" s="279"/>
      <c r="H418" s="431"/>
      <c r="L418" s="391"/>
      <c r="R418" s="391"/>
      <c r="T418" s="392"/>
      <c r="U418" s="3"/>
      <c r="V418" s="3"/>
      <c r="W418" s="3"/>
      <c r="X418" s="57"/>
      <c r="Y418" s="1"/>
      <c r="Z418"/>
      <c r="AA418"/>
      <c r="AB418"/>
      <c r="AC418"/>
      <c r="AD418" s="57"/>
      <c r="AE418" s="393"/>
      <c r="AF418" s="393"/>
      <c r="AG418"/>
      <c r="AH418"/>
      <c r="AI418" s="394"/>
      <c r="AJ418" s="394"/>
      <c r="AK418" s="394"/>
      <c r="AL418" s="2"/>
      <c r="AM418" s="2"/>
      <c r="AN418"/>
      <c r="AO418"/>
      <c r="AP418" s="394"/>
      <c r="AQ418" s="394"/>
      <c r="AR418" s="175"/>
      <c r="AS418" s="2"/>
      <c r="AT418" s="2"/>
      <c r="AU418"/>
      <c r="AV418" s="2"/>
      <c r="AW418" s="2"/>
      <c r="AX418" s="2"/>
      <c r="AY418" s="2"/>
      <c r="AZ418" s="2"/>
      <c r="BA418" s="2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</row>
    <row r="419" spans="1:99" s="380" customFormat="1" x14ac:dyDescent="0.3">
      <c r="A419"/>
      <c r="B419" s="2"/>
      <c r="C419" s="2"/>
      <c r="D419" s="2"/>
      <c r="E419" s="279"/>
      <c r="F419" s="279"/>
      <c r="G419" s="279"/>
      <c r="H419" s="431"/>
      <c r="L419" s="391"/>
      <c r="R419" s="391"/>
      <c r="T419" s="392"/>
      <c r="U419" s="3"/>
      <c r="V419" s="3"/>
      <c r="W419" s="3"/>
      <c r="X419" s="57"/>
      <c r="Y419" s="1"/>
      <c r="Z419"/>
      <c r="AA419"/>
      <c r="AB419"/>
      <c r="AC419"/>
      <c r="AD419" s="57"/>
      <c r="AE419" s="393"/>
      <c r="AF419" s="393"/>
      <c r="AG419"/>
      <c r="AH419"/>
      <c r="AI419" s="394"/>
      <c r="AJ419" s="394"/>
      <c r="AK419" s="394"/>
      <c r="AL419" s="2"/>
      <c r="AM419" s="2"/>
      <c r="AN419"/>
      <c r="AO419"/>
      <c r="AP419" s="394"/>
      <c r="AQ419" s="394"/>
      <c r="AR419" s="175"/>
      <c r="AS419" s="2"/>
      <c r="AT419" s="2"/>
      <c r="AU419"/>
      <c r="AV419" s="2"/>
      <c r="AW419" s="2"/>
      <c r="AX419" s="2"/>
      <c r="AY419" s="2"/>
      <c r="AZ419" s="2"/>
      <c r="BA419" s="2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</row>
    <row r="420" spans="1:99" s="380" customFormat="1" x14ac:dyDescent="0.3">
      <c r="A420"/>
      <c r="B420" s="2"/>
      <c r="C420" s="2"/>
      <c r="D420" s="2"/>
      <c r="E420" s="279"/>
      <c r="F420" s="279"/>
      <c r="G420" s="279"/>
      <c r="H420" s="431"/>
      <c r="L420" s="391"/>
      <c r="R420" s="391"/>
      <c r="T420" s="392"/>
      <c r="U420" s="3"/>
      <c r="V420" s="3"/>
      <c r="W420" s="3"/>
      <c r="X420" s="57"/>
      <c r="Y420" s="1"/>
      <c r="Z420"/>
      <c r="AA420"/>
      <c r="AB420"/>
      <c r="AC420"/>
      <c r="AD420" s="57"/>
      <c r="AE420" s="393"/>
      <c r="AF420" s="393"/>
      <c r="AG420"/>
      <c r="AH420"/>
      <c r="AI420" s="394"/>
      <c r="AJ420" s="394"/>
      <c r="AK420" s="394"/>
      <c r="AL420" s="2"/>
      <c r="AM420" s="2"/>
      <c r="AN420"/>
      <c r="AO420"/>
      <c r="AP420" s="394"/>
      <c r="AQ420" s="394"/>
      <c r="AR420" s="175"/>
      <c r="AS420" s="2"/>
      <c r="AT420" s="2"/>
      <c r="AU420"/>
      <c r="AV420" s="2"/>
      <c r="AW420" s="2"/>
      <c r="AX420" s="2"/>
      <c r="AY420" s="2"/>
      <c r="AZ420" s="2"/>
      <c r="BA420" s="2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</row>
    <row r="421" spans="1:99" s="380" customFormat="1" x14ac:dyDescent="0.3">
      <c r="A421"/>
      <c r="B421" s="2"/>
      <c r="C421" s="2"/>
      <c r="D421" s="2"/>
      <c r="E421" s="279"/>
      <c r="F421" s="279"/>
      <c r="G421" s="279"/>
      <c r="H421" s="431"/>
      <c r="L421" s="391"/>
      <c r="R421" s="391"/>
      <c r="T421" s="392"/>
      <c r="U421" s="3"/>
      <c r="V421" s="3"/>
      <c r="W421" s="3"/>
      <c r="X421" s="57"/>
      <c r="Y421" s="1"/>
      <c r="Z421"/>
      <c r="AA421"/>
      <c r="AB421"/>
      <c r="AC421"/>
      <c r="AD421" s="57"/>
      <c r="AE421" s="393"/>
      <c r="AF421" s="393"/>
      <c r="AG421"/>
      <c r="AH421"/>
      <c r="AI421" s="394"/>
      <c r="AJ421" s="394"/>
      <c r="AK421" s="394"/>
      <c r="AL421" s="2"/>
      <c r="AM421" s="2"/>
      <c r="AN421"/>
      <c r="AO421"/>
      <c r="AP421" s="394"/>
      <c r="AQ421" s="394"/>
      <c r="AR421" s="175"/>
      <c r="AS421" s="2"/>
      <c r="AT421" s="2"/>
      <c r="AU421"/>
      <c r="AV421" s="2"/>
      <c r="AW421" s="2"/>
      <c r="AX421" s="2"/>
      <c r="AY421" s="2"/>
      <c r="AZ421" s="2"/>
      <c r="BA421" s="2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</row>
    <row r="422" spans="1:99" s="380" customFormat="1" x14ac:dyDescent="0.3">
      <c r="A422"/>
      <c r="B422" s="2"/>
      <c r="C422" s="2"/>
      <c r="D422" s="2"/>
      <c r="E422" s="279"/>
      <c r="F422" s="279"/>
      <c r="G422" s="279"/>
      <c r="H422" s="431"/>
      <c r="L422" s="391"/>
      <c r="R422" s="391"/>
      <c r="T422" s="392"/>
      <c r="U422" s="3"/>
      <c r="V422" s="3"/>
      <c r="W422" s="3"/>
      <c r="X422" s="57"/>
      <c r="Y422" s="1"/>
      <c r="Z422"/>
      <c r="AA422"/>
      <c r="AB422"/>
      <c r="AC422"/>
      <c r="AD422" s="57"/>
      <c r="AE422" s="393"/>
      <c r="AF422" s="393"/>
      <c r="AG422"/>
      <c r="AH422"/>
      <c r="AI422" s="394"/>
      <c r="AJ422" s="394"/>
      <c r="AK422" s="394"/>
      <c r="AL422" s="2"/>
      <c r="AM422" s="2"/>
      <c r="AN422"/>
      <c r="AO422"/>
      <c r="AP422" s="394"/>
      <c r="AQ422" s="394"/>
      <c r="AR422" s="175"/>
      <c r="AS422" s="2"/>
      <c r="AT422" s="2"/>
      <c r="AU422"/>
      <c r="AV422" s="2"/>
      <c r="AW422" s="2"/>
      <c r="AX422" s="2"/>
      <c r="AY422" s="2"/>
      <c r="AZ422" s="2"/>
      <c r="BA422" s="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</row>
    <row r="423" spans="1:99" s="380" customFormat="1" x14ac:dyDescent="0.3">
      <c r="A423"/>
      <c r="B423" s="2"/>
      <c r="C423" s="2"/>
      <c r="D423" s="2"/>
      <c r="E423" s="279"/>
      <c r="F423" s="279"/>
      <c r="G423" s="279"/>
      <c r="H423" s="431"/>
      <c r="L423" s="391"/>
      <c r="R423" s="391"/>
      <c r="T423" s="392"/>
      <c r="U423" s="3"/>
      <c r="V423" s="3"/>
      <c r="W423" s="3"/>
      <c r="X423" s="57"/>
      <c r="Y423" s="1"/>
      <c r="Z423"/>
      <c r="AA423"/>
      <c r="AB423"/>
      <c r="AC423"/>
      <c r="AD423" s="57"/>
      <c r="AE423" s="393"/>
      <c r="AF423" s="393"/>
      <c r="AG423"/>
      <c r="AH423"/>
      <c r="AI423" s="394"/>
      <c r="AJ423" s="394"/>
      <c r="AK423" s="394"/>
      <c r="AL423" s="2"/>
      <c r="AM423" s="2"/>
      <c r="AN423"/>
      <c r="AO423"/>
      <c r="AP423" s="394"/>
      <c r="AQ423" s="394"/>
      <c r="AR423" s="175"/>
      <c r="AS423" s="2"/>
      <c r="AT423" s="2"/>
      <c r="AU423"/>
      <c r="AV423" s="2"/>
      <c r="AW423" s="2"/>
      <c r="AX423" s="2"/>
      <c r="AY423" s="2"/>
      <c r="AZ423" s="2"/>
      <c r="BA423" s="2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</row>
    <row r="424" spans="1:99" s="380" customFormat="1" x14ac:dyDescent="0.3">
      <c r="A424"/>
      <c r="B424" s="2"/>
      <c r="C424" s="2"/>
      <c r="D424" s="2"/>
      <c r="E424" s="279"/>
      <c r="F424" s="279"/>
      <c r="G424" s="279"/>
      <c r="H424" s="431"/>
      <c r="L424" s="391"/>
      <c r="R424" s="391"/>
      <c r="T424" s="392"/>
      <c r="U424" s="3"/>
      <c r="V424" s="3"/>
      <c r="W424" s="3"/>
      <c r="X424" s="57"/>
      <c r="Y424" s="1"/>
      <c r="Z424"/>
      <c r="AA424"/>
      <c r="AB424"/>
      <c r="AC424"/>
      <c r="AD424" s="57"/>
      <c r="AE424" s="393"/>
      <c r="AF424" s="393"/>
      <c r="AG424"/>
      <c r="AH424"/>
      <c r="AI424" s="394"/>
      <c r="AJ424" s="394"/>
      <c r="AK424" s="394"/>
      <c r="AL424" s="2"/>
      <c r="AM424" s="2"/>
      <c r="AN424"/>
      <c r="AO424"/>
      <c r="AP424" s="394"/>
      <c r="AQ424" s="394"/>
      <c r="AR424" s="175"/>
      <c r="AS424" s="2"/>
      <c r="AT424" s="2"/>
      <c r="AU424"/>
      <c r="AV424" s="2"/>
      <c r="AW424" s="2"/>
      <c r="AX424" s="2"/>
      <c r="AY424" s="2"/>
      <c r="AZ424" s="2"/>
      <c r="BA424" s="2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</row>
    <row r="425" spans="1:99" s="380" customFormat="1" x14ac:dyDescent="0.3">
      <c r="A425"/>
      <c r="B425" s="2"/>
      <c r="C425" s="2"/>
      <c r="D425" s="2"/>
      <c r="E425" s="279"/>
      <c r="F425" s="279"/>
      <c r="G425" s="279"/>
      <c r="H425" s="431"/>
      <c r="L425" s="391"/>
      <c r="R425" s="391"/>
      <c r="T425" s="392"/>
      <c r="U425" s="3"/>
      <c r="V425" s="3"/>
      <c r="W425" s="3"/>
      <c r="X425" s="57"/>
      <c r="Y425" s="1"/>
      <c r="Z425"/>
      <c r="AA425"/>
      <c r="AB425"/>
      <c r="AC425"/>
      <c r="AD425" s="57"/>
      <c r="AE425" s="393"/>
      <c r="AF425" s="393"/>
      <c r="AG425"/>
      <c r="AH425"/>
      <c r="AI425" s="394"/>
      <c r="AJ425" s="394"/>
      <c r="AK425" s="394"/>
      <c r="AL425" s="2"/>
      <c r="AM425" s="2"/>
      <c r="AN425"/>
      <c r="AO425"/>
      <c r="AP425" s="394"/>
      <c r="AQ425" s="394"/>
      <c r="AR425" s="175"/>
      <c r="AS425" s="2"/>
      <c r="AT425" s="2"/>
      <c r="AU425"/>
      <c r="AV425" s="2"/>
      <c r="AW425" s="2"/>
      <c r="AX425" s="2"/>
      <c r="AY425" s="2"/>
      <c r="AZ425" s="2"/>
      <c r="BA425" s="2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</row>
    <row r="426" spans="1:99" s="380" customFormat="1" x14ac:dyDescent="0.3">
      <c r="A426"/>
      <c r="B426" s="2"/>
      <c r="C426" s="2"/>
      <c r="D426" s="2"/>
      <c r="E426" s="279"/>
      <c r="F426" s="279"/>
      <c r="G426" s="279"/>
      <c r="H426" s="431"/>
      <c r="L426" s="391"/>
      <c r="R426" s="391"/>
      <c r="T426" s="392"/>
      <c r="U426" s="3"/>
      <c r="V426" s="3"/>
      <c r="W426" s="3"/>
      <c r="X426" s="57"/>
      <c r="Y426" s="1"/>
      <c r="Z426"/>
      <c r="AA426"/>
      <c r="AB426"/>
      <c r="AC426"/>
      <c r="AD426" s="57"/>
      <c r="AE426" s="393"/>
      <c r="AF426" s="393"/>
      <c r="AG426"/>
      <c r="AH426"/>
      <c r="AI426" s="394"/>
      <c r="AJ426" s="394"/>
      <c r="AK426" s="394"/>
      <c r="AL426" s="2"/>
      <c r="AM426" s="2"/>
      <c r="AN426"/>
      <c r="AO426"/>
      <c r="AP426" s="394"/>
      <c r="AQ426" s="394"/>
      <c r="AR426" s="175"/>
      <c r="AS426" s="2"/>
      <c r="AT426" s="2"/>
      <c r="AU426"/>
      <c r="AV426" s="2"/>
      <c r="AW426" s="2"/>
      <c r="AX426" s="2"/>
      <c r="AY426" s="2"/>
      <c r="AZ426" s="2"/>
      <c r="BA426" s="2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</row>
    <row r="427" spans="1:99" s="380" customFormat="1" x14ac:dyDescent="0.3">
      <c r="A427"/>
      <c r="B427" s="2"/>
      <c r="C427" s="2"/>
      <c r="D427" s="2"/>
      <c r="E427" s="279"/>
      <c r="F427" s="279"/>
      <c r="G427" s="279"/>
      <c r="H427" s="431"/>
      <c r="L427" s="391"/>
      <c r="R427" s="391"/>
      <c r="T427" s="392"/>
      <c r="U427" s="3"/>
      <c r="V427" s="3"/>
      <c r="W427" s="3"/>
      <c r="X427" s="57"/>
      <c r="Y427" s="1"/>
      <c r="Z427"/>
      <c r="AA427"/>
      <c r="AB427"/>
      <c r="AC427"/>
      <c r="AD427" s="57"/>
      <c r="AE427" s="393"/>
      <c r="AF427" s="393"/>
      <c r="AG427"/>
      <c r="AH427"/>
      <c r="AI427" s="394"/>
      <c r="AJ427" s="394"/>
      <c r="AK427" s="394"/>
      <c r="AL427" s="2"/>
      <c r="AM427" s="2"/>
      <c r="AN427"/>
      <c r="AO427"/>
      <c r="AP427" s="394"/>
      <c r="AQ427" s="394"/>
      <c r="AR427" s="175"/>
      <c r="AS427" s="2"/>
      <c r="AT427" s="2"/>
      <c r="AU427"/>
      <c r="AV427" s="2"/>
      <c r="AW427" s="2"/>
      <c r="AX427" s="2"/>
      <c r="AY427" s="2"/>
      <c r="AZ427" s="2"/>
      <c r="BA427" s="2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</row>
    <row r="428" spans="1:99" s="380" customFormat="1" x14ac:dyDescent="0.3">
      <c r="A428"/>
      <c r="B428" s="2"/>
      <c r="C428" s="2"/>
      <c r="D428" s="2"/>
      <c r="E428" s="279"/>
      <c r="F428" s="279"/>
      <c r="G428" s="279"/>
      <c r="H428" s="431"/>
      <c r="L428" s="391"/>
      <c r="R428" s="391"/>
      <c r="T428" s="392"/>
      <c r="U428" s="3"/>
      <c r="V428" s="3"/>
      <c r="W428" s="3"/>
      <c r="X428" s="57"/>
      <c r="Y428" s="1"/>
      <c r="Z428"/>
      <c r="AA428"/>
      <c r="AB428"/>
      <c r="AC428"/>
      <c r="AD428" s="57"/>
      <c r="AE428" s="393"/>
      <c r="AF428" s="393"/>
      <c r="AG428"/>
      <c r="AH428"/>
      <c r="AI428" s="394"/>
      <c r="AJ428" s="394"/>
      <c r="AK428" s="394"/>
      <c r="AL428" s="2"/>
      <c r="AM428" s="2"/>
      <c r="AN428"/>
      <c r="AO428"/>
      <c r="AP428" s="394"/>
      <c r="AQ428" s="394"/>
      <c r="AR428" s="175"/>
      <c r="AS428" s="2"/>
      <c r="AT428" s="2"/>
      <c r="AU428"/>
      <c r="AV428" s="2"/>
      <c r="AW428" s="2"/>
      <c r="AX428" s="2"/>
      <c r="AY428" s="2"/>
      <c r="AZ428" s="2"/>
      <c r="BA428" s="2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</row>
    <row r="429" spans="1:99" s="380" customFormat="1" x14ac:dyDescent="0.3">
      <c r="A429"/>
      <c r="B429" s="2"/>
      <c r="C429" s="2"/>
      <c r="D429" s="2"/>
      <c r="E429" s="279"/>
      <c r="F429" s="279"/>
      <c r="G429" s="279"/>
      <c r="H429" s="431"/>
      <c r="L429" s="391"/>
      <c r="R429" s="391"/>
      <c r="T429" s="392"/>
      <c r="U429" s="3"/>
      <c r="V429" s="3"/>
      <c r="W429" s="3"/>
      <c r="X429" s="57"/>
      <c r="Y429" s="1"/>
      <c r="Z429"/>
      <c r="AA429"/>
      <c r="AB429"/>
      <c r="AC429"/>
      <c r="AD429" s="57"/>
      <c r="AE429" s="393"/>
      <c r="AF429" s="393"/>
      <c r="AG429"/>
      <c r="AH429"/>
      <c r="AI429" s="394"/>
      <c r="AJ429" s="394"/>
      <c r="AK429" s="394"/>
      <c r="AL429" s="2"/>
      <c r="AM429" s="2"/>
      <c r="AN429"/>
      <c r="AO429"/>
      <c r="AP429" s="394"/>
      <c r="AQ429" s="394"/>
      <c r="AR429" s="175"/>
      <c r="AS429" s="2"/>
      <c r="AT429" s="2"/>
      <c r="AU429"/>
      <c r="AV429" s="2"/>
      <c r="AW429" s="2"/>
      <c r="AX429" s="2"/>
      <c r="AY429" s="2"/>
      <c r="AZ429" s="2"/>
      <c r="BA429" s="2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</row>
    <row r="430" spans="1:99" s="380" customFormat="1" x14ac:dyDescent="0.3">
      <c r="A430"/>
      <c r="B430" s="2"/>
      <c r="C430" s="2"/>
      <c r="D430" s="2"/>
      <c r="E430" s="279"/>
      <c r="F430" s="279"/>
      <c r="G430" s="279"/>
      <c r="H430" s="431"/>
      <c r="L430" s="391"/>
      <c r="R430" s="391"/>
      <c r="T430" s="392"/>
      <c r="U430" s="3"/>
      <c r="V430" s="3"/>
      <c r="W430" s="3"/>
      <c r="X430" s="57"/>
      <c r="Y430" s="1"/>
      <c r="Z430"/>
      <c r="AA430"/>
      <c r="AB430"/>
      <c r="AC430"/>
      <c r="AD430" s="57"/>
      <c r="AE430" s="393"/>
      <c r="AF430" s="393"/>
      <c r="AG430"/>
      <c r="AH430"/>
      <c r="AI430" s="394"/>
      <c r="AJ430" s="394"/>
      <c r="AK430" s="394"/>
      <c r="AL430" s="2"/>
      <c r="AM430" s="2"/>
      <c r="AN430"/>
      <c r="AO430"/>
      <c r="AP430" s="394"/>
      <c r="AQ430" s="394"/>
      <c r="AR430" s="175"/>
      <c r="AS430" s="2"/>
      <c r="AT430" s="2"/>
      <c r="AU430"/>
      <c r="AV430" s="2"/>
      <c r="AW430" s="2"/>
      <c r="AX430" s="2"/>
      <c r="AY430" s="2"/>
      <c r="AZ430" s="2"/>
      <c r="BA430" s="2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</row>
    <row r="431" spans="1:99" s="380" customFormat="1" x14ac:dyDescent="0.3">
      <c r="A431"/>
      <c r="B431" s="2"/>
      <c r="C431" s="2"/>
      <c r="D431" s="2"/>
      <c r="E431" s="279"/>
      <c r="F431" s="279"/>
      <c r="G431" s="279"/>
      <c r="H431" s="431"/>
      <c r="L431" s="391"/>
      <c r="R431" s="391"/>
      <c r="T431" s="392"/>
      <c r="U431" s="3"/>
      <c r="V431" s="3"/>
      <c r="W431" s="3"/>
      <c r="X431" s="57"/>
      <c r="Y431" s="1"/>
      <c r="Z431"/>
      <c r="AA431"/>
      <c r="AB431"/>
      <c r="AC431"/>
      <c r="AD431" s="57"/>
      <c r="AE431" s="393"/>
      <c r="AF431" s="393"/>
      <c r="AG431"/>
      <c r="AH431"/>
      <c r="AI431" s="394"/>
      <c r="AJ431" s="394"/>
      <c r="AK431" s="394"/>
      <c r="AL431" s="2"/>
      <c r="AM431" s="2"/>
      <c r="AN431"/>
      <c r="AO431"/>
      <c r="AP431" s="394"/>
      <c r="AQ431" s="394"/>
      <c r="AR431" s="175"/>
      <c r="AS431" s="2"/>
      <c r="AT431" s="2"/>
      <c r="AU431"/>
      <c r="AV431" s="2"/>
      <c r="AW431" s="2"/>
      <c r="AX431" s="2"/>
      <c r="AY431" s="2"/>
      <c r="AZ431" s="2"/>
      <c r="BA431" s="2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</row>
    <row r="432" spans="1:99" s="380" customFormat="1" x14ac:dyDescent="0.3">
      <c r="A432"/>
      <c r="B432" s="2"/>
      <c r="C432" s="2"/>
      <c r="D432" s="2"/>
      <c r="E432" s="279"/>
      <c r="F432" s="279"/>
      <c r="G432" s="279"/>
      <c r="H432" s="431"/>
      <c r="L432" s="391"/>
      <c r="R432" s="391"/>
      <c r="T432" s="392"/>
      <c r="U432" s="3"/>
      <c r="V432" s="3"/>
      <c r="W432" s="3"/>
      <c r="X432" s="57"/>
      <c r="Y432" s="1"/>
      <c r="Z432"/>
      <c r="AA432"/>
      <c r="AB432"/>
      <c r="AC432"/>
      <c r="AD432" s="57"/>
      <c r="AE432" s="393"/>
      <c r="AF432" s="393"/>
      <c r="AG432"/>
      <c r="AH432"/>
      <c r="AI432" s="394"/>
      <c r="AJ432" s="394"/>
      <c r="AK432" s="394"/>
      <c r="AL432" s="2"/>
      <c r="AM432" s="2"/>
      <c r="AN432"/>
      <c r="AO432"/>
      <c r="AP432" s="394"/>
      <c r="AQ432" s="394"/>
      <c r="AR432" s="175"/>
      <c r="AS432" s="2"/>
      <c r="AT432" s="2"/>
      <c r="AU432"/>
      <c r="AV432" s="2"/>
      <c r="AW432" s="2"/>
      <c r="AX432" s="2"/>
      <c r="AY432" s="2"/>
      <c r="AZ432" s="2"/>
      <c r="BA432" s="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</row>
    <row r="433" spans="1:99" s="380" customFormat="1" x14ac:dyDescent="0.3">
      <c r="A433"/>
      <c r="B433" s="2"/>
      <c r="C433" s="2"/>
      <c r="D433" s="2"/>
      <c r="E433" s="279"/>
      <c r="F433" s="279"/>
      <c r="G433" s="279"/>
      <c r="H433" s="432"/>
      <c r="L433" s="391"/>
      <c r="R433" s="391"/>
      <c r="T433" s="392"/>
      <c r="U433" s="3"/>
      <c r="V433" s="3"/>
      <c r="W433" s="3"/>
      <c r="X433" s="57"/>
      <c r="Y433" s="1"/>
      <c r="Z433"/>
      <c r="AA433"/>
      <c r="AB433"/>
      <c r="AC433"/>
      <c r="AD433" s="57"/>
      <c r="AE433" s="393"/>
      <c r="AF433" s="393"/>
      <c r="AG433"/>
      <c r="AH433"/>
      <c r="AI433" s="394"/>
      <c r="AJ433" s="394"/>
      <c r="AK433" s="394"/>
      <c r="AL433" s="2"/>
      <c r="AM433" s="2"/>
      <c r="AN433"/>
      <c r="AO433"/>
      <c r="AP433" s="394"/>
      <c r="AQ433" s="394"/>
      <c r="AR433" s="175"/>
      <c r="AS433" s="2"/>
      <c r="AT433" s="2"/>
      <c r="AU433"/>
      <c r="AV433" s="2"/>
      <c r="AW433" s="2"/>
      <c r="AX433" s="2"/>
      <c r="AY433" s="2"/>
      <c r="AZ433" s="2"/>
      <c r="BA433" s="2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</row>
    <row r="434" spans="1:99" s="380" customFormat="1" x14ac:dyDescent="0.3">
      <c r="A434"/>
      <c r="B434" s="2"/>
      <c r="C434" s="2"/>
      <c r="D434" s="2"/>
      <c r="E434" s="279"/>
      <c r="F434" s="279"/>
      <c r="G434" s="279"/>
      <c r="H434" s="432"/>
      <c r="L434" s="391"/>
      <c r="R434" s="391"/>
      <c r="T434" s="392"/>
      <c r="U434" s="3"/>
      <c r="V434" s="3"/>
      <c r="W434" s="3"/>
      <c r="X434" s="57"/>
      <c r="Y434" s="1"/>
      <c r="Z434"/>
      <c r="AA434"/>
      <c r="AB434"/>
      <c r="AC434"/>
      <c r="AD434" s="57"/>
      <c r="AE434" s="393"/>
      <c r="AF434" s="393"/>
      <c r="AG434"/>
      <c r="AH434"/>
      <c r="AI434" s="394"/>
      <c r="AJ434" s="394"/>
      <c r="AK434" s="394"/>
      <c r="AL434" s="2"/>
      <c r="AM434" s="2"/>
      <c r="AN434"/>
      <c r="AO434"/>
      <c r="AP434" s="394"/>
      <c r="AQ434" s="394"/>
      <c r="AR434" s="175"/>
      <c r="AS434" s="2"/>
      <c r="AT434" s="2"/>
      <c r="AU434"/>
      <c r="AV434" s="2"/>
      <c r="AW434" s="2"/>
      <c r="AX434" s="2"/>
      <c r="AY434" s="2"/>
      <c r="AZ434" s="2"/>
      <c r="BA434" s="2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</row>
    <row r="435" spans="1:99" s="380" customFormat="1" x14ac:dyDescent="0.3">
      <c r="A435"/>
      <c r="B435" s="2"/>
      <c r="C435" s="2"/>
      <c r="D435" s="2"/>
      <c r="E435" s="279"/>
      <c r="F435" s="279"/>
      <c r="G435" s="279"/>
      <c r="H435" s="432"/>
      <c r="L435" s="391"/>
      <c r="R435" s="391"/>
      <c r="T435" s="392"/>
      <c r="U435" s="3"/>
      <c r="V435" s="3"/>
      <c r="W435" s="3"/>
      <c r="X435" s="57"/>
      <c r="Y435" s="1"/>
      <c r="Z435"/>
      <c r="AA435"/>
      <c r="AB435"/>
      <c r="AC435"/>
      <c r="AD435" s="57"/>
      <c r="AE435" s="393"/>
      <c r="AF435" s="393"/>
      <c r="AG435"/>
      <c r="AH435"/>
      <c r="AI435" s="394"/>
      <c r="AJ435" s="394"/>
      <c r="AK435" s="394"/>
      <c r="AL435" s="2"/>
      <c r="AM435" s="2"/>
      <c r="AN435"/>
      <c r="AO435"/>
      <c r="AP435" s="394"/>
      <c r="AQ435" s="394"/>
      <c r="AR435" s="175"/>
      <c r="AS435" s="2"/>
      <c r="AT435" s="2"/>
      <c r="AU435"/>
      <c r="AV435" s="2"/>
      <c r="AW435" s="2"/>
      <c r="AX435" s="2"/>
      <c r="AY435" s="2"/>
      <c r="AZ435" s="2"/>
      <c r="BA435" s="2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</row>
    <row r="436" spans="1:99" s="380" customFormat="1" x14ac:dyDescent="0.3">
      <c r="A436"/>
      <c r="B436" s="2"/>
      <c r="C436" s="2"/>
      <c r="D436" s="2"/>
      <c r="E436" s="279"/>
      <c r="F436" s="279"/>
      <c r="G436" s="279"/>
      <c r="H436" s="432"/>
      <c r="L436" s="391"/>
      <c r="R436" s="391"/>
      <c r="T436" s="392"/>
      <c r="U436" s="3"/>
      <c r="V436" s="3"/>
      <c r="W436" s="3"/>
      <c r="X436" s="57"/>
      <c r="Y436" s="1"/>
      <c r="Z436"/>
      <c r="AA436"/>
      <c r="AB436"/>
      <c r="AC436"/>
      <c r="AD436" s="57"/>
      <c r="AE436" s="393"/>
      <c r="AF436" s="393"/>
      <c r="AG436"/>
      <c r="AH436"/>
      <c r="AI436" s="394"/>
      <c r="AJ436" s="394"/>
      <c r="AK436" s="394"/>
      <c r="AL436" s="2"/>
      <c r="AM436" s="2"/>
      <c r="AN436"/>
      <c r="AO436"/>
      <c r="AP436" s="394"/>
      <c r="AQ436" s="394"/>
      <c r="AR436" s="175"/>
      <c r="AS436" s="2"/>
      <c r="AT436" s="2"/>
      <c r="AU436"/>
      <c r="AV436" s="2"/>
      <c r="AW436" s="2"/>
      <c r="AX436" s="2"/>
      <c r="AY436" s="2"/>
      <c r="AZ436" s="2"/>
      <c r="BA436" s="2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</row>
    <row r="437" spans="1:99" s="380" customFormat="1" x14ac:dyDescent="0.3">
      <c r="A437"/>
      <c r="B437" s="2"/>
      <c r="C437" s="2"/>
      <c r="D437" s="2"/>
      <c r="E437" s="279"/>
      <c r="F437" s="279"/>
      <c r="G437" s="279"/>
      <c r="H437" s="432"/>
      <c r="L437" s="391"/>
      <c r="R437" s="391"/>
      <c r="T437" s="392"/>
      <c r="U437" s="3"/>
      <c r="V437" s="3"/>
      <c r="W437" s="3"/>
      <c r="X437" s="57"/>
      <c r="Y437" s="1"/>
      <c r="Z437"/>
      <c r="AA437"/>
      <c r="AB437"/>
      <c r="AC437"/>
      <c r="AD437" s="57"/>
      <c r="AE437" s="393"/>
      <c r="AF437" s="393"/>
      <c r="AG437"/>
      <c r="AH437"/>
      <c r="AI437" s="394"/>
      <c r="AJ437" s="394"/>
      <c r="AK437" s="394"/>
      <c r="AL437" s="2"/>
      <c r="AM437" s="2"/>
      <c r="AN437"/>
      <c r="AO437"/>
      <c r="AP437" s="394"/>
      <c r="AQ437" s="394"/>
      <c r="AR437" s="175"/>
      <c r="AS437" s="2"/>
      <c r="AT437" s="2"/>
      <c r="AU437"/>
      <c r="AV437" s="2"/>
      <c r="AW437" s="2"/>
      <c r="AX437" s="2"/>
      <c r="AY437" s="2"/>
      <c r="AZ437" s="2"/>
      <c r="BA437" s="2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</row>
    <row r="438" spans="1:99" s="380" customFormat="1" x14ac:dyDescent="0.3">
      <c r="A438"/>
      <c r="B438" s="2"/>
      <c r="C438" s="2"/>
      <c r="D438" s="2"/>
      <c r="E438" s="279"/>
      <c r="F438" s="279"/>
      <c r="G438" s="279"/>
      <c r="H438" s="432"/>
      <c r="L438" s="391"/>
      <c r="R438" s="391"/>
      <c r="T438" s="392"/>
      <c r="U438" s="3"/>
      <c r="V438" s="3"/>
      <c r="W438" s="3"/>
      <c r="X438" s="57"/>
      <c r="Y438" s="1"/>
      <c r="Z438"/>
      <c r="AA438"/>
      <c r="AB438"/>
      <c r="AC438"/>
      <c r="AD438" s="57"/>
      <c r="AE438" s="393"/>
      <c r="AF438" s="393"/>
      <c r="AG438"/>
      <c r="AH438"/>
      <c r="AI438" s="394"/>
      <c r="AJ438" s="394"/>
      <c r="AK438" s="394"/>
      <c r="AL438" s="2"/>
      <c r="AM438" s="2"/>
      <c r="AN438"/>
      <c r="AO438"/>
      <c r="AP438" s="394"/>
      <c r="AQ438" s="394"/>
      <c r="AR438" s="175"/>
      <c r="AS438" s="2"/>
      <c r="AT438" s="2"/>
      <c r="AU438"/>
      <c r="AV438" s="2"/>
      <c r="AW438" s="2"/>
      <c r="AX438" s="2"/>
      <c r="AY438" s="2"/>
      <c r="AZ438" s="2"/>
      <c r="BA438" s="2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</row>
    <row r="439" spans="1:99" s="380" customFormat="1" x14ac:dyDescent="0.3">
      <c r="A439"/>
      <c r="B439" s="2"/>
      <c r="C439" s="2"/>
      <c r="D439" s="2"/>
      <c r="E439" s="279"/>
      <c r="F439" s="279"/>
      <c r="G439" s="279"/>
      <c r="H439" s="432"/>
      <c r="L439" s="391"/>
      <c r="R439" s="391"/>
      <c r="T439" s="392"/>
      <c r="U439" s="3"/>
      <c r="V439" s="3"/>
      <c r="W439" s="3"/>
      <c r="X439" s="57"/>
      <c r="Y439" s="1"/>
      <c r="Z439"/>
      <c r="AA439"/>
      <c r="AB439"/>
      <c r="AC439"/>
      <c r="AD439" s="57"/>
      <c r="AE439" s="393"/>
      <c r="AF439" s="393"/>
      <c r="AG439"/>
      <c r="AH439"/>
      <c r="AI439" s="394"/>
      <c r="AJ439" s="394"/>
      <c r="AK439" s="394"/>
      <c r="AL439" s="2"/>
      <c r="AM439" s="2"/>
      <c r="AN439"/>
      <c r="AO439"/>
      <c r="AP439" s="394"/>
      <c r="AQ439" s="394"/>
      <c r="AR439" s="175"/>
      <c r="AS439" s="2"/>
      <c r="AT439" s="2"/>
      <c r="AU439"/>
      <c r="AV439" s="2"/>
      <c r="AW439" s="2"/>
      <c r="AX439" s="2"/>
      <c r="AY439" s="2"/>
      <c r="AZ439" s="2"/>
      <c r="BA439" s="2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</row>
    <row r="440" spans="1:99" s="380" customFormat="1" x14ac:dyDescent="0.3">
      <c r="A440"/>
      <c r="B440" s="2"/>
      <c r="C440" s="2"/>
      <c r="D440" s="2"/>
      <c r="E440" s="279"/>
      <c r="F440" s="279"/>
      <c r="G440" s="279"/>
      <c r="H440" s="432"/>
      <c r="L440" s="391"/>
      <c r="R440" s="391"/>
      <c r="T440" s="392"/>
      <c r="U440" s="3"/>
      <c r="V440" s="3"/>
      <c r="W440" s="3"/>
      <c r="X440" s="57"/>
      <c r="Y440" s="1"/>
      <c r="Z440"/>
      <c r="AA440"/>
      <c r="AB440"/>
      <c r="AC440"/>
      <c r="AD440" s="57"/>
      <c r="AE440" s="393"/>
      <c r="AF440" s="393"/>
      <c r="AG440"/>
      <c r="AH440"/>
      <c r="AI440" s="394"/>
      <c r="AJ440" s="394"/>
      <c r="AK440" s="394"/>
      <c r="AL440" s="2"/>
      <c r="AM440" s="2"/>
      <c r="AN440"/>
      <c r="AO440"/>
      <c r="AP440" s="394"/>
      <c r="AQ440" s="394"/>
      <c r="AR440" s="175"/>
      <c r="AS440" s="2"/>
      <c r="AT440" s="2"/>
      <c r="AU440"/>
      <c r="AV440" s="2"/>
      <c r="AW440" s="2"/>
      <c r="AX440" s="2"/>
      <c r="AY440" s="2"/>
      <c r="AZ440" s="2"/>
      <c r="BA440" s="2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</row>
    <row r="441" spans="1:99" s="380" customFormat="1" x14ac:dyDescent="0.3">
      <c r="A441"/>
      <c r="B441" s="2"/>
      <c r="C441" s="2"/>
      <c r="D441" s="2"/>
      <c r="E441" s="279"/>
      <c r="F441" s="279"/>
      <c r="G441" s="279"/>
      <c r="H441" s="432"/>
      <c r="L441" s="391"/>
      <c r="R441" s="391"/>
      <c r="T441" s="392"/>
      <c r="U441" s="3"/>
      <c r="V441" s="3"/>
      <c r="W441" s="3"/>
      <c r="X441" s="57"/>
      <c r="Y441" s="1"/>
      <c r="Z441"/>
      <c r="AA441"/>
      <c r="AB441"/>
      <c r="AC441"/>
      <c r="AD441" s="57"/>
      <c r="AE441" s="393"/>
      <c r="AF441" s="393"/>
      <c r="AG441"/>
      <c r="AH441"/>
      <c r="AI441" s="394"/>
      <c r="AJ441" s="394"/>
      <c r="AK441" s="394"/>
      <c r="AL441" s="2"/>
      <c r="AM441" s="2"/>
      <c r="AN441"/>
      <c r="AO441"/>
      <c r="AP441" s="394"/>
      <c r="AQ441" s="394"/>
      <c r="AR441" s="175"/>
      <c r="AS441" s="2"/>
      <c r="AT441" s="2"/>
      <c r="AU441"/>
      <c r="AV441" s="2"/>
      <c r="AW441" s="2"/>
      <c r="AX441" s="2"/>
      <c r="AY441" s="2"/>
      <c r="AZ441" s="2"/>
      <c r="BA441" s="2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</row>
    <row r="442" spans="1:99" s="380" customFormat="1" x14ac:dyDescent="0.3">
      <c r="A442"/>
      <c r="B442" s="2"/>
      <c r="C442" s="2"/>
      <c r="D442" s="2"/>
      <c r="E442" s="279"/>
      <c r="F442" s="279"/>
      <c r="G442" s="279"/>
      <c r="H442" s="432"/>
      <c r="L442" s="391"/>
      <c r="R442" s="391"/>
      <c r="T442" s="392"/>
      <c r="U442" s="3"/>
      <c r="V442" s="3"/>
      <c r="W442" s="3"/>
      <c r="X442" s="57"/>
      <c r="Y442" s="1"/>
      <c r="Z442"/>
      <c r="AA442"/>
      <c r="AB442"/>
      <c r="AC442"/>
      <c r="AD442" s="57"/>
      <c r="AE442" s="393"/>
      <c r="AF442" s="393"/>
      <c r="AG442"/>
      <c r="AH442"/>
      <c r="AI442" s="394"/>
      <c r="AJ442" s="394"/>
      <c r="AK442" s="394"/>
      <c r="AL442" s="2"/>
      <c r="AM442" s="2"/>
      <c r="AN442"/>
      <c r="AO442"/>
      <c r="AP442" s="394"/>
      <c r="AQ442" s="394"/>
      <c r="AR442" s="175"/>
      <c r="AS442" s="2"/>
      <c r="AT442" s="2"/>
      <c r="AU442"/>
      <c r="AV442" s="2"/>
      <c r="AW442" s="2"/>
      <c r="AX442" s="2"/>
      <c r="AY442" s="2"/>
      <c r="AZ442" s="2"/>
      <c r="BA442" s="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</row>
    <row r="443" spans="1:99" s="380" customFormat="1" x14ac:dyDescent="0.3">
      <c r="A443"/>
      <c r="B443" s="2"/>
      <c r="C443" s="2"/>
      <c r="D443" s="2"/>
      <c r="E443" s="279"/>
      <c r="F443" s="279"/>
      <c r="G443" s="279"/>
      <c r="H443" s="432"/>
      <c r="L443" s="391"/>
      <c r="R443" s="391"/>
      <c r="T443" s="392"/>
      <c r="U443" s="3"/>
      <c r="V443" s="3"/>
      <c r="W443" s="3"/>
      <c r="X443" s="57"/>
      <c r="Y443" s="1"/>
      <c r="Z443"/>
      <c r="AA443"/>
      <c r="AB443"/>
      <c r="AC443"/>
      <c r="AD443" s="57"/>
      <c r="AE443" s="393"/>
      <c r="AF443" s="393"/>
      <c r="AG443"/>
      <c r="AH443"/>
      <c r="AI443" s="394"/>
      <c r="AJ443" s="394"/>
      <c r="AK443" s="394"/>
      <c r="AL443" s="2"/>
      <c r="AM443" s="2"/>
      <c r="AN443"/>
      <c r="AO443"/>
      <c r="AP443" s="394"/>
      <c r="AQ443" s="394"/>
      <c r="AR443" s="175"/>
      <c r="AS443" s="2"/>
      <c r="AT443" s="2"/>
      <c r="AU443"/>
      <c r="AV443" s="2"/>
      <c r="AW443" s="2"/>
      <c r="AX443" s="2"/>
      <c r="AY443" s="2"/>
      <c r="AZ443" s="2"/>
      <c r="BA443" s="2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</row>
    <row r="444" spans="1:99" s="380" customFormat="1" x14ac:dyDescent="0.3">
      <c r="A444"/>
      <c r="B444" s="2"/>
      <c r="C444" s="2"/>
      <c r="D444" s="2"/>
      <c r="E444" s="279"/>
      <c r="F444" s="279"/>
      <c r="G444" s="279"/>
      <c r="H444" s="432"/>
      <c r="L444" s="391"/>
      <c r="R444" s="391"/>
      <c r="T444" s="392"/>
      <c r="U444" s="3"/>
      <c r="V444" s="3"/>
      <c r="W444" s="3"/>
      <c r="X444" s="57"/>
      <c r="Y444" s="1"/>
      <c r="Z444"/>
      <c r="AA444"/>
      <c r="AB444"/>
      <c r="AC444"/>
      <c r="AD444" s="57"/>
      <c r="AE444" s="393"/>
      <c r="AF444" s="393"/>
      <c r="AG444"/>
      <c r="AH444"/>
      <c r="AI444" s="394"/>
      <c r="AJ444" s="394"/>
      <c r="AK444" s="394"/>
      <c r="AL444" s="2"/>
      <c r="AM444" s="2"/>
      <c r="AN444"/>
      <c r="AO444"/>
      <c r="AP444" s="394"/>
      <c r="AQ444" s="394"/>
      <c r="AR444" s="175"/>
      <c r="AS444" s="2"/>
      <c r="AT444" s="2"/>
      <c r="AU444"/>
      <c r="AV444" s="2"/>
      <c r="AW444" s="2"/>
      <c r="AX444" s="2"/>
      <c r="AY444" s="2"/>
      <c r="AZ444" s="2"/>
      <c r="BA444" s="2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</row>
    <row r="445" spans="1:99" s="380" customFormat="1" x14ac:dyDescent="0.3">
      <c r="A445"/>
      <c r="B445" s="2"/>
      <c r="C445" s="2"/>
      <c r="D445" s="2"/>
      <c r="E445" s="279"/>
      <c r="F445" s="279"/>
      <c r="G445" s="279"/>
      <c r="H445" s="432"/>
      <c r="L445" s="391"/>
      <c r="R445" s="391"/>
      <c r="T445" s="392"/>
      <c r="U445" s="3"/>
      <c r="V445" s="3"/>
      <c r="W445" s="3"/>
      <c r="X445" s="57"/>
      <c r="Y445" s="1"/>
      <c r="Z445"/>
      <c r="AA445"/>
      <c r="AB445"/>
      <c r="AC445"/>
      <c r="AD445" s="57"/>
      <c r="AE445" s="393"/>
      <c r="AF445" s="393"/>
      <c r="AG445"/>
      <c r="AH445"/>
      <c r="AI445" s="394"/>
      <c r="AJ445" s="394"/>
      <c r="AK445" s="394"/>
      <c r="AL445" s="2"/>
      <c r="AM445" s="2"/>
      <c r="AN445"/>
      <c r="AO445"/>
      <c r="AP445" s="394"/>
      <c r="AQ445" s="394"/>
      <c r="AR445" s="175"/>
      <c r="AS445" s="2"/>
      <c r="AT445" s="2"/>
      <c r="AU445"/>
      <c r="AV445" s="2"/>
      <c r="AW445" s="2"/>
      <c r="AX445" s="2"/>
      <c r="AY445" s="2"/>
      <c r="AZ445" s="2"/>
      <c r="BA445" s="2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</row>
    <row r="446" spans="1:99" s="380" customFormat="1" x14ac:dyDescent="0.3">
      <c r="A446"/>
      <c r="B446" s="2"/>
      <c r="C446" s="2"/>
      <c r="D446" s="2"/>
      <c r="E446" s="279"/>
      <c r="F446" s="279"/>
      <c r="G446" s="279"/>
      <c r="H446" s="432"/>
      <c r="L446" s="391"/>
      <c r="R446" s="391"/>
      <c r="T446" s="392"/>
      <c r="U446" s="3"/>
      <c r="V446" s="3"/>
      <c r="W446" s="3"/>
      <c r="X446" s="57"/>
      <c r="Y446" s="1"/>
      <c r="Z446"/>
      <c r="AA446"/>
      <c r="AB446"/>
      <c r="AC446"/>
      <c r="AD446" s="57"/>
      <c r="AE446" s="393"/>
      <c r="AF446" s="393"/>
      <c r="AG446"/>
      <c r="AH446"/>
      <c r="AI446" s="394"/>
      <c r="AJ446" s="394"/>
      <c r="AK446" s="394"/>
      <c r="AL446" s="2"/>
      <c r="AM446" s="2"/>
      <c r="AN446"/>
      <c r="AO446"/>
      <c r="AP446" s="394"/>
      <c r="AQ446" s="394"/>
      <c r="AR446" s="175"/>
      <c r="AS446" s="2"/>
      <c r="AT446" s="2"/>
      <c r="AU446"/>
      <c r="AV446" s="2"/>
      <c r="AW446" s="2"/>
      <c r="AX446" s="2"/>
      <c r="AY446" s="2"/>
      <c r="AZ446" s="2"/>
      <c r="BA446" s="2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</row>
    <row r="447" spans="1:99" s="380" customFormat="1" x14ac:dyDescent="0.3">
      <c r="A447"/>
      <c r="B447" s="2"/>
      <c r="C447" s="2"/>
      <c r="D447" s="2"/>
      <c r="E447" s="279"/>
      <c r="F447" s="279"/>
      <c r="G447" s="279"/>
      <c r="H447" s="432"/>
      <c r="L447" s="391"/>
      <c r="R447" s="391"/>
      <c r="T447" s="392"/>
      <c r="U447" s="3"/>
      <c r="V447" s="3"/>
      <c r="W447" s="3"/>
      <c r="X447" s="57"/>
      <c r="Y447" s="1"/>
      <c r="Z447"/>
      <c r="AA447"/>
      <c r="AB447"/>
      <c r="AC447"/>
      <c r="AD447" s="57"/>
      <c r="AE447" s="393"/>
      <c r="AF447" s="393"/>
      <c r="AG447"/>
      <c r="AH447"/>
      <c r="AI447" s="394"/>
      <c r="AJ447" s="394"/>
      <c r="AK447" s="394"/>
      <c r="AL447" s="2"/>
      <c r="AM447" s="2"/>
      <c r="AN447"/>
      <c r="AO447"/>
      <c r="AP447" s="394"/>
      <c r="AQ447" s="394"/>
      <c r="AR447" s="175"/>
      <c r="AS447" s="2"/>
      <c r="AT447" s="2"/>
      <c r="AU447"/>
      <c r="AV447" s="2"/>
      <c r="AW447" s="2"/>
      <c r="AX447" s="2"/>
      <c r="AY447" s="2"/>
      <c r="AZ447" s="2"/>
      <c r="BA447" s="2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</row>
    <row r="448" spans="1:99" s="380" customFormat="1" x14ac:dyDescent="0.3">
      <c r="A448"/>
      <c r="B448" s="2"/>
      <c r="C448" s="2"/>
      <c r="D448" s="2"/>
      <c r="E448" s="279"/>
      <c r="F448" s="279"/>
      <c r="G448" s="279"/>
      <c r="H448" s="432"/>
      <c r="L448" s="391"/>
      <c r="R448" s="391"/>
      <c r="T448" s="392"/>
      <c r="U448" s="3"/>
      <c r="V448" s="3"/>
      <c r="W448" s="3"/>
      <c r="X448" s="57"/>
      <c r="Y448" s="1"/>
      <c r="Z448"/>
      <c r="AA448"/>
      <c r="AB448"/>
      <c r="AC448"/>
      <c r="AD448" s="57"/>
      <c r="AE448" s="393"/>
      <c r="AF448" s="393"/>
      <c r="AG448"/>
      <c r="AH448"/>
      <c r="AI448" s="394"/>
      <c r="AJ448" s="394"/>
      <c r="AK448" s="394"/>
      <c r="AL448" s="2"/>
      <c r="AM448" s="2"/>
      <c r="AN448"/>
      <c r="AO448"/>
      <c r="AP448" s="394"/>
      <c r="AQ448" s="394"/>
      <c r="AR448" s="175"/>
      <c r="AS448" s="2"/>
      <c r="AT448" s="2"/>
      <c r="AU448"/>
      <c r="AV448" s="2"/>
      <c r="AW448" s="2"/>
      <c r="AX448" s="2"/>
      <c r="AY448" s="2"/>
      <c r="AZ448" s="2"/>
      <c r="BA448" s="2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</row>
    <row r="449" spans="1:99" s="380" customFormat="1" x14ac:dyDescent="0.3">
      <c r="A449"/>
      <c r="B449" s="2"/>
      <c r="C449" s="2"/>
      <c r="D449" s="2"/>
      <c r="E449" s="279"/>
      <c r="F449" s="279"/>
      <c r="G449" s="279"/>
      <c r="H449" s="432"/>
      <c r="L449" s="391"/>
      <c r="R449" s="391"/>
      <c r="T449" s="392"/>
      <c r="U449" s="3"/>
      <c r="V449" s="3"/>
      <c r="W449" s="3"/>
      <c r="X449" s="57"/>
      <c r="Y449" s="1"/>
      <c r="Z449"/>
      <c r="AA449"/>
      <c r="AB449"/>
      <c r="AC449"/>
      <c r="AD449" s="57"/>
      <c r="AE449" s="393"/>
      <c r="AF449" s="393"/>
      <c r="AG449"/>
      <c r="AH449"/>
      <c r="AI449" s="394"/>
      <c r="AJ449" s="394"/>
      <c r="AK449" s="394"/>
      <c r="AL449" s="2"/>
      <c r="AM449" s="2"/>
      <c r="AN449"/>
      <c r="AO449"/>
      <c r="AP449" s="394"/>
      <c r="AQ449" s="394"/>
      <c r="AR449" s="175"/>
      <c r="AS449" s="2"/>
      <c r="AT449" s="2"/>
      <c r="AU449"/>
      <c r="AV449" s="2"/>
      <c r="AW449" s="2"/>
      <c r="AX449" s="2"/>
      <c r="AY449" s="2"/>
      <c r="AZ449" s="2"/>
      <c r="BA449" s="2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</row>
    <row r="450" spans="1:99" s="380" customFormat="1" x14ac:dyDescent="0.3">
      <c r="A450"/>
      <c r="B450" s="2"/>
      <c r="C450" s="2"/>
      <c r="D450" s="2"/>
      <c r="E450" s="279"/>
      <c r="F450" s="279"/>
      <c r="G450" s="279"/>
      <c r="H450" s="432"/>
      <c r="L450" s="391"/>
      <c r="R450" s="391"/>
      <c r="T450" s="392"/>
      <c r="U450" s="3"/>
      <c r="V450" s="3"/>
      <c r="W450" s="3"/>
      <c r="X450" s="57"/>
      <c r="Y450" s="1"/>
      <c r="Z450"/>
      <c r="AA450"/>
      <c r="AB450"/>
      <c r="AC450"/>
      <c r="AD450" s="57"/>
      <c r="AE450" s="393"/>
      <c r="AF450" s="393"/>
      <c r="AG450"/>
      <c r="AH450"/>
      <c r="AI450" s="394"/>
      <c r="AJ450" s="394"/>
      <c r="AK450" s="394"/>
      <c r="AL450" s="2"/>
      <c r="AM450" s="2"/>
      <c r="AN450"/>
      <c r="AO450"/>
      <c r="AP450" s="394"/>
      <c r="AQ450" s="394"/>
      <c r="AR450" s="175"/>
      <c r="AS450" s="2"/>
      <c r="AT450" s="2"/>
      <c r="AU450"/>
      <c r="AV450" s="2"/>
      <c r="AW450" s="2"/>
      <c r="AX450" s="2"/>
      <c r="AY450" s="2"/>
      <c r="AZ450" s="2"/>
      <c r="BA450" s="2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</row>
    <row r="451" spans="1:99" s="380" customFormat="1" x14ac:dyDescent="0.3">
      <c r="A451"/>
      <c r="B451" s="2"/>
      <c r="C451" s="2"/>
      <c r="D451" s="2"/>
      <c r="E451" s="279"/>
      <c r="F451" s="279"/>
      <c r="G451" s="279"/>
      <c r="H451" s="432"/>
      <c r="L451" s="391"/>
      <c r="R451" s="391"/>
      <c r="T451" s="392"/>
      <c r="U451" s="3"/>
      <c r="V451" s="3"/>
      <c r="W451" s="3"/>
      <c r="X451" s="57"/>
      <c r="Y451" s="1"/>
      <c r="Z451"/>
      <c r="AA451"/>
      <c r="AB451"/>
      <c r="AC451"/>
      <c r="AD451" s="57"/>
      <c r="AE451" s="393"/>
      <c r="AF451" s="393"/>
      <c r="AG451"/>
      <c r="AH451"/>
      <c r="AI451" s="394"/>
      <c r="AJ451" s="394"/>
      <c r="AK451" s="394"/>
      <c r="AL451" s="2"/>
      <c r="AM451" s="2"/>
      <c r="AN451"/>
      <c r="AO451"/>
      <c r="AP451" s="394"/>
      <c r="AQ451" s="394"/>
      <c r="AR451" s="175"/>
      <c r="AS451" s="2"/>
      <c r="AT451" s="2"/>
      <c r="AU451"/>
      <c r="AV451" s="2"/>
      <c r="AW451" s="2"/>
      <c r="AX451" s="2"/>
      <c r="AY451" s="2"/>
      <c r="AZ451" s="2"/>
      <c r="BA451" s="2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</row>
    <row r="452" spans="1:99" s="380" customFormat="1" x14ac:dyDescent="0.3">
      <c r="A452"/>
      <c r="B452" s="2"/>
      <c r="C452" s="2"/>
      <c r="D452" s="2"/>
      <c r="E452" s="279"/>
      <c r="F452" s="279"/>
      <c r="G452" s="279"/>
      <c r="H452" s="432"/>
      <c r="L452" s="391"/>
      <c r="R452" s="391"/>
      <c r="T452" s="392"/>
      <c r="U452" s="3"/>
      <c r="V452" s="3"/>
      <c r="W452" s="3"/>
      <c r="X452" s="57"/>
      <c r="Y452" s="1"/>
      <c r="Z452"/>
      <c r="AA452"/>
      <c r="AB452"/>
      <c r="AC452"/>
      <c r="AD452" s="57"/>
      <c r="AE452" s="393"/>
      <c r="AF452" s="393"/>
      <c r="AG452"/>
      <c r="AH452"/>
      <c r="AI452" s="394"/>
      <c r="AJ452" s="394"/>
      <c r="AK452" s="394"/>
      <c r="AL452" s="2"/>
      <c r="AM452" s="2"/>
      <c r="AN452"/>
      <c r="AO452"/>
      <c r="AP452" s="394"/>
      <c r="AQ452" s="394"/>
      <c r="AR452" s="175"/>
      <c r="AS452" s="2"/>
      <c r="AT452" s="2"/>
      <c r="AU452"/>
      <c r="AV452" s="2"/>
      <c r="AW452" s="2"/>
      <c r="AX452" s="2"/>
      <c r="AY452" s="2"/>
      <c r="AZ452" s="2"/>
      <c r="BA452" s="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</row>
    <row r="453" spans="1:99" s="380" customFormat="1" x14ac:dyDescent="0.3">
      <c r="A453"/>
      <c r="B453" s="2"/>
      <c r="C453" s="2"/>
      <c r="D453" s="2"/>
      <c r="E453" s="279"/>
      <c r="F453" s="279"/>
      <c r="G453" s="279"/>
      <c r="H453" s="431"/>
      <c r="L453" s="391"/>
      <c r="R453" s="391"/>
      <c r="T453" s="392"/>
      <c r="U453" s="3"/>
      <c r="V453" s="3"/>
      <c r="W453" s="3"/>
      <c r="X453" s="57"/>
      <c r="Y453" s="1"/>
      <c r="Z453"/>
      <c r="AA453"/>
      <c r="AB453"/>
      <c r="AC453"/>
      <c r="AD453" s="57"/>
      <c r="AE453" s="393"/>
      <c r="AF453" s="393"/>
      <c r="AG453"/>
      <c r="AH453"/>
      <c r="AI453" s="394"/>
      <c r="AJ453" s="394"/>
      <c r="AK453" s="394"/>
      <c r="AL453" s="2"/>
      <c r="AM453" s="2"/>
      <c r="AN453"/>
      <c r="AO453"/>
      <c r="AP453" s="394"/>
      <c r="AQ453" s="394"/>
      <c r="AR453" s="175"/>
      <c r="AS453" s="2"/>
      <c r="AT453" s="2"/>
      <c r="AU453"/>
      <c r="AV453" s="2"/>
      <c r="AW453" s="2"/>
      <c r="AX453" s="2"/>
      <c r="AY453" s="2"/>
      <c r="AZ453" s="2"/>
      <c r="BA453" s="2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</row>
    <row r="454" spans="1:99" s="380" customFormat="1" x14ac:dyDescent="0.3">
      <c r="A454"/>
      <c r="B454" s="2"/>
      <c r="C454" s="2"/>
      <c r="D454" s="2"/>
      <c r="E454" s="279"/>
      <c r="F454" s="279"/>
      <c r="G454" s="279"/>
      <c r="H454" s="431"/>
      <c r="L454" s="391"/>
      <c r="R454" s="391"/>
      <c r="T454" s="392"/>
      <c r="U454" s="3"/>
      <c r="V454" s="3"/>
      <c r="W454" s="3"/>
      <c r="X454" s="57"/>
      <c r="Y454" s="1"/>
      <c r="Z454"/>
      <c r="AA454"/>
      <c r="AB454"/>
      <c r="AC454"/>
      <c r="AD454" s="57"/>
      <c r="AE454" s="393"/>
      <c r="AF454" s="393"/>
      <c r="AG454"/>
      <c r="AH454"/>
      <c r="AI454" s="394"/>
      <c r="AJ454" s="394"/>
      <c r="AK454" s="394"/>
      <c r="AL454" s="2"/>
      <c r="AM454" s="2"/>
      <c r="AN454"/>
      <c r="AO454"/>
      <c r="AP454" s="394"/>
      <c r="AQ454" s="394"/>
      <c r="AR454" s="175"/>
      <c r="AS454" s="2"/>
      <c r="AT454" s="2"/>
      <c r="AU454"/>
      <c r="AV454" s="2"/>
      <c r="AW454" s="2"/>
      <c r="AX454" s="2"/>
      <c r="AY454" s="2"/>
      <c r="AZ454" s="2"/>
      <c r="BA454" s="2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</row>
    <row r="455" spans="1:99" s="380" customFormat="1" x14ac:dyDescent="0.3">
      <c r="A455"/>
      <c r="B455" s="2"/>
      <c r="C455" s="2"/>
      <c r="D455" s="2"/>
      <c r="E455" s="279"/>
      <c r="F455" s="279"/>
      <c r="G455" s="279"/>
      <c r="H455" s="431"/>
      <c r="L455" s="391"/>
      <c r="R455" s="391"/>
      <c r="T455" s="392"/>
      <c r="U455" s="3"/>
      <c r="V455" s="3"/>
      <c r="W455" s="3"/>
      <c r="X455" s="57"/>
      <c r="Y455" s="1"/>
      <c r="Z455"/>
      <c r="AA455"/>
      <c r="AB455"/>
      <c r="AC455"/>
      <c r="AD455" s="57"/>
      <c r="AE455" s="393"/>
      <c r="AF455" s="393"/>
      <c r="AG455"/>
      <c r="AH455"/>
      <c r="AI455" s="394"/>
      <c r="AJ455" s="394"/>
      <c r="AK455" s="394"/>
      <c r="AL455" s="2"/>
      <c r="AM455" s="2"/>
      <c r="AN455"/>
      <c r="AO455"/>
      <c r="AP455" s="394"/>
      <c r="AQ455" s="394"/>
      <c r="AR455" s="175"/>
      <c r="AS455" s="2"/>
      <c r="AT455" s="2"/>
      <c r="AU455"/>
      <c r="AV455" s="2"/>
      <c r="AW455" s="2"/>
      <c r="AX455" s="2"/>
      <c r="AY455" s="2"/>
      <c r="AZ455" s="2"/>
      <c r="BA455" s="2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</row>
    <row r="456" spans="1:99" s="380" customFormat="1" x14ac:dyDescent="0.3">
      <c r="A456"/>
      <c r="B456" s="2"/>
      <c r="C456" s="2"/>
      <c r="D456" s="2"/>
      <c r="E456" s="279"/>
      <c r="F456" s="279"/>
      <c r="G456" s="279"/>
      <c r="H456" s="431"/>
      <c r="L456" s="391"/>
      <c r="R456" s="391"/>
      <c r="T456" s="392"/>
      <c r="U456" s="3"/>
      <c r="V456" s="3"/>
      <c r="W456" s="3"/>
      <c r="X456" s="57"/>
      <c r="Y456" s="1"/>
      <c r="Z456"/>
      <c r="AA456"/>
      <c r="AB456"/>
      <c r="AC456"/>
      <c r="AD456" s="57"/>
      <c r="AE456" s="393"/>
      <c r="AF456" s="393"/>
      <c r="AG456"/>
      <c r="AH456"/>
      <c r="AI456" s="394"/>
      <c r="AJ456" s="394"/>
      <c r="AK456" s="394"/>
      <c r="AL456" s="2"/>
      <c r="AM456" s="2"/>
      <c r="AN456"/>
      <c r="AO456"/>
      <c r="AP456" s="394"/>
      <c r="AQ456" s="394"/>
      <c r="AR456" s="175"/>
      <c r="AS456" s="2"/>
      <c r="AT456" s="2"/>
      <c r="AU456"/>
      <c r="AV456" s="2"/>
      <c r="AW456" s="2"/>
      <c r="AX456" s="2"/>
      <c r="AY456" s="2"/>
      <c r="AZ456" s="2"/>
      <c r="BA456" s="2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</row>
    <row r="457" spans="1:99" s="380" customFormat="1" x14ac:dyDescent="0.3">
      <c r="A457"/>
      <c r="B457" s="2"/>
      <c r="C457" s="2"/>
      <c r="D457" s="2"/>
      <c r="E457" s="279"/>
      <c r="F457" s="279"/>
      <c r="G457" s="279"/>
      <c r="H457" s="431"/>
      <c r="L457" s="391"/>
      <c r="R457" s="391"/>
      <c r="T457" s="392"/>
      <c r="U457" s="3"/>
      <c r="V457" s="3"/>
      <c r="W457" s="3"/>
      <c r="X457" s="57"/>
      <c r="Y457" s="1"/>
      <c r="Z457"/>
      <c r="AA457"/>
      <c r="AB457"/>
      <c r="AC457"/>
      <c r="AD457" s="57"/>
      <c r="AE457" s="393"/>
      <c r="AF457" s="393"/>
      <c r="AG457"/>
      <c r="AH457"/>
      <c r="AI457" s="394"/>
      <c r="AJ457" s="394"/>
      <c r="AK457" s="394"/>
      <c r="AL457" s="2"/>
      <c r="AM457" s="2"/>
      <c r="AN457"/>
      <c r="AO457"/>
      <c r="AP457" s="394"/>
      <c r="AQ457" s="394"/>
      <c r="AR457" s="175"/>
      <c r="AS457" s="2"/>
      <c r="AT457" s="2"/>
      <c r="AU457"/>
      <c r="AV457" s="2"/>
      <c r="AW457" s="2"/>
      <c r="AX457" s="2"/>
      <c r="AY457" s="2"/>
      <c r="AZ457" s="2"/>
      <c r="BA457" s="2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</row>
    <row r="458" spans="1:99" s="380" customFormat="1" x14ac:dyDescent="0.3">
      <c r="A458"/>
      <c r="B458" s="2"/>
      <c r="C458" s="2"/>
      <c r="D458" s="2"/>
      <c r="E458" s="279"/>
      <c r="F458" s="279"/>
      <c r="G458" s="279"/>
      <c r="H458" s="431"/>
      <c r="L458" s="391"/>
      <c r="R458" s="391"/>
      <c r="T458" s="392"/>
      <c r="U458" s="3"/>
      <c r="V458" s="3"/>
      <c r="W458" s="3"/>
      <c r="X458" s="57"/>
      <c r="Y458" s="1"/>
      <c r="Z458"/>
      <c r="AA458"/>
      <c r="AB458"/>
      <c r="AC458"/>
      <c r="AD458" s="57"/>
      <c r="AE458" s="393"/>
      <c r="AF458" s="393"/>
      <c r="AG458"/>
      <c r="AH458"/>
      <c r="AI458" s="394"/>
      <c r="AJ458" s="394"/>
      <c r="AK458" s="394"/>
      <c r="AL458" s="2"/>
      <c r="AM458" s="2"/>
      <c r="AN458"/>
      <c r="AO458"/>
      <c r="AP458" s="394"/>
      <c r="AQ458" s="394"/>
      <c r="AR458" s="175"/>
      <c r="AS458" s="2"/>
      <c r="AT458" s="2"/>
      <c r="AU458"/>
      <c r="AV458" s="2"/>
      <c r="AW458" s="2"/>
      <c r="AX458" s="2"/>
      <c r="AY458" s="2"/>
      <c r="AZ458" s="2"/>
      <c r="BA458" s="2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</row>
    <row r="459" spans="1:99" s="380" customFormat="1" x14ac:dyDescent="0.3">
      <c r="A459"/>
      <c r="B459" s="2"/>
      <c r="C459" s="2"/>
      <c r="D459" s="2"/>
      <c r="E459" s="279"/>
      <c r="F459" s="279"/>
      <c r="G459" s="279"/>
      <c r="H459" s="431"/>
      <c r="L459" s="391"/>
      <c r="R459" s="391"/>
      <c r="T459" s="392"/>
      <c r="U459" s="3"/>
      <c r="V459" s="3"/>
      <c r="W459" s="3"/>
      <c r="X459" s="57"/>
      <c r="Y459" s="1"/>
      <c r="Z459"/>
      <c r="AA459"/>
      <c r="AB459"/>
      <c r="AC459"/>
      <c r="AD459" s="57"/>
      <c r="AE459" s="393"/>
      <c r="AF459" s="393"/>
      <c r="AG459"/>
      <c r="AH459"/>
      <c r="AI459" s="394"/>
      <c r="AJ459" s="394"/>
      <c r="AK459" s="394"/>
      <c r="AL459" s="2"/>
      <c r="AM459" s="2"/>
      <c r="AN459"/>
      <c r="AO459"/>
      <c r="AP459" s="394"/>
      <c r="AQ459" s="394"/>
      <c r="AR459" s="175"/>
      <c r="AS459" s="2"/>
      <c r="AT459" s="2"/>
      <c r="AU459"/>
      <c r="AV459" s="2"/>
      <c r="AW459" s="2"/>
      <c r="AX459" s="2"/>
      <c r="AY459" s="2"/>
      <c r="AZ459" s="2"/>
      <c r="BA459" s="2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</row>
    <row r="460" spans="1:99" s="380" customFormat="1" x14ac:dyDescent="0.3">
      <c r="A460"/>
      <c r="B460" s="2"/>
      <c r="C460" s="2"/>
      <c r="D460" s="2"/>
      <c r="E460" s="279"/>
      <c r="F460" s="279"/>
      <c r="G460" s="279"/>
      <c r="H460" s="431"/>
      <c r="L460" s="391"/>
      <c r="R460" s="391"/>
      <c r="T460" s="392"/>
      <c r="U460" s="3"/>
      <c r="V460" s="3"/>
      <c r="W460" s="3"/>
      <c r="X460" s="57"/>
      <c r="Y460" s="1"/>
      <c r="Z460"/>
      <c r="AA460"/>
      <c r="AB460"/>
      <c r="AC460"/>
      <c r="AD460" s="57"/>
      <c r="AE460" s="393"/>
      <c r="AF460" s="393"/>
      <c r="AG460"/>
      <c r="AH460"/>
      <c r="AI460" s="394"/>
      <c r="AJ460" s="394"/>
      <c r="AK460" s="394"/>
      <c r="AL460" s="2"/>
      <c r="AM460" s="2"/>
      <c r="AN460"/>
      <c r="AO460"/>
      <c r="AP460" s="394"/>
      <c r="AQ460" s="394"/>
      <c r="AR460" s="175"/>
      <c r="AS460" s="2"/>
      <c r="AT460" s="2"/>
      <c r="AU460"/>
      <c r="AV460" s="2"/>
      <c r="AW460" s="2"/>
      <c r="AX460" s="2"/>
      <c r="AY460" s="2"/>
      <c r="AZ460" s="2"/>
      <c r="BA460" s="2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</row>
    <row r="461" spans="1:99" s="380" customFormat="1" x14ac:dyDescent="0.3">
      <c r="A461"/>
      <c r="B461" s="2"/>
      <c r="C461" s="2"/>
      <c r="D461" s="2"/>
      <c r="E461" s="279"/>
      <c r="F461" s="279"/>
      <c r="G461" s="279"/>
      <c r="H461" s="431"/>
      <c r="L461" s="391"/>
      <c r="R461" s="391"/>
      <c r="T461" s="392"/>
      <c r="U461" s="3"/>
      <c r="V461" s="3"/>
      <c r="W461" s="3"/>
      <c r="X461" s="57"/>
      <c r="Y461" s="1"/>
      <c r="Z461"/>
      <c r="AA461"/>
      <c r="AB461"/>
      <c r="AC461"/>
      <c r="AD461" s="57"/>
      <c r="AE461" s="393"/>
      <c r="AF461" s="393"/>
      <c r="AG461"/>
      <c r="AH461"/>
      <c r="AI461" s="394"/>
      <c r="AJ461" s="394"/>
      <c r="AK461" s="394"/>
      <c r="AL461" s="2"/>
      <c r="AM461" s="2"/>
      <c r="AN461"/>
      <c r="AO461"/>
      <c r="AP461" s="394"/>
      <c r="AQ461" s="394"/>
      <c r="AR461" s="175"/>
      <c r="AS461" s="2"/>
      <c r="AT461" s="2"/>
      <c r="AU461"/>
      <c r="AV461" s="2"/>
      <c r="AW461" s="2"/>
      <c r="AX461" s="2"/>
      <c r="AY461" s="2"/>
      <c r="AZ461" s="2"/>
      <c r="BA461" s="2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</row>
    <row r="462" spans="1:99" s="380" customFormat="1" x14ac:dyDescent="0.3">
      <c r="A462"/>
      <c r="B462" s="2"/>
      <c r="C462" s="2"/>
      <c r="D462" s="2"/>
      <c r="E462" s="279"/>
      <c r="F462" s="279"/>
      <c r="G462" s="279"/>
      <c r="H462" s="431"/>
      <c r="L462" s="391"/>
      <c r="R462" s="391"/>
      <c r="T462" s="392"/>
      <c r="U462" s="3"/>
      <c r="V462" s="3"/>
      <c r="W462" s="3"/>
      <c r="X462" s="57"/>
      <c r="Y462" s="1"/>
      <c r="Z462"/>
      <c r="AA462"/>
      <c r="AB462"/>
      <c r="AC462"/>
      <c r="AD462" s="57"/>
      <c r="AE462" s="393"/>
      <c r="AF462" s="393"/>
      <c r="AG462"/>
      <c r="AH462"/>
      <c r="AI462" s="394"/>
      <c r="AJ462" s="394"/>
      <c r="AK462" s="394"/>
      <c r="AL462" s="2"/>
      <c r="AM462" s="2"/>
      <c r="AN462"/>
      <c r="AO462"/>
      <c r="AP462" s="394"/>
      <c r="AQ462" s="394"/>
      <c r="AR462" s="175"/>
      <c r="AS462" s="2"/>
      <c r="AT462" s="2"/>
      <c r="AU462"/>
      <c r="AV462" s="2"/>
      <c r="AW462" s="2"/>
      <c r="AX462" s="2"/>
      <c r="AY462" s="2"/>
      <c r="AZ462" s="2"/>
      <c r="BA462" s="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</row>
    <row r="463" spans="1:99" s="380" customFormat="1" x14ac:dyDescent="0.3">
      <c r="A463"/>
      <c r="B463" s="2"/>
      <c r="C463" s="2"/>
      <c r="D463" s="2"/>
      <c r="E463" s="279"/>
      <c r="F463" s="279"/>
      <c r="G463" s="279"/>
      <c r="H463" s="431"/>
      <c r="L463" s="391"/>
      <c r="R463" s="391"/>
      <c r="T463" s="392"/>
      <c r="U463" s="3"/>
      <c r="V463" s="3"/>
      <c r="W463" s="3"/>
      <c r="X463" s="57"/>
      <c r="Y463" s="1"/>
      <c r="Z463"/>
      <c r="AA463"/>
      <c r="AB463"/>
      <c r="AC463"/>
      <c r="AD463" s="57"/>
      <c r="AE463" s="393"/>
      <c r="AF463" s="393"/>
      <c r="AG463"/>
      <c r="AH463"/>
      <c r="AI463" s="394"/>
      <c r="AJ463" s="394"/>
      <c r="AK463" s="394"/>
      <c r="AL463" s="2"/>
      <c r="AM463" s="2"/>
      <c r="AN463"/>
      <c r="AO463"/>
      <c r="AP463" s="394"/>
      <c r="AQ463" s="394"/>
      <c r="AR463" s="175"/>
      <c r="AS463" s="2"/>
      <c r="AT463" s="2"/>
      <c r="AU463"/>
      <c r="AV463" s="2"/>
      <c r="AW463" s="2"/>
      <c r="AX463" s="2"/>
      <c r="AY463" s="2"/>
      <c r="AZ463" s="2"/>
      <c r="BA463" s="2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</row>
    <row r="464" spans="1:99" s="380" customFormat="1" x14ac:dyDescent="0.3">
      <c r="A464"/>
      <c r="B464" s="2"/>
      <c r="C464" s="2"/>
      <c r="D464" s="2"/>
      <c r="E464" s="279"/>
      <c r="F464" s="279"/>
      <c r="G464" s="279"/>
      <c r="H464" s="431"/>
      <c r="L464" s="391"/>
      <c r="R464" s="391"/>
      <c r="T464" s="392"/>
      <c r="U464" s="3"/>
      <c r="V464" s="3"/>
      <c r="W464" s="3"/>
      <c r="X464" s="57"/>
      <c r="Y464" s="1"/>
      <c r="Z464"/>
      <c r="AA464"/>
      <c r="AB464"/>
      <c r="AC464"/>
      <c r="AD464" s="57"/>
      <c r="AE464" s="393"/>
      <c r="AF464" s="393"/>
      <c r="AG464"/>
      <c r="AH464"/>
      <c r="AI464" s="394"/>
      <c r="AJ464" s="394"/>
      <c r="AK464" s="394"/>
      <c r="AL464" s="2"/>
      <c r="AM464" s="2"/>
      <c r="AN464"/>
      <c r="AO464"/>
      <c r="AP464" s="394"/>
      <c r="AQ464" s="394"/>
      <c r="AR464" s="175"/>
      <c r="AS464" s="2"/>
      <c r="AT464" s="2"/>
      <c r="AU464"/>
      <c r="AV464" s="2"/>
      <c r="AW464" s="2"/>
      <c r="AX464" s="2"/>
      <c r="AY464" s="2"/>
      <c r="AZ464" s="2"/>
      <c r="BA464" s="2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</row>
    <row r="465" spans="1:99" s="380" customFormat="1" x14ac:dyDescent="0.3">
      <c r="A465"/>
      <c r="B465" s="2"/>
      <c r="C465" s="2"/>
      <c r="D465" s="2"/>
      <c r="E465" s="279"/>
      <c r="F465" s="279"/>
      <c r="G465" s="279"/>
      <c r="H465" s="431"/>
      <c r="L465" s="391"/>
      <c r="R465" s="391"/>
      <c r="T465" s="392"/>
      <c r="U465" s="3"/>
      <c r="V465" s="3"/>
      <c r="W465" s="3"/>
      <c r="X465" s="57"/>
      <c r="Y465" s="1"/>
      <c r="Z465"/>
      <c r="AA465"/>
      <c r="AB465"/>
      <c r="AC465"/>
      <c r="AD465" s="57"/>
      <c r="AE465" s="393"/>
      <c r="AF465" s="393"/>
      <c r="AG465"/>
      <c r="AH465"/>
      <c r="AI465" s="394"/>
      <c r="AJ465" s="394"/>
      <c r="AK465" s="394"/>
      <c r="AL465" s="2"/>
      <c r="AM465" s="2"/>
      <c r="AN465"/>
      <c r="AO465"/>
      <c r="AP465" s="394"/>
      <c r="AQ465" s="394"/>
      <c r="AR465" s="175"/>
      <c r="AS465" s="2"/>
      <c r="AT465" s="2"/>
      <c r="AU465"/>
      <c r="AV465" s="2"/>
      <c r="AW465" s="2"/>
      <c r="AX465" s="2"/>
      <c r="AY465" s="2"/>
      <c r="AZ465" s="2"/>
      <c r="BA465" s="2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</row>
    <row r="466" spans="1:99" s="380" customFormat="1" x14ac:dyDescent="0.3">
      <c r="A466"/>
      <c r="B466" s="2"/>
      <c r="C466" s="2"/>
      <c r="D466" s="2"/>
      <c r="E466" s="279"/>
      <c r="F466" s="279"/>
      <c r="G466" s="279"/>
      <c r="H466" s="431"/>
      <c r="L466" s="391"/>
      <c r="R466" s="391"/>
      <c r="T466" s="392"/>
      <c r="U466" s="3"/>
      <c r="V466" s="3"/>
      <c r="W466" s="3"/>
      <c r="X466" s="57"/>
      <c r="Y466" s="1"/>
      <c r="Z466"/>
      <c r="AA466"/>
      <c r="AB466"/>
      <c r="AC466"/>
      <c r="AD466" s="57"/>
      <c r="AE466" s="393"/>
      <c r="AF466" s="393"/>
      <c r="AG466"/>
      <c r="AH466"/>
      <c r="AI466" s="394"/>
      <c r="AJ466" s="394"/>
      <c r="AK466" s="394"/>
      <c r="AL466" s="2"/>
      <c r="AM466" s="2"/>
      <c r="AN466"/>
      <c r="AO466"/>
      <c r="AP466" s="394"/>
      <c r="AQ466" s="394"/>
      <c r="AR466" s="175"/>
      <c r="AS466" s="2"/>
      <c r="AT466" s="2"/>
      <c r="AU466"/>
      <c r="AV466" s="2"/>
      <c r="AW466" s="2"/>
      <c r="AX466" s="2"/>
      <c r="AY466" s="2"/>
      <c r="AZ466" s="2"/>
      <c r="BA466" s="2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</row>
    <row r="467" spans="1:99" s="380" customFormat="1" x14ac:dyDescent="0.3">
      <c r="A467"/>
      <c r="B467" s="2"/>
      <c r="C467" s="2"/>
      <c r="D467" s="2"/>
      <c r="E467" s="279"/>
      <c r="F467" s="279"/>
      <c r="G467" s="279"/>
      <c r="H467" s="431"/>
      <c r="L467" s="391"/>
      <c r="R467" s="391"/>
      <c r="T467" s="392"/>
      <c r="U467" s="3"/>
      <c r="V467" s="3"/>
      <c r="W467" s="3"/>
      <c r="X467" s="57"/>
      <c r="Y467" s="1"/>
      <c r="Z467"/>
      <c r="AA467"/>
      <c r="AB467"/>
      <c r="AC467"/>
      <c r="AD467" s="57"/>
      <c r="AE467" s="393"/>
      <c r="AF467" s="393"/>
      <c r="AG467"/>
      <c r="AH467"/>
      <c r="AI467" s="394"/>
      <c r="AJ467" s="394"/>
      <c r="AK467" s="394"/>
      <c r="AL467" s="2"/>
      <c r="AM467" s="2"/>
      <c r="AN467"/>
      <c r="AO467"/>
      <c r="AP467" s="394"/>
      <c r="AQ467" s="394"/>
      <c r="AR467" s="175"/>
      <c r="AS467" s="2"/>
      <c r="AT467" s="2"/>
      <c r="AU467"/>
      <c r="AV467" s="2"/>
      <c r="AW467" s="2"/>
      <c r="AX467" s="2"/>
      <c r="AY467" s="2"/>
      <c r="AZ467" s="2"/>
      <c r="BA467" s="2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</row>
    <row r="468" spans="1:99" s="380" customFormat="1" x14ac:dyDescent="0.3">
      <c r="A468"/>
      <c r="B468" s="2"/>
      <c r="C468" s="2"/>
      <c r="D468" s="2"/>
      <c r="E468" s="279"/>
      <c r="F468" s="279"/>
      <c r="G468" s="279"/>
      <c r="H468" s="431"/>
      <c r="L468" s="391"/>
      <c r="R468" s="391"/>
      <c r="T468" s="392"/>
      <c r="U468" s="3"/>
      <c r="V468" s="3"/>
      <c r="W468" s="3"/>
      <c r="X468" s="57"/>
      <c r="Y468" s="1"/>
      <c r="Z468"/>
      <c r="AA468"/>
      <c r="AB468"/>
      <c r="AC468"/>
      <c r="AD468" s="57"/>
      <c r="AE468" s="393"/>
      <c r="AF468" s="393"/>
      <c r="AG468"/>
      <c r="AH468"/>
      <c r="AI468" s="394"/>
      <c r="AJ468" s="394"/>
      <c r="AK468" s="394"/>
      <c r="AL468" s="2"/>
      <c r="AM468" s="2"/>
      <c r="AN468"/>
      <c r="AO468"/>
      <c r="AP468" s="394"/>
      <c r="AQ468" s="394"/>
      <c r="AR468" s="175"/>
      <c r="AS468" s="2"/>
      <c r="AT468" s="2"/>
      <c r="AU468"/>
      <c r="AV468" s="2"/>
      <c r="AW468" s="2"/>
      <c r="AX468" s="2"/>
      <c r="AY468" s="2"/>
      <c r="AZ468" s="2"/>
      <c r="BA468" s="2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</row>
    <row r="469" spans="1:99" s="380" customFormat="1" x14ac:dyDescent="0.3">
      <c r="A469"/>
      <c r="B469" s="2"/>
      <c r="C469" s="2"/>
      <c r="D469" s="2"/>
      <c r="E469" s="279"/>
      <c r="F469" s="279"/>
      <c r="G469" s="279"/>
      <c r="H469" s="431"/>
      <c r="L469" s="391"/>
      <c r="R469" s="391"/>
      <c r="T469" s="392"/>
      <c r="U469" s="3"/>
      <c r="V469" s="3"/>
      <c r="W469" s="3"/>
      <c r="X469" s="57"/>
      <c r="Y469" s="1"/>
      <c r="Z469"/>
      <c r="AA469"/>
      <c r="AB469"/>
      <c r="AC469"/>
      <c r="AD469" s="57"/>
      <c r="AE469" s="393"/>
      <c r="AF469" s="393"/>
      <c r="AG469"/>
      <c r="AH469"/>
      <c r="AI469" s="394"/>
      <c r="AJ469" s="394"/>
      <c r="AK469" s="394"/>
      <c r="AL469" s="2"/>
      <c r="AM469" s="2"/>
      <c r="AN469"/>
      <c r="AO469"/>
      <c r="AP469" s="394"/>
      <c r="AQ469" s="394"/>
      <c r="AR469" s="175"/>
      <c r="AS469" s="2"/>
      <c r="AT469" s="2"/>
      <c r="AU469"/>
      <c r="AV469" s="2"/>
      <c r="AW469" s="2"/>
      <c r="AX469" s="2"/>
      <c r="AY469" s="2"/>
      <c r="AZ469" s="2"/>
      <c r="BA469" s="2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</row>
    <row r="470" spans="1:99" s="380" customFormat="1" x14ac:dyDescent="0.3">
      <c r="A470"/>
      <c r="B470" s="2"/>
      <c r="C470" s="2"/>
      <c r="D470" s="2"/>
      <c r="E470" s="279"/>
      <c r="F470" s="279"/>
      <c r="G470" s="279"/>
      <c r="H470" s="431"/>
      <c r="L470" s="391"/>
      <c r="R470" s="391"/>
      <c r="T470" s="392"/>
      <c r="U470" s="3"/>
      <c r="V470" s="3"/>
      <c r="W470" s="3"/>
      <c r="X470" s="57"/>
      <c r="Y470" s="1"/>
      <c r="Z470"/>
      <c r="AA470"/>
      <c r="AB470"/>
      <c r="AC470"/>
      <c r="AD470" s="57"/>
      <c r="AE470" s="393"/>
      <c r="AF470" s="393"/>
      <c r="AG470"/>
      <c r="AH470"/>
      <c r="AI470" s="394"/>
      <c r="AJ470" s="394"/>
      <c r="AK470" s="394"/>
      <c r="AL470" s="2"/>
      <c r="AM470" s="2"/>
      <c r="AN470"/>
      <c r="AO470"/>
      <c r="AP470" s="394"/>
      <c r="AQ470" s="394"/>
      <c r="AR470" s="175"/>
      <c r="AS470" s="2"/>
      <c r="AT470" s="2"/>
      <c r="AU470"/>
      <c r="AV470" s="2"/>
      <c r="AW470" s="2"/>
      <c r="AX470" s="2"/>
      <c r="AY470" s="2"/>
      <c r="AZ470" s="2"/>
      <c r="BA470" s="2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</row>
    <row r="471" spans="1:99" s="380" customFormat="1" x14ac:dyDescent="0.3">
      <c r="A471"/>
      <c r="B471" s="2"/>
      <c r="C471" s="2"/>
      <c r="D471" s="2"/>
      <c r="E471" s="279"/>
      <c r="F471" s="279"/>
      <c r="G471" s="279"/>
      <c r="H471" s="431"/>
      <c r="L471" s="391"/>
      <c r="R471" s="391"/>
      <c r="T471" s="392"/>
      <c r="U471" s="3"/>
      <c r="V471" s="3"/>
      <c r="W471" s="3"/>
      <c r="X471" s="57"/>
      <c r="Y471" s="1"/>
      <c r="Z471"/>
      <c r="AA471"/>
      <c r="AB471"/>
      <c r="AC471"/>
      <c r="AD471" s="57"/>
      <c r="AE471" s="393"/>
      <c r="AF471" s="393"/>
      <c r="AG471"/>
      <c r="AH471"/>
      <c r="AI471" s="394"/>
      <c r="AJ471" s="394"/>
      <c r="AK471" s="394"/>
      <c r="AL471" s="2"/>
      <c r="AM471" s="2"/>
      <c r="AN471"/>
      <c r="AO471"/>
      <c r="AP471" s="394"/>
      <c r="AQ471" s="394"/>
      <c r="AR471" s="175"/>
      <c r="AS471" s="2"/>
      <c r="AT471" s="2"/>
      <c r="AU471"/>
      <c r="AV471" s="2"/>
      <c r="AW471" s="2"/>
      <c r="AX471" s="2"/>
      <c r="AY471" s="2"/>
      <c r="AZ471" s="2"/>
      <c r="BA471" s="2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</row>
    <row r="472" spans="1:99" s="380" customFormat="1" x14ac:dyDescent="0.3">
      <c r="A472"/>
      <c r="B472" s="2"/>
      <c r="C472" s="2"/>
      <c r="D472" s="2"/>
      <c r="E472" s="279"/>
      <c r="F472" s="279"/>
      <c r="G472" s="279"/>
      <c r="H472" s="431"/>
      <c r="L472" s="391"/>
      <c r="R472" s="391"/>
      <c r="T472" s="392"/>
      <c r="U472" s="3"/>
      <c r="V472" s="3"/>
      <c r="W472" s="3"/>
      <c r="X472" s="57"/>
      <c r="Y472" s="1"/>
      <c r="Z472"/>
      <c r="AA472"/>
      <c r="AB472"/>
      <c r="AC472"/>
      <c r="AD472" s="57"/>
      <c r="AE472" s="393"/>
      <c r="AF472" s="393"/>
      <c r="AG472"/>
      <c r="AH472"/>
      <c r="AI472" s="394"/>
      <c r="AJ472" s="394"/>
      <c r="AK472" s="394"/>
      <c r="AL472" s="2"/>
      <c r="AM472" s="2"/>
      <c r="AN472"/>
      <c r="AO472"/>
      <c r="AP472" s="394"/>
      <c r="AQ472" s="394"/>
      <c r="AR472" s="175"/>
      <c r="AS472" s="2"/>
      <c r="AT472" s="2"/>
      <c r="AU472"/>
      <c r="AV472" s="2"/>
      <c r="AW472" s="2"/>
      <c r="AX472" s="2"/>
      <c r="AY472" s="2"/>
      <c r="AZ472" s="2"/>
      <c r="BA472" s="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</row>
    <row r="473" spans="1:99" s="380" customFormat="1" x14ac:dyDescent="0.3">
      <c r="A473"/>
      <c r="B473" s="2"/>
      <c r="C473" s="2"/>
      <c r="D473" s="2"/>
      <c r="E473" s="279"/>
      <c r="F473" s="279"/>
      <c r="G473" s="279"/>
      <c r="H473" s="431"/>
      <c r="L473" s="391"/>
      <c r="R473" s="391"/>
      <c r="T473" s="392"/>
      <c r="U473" s="3"/>
      <c r="V473" s="3"/>
      <c r="W473" s="3"/>
      <c r="X473" s="57"/>
      <c r="Y473" s="1"/>
      <c r="Z473"/>
      <c r="AA473"/>
      <c r="AB473"/>
      <c r="AC473"/>
      <c r="AD473" s="57"/>
      <c r="AE473" s="393"/>
      <c r="AF473" s="393"/>
      <c r="AG473"/>
      <c r="AH473"/>
      <c r="AI473" s="394"/>
      <c r="AJ473" s="394"/>
      <c r="AK473" s="394"/>
      <c r="AL473" s="2"/>
      <c r="AM473" s="2"/>
      <c r="AN473"/>
      <c r="AO473"/>
      <c r="AP473" s="394"/>
      <c r="AQ473" s="394"/>
      <c r="AR473" s="175"/>
      <c r="AS473" s="2"/>
      <c r="AT473" s="2"/>
      <c r="AU473"/>
      <c r="AV473" s="2"/>
      <c r="AW473" s="2"/>
      <c r="AX473" s="2"/>
      <c r="AY473" s="2"/>
      <c r="AZ473" s="2"/>
      <c r="BA473" s="2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</row>
    <row r="474" spans="1:99" s="380" customFormat="1" x14ac:dyDescent="0.3">
      <c r="A474"/>
      <c r="B474" s="2"/>
      <c r="C474" s="2"/>
      <c r="D474" s="2"/>
      <c r="E474" s="279"/>
      <c r="F474" s="279"/>
      <c r="G474" s="279"/>
      <c r="H474" s="431"/>
      <c r="L474" s="391"/>
      <c r="R474" s="391"/>
      <c r="T474" s="392"/>
      <c r="U474" s="3"/>
      <c r="V474" s="3"/>
      <c r="W474" s="3"/>
      <c r="X474" s="57"/>
      <c r="Y474" s="1"/>
      <c r="Z474"/>
      <c r="AA474"/>
      <c r="AB474"/>
      <c r="AC474"/>
      <c r="AD474" s="57"/>
      <c r="AE474" s="393"/>
      <c r="AF474" s="393"/>
      <c r="AG474"/>
      <c r="AH474"/>
      <c r="AI474" s="394"/>
      <c r="AJ474" s="394"/>
      <c r="AK474" s="394"/>
      <c r="AL474" s="2"/>
      <c r="AM474" s="2"/>
      <c r="AN474"/>
      <c r="AO474"/>
      <c r="AP474" s="394"/>
      <c r="AQ474" s="394"/>
      <c r="AR474" s="175"/>
      <c r="AS474" s="2"/>
      <c r="AT474" s="2"/>
      <c r="AU474"/>
      <c r="AV474" s="2"/>
      <c r="AW474" s="2"/>
      <c r="AX474" s="2"/>
      <c r="AY474" s="2"/>
      <c r="AZ474" s="2"/>
      <c r="BA474" s="2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</row>
    <row r="475" spans="1:99" s="380" customFormat="1" x14ac:dyDescent="0.3">
      <c r="A475"/>
      <c r="B475" s="2"/>
      <c r="C475" s="2"/>
      <c r="D475" s="2"/>
      <c r="E475" s="279"/>
      <c r="F475" s="279"/>
      <c r="G475" s="279"/>
      <c r="H475" s="431"/>
      <c r="L475" s="391"/>
      <c r="R475" s="391"/>
      <c r="T475" s="392"/>
      <c r="U475" s="3"/>
      <c r="V475" s="3"/>
      <c r="W475" s="3"/>
      <c r="X475" s="57"/>
      <c r="Y475" s="1"/>
      <c r="Z475"/>
      <c r="AA475"/>
      <c r="AB475"/>
      <c r="AC475"/>
      <c r="AD475" s="57"/>
      <c r="AE475" s="393"/>
      <c r="AF475" s="393"/>
      <c r="AG475"/>
      <c r="AH475"/>
      <c r="AI475" s="394"/>
      <c r="AJ475" s="394"/>
      <c r="AK475" s="394"/>
      <c r="AL475" s="2"/>
      <c r="AM475" s="2"/>
      <c r="AN475"/>
      <c r="AO475"/>
      <c r="AP475" s="394"/>
      <c r="AQ475" s="394"/>
      <c r="AR475" s="175"/>
      <c r="AS475" s="2"/>
      <c r="AT475" s="2"/>
      <c r="AU475"/>
      <c r="AV475" s="2"/>
      <c r="AW475" s="2"/>
      <c r="AX475" s="2"/>
      <c r="AY475" s="2"/>
      <c r="AZ475" s="2"/>
      <c r="BA475" s="2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</row>
    <row r="476" spans="1:99" s="380" customFormat="1" x14ac:dyDescent="0.3">
      <c r="A476"/>
      <c r="B476" s="2"/>
      <c r="C476" s="2"/>
      <c r="D476" s="2"/>
      <c r="E476" s="279"/>
      <c r="F476" s="279"/>
      <c r="G476" s="279"/>
      <c r="H476" s="431"/>
      <c r="L476" s="391"/>
      <c r="R476" s="391"/>
      <c r="T476" s="392"/>
      <c r="U476" s="3"/>
      <c r="V476" s="3"/>
      <c r="W476" s="3"/>
      <c r="X476" s="57"/>
      <c r="Y476" s="1"/>
      <c r="Z476"/>
      <c r="AA476"/>
      <c r="AB476"/>
      <c r="AC476"/>
      <c r="AD476" s="57"/>
      <c r="AE476" s="393"/>
      <c r="AF476" s="393"/>
      <c r="AG476"/>
      <c r="AH476"/>
      <c r="AI476" s="394"/>
      <c r="AJ476" s="394"/>
      <c r="AK476" s="394"/>
      <c r="AL476" s="2"/>
      <c r="AM476" s="2"/>
      <c r="AN476"/>
      <c r="AO476"/>
      <c r="AP476" s="394"/>
      <c r="AQ476" s="394"/>
      <c r="AR476" s="175"/>
      <c r="AS476" s="2"/>
      <c r="AT476" s="2"/>
      <c r="AU476"/>
      <c r="AV476" s="2"/>
      <c r="AW476" s="2"/>
      <c r="AX476" s="2"/>
      <c r="AY476" s="2"/>
      <c r="AZ476" s="2"/>
      <c r="BA476" s="2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</row>
    <row r="477" spans="1:99" s="380" customFormat="1" x14ac:dyDescent="0.3">
      <c r="A477"/>
      <c r="B477" s="2"/>
      <c r="C477" s="2"/>
      <c r="D477" s="2"/>
      <c r="E477" s="279"/>
      <c r="F477" s="279"/>
      <c r="G477" s="279"/>
      <c r="H477" s="431"/>
      <c r="L477" s="391"/>
      <c r="R477" s="391"/>
      <c r="T477" s="392"/>
      <c r="U477" s="3"/>
      <c r="V477" s="3"/>
      <c r="W477" s="3"/>
      <c r="X477" s="57"/>
      <c r="Y477" s="1"/>
      <c r="Z477"/>
      <c r="AA477"/>
      <c r="AB477"/>
      <c r="AC477"/>
      <c r="AD477" s="57"/>
      <c r="AE477" s="393"/>
      <c r="AF477" s="393"/>
      <c r="AG477"/>
      <c r="AH477"/>
      <c r="AI477" s="394"/>
      <c r="AJ477" s="394"/>
      <c r="AK477" s="394"/>
      <c r="AL477" s="2"/>
      <c r="AM477" s="2"/>
      <c r="AN477"/>
      <c r="AO477"/>
      <c r="AP477" s="394"/>
      <c r="AQ477" s="394"/>
      <c r="AR477" s="175"/>
      <c r="AS477" s="2"/>
      <c r="AT477" s="2"/>
      <c r="AU477"/>
      <c r="AV477" s="2"/>
      <c r="AW477" s="2"/>
      <c r="AX477" s="2"/>
      <c r="AY477" s="2"/>
      <c r="AZ477" s="2"/>
      <c r="BA477" s="2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</row>
    <row r="478" spans="1:99" s="380" customFormat="1" x14ac:dyDescent="0.3">
      <c r="A478"/>
      <c r="B478" s="2"/>
      <c r="C478" s="2"/>
      <c r="D478" s="2"/>
      <c r="E478" s="279"/>
      <c r="F478" s="279"/>
      <c r="G478" s="279"/>
      <c r="H478" s="431"/>
      <c r="L478" s="391"/>
      <c r="R478" s="391"/>
      <c r="T478" s="392"/>
      <c r="U478" s="3"/>
      <c r="V478" s="3"/>
      <c r="W478" s="3"/>
      <c r="X478" s="57"/>
      <c r="Y478" s="1"/>
      <c r="Z478"/>
      <c r="AA478"/>
      <c r="AB478"/>
      <c r="AC478"/>
      <c r="AD478" s="57"/>
      <c r="AE478" s="393"/>
      <c r="AF478" s="393"/>
      <c r="AG478"/>
      <c r="AH478"/>
      <c r="AI478" s="394"/>
      <c r="AJ478" s="394"/>
      <c r="AK478" s="394"/>
      <c r="AL478" s="2"/>
      <c r="AM478" s="2"/>
      <c r="AN478"/>
      <c r="AO478"/>
      <c r="AP478" s="394"/>
      <c r="AQ478" s="394"/>
      <c r="AR478" s="175"/>
      <c r="AS478" s="2"/>
      <c r="AT478" s="2"/>
      <c r="AU478"/>
      <c r="AV478" s="2"/>
      <c r="AW478" s="2"/>
      <c r="AX478" s="2"/>
      <c r="AY478" s="2"/>
      <c r="AZ478" s="2"/>
      <c r="BA478" s="2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</row>
    <row r="479" spans="1:99" s="380" customFormat="1" x14ac:dyDescent="0.3">
      <c r="A479"/>
      <c r="B479" s="2"/>
      <c r="C479" s="2"/>
      <c r="D479" s="2"/>
      <c r="E479" s="279"/>
      <c r="F479" s="279"/>
      <c r="G479" s="279"/>
      <c r="H479" s="432"/>
      <c r="L479" s="391"/>
      <c r="R479" s="391"/>
      <c r="T479" s="392"/>
      <c r="U479" s="3"/>
      <c r="V479" s="3"/>
      <c r="W479" s="3"/>
      <c r="X479" s="57"/>
      <c r="Y479" s="1"/>
      <c r="Z479"/>
      <c r="AA479"/>
      <c r="AB479"/>
      <c r="AC479"/>
      <c r="AD479" s="57"/>
      <c r="AE479" s="393"/>
      <c r="AF479" s="393"/>
      <c r="AG479"/>
      <c r="AH479"/>
      <c r="AI479" s="394"/>
      <c r="AJ479" s="394"/>
      <c r="AK479" s="394"/>
      <c r="AL479" s="2"/>
      <c r="AM479" s="2"/>
      <c r="AN479"/>
      <c r="AO479"/>
      <c r="AP479" s="394"/>
      <c r="AQ479" s="394"/>
      <c r="AR479" s="175"/>
      <c r="AS479" s="2"/>
      <c r="AT479" s="2"/>
      <c r="AU479"/>
      <c r="AV479" s="2"/>
      <c r="AW479" s="2"/>
      <c r="AX479" s="2"/>
      <c r="AY479" s="2"/>
      <c r="AZ479" s="2"/>
      <c r="BA479" s="2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</row>
    <row r="480" spans="1:99" s="380" customFormat="1" x14ac:dyDescent="0.3">
      <c r="A480"/>
      <c r="B480" s="2"/>
      <c r="C480" s="2"/>
      <c r="D480" s="2"/>
      <c r="E480" s="279"/>
      <c r="F480" s="279"/>
      <c r="G480" s="279"/>
      <c r="H480" s="432"/>
      <c r="L480" s="391"/>
      <c r="R480" s="391"/>
      <c r="T480" s="392"/>
      <c r="U480" s="3"/>
      <c r="V480" s="3"/>
      <c r="W480" s="3"/>
      <c r="X480" s="57"/>
      <c r="Y480" s="1"/>
      <c r="Z480"/>
      <c r="AA480"/>
      <c r="AB480"/>
      <c r="AC480"/>
      <c r="AD480" s="57"/>
      <c r="AE480" s="393"/>
      <c r="AF480" s="393"/>
      <c r="AG480"/>
      <c r="AH480"/>
      <c r="AI480" s="394"/>
      <c r="AJ480" s="394"/>
      <c r="AK480" s="394"/>
      <c r="AL480" s="2"/>
      <c r="AM480" s="2"/>
      <c r="AN480"/>
      <c r="AO480"/>
      <c r="AP480" s="394"/>
      <c r="AQ480" s="394"/>
      <c r="AR480" s="175"/>
      <c r="AS480" s="2"/>
      <c r="AT480" s="2"/>
      <c r="AU480"/>
      <c r="AV480" s="2"/>
      <c r="AW480" s="2"/>
      <c r="AX480" s="2"/>
      <c r="AY480" s="2"/>
      <c r="AZ480" s="2"/>
      <c r="BA480" s="2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</row>
    <row r="481" spans="1:99" s="380" customFormat="1" x14ac:dyDescent="0.3">
      <c r="A481"/>
      <c r="B481" s="2"/>
      <c r="C481" s="2"/>
      <c r="D481" s="2"/>
      <c r="E481" s="279"/>
      <c r="F481" s="279"/>
      <c r="G481" s="279"/>
      <c r="H481" s="432"/>
      <c r="L481" s="391"/>
      <c r="R481" s="391"/>
      <c r="T481" s="392"/>
      <c r="U481" s="3"/>
      <c r="V481" s="3"/>
      <c r="W481" s="3"/>
      <c r="X481" s="57"/>
      <c r="Y481" s="1"/>
      <c r="Z481"/>
      <c r="AA481"/>
      <c r="AB481"/>
      <c r="AC481"/>
      <c r="AD481" s="57"/>
      <c r="AE481" s="393"/>
      <c r="AF481" s="393"/>
      <c r="AG481"/>
      <c r="AH481"/>
      <c r="AI481" s="394"/>
      <c r="AJ481" s="394"/>
      <c r="AK481" s="394"/>
      <c r="AL481" s="2"/>
      <c r="AM481" s="2"/>
      <c r="AN481"/>
      <c r="AO481"/>
      <c r="AP481" s="394"/>
      <c r="AQ481" s="394"/>
      <c r="AR481" s="175"/>
      <c r="AS481" s="2"/>
      <c r="AT481" s="2"/>
      <c r="AU481"/>
      <c r="AV481" s="2"/>
      <c r="AW481" s="2"/>
      <c r="AX481" s="2"/>
      <c r="AY481" s="2"/>
      <c r="AZ481" s="2"/>
      <c r="BA481" s="2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</row>
    <row r="482" spans="1:99" s="380" customFormat="1" x14ac:dyDescent="0.3">
      <c r="A482"/>
      <c r="B482" s="2"/>
      <c r="C482" s="2"/>
      <c r="D482" s="2"/>
      <c r="E482" s="279"/>
      <c r="F482" s="279"/>
      <c r="G482" s="279"/>
      <c r="H482" s="432"/>
      <c r="L482" s="391"/>
      <c r="R482" s="391"/>
      <c r="T482" s="392"/>
      <c r="U482" s="3"/>
      <c r="V482" s="3"/>
      <c r="W482" s="3"/>
      <c r="X482" s="57"/>
      <c r="Y482" s="1"/>
      <c r="Z482"/>
      <c r="AA482"/>
      <c r="AB482"/>
      <c r="AC482"/>
      <c r="AD482" s="57"/>
      <c r="AE482" s="393"/>
      <c r="AF482" s="393"/>
      <c r="AG482"/>
      <c r="AH482"/>
      <c r="AI482" s="394"/>
      <c r="AJ482" s="394"/>
      <c r="AK482" s="394"/>
      <c r="AL482" s="2"/>
      <c r="AM482" s="2"/>
      <c r="AN482"/>
      <c r="AO482"/>
      <c r="AP482" s="394"/>
      <c r="AQ482" s="394"/>
      <c r="AR482" s="175"/>
      <c r="AS482" s="2"/>
      <c r="AT482" s="2"/>
      <c r="AU482"/>
      <c r="AV482" s="2"/>
      <c r="AW482" s="2"/>
      <c r="AX482" s="2"/>
      <c r="AY482" s="2"/>
      <c r="AZ482" s="2"/>
      <c r="BA482" s="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</row>
    <row r="483" spans="1:99" s="380" customFormat="1" x14ac:dyDescent="0.3">
      <c r="A483"/>
      <c r="B483" s="2"/>
      <c r="C483" s="2"/>
      <c r="D483" s="2"/>
      <c r="E483" s="279"/>
      <c r="F483" s="279"/>
      <c r="G483" s="279"/>
      <c r="H483" s="432"/>
      <c r="L483" s="391"/>
      <c r="R483" s="391"/>
      <c r="T483" s="392"/>
      <c r="U483" s="3"/>
      <c r="V483" s="3"/>
      <c r="W483" s="3"/>
      <c r="X483" s="57"/>
      <c r="Y483" s="1"/>
      <c r="Z483"/>
      <c r="AA483"/>
      <c r="AB483"/>
      <c r="AC483"/>
      <c r="AD483" s="57"/>
      <c r="AE483" s="393"/>
      <c r="AF483" s="393"/>
      <c r="AG483"/>
      <c r="AH483"/>
      <c r="AI483" s="394"/>
      <c r="AJ483" s="394"/>
      <c r="AK483" s="394"/>
      <c r="AL483" s="2"/>
      <c r="AM483" s="2"/>
      <c r="AN483"/>
      <c r="AO483"/>
      <c r="AP483" s="394"/>
      <c r="AQ483" s="394"/>
      <c r="AR483" s="175"/>
      <c r="AS483" s="2"/>
      <c r="AT483" s="2"/>
      <c r="AU483"/>
      <c r="AV483" s="2"/>
      <c r="AW483" s="2"/>
      <c r="AX483" s="2"/>
      <c r="AY483" s="2"/>
      <c r="AZ483" s="2"/>
      <c r="BA483" s="2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</row>
    <row r="484" spans="1:99" s="380" customFormat="1" x14ac:dyDescent="0.3">
      <c r="A484"/>
      <c r="B484" s="2"/>
      <c r="C484" s="2"/>
      <c r="D484" s="2"/>
      <c r="E484" s="279"/>
      <c r="F484" s="279"/>
      <c r="G484" s="279"/>
      <c r="H484" s="432"/>
      <c r="L484" s="391"/>
      <c r="R484" s="391"/>
      <c r="T484" s="392"/>
      <c r="U484" s="3"/>
      <c r="V484" s="3"/>
      <c r="W484" s="3"/>
      <c r="X484" s="57"/>
      <c r="Y484" s="1"/>
      <c r="Z484"/>
      <c r="AA484"/>
      <c r="AB484"/>
      <c r="AC484"/>
      <c r="AD484" s="57"/>
      <c r="AE484" s="393"/>
      <c r="AF484" s="393"/>
      <c r="AG484"/>
      <c r="AH484"/>
      <c r="AI484" s="394"/>
      <c r="AJ484" s="394"/>
      <c r="AK484" s="394"/>
      <c r="AL484" s="2"/>
      <c r="AM484" s="2"/>
      <c r="AN484"/>
      <c r="AO484"/>
      <c r="AP484" s="394"/>
      <c r="AQ484" s="394"/>
      <c r="AR484" s="175"/>
      <c r="AS484" s="2"/>
      <c r="AT484" s="2"/>
      <c r="AU484"/>
      <c r="AV484" s="2"/>
      <c r="AW484" s="2"/>
      <c r="AX484" s="2"/>
      <c r="AY484" s="2"/>
      <c r="AZ484" s="2"/>
      <c r="BA484" s="2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</row>
    <row r="485" spans="1:99" s="380" customFormat="1" x14ac:dyDescent="0.3">
      <c r="A485"/>
      <c r="B485" s="2"/>
      <c r="C485" s="2"/>
      <c r="D485" s="2"/>
      <c r="E485" s="279"/>
      <c r="F485" s="279"/>
      <c r="G485" s="279"/>
      <c r="H485" s="432"/>
      <c r="L485" s="391"/>
      <c r="R485" s="391"/>
      <c r="T485" s="392"/>
      <c r="U485" s="3"/>
      <c r="V485" s="3"/>
      <c r="W485" s="3"/>
      <c r="X485" s="57"/>
      <c r="Y485" s="1"/>
      <c r="Z485"/>
      <c r="AA485"/>
      <c r="AB485"/>
      <c r="AC485"/>
      <c r="AD485" s="57"/>
      <c r="AE485" s="393"/>
      <c r="AF485" s="393"/>
      <c r="AG485"/>
      <c r="AH485"/>
      <c r="AI485" s="394"/>
      <c r="AJ485" s="394"/>
      <c r="AK485" s="394"/>
      <c r="AL485" s="2"/>
      <c r="AM485" s="2"/>
      <c r="AN485"/>
      <c r="AO485"/>
      <c r="AP485" s="394"/>
      <c r="AQ485" s="394"/>
      <c r="AR485" s="175"/>
      <c r="AS485" s="2"/>
      <c r="AT485" s="2"/>
      <c r="AU485"/>
      <c r="AV485" s="2"/>
      <c r="AW485" s="2"/>
      <c r="AX485" s="2"/>
      <c r="AY485" s="2"/>
      <c r="AZ485" s="2"/>
      <c r="BA485" s="2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</row>
    <row r="486" spans="1:99" s="380" customFormat="1" x14ac:dyDescent="0.3">
      <c r="A486"/>
      <c r="B486" s="2"/>
      <c r="C486" s="2"/>
      <c r="D486" s="2"/>
      <c r="E486" s="279"/>
      <c r="F486" s="279"/>
      <c r="G486" s="279"/>
      <c r="H486" s="432"/>
      <c r="L486" s="391"/>
      <c r="R486" s="391"/>
      <c r="T486" s="392"/>
      <c r="U486" s="3"/>
      <c r="V486" s="3"/>
      <c r="W486" s="3"/>
      <c r="X486" s="57"/>
      <c r="Y486" s="1"/>
      <c r="Z486"/>
      <c r="AA486"/>
      <c r="AB486"/>
      <c r="AC486"/>
      <c r="AD486" s="57"/>
      <c r="AE486" s="393"/>
      <c r="AF486" s="393"/>
      <c r="AG486"/>
      <c r="AH486"/>
      <c r="AI486" s="394"/>
      <c r="AJ486" s="394"/>
      <c r="AK486" s="394"/>
      <c r="AL486" s="2"/>
      <c r="AM486" s="2"/>
      <c r="AN486"/>
      <c r="AO486"/>
      <c r="AP486" s="394"/>
      <c r="AQ486" s="394"/>
      <c r="AR486" s="175"/>
      <c r="AS486" s="2"/>
      <c r="AT486" s="2"/>
      <c r="AU486"/>
      <c r="AV486" s="2"/>
      <c r="AW486" s="2"/>
      <c r="AX486" s="2"/>
      <c r="AY486" s="2"/>
      <c r="AZ486" s="2"/>
      <c r="BA486" s="2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</row>
    <row r="487" spans="1:99" s="380" customFormat="1" x14ac:dyDescent="0.3">
      <c r="A487"/>
      <c r="B487" s="2"/>
      <c r="C487" s="2"/>
      <c r="D487" s="2"/>
      <c r="E487" s="279"/>
      <c r="F487" s="279"/>
      <c r="G487" s="279"/>
      <c r="H487" s="432"/>
      <c r="L487" s="391"/>
      <c r="R487" s="391"/>
      <c r="T487" s="392"/>
      <c r="U487" s="3"/>
      <c r="V487" s="3"/>
      <c r="W487" s="3"/>
      <c r="X487" s="57"/>
      <c r="Y487" s="1"/>
      <c r="Z487"/>
      <c r="AA487"/>
      <c r="AB487"/>
      <c r="AC487"/>
      <c r="AD487" s="57"/>
      <c r="AE487" s="393"/>
      <c r="AF487" s="393"/>
      <c r="AG487"/>
      <c r="AH487"/>
      <c r="AI487" s="394"/>
      <c r="AJ487" s="394"/>
      <c r="AK487" s="394"/>
      <c r="AL487" s="2"/>
      <c r="AM487" s="2"/>
      <c r="AN487"/>
      <c r="AO487"/>
      <c r="AP487" s="394"/>
      <c r="AQ487" s="394"/>
      <c r="AR487" s="175"/>
      <c r="AS487" s="2"/>
      <c r="AT487" s="2"/>
      <c r="AU487"/>
      <c r="AV487" s="2"/>
      <c r="AW487" s="2"/>
      <c r="AX487" s="2"/>
      <c r="AY487" s="2"/>
      <c r="AZ487" s="2"/>
      <c r="BA487" s="2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</row>
    <row r="488" spans="1:99" s="380" customFormat="1" x14ac:dyDescent="0.3">
      <c r="A488"/>
      <c r="B488" s="2"/>
      <c r="C488" s="2"/>
      <c r="D488" s="2"/>
      <c r="E488" s="279"/>
      <c r="F488" s="279"/>
      <c r="G488" s="279"/>
      <c r="H488" s="432"/>
      <c r="L488" s="391"/>
      <c r="R488" s="391"/>
      <c r="T488" s="392"/>
      <c r="U488" s="3"/>
      <c r="V488" s="3"/>
      <c r="W488" s="3"/>
      <c r="X488" s="57"/>
      <c r="Y488" s="1"/>
      <c r="Z488"/>
      <c r="AA488"/>
      <c r="AB488"/>
      <c r="AC488"/>
      <c r="AD488" s="57"/>
      <c r="AE488" s="393"/>
      <c r="AF488" s="393"/>
      <c r="AG488"/>
      <c r="AH488"/>
      <c r="AI488" s="394"/>
      <c r="AJ488" s="394"/>
      <c r="AK488" s="394"/>
      <c r="AL488" s="2"/>
      <c r="AM488" s="2"/>
      <c r="AN488"/>
      <c r="AO488"/>
      <c r="AP488" s="394"/>
      <c r="AQ488" s="394"/>
      <c r="AR488" s="175"/>
      <c r="AS488" s="2"/>
      <c r="AT488" s="2"/>
      <c r="AU488"/>
      <c r="AV488" s="2"/>
      <c r="AW488" s="2"/>
      <c r="AX488" s="2"/>
      <c r="AY488" s="2"/>
      <c r="AZ488" s="2"/>
      <c r="BA488" s="2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</row>
    <row r="489" spans="1:99" s="380" customFormat="1" x14ac:dyDescent="0.3">
      <c r="A489"/>
      <c r="B489" s="2"/>
      <c r="C489" s="2"/>
      <c r="D489" s="2"/>
      <c r="E489" s="279"/>
      <c r="F489" s="279"/>
      <c r="G489" s="279"/>
      <c r="H489" s="432"/>
      <c r="L489" s="391"/>
      <c r="R489" s="391"/>
      <c r="T489" s="392"/>
      <c r="U489" s="3"/>
      <c r="V489" s="3"/>
      <c r="W489" s="3"/>
      <c r="X489" s="57"/>
      <c r="Y489" s="1"/>
      <c r="Z489"/>
      <c r="AA489"/>
      <c r="AB489"/>
      <c r="AC489"/>
      <c r="AD489" s="57"/>
      <c r="AE489" s="393"/>
      <c r="AF489" s="393"/>
      <c r="AG489"/>
      <c r="AH489"/>
      <c r="AI489" s="394"/>
      <c r="AJ489" s="394"/>
      <c r="AK489" s="394"/>
      <c r="AL489" s="2"/>
      <c r="AM489" s="2"/>
      <c r="AN489"/>
      <c r="AO489"/>
      <c r="AP489" s="394"/>
      <c r="AQ489" s="394"/>
      <c r="AR489" s="175"/>
      <c r="AS489" s="2"/>
      <c r="AT489" s="2"/>
      <c r="AU489"/>
      <c r="AV489" s="2"/>
      <c r="AW489" s="2"/>
      <c r="AX489" s="2"/>
      <c r="AY489" s="2"/>
      <c r="AZ489" s="2"/>
      <c r="BA489" s="2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</row>
    <row r="490" spans="1:99" s="380" customFormat="1" x14ac:dyDescent="0.3">
      <c r="A490"/>
      <c r="B490" s="2"/>
      <c r="C490" s="2"/>
      <c r="D490" s="2"/>
      <c r="E490" s="279"/>
      <c r="F490" s="279"/>
      <c r="G490" s="279"/>
      <c r="H490" s="432"/>
      <c r="L490" s="391"/>
      <c r="R490" s="391"/>
      <c r="T490" s="392"/>
      <c r="U490" s="3"/>
      <c r="V490" s="3"/>
      <c r="W490" s="3"/>
      <c r="X490" s="57"/>
      <c r="Y490" s="1"/>
      <c r="Z490"/>
      <c r="AA490"/>
      <c r="AB490"/>
      <c r="AC490"/>
      <c r="AD490" s="57"/>
      <c r="AE490" s="393"/>
      <c r="AF490" s="393"/>
      <c r="AG490"/>
      <c r="AH490"/>
      <c r="AI490" s="394"/>
      <c r="AJ490" s="394"/>
      <c r="AK490" s="394"/>
      <c r="AL490" s="2"/>
      <c r="AM490" s="2"/>
      <c r="AN490"/>
      <c r="AO490"/>
      <c r="AP490" s="394"/>
      <c r="AQ490" s="394"/>
      <c r="AR490" s="175"/>
      <c r="AS490" s="2"/>
      <c r="AT490" s="2"/>
      <c r="AU490"/>
      <c r="AV490" s="2"/>
      <c r="AW490" s="2"/>
      <c r="AX490" s="2"/>
      <c r="AY490" s="2"/>
      <c r="AZ490" s="2"/>
      <c r="BA490" s="2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</row>
    <row r="491" spans="1:99" s="380" customFormat="1" x14ac:dyDescent="0.3">
      <c r="A491"/>
      <c r="B491" s="2"/>
      <c r="C491" s="2"/>
      <c r="D491" s="2"/>
      <c r="E491" s="279"/>
      <c r="F491" s="279"/>
      <c r="G491" s="279"/>
      <c r="H491" s="432"/>
      <c r="L491" s="391"/>
      <c r="R491" s="391"/>
      <c r="T491" s="392"/>
      <c r="U491" s="3"/>
      <c r="V491" s="3"/>
      <c r="W491" s="3"/>
      <c r="X491" s="57"/>
      <c r="Y491" s="1"/>
      <c r="Z491"/>
      <c r="AA491"/>
      <c r="AB491"/>
      <c r="AC491"/>
      <c r="AD491" s="57"/>
      <c r="AE491" s="393"/>
      <c r="AF491" s="393"/>
      <c r="AG491"/>
      <c r="AH491"/>
      <c r="AI491" s="394"/>
      <c r="AJ491" s="394"/>
      <c r="AK491" s="394"/>
      <c r="AL491" s="2"/>
      <c r="AM491" s="2"/>
      <c r="AN491"/>
      <c r="AO491"/>
      <c r="AP491" s="394"/>
      <c r="AQ491" s="394"/>
      <c r="AR491" s="175"/>
      <c r="AS491" s="2"/>
      <c r="AT491" s="2"/>
      <c r="AU491"/>
      <c r="AV491" s="2"/>
      <c r="AW491" s="2"/>
      <c r="AX491" s="2"/>
      <c r="AY491" s="2"/>
      <c r="AZ491" s="2"/>
      <c r="BA491" s="2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</row>
    <row r="492" spans="1:99" s="380" customFormat="1" x14ac:dyDescent="0.3">
      <c r="A492"/>
      <c r="B492" s="2"/>
      <c r="C492" s="2"/>
      <c r="D492" s="2"/>
      <c r="E492" s="279"/>
      <c r="F492" s="279"/>
      <c r="G492" s="279"/>
      <c r="H492" s="432"/>
      <c r="L492" s="391"/>
      <c r="R492" s="391"/>
      <c r="T492" s="392"/>
      <c r="U492" s="3"/>
      <c r="V492" s="3"/>
      <c r="W492" s="3"/>
      <c r="X492" s="57"/>
      <c r="Y492" s="1"/>
      <c r="Z492"/>
      <c r="AA492"/>
      <c r="AB492"/>
      <c r="AC492"/>
      <c r="AD492" s="57"/>
      <c r="AE492" s="393"/>
      <c r="AF492" s="393"/>
      <c r="AG492"/>
      <c r="AH492"/>
      <c r="AI492" s="394"/>
      <c r="AJ492" s="394"/>
      <c r="AK492" s="394"/>
      <c r="AL492" s="2"/>
      <c r="AM492" s="2"/>
      <c r="AN492"/>
      <c r="AO492"/>
      <c r="AP492" s="394"/>
      <c r="AQ492" s="394"/>
      <c r="AR492" s="175"/>
      <c r="AS492" s="2"/>
      <c r="AT492" s="2"/>
      <c r="AU492"/>
      <c r="AV492" s="2"/>
      <c r="AW492" s="2"/>
      <c r="AX492" s="2"/>
      <c r="AY492" s="2"/>
      <c r="AZ492" s="2"/>
      <c r="BA492" s="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</row>
    <row r="493" spans="1:99" s="380" customFormat="1" x14ac:dyDescent="0.3">
      <c r="A493"/>
      <c r="B493" s="2"/>
      <c r="C493" s="2"/>
      <c r="D493" s="2"/>
      <c r="E493" s="279"/>
      <c r="F493" s="279"/>
      <c r="G493" s="279"/>
      <c r="H493" s="432"/>
      <c r="L493" s="391"/>
      <c r="R493" s="391"/>
      <c r="T493" s="392"/>
      <c r="U493" s="3"/>
      <c r="V493" s="3"/>
      <c r="W493" s="3"/>
      <c r="X493" s="57"/>
      <c r="Y493" s="1"/>
      <c r="Z493"/>
      <c r="AA493"/>
      <c r="AB493"/>
      <c r="AC493"/>
      <c r="AD493" s="57"/>
      <c r="AE493" s="393"/>
      <c r="AF493" s="393"/>
      <c r="AG493"/>
      <c r="AH493"/>
      <c r="AI493" s="394"/>
      <c r="AJ493" s="394"/>
      <c r="AK493" s="394"/>
      <c r="AL493" s="2"/>
      <c r="AM493" s="2"/>
      <c r="AN493"/>
      <c r="AO493"/>
      <c r="AP493" s="394"/>
      <c r="AQ493" s="394"/>
      <c r="AR493" s="175"/>
      <c r="AS493" s="2"/>
      <c r="AT493" s="2"/>
      <c r="AU493"/>
      <c r="AV493" s="2"/>
      <c r="AW493" s="2"/>
      <c r="AX493" s="2"/>
      <c r="AY493" s="2"/>
      <c r="AZ493" s="2"/>
      <c r="BA493" s="2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</row>
    <row r="494" spans="1:99" s="380" customFormat="1" x14ac:dyDescent="0.3">
      <c r="A494"/>
      <c r="B494" s="2"/>
      <c r="C494" s="2"/>
      <c r="D494" s="2"/>
      <c r="E494" s="279"/>
      <c r="F494" s="279"/>
      <c r="G494" s="279"/>
      <c r="H494" s="432"/>
      <c r="L494" s="391"/>
      <c r="R494" s="391"/>
      <c r="T494" s="392"/>
      <c r="U494" s="3"/>
      <c r="V494" s="3"/>
      <c r="W494" s="3"/>
      <c r="X494" s="57"/>
      <c r="Y494" s="1"/>
      <c r="Z494"/>
      <c r="AA494"/>
      <c r="AB494"/>
      <c r="AC494"/>
      <c r="AD494" s="57"/>
      <c r="AE494" s="393"/>
      <c r="AF494" s="393"/>
      <c r="AG494"/>
      <c r="AH494"/>
      <c r="AI494" s="394"/>
      <c r="AJ494" s="394"/>
      <c r="AK494" s="394"/>
      <c r="AL494" s="2"/>
      <c r="AM494" s="2"/>
      <c r="AN494"/>
      <c r="AO494"/>
      <c r="AP494" s="394"/>
      <c r="AQ494" s="394"/>
      <c r="AR494" s="175"/>
      <c r="AS494" s="2"/>
      <c r="AT494" s="2"/>
      <c r="AU494"/>
      <c r="AV494" s="2"/>
      <c r="AW494" s="2"/>
      <c r="AX494" s="2"/>
      <c r="AY494" s="2"/>
      <c r="AZ494" s="2"/>
      <c r="BA494" s="2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</row>
    <row r="495" spans="1:99" s="380" customFormat="1" x14ac:dyDescent="0.3">
      <c r="A495"/>
      <c r="B495" s="2"/>
      <c r="C495" s="2"/>
      <c r="D495" s="2"/>
      <c r="E495" s="279"/>
      <c r="F495" s="279"/>
      <c r="G495" s="279"/>
      <c r="H495" s="432"/>
      <c r="L495" s="391"/>
      <c r="R495" s="391"/>
      <c r="T495" s="392"/>
      <c r="U495" s="3"/>
      <c r="V495" s="3"/>
      <c r="W495" s="3"/>
      <c r="X495" s="57"/>
      <c r="Y495" s="1"/>
      <c r="Z495"/>
      <c r="AA495"/>
      <c r="AB495"/>
      <c r="AC495"/>
      <c r="AD495" s="57"/>
      <c r="AE495" s="393"/>
      <c r="AF495" s="393"/>
      <c r="AG495"/>
      <c r="AH495"/>
      <c r="AI495" s="394"/>
      <c r="AJ495" s="394"/>
      <c r="AK495" s="394"/>
      <c r="AL495" s="2"/>
      <c r="AM495" s="2"/>
      <c r="AN495"/>
      <c r="AO495"/>
      <c r="AP495" s="394"/>
      <c r="AQ495" s="394"/>
      <c r="AR495" s="175"/>
      <c r="AS495" s="2"/>
      <c r="AT495" s="2"/>
      <c r="AU495"/>
      <c r="AV495" s="2"/>
      <c r="AW495" s="2"/>
      <c r="AX495" s="2"/>
      <c r="AY495" s="2"/>
      <c r="AZ495" s="2"/>
      <c r="BA495" s="2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</row>
    <row r="496" spans="1:99" s="380" customFormat="1" x14ac:dyDescent="0.3">
      <c r="A496"/>
      <c r="B496" s="2"/>
      <c r="C496" s="2"/>
      <c r="D496" s="2"/>
      <c r="E496" s="279"/>
      <c r="F496" s="279"/>
      <c r="G496" s="279"/>
      <c r="H496" s="432"/>
      <c r="L496" s="391"/>
      <c r="R496" s="391"/>
      <c r="T496" s="392"/>
      <c r="U496" s="3"/>
      <c r="V496" s="3"/>
      <c r="W496" s="3"/>
      <c r="X496" s="57"/>
      <c r="Y496" s="1"/>
      <c r="Z496"/>
      <c r="AA496"/>
      <c r="AB496"/>
      <c r="AC496"/>
      <c r="AD496" s="57"/>
      <c r="AE496" s="393"/>
      <c r="AF496" s="393"/>
      <c r="AG496"/>
      <c r="AH496"/>
      <c r="AI496" s="394"/>
      <c r="AJ496" s="394"/>
      <c r="AK496" s="394"/>
      <c r="AL496" s="2"/>
      <c r="AM496" s="2"/>
      <c r="AN496"/>
      <c r="AO496"/>
      <c r="AP496" s="394"/>
      <c r="AQ496" s="394"/>
      <c r="AR496" s="175"/>
      <c r="AS496" s="2"/>
      <c r="AT496" s="2"/>
      <c r="AU496"/>
      <c r="AV496" s="2"/>
      <c r="AW496" s="2"/>
      <c r="AX496" s="2"/>
      <c r="AY496" s="2"/>
      <c r="AZ496" s="2"/>
      <c r="BA496" s="2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</row>
  </sheetData>
  <autoFilter ref="A2:BB250" xr:uid="{66274115-D583-4E01-99C1-C7F89DA95BC0}">
    <sortState ref="A3:BB250">
      <sortCondition sortBy="cellColor" ref="A2:A250" dxfId="90"/>
    </sortState>
  </autoFilter>
  <conditionalFormatting sqref="D3:D250">
    <cfRule type="cellIs" dxfId="20" priority="1" operator="equal">
      <formula>"F"</formula>
    </cfRule>
  </conditionalFormatting>
  <conditionalFormatting sqref="AK3:AK250 AR3:AR250 AY3:AY250">
    <cfRule type="cellIs" dxfId="19" priority="7" operator="lessThanOrEqual">
      <formula>0</formula>
    </cfRule>
  </conditionalFormatting>
  <conditionalFormatting sqref="AL3:AL250 AS3:AS250 AZ3:AZ250">
    <cfRule type="cellIs" dxfId="18" priority="8" operator="equal">
      <formula>2</formula>
    </cfRule>
  </conditionalFormatting>
  <conditionalFormatting sqref="G3:G250">
    <cfRule type="cellIs" dxfId="17" priority="2" operator="equal">
      <formula>"F"</formula>
    </cfRule>
  </conditionalFormatting>
  <conditionalFormatting sqref="AD3:AD250">
    <cfRule type="cellIs" dxfId="16" priority="3" operator="lessThanOrEqual">
      <formula>0</formula>
    </cfRule>
  </conditionalFormatting>
  <conditionalFormatting sqref="AE3:AE250">
    <cfRule type="cellIs" dxfId="15" priority="4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DACE9-4DF7-41FE-AF83-DB8C325004CD}">
  <sheetPr>
    <tabColor rgb="FF0000CC"/>
  </sheetPr>
  <dimension ref="A1:CU96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activeCell="E51" sqref="E51"/>
    </sheetView>
  </sheetViews>
  <sheetFormatPr defaultColWidth="8.88671875" defaultRowHeight="14.4" x14ac:dyDescent="0.3"/>
  <cols>
    <col min="1" max="1" width="28.6640625" bestFit="1" customWidth="1"/>
    <col min="2" max="2" width="8.88671875" style="2"/>
    <col min="3" max="4" width="8.88671875" style="2" hidden="1" customWidth="1"/>
    <col min="5" max="5" width="8.88671875" style="377" customWidth="1"/>
    <col min="6" max="7" width="8.88671875" style="377" hidden="1" customWidth="1"/>
    <col min="8" max="8" width="13.5546875" style="380" bestFit="1" customWidth="1"/>
    <col min="9" max="9" width="9.44140625" style="380" customWidth="1"/>
    <col min="10" max="10" width="5.88671875" style="380" customWidth="1"/>
    <col min="11" max="11" width="9.44140625" style="380" customWidth="1"/>
    <col min="12" max="12" width="9.44140625" style="391" customWidth="1"/>
    <col min="13" max="13" width="6.33203125" style="380" customWidth="1"/>
    <col min="14" max="14" width="8.6640625" style="380" customWidth="1"/>
    <col min="15" max="15" width="8.44140625" style="380" customWidth="1"/>
    <col min="16" max="16" width="6.44140625" style="380" customWidth="1"/>
    <col min="17" max="17" width="7.33203125" style="380" customWidth="1"/>
    <col min="18" max="18" width="7.88671875" style="391" customWidth="1"/>
    <col min="19" max="19" width="7.88671875" style="380" customWidth="1"/>
    <col min="20" max="20" width="7.88671875" style="392" customWidth="1"/>
    <col min="21" max="22" width="8.44140625" style="3" customWidth="1"/>
    <col min="23" max="23" width="8" style="3" customWidth="1"/>
    <col min="24" max="24" width="7.44140625" style="57" customWidth="1"/>
    <col min="25" max="25" width="7.44140625" style="1" customWidth="1"/>
    <col min="26" max="26" width="2.5546875" customWidth="1"/>
    <col min="27" max="27" width="9.44140625" customWidth="1"/>
    <col min="28" max="28" width="7.109375" customWidth="1"/>
    <col min="29" max="29" width="8.109375" customWidth="1"/>
    <col min="30" max="30" width="5.88671875" style="57" customWidth="1"/>
    <col min="31" max="31" width="7.6640625" style="393" customWidth="1"/>
    <col min="32" max="32" width="7.33203125" style="393" customWidth="1"/>
    <col min="33" max="33" width="1.5546875" customWidth="1"/>
    <col min="34" max="34" width="9.44140625" hidden="1" customWidth="1"/>
    <col min="35" max="35" width="6.88671875" style="394" hidden="1" customWidth="1"/>
    <col min="36" max="36" width="7.33203125" style="394" hidden="1" customWidth="1"/>
    <col min="37" max="37" width="6.109375" style="394" hidden="1" customWidth="1"/>
    <col min="38" max="39" width="8.109375" style="2" hidden="1" customWidth="1"/>
    <col min="40" max="40" width="2.5546875" hidden="1" customWidth="1"/>
    <col min="41" max="41" width="9.44140625" hidden="1" customWidth="1"/>
    <col min="42" max="43" width="7.88671875" style="394" hidden="1" customWidth="1"/>
    <col min="44" max="44" width="5.5546875" style="175" hidden="1" customWidth="1"/>
    <col min="45" max="45" width="7.109375" style="2" hidden="1" customWidth="1"/>
    <col min="46" max="46" width="8" style="2" hidden="1" customWidth="1"/>
    <col min="47" max="47" width="2.5546875" hidden="1" customWidth="1"/>
    <col min="48" max="48" width="9.44140625" style="2" hidden="1" customWidth="1"/>
    <col min="49" max="50" width="8" style="2" hidden="1" customWidth="1"/>
    <col min="51" max="51" width="5.5546875" style="2" hidden="1" customWidth="1"/>
    <col min="52" max="52" width="7.6640625" style="2" hidden="1" customWidth="1"/>
    <col min="53" max="53" width="8" style="2" hidden="1" customWidth="1"/>
    <col min="54" max="54" width="2.6640625" customWidth="1"/>
    <col min="57" max="57" width="29.44140625" bestFit="1" customWidth="1"/>
  </cols>
  <sheetData>
    <row r="1" spans="1:61" ht="16.2" thickBot="1" x14ac:dyDescent="0.35">
      <c r="A1" s="395" t="s">
        <v>1969</v>
      </c>
      <c r="B1" s="10"/>
      <c r="C1" s="10"/>
      <c r="D1" s="10"/>
      <c r="E1" s="374"/>
      <c r="F1" s="374"/>
      <c r="G1" s="374"/>
      <c r="H1" s="373"/>
      <c r="I1" s="373"/>
      <c r="J1" s="373"/>
      <c r="K1" s="373"/>
      <c r="L1" s="375"/>
      <c r="M1" s="373"/>
      <c r="N1" s="373"/>
      <c r="O1" s="373"/>
      <c r="P1" s="373"/>
      <c r="Q1" s="373"/>
      <c r="R1" s="375"/>
      <c r="S1" s="373"/>
      <c r="T1" s="376"/>
      <c r="U1" s="60"/>
      <c r="V1" s="60"/>
      <c r="W1" s="60"/>
      <c r="X1" s="230"/>
      <c r="Y1" s="61"/>
      <c r="AA1" s="59" t="s">
        <v>1762</v>
      </c>
      <c r="AB1" s="59"/>
      <c r="AC1" s="59"/>
      <c r="AD1" s="242"/>
      <c r="AE1" s="65"/>
      <c r="AF1" s="65"/>
      <c r="AH1" s="59" t="s">
        <v>1026</v>
      </c>
      <c r="AI1" s="121"/>
      <c r="AJ1" s="121"/>
      <c r="AK1" s="121"/>
      <c r="AL1" s="122"/>
      <c r="AM1" s="122"/>
      <c r="AO1" s="176" t="s">
        <v>1986</v>
      </c>
      <c r="AP1" s="177"/>
      <c r="AQ1" s="177"/>
      <c r="AR1" s="178"/>
      <c r="AS1" s="179"/>
      <c r="AT1" s="179"/>
      <c r="AV1" s="176" t="s">
        <v>1987</v>
      </c>
      <c r="AW1" s="272"/>
      <c r="AX1" s="272"/>
      <c r="AY1" s="272"/>
      <c r="AZ1" s="272"/>
      <c r="BA1" s="272"/>
    </row>
    <row r="2" spans="1:61" s="403" customFormat="1" ht="62.4" x14ac:dyDescent="0.3">
      <c r="A2" s="396" t="s">
        <v>0</v>
      </c>
      <c r="B2" s="397" t="s">
        <v>1981</v>
      </c>
      <c r="C2" s="397" t="s">
        <v>1980</v>
      </c>
      <c r="D2" s="397"/>
      <c r="E2" s="397" t="s">
        <v>1476</v>
      </c>
      <c r="F2" s="397"/>
      <c r="G2" s="397"/>
      <c r="H2" s="397" t="s">
        <v>1985</v>
      </c>
      <c r="I2" s="398" t="s">
        <v>1982</v>
      </c>
      <c r="J2" s="398" t="s">
        <v>1983</v>
      </c>
      <c r="K2" s="398" t="s">
        <v>1984</v>
      </c>
      <c r="L2" s="399" t="s">
        <v>1617</v>
      </c>
      <c r="M2" s="398" t="s">
        <v>1618</v>
      </c>
      <c r="N2" s="398" t="s">
        <v>1619</v>
      </c>
      <c r="O2" s="397" t="s">
        <v>1588</v>
      </c>
      <c r="P2" s="397" t="s">
        <v>1589</v>
      </c>
      <c r="Q2" s="397" t="s">
        <v>1590</v>
      </c>
      <c r="R2" s="398" t="s">
        <v>1477</v>
      </c>
      <c r="S2" s="398" t="s">
        <v>1478</v>
      </c>
      <c r="T2" s="400" t="s">
        <v>1591</v>
      </c>
      <c r="U2" s="401" t="s">
        <v>951</v>
      </c>
      <c r="V2" s="401" t="s">
        <v>1022</v>
      </c>
      <c r="W2" s="401" t="s">
        <v>952</v>
      </c>
      <c r="X2" s="401" t="s">
        <v>889</v>
      </c>
      <c r="Y2" s="402" t="s">
        <v>872</v>
      </c>
      <c r="AA2" s="62" t="s">
        <v>676</v>
      </c>
      <c r="AB2" s="404" t="s">
        <v>873</v>
      </c>
      <c r="AC2" s="404" t="s">
        <v>871</v>
      </c>
      <c r="AD2" s="405" t="s">
        <v>869</v>
      </c>
      <c r="AE2" s="398" t="s">
        <v>883</v>
      </c>
      <c r="AF2" s="398" t="s">
        <v>884</v>
      </c>
      <c r="AH2" s="62" t="s">
        <v>676</v>
      </c>
      <c r="AI2" s="406" t="s">
        <v>1027</v>
      </c>
      <c r="AJ2" s="406" t="s">
        <v>871</v>
      </c>
      <c r="AK2" s="407" t="s">
        <v>869</v>
      </c>
      <c r="AL2" s="398" t="s">
        <v>883</v>
      </c>
      <c r="AM2" s="398" t="s">
        <v>884</v>
      </c>
      <c r="AO2" s="180" t="s">
        <v>676</v>
      </c>
      <c r="AP2" s="408" t="s">
        <v>1988</v>
      </c>
      <c r="AQ2" s="408" t="s">
        <v>871</v>
      </c>
      <c r="AR2" s="409" t="s">
        <v>869</v>
      </c>
      <c r="AS2" s="410" t="s">
        <v>883</v>
      </c>
      <c r="AT2" s="397" t="s">
        <v>884</v>
      </c>
      <c r="AV2" s="9" t="s">
        <v>676</v>
      </c>
      <c r="AW2" s="398" t="s">
        <v>1989</v>
      </c>
      <c r="AX2" s="398" t="s">
        <v>871</v>
      </c>
      <c r="AY2" s="411" t="s">
        <v>869</v>
      </c>
      <c r="AZ2" s="412" t="s">
        <v>883</v>
      </c>
      <c r="BA2" s="413" t="s">
        <v>935</v>
      </c>
    </row>
    <row r="3" spans="1:61" x14ac:dyDescent="0.3">
      <c r="A3" s="21" t="s">
        <v>890</v>
      </c>
      <c r="B3" s="437" t="s">
        <v>26</v>
      </c>
      <c r="C3" s="21" t="s">
        <v>16</v>
      </c>
      <c r="D3" s="299" t="s">
        <v>38</v>
      </c>
      <c r="E3" s="299" t="s">
        <v>10</v>
      </c>
      <c r="F3" s="299" t="s">
        <v>10</v>
      </c>
      <c r="G3" s="299" t="s">
        <v>1998</v>
      </c>
      <c r="H3" s="241">
        <v>456100</v>
      </c>
      <c r="I3" s="20">
        <v>1488</v>
      </c>
      <c r="J3" s="20">
        <v>18</v>
      </c>
      <c r="K3" s="417">
        <v>82.666666666666671</v>
      </c>
      <c r="L3" s="243">
        <v>1488</v>
      </c>
      <c r="M3" s="20">
        <v>18</v>
      </c>
      <c r="N3" s="20">
        <v>82.666666666666671</v>
      </c>
      <c r="O3" s="20">
        <v>1154</v>
      </c>
      <c r="P3" s="20">
        <v>18</v>
      </c>
      <c r="Q3" s="20">
        <v>64.099999999999994</v>
      </c>
      <c r="R3" s="414">
        <v>591</v>
      </c>
      <c r="S3" s="378">
        <v>7</v>
      </c>
      <c r="T3" s="415">
        <v>84.4</v>
      </c>
      <c r="U3" s="378">
        <v>1345</v>
      </c>
      <c r="V3" s="378">
        <v>19</v>
      </c>
      <c r="W3" s="378">
        <v>70.790000000000006</v>
      </c>
      <c r="X3" s="378">
        <v>1061</v>
      </c>
      <c r="Y3" s="416">
        <v>12</v>
      </c>
      <c r="Z3" s="298"/>
      <c r="AA3" s="241">
        <v>492900</v>
      </c>
      <c r="AB3" s="417">
        <v>92.714285714285708</v>
      </c>
      <c r="AC3" s="417">
        <v>108</v>
      </c>
      <c r="AD3" s="20">
        <v>59</v>
      </c>
      <c r="AE3" s="20">
        <v>7</v>
      </c>
      <c r="AF3" s="20">
        <v>649</v>
      </c>
      <c r="AH3" s="379"/>
      <c r="AI3" s="378"/>
      <c r="AJ3" s="378"/>
      <c r="AK3" s="378"/>
      <c r="AL3" s="378"/>
      <c r="AM3" s="378"/>
      <c r="AN3" s="63"/>
      <c r="AO3" s="418"/>
      <c r="AP3" s="378"/>
      <c r="AQ3" s="378"/>
      <c r="AR3" s="378"/>
      <c r="AS3" s="378"/>
      <c r="AT3" s="378"/>
      <c r="AU3" s="63"/>
      <c r="AV3" s="418"/>
      <c r="AW3" s="378"/>
      <c r="AX3" s="378"/>
      <c r="AY3" s="378"/>
      <c r="AZ3" s="378"/>
      <c r="BA3" s="378"/>
      <c r="BB3" s="63"/>
    </row>
    <row r="4" spans="1:61" x14ac:dyDescent="0.3">
      <c r="A4" s="21" t="s">
        <v>1039</v>
      </c>
      <c r="B4" s="437" t="s">
        <v>20</v>
      </c>
      <c r="C4" s="21" t="s">
        <v>23</v>
      </c>
      <c r="D4" s="299" t="s">
        <v>38</v>
      </c>
      <c r="E4" s="299" t="s">
        <v>10</v>
      </c>
      <c r="F4" s="299" t="s">
        <v>10</v>
      </c>
      <c r="G4" s="299" t="s">
        <v>1998</v>
      </c>
      <c r="H4" s="241">
        <v>508300</v>
      </c>
      <c r="I4" s="20">
        <v>2031</v>
      </c>
      <c r="J4" s="20">
        <v>22</v>
      </c>
      <c r="K4" s="417">
        <v>92.318181818181813</v>
      </c>
      <c r="L4" s="243">
        <v>2031</v>
      </c>
      <c r="M4" s="20">
        <v>22</v>
      </c>
      <c r="N4" s="20">
        <v>92.318181818181813</v>
      </c>
      <c r="O4" s="20">
        <v>2055</v>
      </c>
      <c r="P4" s="20">
        <v>22</v>
      </c>
      <c r="Q4" s="20">
        <v>93.4</v>
      </c>
      <c r="R4" s="414">
        <v>1365</v>
      </c>
      <c r="S4" s="378">
        <v>17</v>
      </c>
      <c r="T4" s="415">
        <v>80.3</v>
      </c>
      <c r="U4" s="378">
        <v>1310</v>
      </c>
      <c r="V4" s="378">
        <v>17</v>
      </c>
      <c r="W4" s="378">
        <v>77.06</v>
      </c>
      <c r="X4" s="378">
        <v>332</v>
      </c>
      <c r="Y4" s="416">
        <v>6</v>
      </c>
      <c r="Z4" s="298"/>
      <c r="AA4" s="241">
        <v>448300</v>
      </c>
      <c r="AB4" s="417">
        <v>82</v>
      </c>
      <c r="AC4" s="417">
        <v>77</v>
      </c>
      <c r="AD4" s="20">
        <v>132</v>
      </c>
      <c r="AE4" s="20">
        <v>8</v>
      </c>
      <c r="AF4" s="20">
        <v>656</v>
      </c>
      <c r="AH4" s="379"/>
      <c r="AI4" s="378"/>
      <c r="AJ4" s="378"/>
      <c r="AK4" s="378"/>
      <c r="AL4" s="378"/>
      <c r="AM4" s="378"/>
      <c r="AN4" s="21"/>
      <c r="AO4" s="418"/>
      <c r="AP4" s="378"/>
      <c r="AQ4" s="378"/>
      <c r="AR4" s="378"/>
      <c r="AS4" s="378"/>
      <c r="AT4" s="378"/>
      <c r="AU4" s="21"/>
      <c r="AV4" s="418"/>
      <c r="AW4" s="378"/>
      <c r="AX4" s="378"/>
      <c r="AY4" s="378"/>
      <c r="AZ4" s="378"/>
      <c r="BA4" s="378"/>
      <c r="BB4" s="21"/>
    </row>
    <row r="5" spans="1:61" x14ac:dyDescent="0.3">
      <c r="A5" s="21" t="s">
        <v>893</v>
      </c>
      <c r="B5" s="437" t="s">
        <v>17</v>
      </c>
      <c r="C5" s="21" t="s">
        <v>22</v>
      </c>
      <c r="D5" s="299" t="s">
        <v>38</v>
      </c>
      <c r="E5" s="299" t="s">
        <v>1972</v>
      </c>
      <c r="F5" s="299" t="s">
        <v>1972</v>
      </c>
      <c r="G5" s="299" t="s">
        <v>1998</v>
      </c>
      <c r="H5" s="241">
        <v>440900</v>
      </c>
      <c r="I5" s="20">
        <v>1121</v>
      </c>
      <c r="J5" s="20">
        <v>14</v>
      </c>
      <c r="K5" s="417">
        <v>80.071428571428569</v>
      </c>
      <c r="L5" s="243">
        <v>1121</v>
      </c>
      <c r="M5" s="20">
        <v>14</v>
      </c>
      <c r="N5" s="20">
        <v>80.071428571428569</v>
      </c>
      <c r="O5" s="20">
        <v>574</v>
      </c>
      <c r="P5" s="20">
        <v>7</v>
      </c>
      <c r="Q5" s="20">
        <v>82</v>
      </c>
      <c r="R5" s="414">
        <v>1570</v>
      </c>
      <c r="S5" s="378">
        <v>15</v>
      </c>
      <c r="T5" s="415">
        <v>104.7</v>
      </c>
      <c r="U5" s="378">
        <v>1472</v>
      </c>
      <c r="V5" s="378">
        <v>17</v>
      </c>
      <c r="W5" s="378">
        <v>86.59</v>
      </c>
      <c r="X5" s="378">
        <v>1669</v>
      </c>
      <c r="Y5" s="416">
        <v>21</v>
      </c>
      <c r="Z5" s="298"/>
      <c r="AA5" s="241">
        <v>440900</v>
      </c>
      <c r="AB5" s="417">
        <v>0</v>
      </c>
      <c r="AC5" s="417">
        <v>0</v>
      </c>
      <c r="AD5" s="20">
        <v>83</v>
      </c>
      <c r="AE5" s="20">
        <v>0</v>
      </c>
      <c r="AF5" s="20">
        <v>0</v>
      </c>
      <c r="AH5" s="418"/>
      <c r="AI5" s="378"/>
      <c r="AJ5" s="378"/>
      <c r="AK5" s="378"/>
      <c r="AL5" s="378"/>
      <c r="AM5" s="378"/>
      <c r="AN5" s="21"/>
      <c r="AO5" s="418"/>
      <c r="AP5" s="378"/>
      <c r="AQ5" s="378"/>
      <c r="AR5" s="378"/>
      <c r="AS5" s="378"/>
      <c r="AT5" s="378"/>
      <c r="AU5" s="21"/>
      <c r="AV5" s="418"/>
      <c r="AW5" s="378"/>
      <c r="AX5" s="378"/>
      <c r="AY5" s="378"/>
      <c r="AZ5" s="378"/>
      <c r="BA5" s="378"/>
      <c r="BB5" s="21"/>
    </row>
    <row r="6" spans="1:61" x14ac:dyDescent="0.3">
      <c r="A6" s="199" t="s">
        <v>894</v>
      </c>
      <c r="B6" s="437" t="s">
        <v>3</v>
      </c>
      <c r="C6" s="199" t="s">
        <v>21</v>
      </c>
      <c r="D6" s="441" t="s">
        <v>38</v>
      </c>
      <c r="E6" s="435" t="s">
        <v>10</v>
      </c>
      <c r="F6" s="441" t="s">
        <v>1972</v>
      </c>
      <c r="G6" s="441" t="s">
        <v>38</v>
      </c>
      <c r="H6" s="245">
        <v>123900</v>
      </c>
      <c r="I6" s="246">
        <v>0</v>
      </c>
      <c r="J6" s="246">
        <v>0</v>
      </c>
      <c r="K6" s="442" t="s">
        <v>1020</v>
      </c>
      <c r="L6" s="322">
        <v>0</v>
      </c>
      <c r="M6" s="246">
        <v>0</v>
      </c>
      <c r="N6" s="246">
        <v>0</v>
      </c>
      <c r="O6" s="246">
        <v>67</v>
      </c>
      <c r="P6" s="246">
        <v>1</v>
      </c>
      <c r="Q6" s="246">
        <v>67</v>
      </c>
      <c r="R6" s="443">
        <v>180</v>
      </c>
      <c r="S6" s="444">
        <v>3</v>
      </c>
      <c r="T6" s="445">
        <v>60</v>
      </c>
      <c r="U6" s="444">
        <v>434</v>
      </c>
      <c r="V6" s="444">
        <v>9</v>
      </c>
      <c r="W6" s="444">
        <v>48.22</v>
      </c>
      <c r="X6" s="444">
        <v>0</v>
      </c>
      <c r="Y6" s="446">
        <v>0</v>
      </c>
      <c r="Z6" s="301"/>
      <c r="AA6" s="245">
        <v>284200</v>
      </c>
      <c r="AB6" s="442">
        <v>58.875</v>
      </c>
      <c r="AC6" s="442">
        <v>59.333333333333336</v>
      </c>
      <c r="AD6" s="246">
        <v>42</v>
      </c>
      <c r="AE6" s="246">
        <v>8</v>
      </c>
      <c r="AF6" s="246">
        <v>471</v>
      </c>
      <c r="AH6" s="379"/>
      <c r="AI6" s="378"/>
      <c r="AJ6" s="378"/>
      <c r="AK6" s="378"/>
      <c r="AL6" s="378"/>
      <c r="AM6" s="378"/>
      <c r="AN6" s="21"/>
      <c r="AO6" s="418"/>
      <c r="AP6" s="378"/>
      <c r="AQ6" s="378"/>
      <c r="AR6" s="378"/>
      <c r="AS6" s="378"/>
      <c r="AT6" s="378"/>
      <c r="AU6" s="21"/>
      <c r="AV6" s="418"/>
      <c r="AW6" s="378"/>
      <c r="AX6" s="378"/>
      <c r="AY6" s="378"/>
      <c r="AZ6" s="378"/>
      <c r="BA6" s="378"/>
      <c r="BB6" s="21"/>
    </row>
    <row r="7" spans="1:61" x14ac:dyDescent="0.3">
      <c r="A7" s="21" t="s">
        <v>957</v>
      </c>
      <c r="B7" s="437" t="s">
        <v>19</v>
      </c>
      <c r="C7" s="21" t="s">
        <v>21</v>
      </c>
      <c r="D7" s="299" t="s">
        <v>38</v>
      </c>
      <c r="E7" s="299" t="s">
        <v>38</v>
      </c>
      <c r="F7" s="299" t="s">
        <v>38</v>
      </c>
      <c r="G7" s="299" t="s">
        <v>1998</v>
      </c>
      <c r="H7" s="241">
        <v>273900</v>
      </c>
      <c r="I7" s="20">
        <v>398</v>
      </c>
      <c r="J7" s="20">
        <v>8</v>
      </c>
      <c r="K7" s="417">
        <v>49.75</v>
      </c>
      <c r="L7" s="243">
        <v>398</v>
      </c>
      <c r="M7" s="20">
        <v>8</v>
      </c>
      <c r="N7" s="20">
        <v>49.75</v>
      </c>
      <c r="O7" s="20">
        <v>0</v>
      </c>
      <c r="P7" s="20">
        <v>0</v>
      </c>
      <c r="Q7" s="20">
        <v>0</v>
      </c>
      <c r="R7" s="414">
        <v>51</v>
      </c>
      <c r="S7" s="378">
        <v>2</v>
      </c>
      <c r="T7" s="415">
        <v>25.5</v>
      </c>
      <c r="U7" s="378">
        <v>0</v>
      </c>
      <c r="V7" s="378">
        <v>0</v>
      </c>
      <c r="W7" s="378">
        <v>0</v>
      </c>
      <c r="X7" s="378">
        <v>0</v>
      </c>
      <c r="Y7" s="416">
        <v>0</v>
      </c>
      <c r="Z7" s="298"/>
      <c r="AA7" s="241">
        <v>273900</v>
      </c>
      <c r="AB7" s="417">
        <v>44</v>
      </c>
      <c r="AC7" s="417">
        <v>44</v>
      </c>
      <c r="AD7" s="20">
        <v>67</v>
      </c>
      <c r="AE7" s="20">
        <v>2</v>
      </c>
      <c r="AF7" s="20">
        <v>88</v>
      </c>
      <c r="AH7" s="379"/>
      <c r="AI7" s="378"/>
      <c r="AJ7" s="378"/>
      <c r="AK7" s="378"/>
      <c r="AL7" s="378"/>
      <c r="AM7" s="378"/>
      <c r="AN7" s="20"/>
      <c r="AO7" s="418"/>
      <c r="AP7" s="378"/>
      <c r="AQ7" s="378"/>
      <c r="AR7" s="378"/>
      <c r="AS7" s="378"/>
      <c r="AT7" s="378"/>
      <c r="AU7" s="20"/>
      <c r="AV7" s="418"/>
      <c r="AW7" s="378"/>
      <c r="AX7" s="378"/>
      <c r="AY7" s="378"/>
      <c r="AZ7" s="378"/>
      <c r="BA7" s="378"/>
      <c r="BB7" s="20"/>
      <c r="BD7" s="382" t="s">
        <v>1480</v>
      </c>
      <c r="BE7" s="383"/>
    </row>
    <row r="8" spans="1:61" x14ac:dyDescent="0.3">
      <c r="A8" s="199" t="s">
        <v>958</v>
      </c>
      <c r="B8" s="437" t="s">
        <v>17</v>
      </c>
      <c r="C8" s="199" t="s">
        <v>13</v>
      </c>
      <c r="D8" s="441" t="s">
        <v>38</v>
      </c>
      <c r="E8" s="441" t="s">
        <v>38</v>
      </c>
      <c r="F8" s="441" t="s">
        <v>38</v>
      </c>
      <c r="G8" s="441" t="s">
        <v>1998</v>
      </c>
      <c r="H8" s="245">
        <v>123900</v>
      </c>
      <c r="I8" s="246">
        <v>54</v>
      </c>
      <c r="J8" s="246">
        <v>2</v>
      </c>
      <c r="K8" s="442">
        <v>27</v>
      </c>
      <c r="L8" s="322">
        <v>54</v>
      </c>
      <c r="M8" s="246">
        <v>2</v>
      </c>
      <c r="N8" s="246">
        <v>27</v>
      </c>
      <c r="O8" s="246">
        <v>189</v>
      </c>
      <c r="P8" s="246">
        <v>6</v>
      </c>
      <c r="Q8" s="246">
        <v>31.5</v>
      </c>
      <c r="R8" s="443">
        <v>263</v>
      </c>
      <c r="S8" s="444">
        <v>6</v>
      </c>
      <c r="T8" s="445">
        <v>43.8</v>
      </c>
      <c r="U8" s="444">
        <v>0</v>
      </c>
      <c r="V8" s="444">
        <v>0</v>
      </c>
      <c r="W8" s="444">
        <v>0</v>
      </c>
      <c r="X8" s="444">
        <v>0</v>
      </c>
      <c r="Y8" s="446">
        <v>0</v>
      </c>
      <c r="Z8" s="372"/>
      <c r="AA8" s="245">
        <v>123900</v>
      </c>
      <c r="AB8" s="442">
        <v>57</v>
      </c>
      <c r="AC8" s="442">
        <v>57</v>
      </c>
      <c r="AD8" s="246">
        <v>-10</v>
      </c>
      <c r="AE8" s="246">
        <v>1</v>
      </c>
      <c r="AF8" s="246">
        <v>57</v>
      </c>
      <c r="AH8" s="21"/>
      <c r="AI8" s="320"/>
      <c r="AJ8" s="320"/>
      <c r="AK8" s="320"/>
      <c r="AL8" s="20"/>
      <c r="AM8" s="20"/>
      <c r="AN8" s="21"/>
      <c r="AO8" s="21"/>
      <c r="AP8" s="320"/>
      <c r="AQ8" s="320"/>
      <c r="AR8" s="466"/>
      <c r="AS8" s="20"/>
      <c r="AT8" s="20"/>
      <c r="AU8" s="21"/>
      <c r="AV8" s="20"/>
      <c r="AW8" s="20"/>
      <c r="AX8" s="20"/>
      <c r="AY8" s="20"/>
      <c r="AZ8" s="20"/>
      <c r="BA8" s="20"/>
      <c r="BB8" s="21"/>
      <c r="BD8" s="384"/>
      <c r="BE8" s="385" t="s">
        <v>1990</v>
      </c>
    </row>
    <row r="9" spans="1:61" x14ac:dyDescent="0.3">
      <c r="A9" s="199" t="s">
        <v>1055</v>
      </c>
      <c r="B9" s="437" t="s">
        <v>17</v>
      </c>
      <c r="C9" s="199" t="s">
        <v>16</v>
      </c>
      <c r="D9" s="441" t="s">
        <v>38</v>
      </c>
      <c r="E9" s="441" t="s">
        <v>10</v>
      </c>
      <c r="F9" s="441" t="s">
        <v>10</v>
      </c>
      <c r="G9" s="441" t="s">
        <v>1998</v>
      </c>
      <c r="H9" s="245">
        <v>123900</v>
      </c>
      <c r="I9" s="246">
        <v>0</v>
      </c>
      <c r="J9" s="246">
        <v>0</v>
      </c>
      <c r="K9" s="442" t="s">
        <v>1020</v>
      </c>
      <c r="L9" s="322">
        <v>0</v>
      </c>
      <c r="M9" s="246">
        <v>0</v>
      </c>
      <c r="N9" s="246">
        <v>0</v>
      </c>
      <c r="O9" s="246">
        <v>483</v>
      </c>
      <c r="P9" s="246">
        <v>11</v>
      </c>
      <c r="Q9" s="246">
        <v>43.9</v>
      </c>
      <c r="R9" s="443">
        <v>305</v>
      </c>
      <c r="S9" s="444">
        <v>5</v>
      </c>
      <c r="T9" s="445">
        <v>61</v>
      </c>
      <c r="U9" s="444">
        <v>1061</v>
      </c>
      <c r="V9" s="444">
        <v>14</v>
      </c>
      <c r="W9" s="444">
        <v>75.790000000000006</v>
      </c>
      <c r="X9" s="444">
        <v>1106</v>
      </c>
      <c r="Y9" s="446">
        <v>13</v>
      </c>
      <c r="Z9" s="372"/>
      <c r="AA9" s="245">
        <v>123900</v>
      </c>
      <c r="AB9" s="442">
        <v>0</v>
      </c>
      <c r="AC9" s="442">
        <v>0</v>
      </c>
      <c r="AD9" s="246">
        <v>23</v>
      </c>
      <c r="AE9" s="246">
        <v>0</v>
      </c>
      <c r="AF9" s="246">
        <v>0</v>
      </c>
      <c r="AH9" s="21"/>
      <c r="AI9" s="320"/>
      <c r="AJ9" s="320"/>
      <c r="AK9" s="320"/>
      <c r="AL9" s="20"/>
      <c r="AM9" s="20"/>
      <c r="AN9" s="21"/>
      <c r="AO9" s="21"/>
      <c r="AP9" s="320"/>
      <c r="AQ9" s="320"/>
      <c r="AR9" s="466"/>
      <c r="AS9" s="20"/>
      <c r="AT9" s="20"/>
      <c r="AU9" s="21"/>
      <c r="AV9" s="20"/>
      <c r="AW9" s="20"/>
      <c r="AX9" s="20"/>
      <c r="AY9" s="20"/>
      <c r="AZ9" s="20"/>
      <c r="BA9" s="20"/>
      <c r="BB9" s="21"/>
      <c r="BD9" s="439"/>
      <c r="BE9" s="385" t="s">
        <v>1018</v>
      </c>
    </row>
    <row r="10" spans="1:61" x14ac:dyDescent="0.3">
      <c r="A10" s="21" t="s">
        <v>1062</v>
      </c>
      <c r="B10" s="437" t="s">
        <v>18</v>
      </c>
      <c r="C10" s="21" t="s">
        <v>17</v>
      </c>
      <c r="D10" s="299" t="s">
        <v>38</v>
      </c>
      <c r="E10" s="299" t="s">
        <v>9</v>
      </c>
      <c r="F10" s="299" t="s">
        <v>9</v>
      </c>
      <c r="G10" s="299" t="s">
        <v>1998</v>
      </c>
      <c r="H10" s="241">
        <v>277500</v>
      </c>
      <c r="I10" s="20">
        <v>315</v>
      </c>
      <c r="J10" s="20">
        <v>5</v>
      </c>
      <c r="K10" s="417">
        <v>63</v>
      </c>
      <c r="L10" s="243">
        <v>315</v>
      </c>
      <c r="M10" s="20">
        <v>5</v>
      </c>
      <c r="N10" s="20">
        <v>63</v>
      </c>
      <c r="O10" s="20">
        <v>1574</v>
      </c>
      <c r="P10" s="20">
        <v>19</v>
      </c>
      <c r="Q10" s="20">
        <v>82.8</v>
      </c>
      <c r="R10" s="414">
        <v>1428</v>
      </c>
      <c r="S10" s="378">
        <v>17</v>
      </c>
      <c r="T10" s="415">
        <v>84</v>
      </c>
      <c r="U10" s="378">
        <v>1136</v>
      </c>
      <c r="V10" s="378">
        <v>15</v>
      </c>
      <c r="W10" s="378">
        <v>75.73</v>
      </c>
      <c r="X10" s="378">
        <v>1026</v>
      </c>
      <c r="Y10" s="416">
        <v>16</v>
      </c>
      <c r="Z10" s="280"/>
      <c r="AA10" s="241">
        <v>335600</v>
      </c>
      <c r="AB10" s="417">
        <v>69.666666666666671</v>
      </c>
      <c r="AC10" s="417">
        <v>59</v>
      </c>
      <c r="AD10" s="20">
        <v>79</v>
      </c>
      <c r="AE10" s="20">
        <v>6</v>
      </c>
      <c r="AF10" s="20">
        <v>418</v>
      </c>
      <c r="AH10" s="21"/>
      <c r="AI10" s="320"/>
      <c r="AJ10" s="320"/>
      <c r="AK10" s="320"/>
      <c r="AL10" s="20"/>
      <c r="AM10" s="20"/>
      <c r="AN10" s="21"/>
      <c r="AO10" s="21"/>
      <c r="AP10" s="320"/>
      <c r="AQ10" s="320"/>
      <c r="AR10" s="466"/>
      <c r="AS10" s="20"/>
      <c r="AT10" s="20"/>
      <c r="AU10" s="21"/>
      <c r="AV10" s="20"/>
      <c r="AW10" s="20"/>
      <c r="AX10" s="20"/>
      <c r="AY10" s="20"/>
      <c r="AZ10" s="20"/>
      <c r="BA10" s="20"/>
      <c r="BB10" s="21"/>
      <c r="BD10" s="440"/>
      <c r="BE10" s="385" t="s">
        <v>1479</v>
      </c>
    </row>
    <row r="11" spans="1:61" x14ac:dyDescent="0.3">
      <c r="A11" s="21" t="s">
        <v>896</v>
      </c>
      <c r="B11" s="437" t="s">
        <v>12</v>
      </c>
      <c r="C11" s="21" t="s">
        <v>14</v>
      </c>
      <c r="D11" s="299" t="s">
        <v>38</v>
      </c>
      <c r="E11" s="299" t="s">
        <v>1972</v>
      </c>
      <c r="F11" s="299" t="s">
        <v>1972</v>
      </c>
      <c r="G11" s="299" t="s">
        <v>1998</v>
      </c>
      <c r="H11" s="241">
        <v>229200</v>
      </c>
      <c r="I11" s="20">
        <v>333</v>
      </c>
      <c r="J11" s="20">
        <v>8</v>
      </c>
      <c r="K11" s="417">
        <v>41.625</v>
      </c>
      <c r="L11" s="243">
        <v>333</v>
      </c>
      <c r="M11" s="20">
        <v>8</v>
      </c>
      <c r="N11" s="20">
        <v>41.625</v>
      </c>
      <c r="O11" s="20">
        <v>309</v>
      </c>
      <c r="P11" s="20">
        <v>6</v>
      </c>
      <c r="Q11" s="20">
        <v>51.5</v>
      </c>
      <c r="R11" s="414">
        <v>521</v>
      </c>
      <c r="S11" s="378">
        <v>9</v>
      </c>
      <c r="T11" s="415">
        <v>57.9</v>
      </c>
      <c r="U11" s="378">
        <v>0</v>
      </c>
      <c r="V11" s="378">
        <v>0</v>
      </c>
      <c r="W11" s="378">
        <v>0</v>
      </c>
      <c r="X11" s="378">
        <v>0</v>
      </c>
      <c r="Y11" s="416">
        <v>0</v>
      </c>
      <c r="Z11" s="280"/>
      <c r="AA11" s="241">
        <v>229200</v>
      </c>
      <c r="AB11" s="417">
        <v>17</v>
      </c>
      <c r="AC11" s="417">
        <v>17</v>
      </c>
      <c r="AD11" s="20">
        <v>71</v>
      </c>
      <c r="AE11" s="20">
        <v>1</v>
      </c>
      <c r="AF11" s="20">
        <v>17</v>
      </c>
      <c r="AH11" s="21"/>
      <c r="AI11" s="320"/>
      <c r="AJ11" s="320"/>
      <c r="AK11" s="320"/>
      <c r="AL11" s="20"/>
      <c r="AM11" s="20"/>
      <c r="AN11" s="21"/>
      <c r="AO11" s="21"/>
      <c r="AP11" s="320"/>
      <c r="AQ11" s="320"/>
      <c r="AR11" s="466"/>
      <c r="AS11" s="20"/>
      <c r="AT11" s="20"/>
      <c r="AU11" s="21"/>
      <c r="AV11" s="20"/>
      <c r="AW11" s="20"/>
      <c r="AX11" s="20"/>
      <c r="AY11" s="20"/>
      <c r="AZ11" s="20"/>
      <c r="BA11" s="20"/>
      <c r="BB11" s="21"/>
      <c r="BD11" s="388"/>
      <c r="BE11" s="389" t="s">
        <v>1481</v>
      </c>
    </row>
    <row r="12" spans="1:61" s="200" customFormat="1" x14ac:dyDescent="0.3">
      <c r="A12" s="21" t="s">
        <v>1493</v>
      </c>
      <c r="B12" s="437" t="s">
        <v>18</v>
      </c>
      <c r="C12" s="21" t="s">
        <v>19</v>
      </c>
      <c r="D12" s="299" t="s">
        <v>38</v>
      </c>
      <c r="E12" s="299" t="s">
        <v>1972</v>
      </c>
      <c r="F12" s="299" t="s">
        <v>1972</v>
      </c>
      <c r="G12" s="299" t="s">
        <v>1998</v>
      </c>
      <c r="H12" s="241">
        <v>311400</v>
      </c>
      <c r="I12" s="20">
        <v>905</v>
      </c>
      <c r="J12" s="20">
        <v>16</v>
      </c>
      <c r="K12" s="417">
        <v>56.5625</v>
      </c>
      <c r="L12" s="243">
        <v>905</v>
      </c>
      <c r="M12" s="20">
        <v>16</v>
      </c>
      <c r="N12" s="20">
        <v>56.5625</v>
      </c>
      <c r="O12" s="20">
        <v>532</v>
      </c>
      <c r="P12" s="20">
        <v>11</v>
      </c>
      <c r="Q12" s="20">
        <v>48.4</v>
      </c>
      <c r="R12" s="414">
        <v>0</v>
      </c>
      <c r="S12" s="378">
        <v>0</v>
      </c>
      <c r="T12" s="415">
        <v>0</v>
      </c>
      <c r="U12" s="378">
        <v>0</v>
      </c>
      <c r="V12" s="378">
        <v>0</v>
      </c>
      <c r="W12" s="378">
        <v>0</v>
      </c>
      <c r="X12" s="378">
        <v>0</v>
      </c>
      <c r="Y12" s="416">
        <v>0</v>
      </c>
      <c r="Z12" s="298"/>
      <c r="AA12" s="241">
        <v>288700</v>
      </c>
      <c r="AB12" s="417">
        <v>52.4</v>
      </c>
      <c r="AC12" s="417">
        <v>52.666666666666664</v>
      </c>
      <c r="AD12" s="20">
        <v>59</v>
      </c>
      <c r="AE12" s="20">
        <v>5</v>
      </c>
      <c r="AF12" s="20">
        <v>262</v>
      </c>
      <c r="AG12"/>
      <c r="AH12" s="21"/>
      <c r="AI12" s="320"/>
      <c r="AJ12" s="320"/>
      <c r="AK12" s="320"/>
      <c r="AL12" s="20"/>
      <c r="AM12" s="20"/>
      <c r="AN12" s="21"/>
      <c r="AO12" s="21"/>
      <c r="AP12" s="320"/>
      <c r="AQ12" s="320"/>
      <c r="AR12" s="466"/>
      <c r="AS12" s="20"/>
      <c r="AT12" s="20"/>
      <c r="AU12" s="21"/>
      <c r="AV12" s="20"/>
      <c r="AW12" s="20"/>
      <c r="AX12" s="20"/>
      <c r="AY12" s="20"/>
      <c r="AZ12" s="20"/>
      <c r="BA12" s="20"/>
      <c r="BB12" s="21"/>
      <c r="BC12"/>
      <c r="BD12"/>
      <c r="BE12"/>
      <c r="BF12"/>
      <c r="BG12"/>
      <c r="BH12"/>
      <c r="BI12"/>
    </row>
    <row r="13" spans="1:61" x14ac:dyDescent="0.3">
      <c r="A13" s="199" t="s">
        <v>1505</v>
      </c>
      <c r="B13" s="437" t="s">
        <v>16</v>
      </c>
      <c r="C13" s="199" t="s">
        <v>17</v>
      </c>
      <c r="D13" s="441" t="s">
        <v>38</v>
      </c>
      <c r="E13" s="441" t="s">
        <v>38</v>
      </c>
      <c r="F13" s="441" t="s">
        <v>38</v>
      </c>
      <c r="G13" s="441" t="s">
        <v>1998</v>
      </c>
      <c r="H13" s="245">
        <v>163000</v>
      </c>
      <c r="I13" s="246">
        <v>111</v>
      </c>
      <c r="J13" s="246">
        <v>3</v>
      </c>
      <c r="K13" s="442">
        <v>37</v>
      </c>
      <c r="L13" s="322">
        <v>111</v>
      </c>
      <c r="M13" s="246">
        <v>3</v>
      </c>
      <c r="N13" s="246">
        <v>37</v>
      </c>
      <c r="O13" s="246">
        <v>860</v>
      </c>
      <c r="P13" s="246">
        <v>15</v>
      </c>
      <c r="Q13" s="246">
        <v>57.3</v>
      </c>
      <c r="R13" s="443">
        <v>356</v>
      </c>
      <c r="S13" s="444">
        <v>7</v>
      </c>
      <c r="T13" s="445">
        <v>50.9</v>
      </c>
      <c r="U13" s="444">
        <v>377</v>
      </c>
      <c r="V13" s="444">
        <v>9</v>
      </c>
      <c r="W13" s="444">
        <v>41.89</v>
      </c>
      <c r="X13" s="444">
        <v>0</v>
      </c>
      <c r="Y13" s="446">
        <v>0</v>
      </c>
      <c r="Z13" s="301"/>
      <c r="AA13" s="245">
        <v>163000</v>
      </c>
      <c r="AB13" s="442">
        <v>11</v>
      </c>
      <c r="AC13" s="442">
        <v>11</v>
      </c>
      <c r="AD13" s="246">
        <v>51</v>
      </c>
      <c r="AE13" s="246">
        <v>1</v>
      </c>
      <c r="AF13" s="246">
        <v>11</v>
      </c>
      <c r="AH13" s="21"/>
      <c r="AI13" s="320"/>
      <c r="AJ13" s="320"/>
      <c r="AK13" s="320"/>
      <c r="AL13" s="20"/>
      <c r="AM13" s="20"/>
      <c r="AN13" s="21"/>
      <c r="AO13" s="21"/>
      <c r="AP13" s="320"/>
      <c r="AQ13" s="320"/>
      <c r="AR13" s="466"/>
      <c r="AS13" s="20"/>
      <c r="AT13" s="20"/>
      <c r="AU13" s="21"/>
      <c r="AV13" s="20"/>
      <c r="AW13" s="20"/>
      <c r="AX13" s="20"/>
      <c r="AY13" s="20"/>
      <c r="AZ13" s="20"/>
      <c r="BA13" s="20"/>
      <c r="BB13" s="21"/>
    </row>
    <row r="14" spans="1:61" x14ac:dyDescent="0.3">
      <c r="A14" s="21" t="s">
        <v>1104</v>
      </c>
      <c r="B14" s="437" t="s">
        <v>41</v>
      </c>
      <c r="C14" s="21" t="s">
        <v>3</v>
      </c>
      <c r="D14" s="299" t="s">
        <v>38</v>
      </c>
      <c r="E14" s="435" t="s">
        <v>1974</v>
      </c>
      <c r="F14" s="299" t="s">
        <v>1974</v>
      </c>
      <c r="G14" s="299" t="s">
        <v>1998</v>
      </c>
      <c r="H14" s="241">
        <v>231700</v>
      </c>
      <c r="I14" s="20">
        <v>547</v>
      </c>
      <c r="J14" s="20">
        <v>13</v>
      </c>
      <c r="K14" s="417">
        <v>42.07692307692308</v>
      </c>
      <c r="L14" s="243">
        <v>547</v>
      </c>
      <c r="M14" s="20">
        <v>13</v>
      </c>
      <c r="N14" s="20">
        <v>42.07692307692308</v>
      </c>
      <c r="O14" s="20">
        <v>951</v>
      </c>
      <c r="P14" s="20">
        <v>17</v>
      </c>
      <c r="Q14" s="20">
        <v>55.9</v>
      </c>
      <c r="R14" s="414">
        <v>759</v>
      </c>
      <c r="S14" s="378">
        <v>13</v>
      </c>
      <c r="T14" s="415">
        <v>58.4</v>
      </c>
      <c r="U14" s="378">
        <v>1116</v>
      </c>
      <c r="V14" s="378">
        <v>22</v>
      </c>
      <c r="W14" s="378">
        <v>50.73</v>
      </c>
      <c r="X14" s="378">
        <v>1089</v>
      </c>
      <c r="Y14" s="416">
        <v>18</v>
      </c>
      <c r="Z14" s="280"/>
      <c r="AA14" s="241">
        <v>195400</v>
      </c>
      <c r="AB14" s="417">
        <v>36.714285714285715</v>
      </c>
      <c r="AC14" s="417">
        <v>25.666666666666668</v>
      </c>
      <c r="AD14" s="20">
        <v>57</v>
      </c>
      <c r="AE14" s="20">
        <v>7</v>
      </c>
      <c r="AF14" s="20">
        <v>257</v>
      </c>
      <c r="AH14" s="21"/>
      <c r="AI14" s="320"/>
      <c r="AJ14" s="320"/>
      <c r="AK14" s="320"/>
      <c r="AL14" s="20"/>
      <c r="AM14" s="20"/>
      <c r="AN14" s="21"/>
      <c r="AO14" s="21"/>
      <c r="AP14" s="320"/>
      <c r="AQ14" s="320"/>
      <c r="AR14" s="466"/>
      <c r="AS14" s="20"/>
      <c r="AT14" s="20"/>
      <c r="AU14" s="21"/>
      <c r="AV14" s="20"/>
      <c r="AW14" s="20"/>
      <c r="AX14" s="20"/>
      <c r="AY14" s="20"/>
      <c r="AZ14" s="20"/>
      <c r="BA14" s="20"/>
      <c r="BB14" s="21"/>
    </row>
    <row r="15" spans="1:61" x14ac:dyDescent="0.3">
      <c r="A15" s="21" t="s">
        <v>903</v>
      </c>
      <c r="B15" s="437" t="s">
        <v>13</v>
      </c>
      <c r="C15" s="21" t="s">
        <v>3</v>
      </c>
      <c r="D15" s="299" t="s">
        <v>38</v>
      </c>
      <c r="E15" s="299" t="s">
        <v>1972</v>
      </c>
      <c r="F15" s="299" t="s">
        <v>1972</v>
      </c>
      <c r="G15" s="299" t="s">
        <v>1998</v>
      </c>
      <c r="H15" s="241">
        <v>596400</v>
      </c>
      <c r="I15" s="20">
        <v>2383</v>
      </c>
      <c r="J15" s="20">
        <v>22</v>
      </c>
      <c r="K15" s="417">
        <v>108.31818181818181</v>
      </c>
      <c r="L15" s="243">
        <v>2383</v>
      </c>
      <c r="M15" s="20">
        <v>22</v>
      </c>
      <c r="N15" s="20">
        <v>108.31818181818181</v>
      </c>
      <c r="O15" s="20">
        <v>1128</v>
      </c>
      <c r="P15" s="20">
        <v>11</v>
      </c>
      <c r="Q15" s="20">
        <v>102.5</v>
      </c>
      <c r="R15" s="414">
        <v>1147</v>
      </c>
      <c r="S15" s="378">
        <v>11</v>
      </c>
      <c r="T15" s="415">
        <v>104.3</v>
      </c>
      <c r="U15" s="378">
        <v>2562</v>
      </c>
      <c r="V15" s="378">
        <v>22</v>
      </c>
      <c r="W15" s="378">
        <v>116.45</v>
      </c>
      <c r="X15" s="378">
        <v>1807</v>
      </c>
      <c r="Y15" s="416">
        <v>19</v>
      </c>
      <c r="Z15" s="298"/>
      <c r="AA15" s="241">
        <v>595100</v>
      </c>
      <c r="AB15" s="417">
        <v>114</v>
      </c>
      <c r="AC15" s="417">
        <v>120.66666666666667</v>
      </c>
      <c r="AD15" s="20">
        <v>79</v>
      </c>
      <c r="AE15" s="20">
        <v>8</v>
      </c>
      <c r="AF15" s="20">
        <v>912</v>
      </c>
      <c r="AH15" s="21"/>
      <c r="AI15" s="320"/>
      <c r="AJ15" s="320"/>
      <c r="AK15" s="320"/>
      <c r="AL15" s="20"/>
      <c r="AM15" s="20"/>
      <c r="AN15" s="25"/>
      <c r="AO15" s="21"/>
      <c r="AP15" s="320"/>
      <c r="AQ15" s="320"/>
      <c r="AR15" s="466"/>
      <c r="AS15" s="20"/>
      <c r="AT15" s="20"/>
      <c r="AU15" s="25"/>
      <c r="AV15" s="20"/>
      <c r="AW15" s="20"/>
      <c r="AX15" s="20"/>
      <c r="AY15" s="20"/>
      <c r="AZ15" s="20"/>
      <c r="BA15" s="20"/>
      <c r="BB15" s="25"/>
    </row>
    <row r="16" spans="1:61" x14ac:dyDescent="0.3">
      <c r="A16" s="199" t="s">
        <v>1156</v>
      </c>
      <c r="B16" s="437" t="s">
        <v>23</v>
      </c>
      <c r="C16" s="199" t="s">
        <v>18</v>
      </c>
      <c r="D16" s="441" t="s">
        <v>38</v>
      </c>
      <c r="E16" s="441" t="s">
        <v>38</v>
      </c>
      <c r="F16" s="441" t="s">
        <v>38</v>
      </c>
      <c r="G16" s="441" t="s">
        <v>1998</v>
      </c>
      <c r="H16" s="245">
        <v>136500</v>
      </c>
      <c r="I16" s="246">
        <v>124</v>
      </c>
      <c r="J16" s="246">
        <v>4</v>
      </c>
      <c r="K16" s="442">
        <v>31</v>
      </c>
      <c r="L16" s="322">
        <v>124</v>
      </c>
      <c r="M16" s="246">
        <v>4</v>
      </c>
      <c r="N16" s="246">
        <v>31</v>
      </c>
      <c r="O16" s="246">
        <v>55</v>
      </c>
      <c r="P16" s="246">
        <v>2</v>
      </c>
      <c r="Q16" s="246">
        <v>27.5</v>
      </c>
      <c r="R16" s="443">
        <v>0</v>
      </c>
      <c r="S16" s="444">
        <v>0</v>
      </c>
      <c r="T16" s="445">
        <v>0</v>
      </c>
      <c r="U16" s="444">
        <v>0</v>
      </c>
      <c r="V16" s="444">
        <v>0</v>
      </c>
      <c r="W16" s="444">
        <v>0</v>
      </c>
      <c r="X16" s="444">
        <v>0</v>
      </c>
      <c r="Y16" s="446">
        <v>0</v>
      </c>
      <c r="Z16" s="301"/>
      <c r="AA16" s="245">
        <v>136500</v>
      </c>
      <c r="AB16" s="442">
        <v>16.5</v>
      </c>
      <c r="AC16" s="442">
        <v>16.5</v>
      </c>
      <c r="AD16" s="246">
        <v>44</v>
      </c>
      <c r="AE16" s="246">
        <v>2</v>
      </c>
      <c r="AF16" s="246">
        <v>33</v>
      </c>
      <c r="AH16" s="21"/>
      <c r="AI16" s="320"/>
      <c r="AJ16" s="320"/>
      <c r="AK16" s="320"/>
      <c r="AL16" s="20"/>
      <c r="AM16" s="20"/>
      <c r="AN16" s="63"/>
      <c r="AO16" s="21"/>
      <c r="AP16" s="320"/>
      <c r="AQ16" s="320"/>
      <c r="AR16" s="466"/>
      <c r="AS16" s="20"/>
      <c r="AT16" s="20"/>
      <c r="AU16" s="63"/>
      <c r="AV16" s="20"/>
      <c r="AW16" s="20"/>
      <c r="AX16" s="20"/>
      <c r="AY16" s="20"/>
      <c r="AZ16" s="20"/>
      <c r="BA16" s="20"/>
      <c r="BB16" s="63"/>
    </row>
    <row r="17" spans="1:54" x14ac:dyDescent="0.3">
      <c r="A17" s="21" t="s">
        <v>1168</v>
      </c>
      <c r="B17" s="437" t="s">
        <v>14</v>
      </c>
      <c r="C17" s="21" t="s">
        <v>12</v>
      </c>
      <c r="D17" s="299" t="s">
        <v>38</v>
      </c>
      <c r="E17" s="435" t="s">
        <v>9</v>
      </c>
      <c r="F17" s="299" t="s">
        <v>1974</v>
      </c>
      <c r="G17" s="299" t="s">
        <v>38</v>
      </c>
      <c r="H17" s="241">
        <v>408000</v>
      </c>
      <c r="I17" s="20">
        <v>494</v>
      </c>
      <c r="J17" s="20">
        <v>6</v>
      </c>
      <c r="K17" s="417">
        <v>82.333333333333329</v>
      </c>
      <c r="L17" s="243">
        <v>494</v>
      </c>
      <c r="M17" s="20">
        <v>6</v>
      </c>
      <c r="N17" s="20">
        <v>82.333333333333329</v>
      </c>
      <c r="O17" s="20">
        <v>446</v>
      </c>
      <c r="P17" s="20">
        <v>10</v>
      </c>
      <c r="Q17" s="20">
        <v>44.6</v>
      </c>
      <c r="R17" s="414">
        <v>266</v>
      </c>
      <c r="S17" s="378">
        <v>5</v>
      </c>
      <c r="T17" s="415">
        <v>53.2</v>
      </c>
      <c r="U17" s="378">
        <v>87</v>
      </c>
      <c r="V17" s="378">
        <v>2</v>
      </c>
      <c r="W17" s="378">
        <v>43.5</v>
      </c>
      <c r="X17" s="378">
        <v>44</v>
      </c>
      <c r="Y17" s="416">
        <v>1</v>
      </c>
      <c r="Z17" s="298"/>
      <c r="AA17" s="241">
        <v>403100</v>
      </c>
      <c r="AB17" s="417">
        <v>70.571428571428569</v>
      </c>
      <c r="AC17" s="417">
        <v>90.666666666666671</v>
      </c>
      <c r="AD17" s="20">
        <v>55</v>
      </c>
      <c r="AE17" s="20">
        <v>7</v>
      </c>
      <c r="AF17" s="20">
        <v>494</v>
      </c>
      <c r="AH17" s="21"/>
      <c r="AI17" s="320"/>
      <c r="AJ17" s="320"/>
      <c r="AK17" s="320"/>
      <c r="AL17" s="20"/>
      <c r="AM17" s="20"/>
      <c r="AN17" s="25"/>
      <c r="AO17" s="21"/>
      <c r="AP17" s="320"/>
      <c r="AQ17" s="320"/>
      <c r="AR17" s="466"/>
      <c r="AS17" s="20"/>
      <c r="AT17" s="20"/>
      <c r="AU17" s="25"/>
      <c r="AV17" s="20"/>
      <c r="AW17" s="20"/>
      <c r="AX17" s="20"/>
      <c r="AY17" s="20"/>
      <c r="AZ17" s="20"/>
      <c r="BA17" s="20"/>
      <c r="BB17" s="25"/>
    </row>
    <row r="18" spans="1:54" x14ac:dyDescent="0.3">
      <c r="A18" s="199" t="s">
        <v>1169</v>
      </c>
      <c r="B18" s="437" t="s">
        <v>24</v>
      </c>
      <c r="C18" s="199" t="s">
        <v>15</v>
      </c>
      <c r="D18" s="441" t="s">
        <v>38</v>
      </c>
      <c r="E18" s="435" t="s">
        <v>1974</v>
      </c>
      <c r="F18" s="441" t="s">
        <v>9</v>
      </c>
      <c r="G18" s="441" t="s">
        <v>38</v>
      </c>
      <c r="H18" s="245">
        <v>189400</v>
      </c>
      <c r="I18" s="246">
        <v>172</v>
      </c>
      <c r="J18" s="246">
        <v>4</v>
      </c>
      <c r="K18" s="442">
        <v>43</v>
      </c>
      <c r="L18" s="322">
        <v>172</v>
      </c>
      <c r="M18" s="246">
        <v>4</v>
      </c>
      <c r="N18" s="246">
        <v>43</v>
      </c>
      <c r="O18" s="246">
        <v>789</v>
      </c>
      <c r="P18" s="246">
        <v>14</v>
      </c>
      <c r="Q18" s="246">
        <v>56.4</v>
      </c>
      <c r="R18" s="443">
        <v>477</v>
      </c>
      <c r="S18" s="444">
        <v>8</v>
      </c>
      <c r="T18" s="445">
        <v>59.6</v>
      </c>
      <c r="U18" s="444">
        <v>1038</v>
      </c>
      <c r="V18" s="444">
        <v>16</v>
      </c>
      <c r="W18" s="444">
        <v>64.88</v>
      </c>
      <c r="X18" s="444">
        <v>404</v>
      </c>
      <c r="Y18" s="446">
        <v>5</v>
      </c>
      <c r="Z18" s="372"/>
      <c r="AA18" s="245">
        <v>189800</v>
      </c>
      <c r="AB18" s="442">
        <v>36</v>
      </c>
      <c r="AC18" s="442">
        <v>36</v>
      </c>
      <c r="AD18" s="246">
        <v>37</v>
      </c>
      <c r="AE18" s="246">
        <v>3</v>
      </c>
      <c r="AF18" s="246">
        <v>108</v>
      </c>
      <c r="AH18" s="21"/>
      <c r="AI18" s="320"/>
      <c r="AJ18" s="320"/>
      <c r="AK18" s="320"/>
      <c r="AL18" s="20"/>
      <c r="AM18" s="20"/>
      <c r="AN18" s="21"/>
      <c r="AO18" s="21"/>
      <c r="AP18" s="320"/>
      <c r="AQ18" s="320"/>
      <c r="AR18" s="466"/>
      <c r="AS18" s="20"/>
      <c r="AT18" s="20"/>
      <c r="AU18" s="21"/>
      <c r="AV18" s="20"/>
      <c r="AW18" s="20"/>
      <c r="AX18" s="20"/>
      <c r="AY18" s="20"/>
      <c r="AZ18" s="20"/>
      <c r="BA18" s="20"/>
      <c r="BB18" s="21"/>
    </row>
    <row r="19" spans="1:54" x14ac:dyDescent="0.3">
      <c r="A19" s="21" t="s">
        <v>1189</v>
      </c>
      <c r="B19" s="437" t="s">
        <v>21</v>
      </c>
      <c r="C19" s="21" t="s">
        <v>14</v>
      </c>
      <c r="D19" s="299" t="s">
        <v>38</v>
      </c>
      <c r="E19" s="299" t="s">
        <v>11</v>
      </c>
      <c r="F19" s="299" t="s">
        <v>11</v>
      </c>
      <c r="G19" s="299" t="s">
        <v>1998</v>
      </c>
      <c r="H19" s="241">
        <v>512900</v>
      </c>
      <c r="I19" s="20">
        <v>621</v>
      </c>
      <c r="J19" s="20">
        <v>6</v>
      </c>
      <c r="K19" s="417">
        <v>103.5</v>
      </c>
      <c r="L19" s="243">
        <v>621</v>
      </c>
      <c r="M19" s="20">
        <v>6</v>
      </c>
      <c r="N19" s="20">
        <v>103.5</v>
      </c>
      <c r="O19" s="20">
        <v>2304</v>
      </c>
      <c r="P19" s="20">
        <v>20</v>
      </c>
      <c r="Q19" s="20">
        <v>115.2</v>
      </c>
      <c r="R19" s="414">
        <v>2051</v>
      </c>
      <c r="S19" s="378">
        <v>17</v>
      </c>
      <c r="T19" s="415">
        <v>120.6</v>
      </c>
      <c r="U19" s="378">
        <v>2860</v>
      </c>
      <c r="V19" s="378">
        <v>22</v>
      </c>
      <c r="W19" s="378">
        <v>130</v>
      </c>
      <c r="X19" s="378">
        <v>2870</v>
      </c>
      <c r="Y19" s="416">
        <v>22</v>
      </c>
      <c r="Z19" s="280"/>
      <c r="AA19" s="241">
        <v>532000</v>
      </c>
      <c r="AB19" s="417">
        <v>98.5</v>
      </c>
      <c r="AC19" s="417">
        <v>76.666666666666671</v>
      </c>
      <c r="AD19" s="20">
        <v>152</v>
      </c>
      <c r="AE19" s="20">
        <v>8</v>
      </c>
      <c r="AF19" s="20">
        <v>788</v>
      </c>
      <c r="AH19" s="21"/>
      <c r="AI19" s="320"/>
      <c r="AJ19" s="320"/>
      <c r="AK19" s="320"/>
      <c r="AL19" s="20"/>
      <c r="AM19" s="20"/>
      <c r="AN19" s="21"/>
      <c r="AO19" s="21"/>
      <c r="AP19" s="320"/>
      <c r="AQ19" s="320"/>
      <c r="AR19" s="466"/>
      <c r="AS19" s="20"/>
      <c r="AT19" s="20"/>
      <c r="AU19" s="21"/>
      <c r="AV19" s="20"/>
      <c r="AW19" s="20"/>
      <c r="AX19" s="20"/>
      <c r="AY19" s="20"/>
      <c r="AZ19" s="20"/>
      <c r="BA19" s="20"/>
      <c r="BB19" s="21"/>
    </row>
    <row r="20" spans="1:54" x14ac:dyDescent="0.3">
      <c r="A20" s="21" t="s">
        <v>1190</v>
      </c>
      <c r="B20" s="437" t="s">
        <v>13</v>
      </c>
      <c r="C20" s="21" t="s">
        <v>20</v>
      </c>
      <c r="D20" s="299" t="s">
        <v>38</v>
      </c>
      <c r="E20" s="299" t="s">
        <v>38</v>
      </c>
      <c r="F20" s="299" t="s">
        <v>38</v>
      </c>
      <c r="G20" s="299" t="s">
        <v>1998</v>
      </c>
      <c r="H20" s="241">
        <v>393700</v>
      </c>
      <c r="I20" s="20">
        <v>1144</v>
      </c>
      <c r="J20" s="20">
        <v>16</v>
      </c>
      <c r="K20" s="417">
        <v>71.5</v>
      </c>
      <c r="L20" s="243">
        <v>1144</v>
      </c>
      <c r="M20" s="20">
        <v>16</v>
      </c>
      <c r="N20" s="20">
        <v>71.5</v>
      </c>
      <c r="O20" s="20">
        <v>22</v>
      </c>
      <c r="P20" s="20">
        <v>1</v>
      </c>
      <c r="Q20" s="20">
        <v>22</v>
      </c>
      <c r="R20" s="414">
        <v>1305</v>
      </c>
      <c r="S20" s="378">
        <v>16</v>
      </c>
      <c r="T20" s="415">
        <v>81.599999999999994</v>
      </c>
      <c r="U20" s="378">
        <v>1597</v>
      </c>
      <c r="V20" s="378">
        <v>20</v>
      </c>
      <c r="W20" s="378">
        <v>79.849999999999994</v>
      </c>
      <c r="X20" s="378">
        <v>2017</v>
      </c>
      <c r="Y20" s="416">
        <v>21</v>
      </c>
      <c r="Z20" s="280"/>
      <c r="AA20" s="241">
        <v>319200</v>
      </c>
      <c r="AB20" s="417">
        <v>54.142857142857146</v>
      </c>
      <c r="AC20" s="417">
        <v>60.666666666666664</v>
      </c>
      <c r="AD20" s="20">
        <v>79</v>
      </c>
      <c r="AE20" s="20">
        <v>7</v>
      </c>
      <c r="AF20" s="20">
        <v>379</v>
      </c>
      <c r="AH20" s="21"/>
      <c r="AI20" s="320"/>
      <c r="AJ20" s="320"/>
      <c r="AK20" s="320"/>
      <c r="AL20" s="20"/>
      <c r="AM20" s="20"/>
      <c r="AN20" s="21"/>
      <c r="AO20" s="21"/>
      <c r="AP20" s="320"/>
      <c r="AQ20" s="320"/>
      <c r="AR20" s="466"/>
      <c r="AS20" s="20"/>
      <c r="AT20" s="20"/>
      <c r="AU20" s="21"/>
      <c r="AV20" s="20"/>
      <c r="AW20" s="20"/>
      <c r="AX20" s="20"/>
      <c r="AY20" s="20"/>
      <c r="AZ20" s="20"/>
      <c r="BA20" s="20"/>
      <c r="BB20" s="21"/>
    </row>
    <row r="21" spans="1:54" x14ac:dyDescent="0.3">
      <c r="A21" s="21" t="s">
        <v>1524</v>
      </c>
      <c r="B21" s="437" t="s">
        <v>18</v>
      </c>
      <c r="C21" s="21" t="s">
        <v>14</v>
      </c>
      <c r="D21" s="299" t="s">
        <v>38</v>
      </c>
      <c r="E21" s="299" t="s">
        <v>38</v>
      </c>
      <c r="F21" s="299" t="s">
        <v>38</v>
      </c>
      <c r="G21" s="299" t="s">
        <v>1998</v>
      </c>
      <c r="H21" s="241">
        <v>270200</v>
      </c>
      <c r="I21" s="20">
        <v>638</v>
      </c>
      <c r="J21" s="20">
        <v>13</v>
      </c>
      <c r="K21" s="417">
        <v>49.07692307692308</v>
      </c>
      <c r="L21" s="243">
        <v>638</v>
      </c>
      <c r="M21" s="20">
        <v>13</v>
      </c>
      <c r="N21" s="20">
        <v>49.07692307692308</v>
      </c>
      <c r="O21" s="20">
        <v>404</v>
      </c>
      <c r="P21" s="20">
        <v>10</v>
      </c>
      <c r="Q21" s="20">
        <v>40.4</v>
      </c>
      <c r="R21" s="414">
        <v>0</v>
      </c>
      <c r="S21" s="378">
        <v>0</v>
      </c>
      <c r="T21" s="415">
        <v>0</v>
      </c>
      <c r="U21" s="378">
        <v>0</v>
      </c>
      <c r="V21" s="378">
        <v>0</v>
      </c>
      <c r="W21" s="378">
        <v>0</v>
      </c>
      <c r="X21" s="378">
        <v>0</v>
      </c>
      <c r="Y21" s="416">
        <v>0</v>
      </c>
      <c r="Z21" s="298"/>
      <c r="AA21" s="241">
        <v>334600</v>
      </c>
      <c r="AB21" s="417">
        <v>64.125</v>
      </c>
      <c r="AC21" s="417">
        <v>69.333333333333329</v>
      </c>
      <c r="AD21" s="20">
        <v>56</v>
      </c>
      <c r="AE21" s="20">
        <v>8</v>
      </c>
      <c r="AF21" s="20">
        <v>513</v>
      </c>
      <c r="AH21" s="21"/>
      <c r="AI21" s="320"/>
      <c r="AJ21" s="320"/>
      <c r="AK21" s="320"/>
      <c r="AL21" s="20"/>
      <c r="AM21" s="20"/>
      <c r="AN21" s="21"/>
      <c r="AO21" s="21"/>
      <c r="AP21" s="320"/>
      <c r="AQ21" s="320"/>
      <c r="AR21" s="466"/>
      <c r="AS21" s="20"/>
      <c r="AT21" s="20"/>
      <c r="AU21" s="21"/>
      <c r="AV21" s="20"/>
      <c r="AW21" s="20"/>
      <c r="AX21" s="20"/>
      <c r="AY21" s="20"/>
      <c r="AZ21" s="20"/>
      <c r="BA21" s="20"/>
      <c r="BB21" s="21"/>
    </row>
    <row r="22" spans="1:54" x14ac:dyDescent="0.3">
      <c r="A22" s="21" t="s">
        <v>1745</v>
      </c>
      <c r="B22" s="437" t="s">
        <v>14</v>
      </c>
      <c r="C22" s="21" t="s">
        <v>19</v>
      </c>
      <c r="D22" s="299" t="s">
        <v>38</v>
      </c>
      <c r="E22" s="299" t="s">
        <v>38</v>
      </c>
      <c r="F22" s="299" t="s">
        <v>38</v>
      </c>
      <c r="G22" s="299" t="s">
        <v>1998</v>
      </c>
      <c r="H22" s="241">
        <v>221700</v>
      </c>
      <c r="I22" s="20">
        <v>443</v>
      </c>
      <c r="J22" s="20">
        <v>11</v>
      </c>
      <c r="K22" s="417">
        <v>40.272727272727273</v>
      </c>
      <c r="L22" s="243">
        <v>443</v>
      </c>
      <c r="M22" s="20">
        <v>11</v>
      </c>
      <c r="N22" s="20">
        <v>40.272727272727273</v>
      </c>
      <c r="O22" s="20">
        <v>790</v>
      </c>
      <c r="P22" s="20">
        <v>16</v>
      </c>
      <c r="Q22" s="20">
        <v>49.4</v>
      </c>
      <c r="R22" s="414">
        <v>0</v>
      </c>
      <c r="S22" s="378">
        <v>0</v>
      </c>
      <c r="T22" s="415">
        <v>0</v>
      </c>
      <c r="U22" s="378">
        <v>0</v>
      </c>
      <c r="V22" s="378">
        <v>0</v>
      </c>
      <c r="W22" s="378">
        <v>0</v>
      </c>
      <c r="X22" s="378">
        <v>0</v>
      </c>
      <c r="Y22" s="416">
        <v>0</v>
      </c>
      <c r="Z22" s="298"/>
      <c r="AA22" s="241">
        <v>246000</v>
      </c>
      <c r="AB22" s="417">
        <v>53.75</v>
      </c>
      <c r="AC22" s="417">
        <v>20.333333333333332</v>
      </c>
      <c r="AD22" s="20">
        <v>101</v>
      </c>
      <c r="AE22" s="20">
        <v>8</v>
      </c>
      <c r="AF22" s="20">
        <v>430</v>
      </c>
      <c r="AH22" s="21"/>
      <c r="AI22" s="320"/>
      <c r="AJ22" s="320"/>
      <c r="AK22" s="320"/>
      <c r="AL22" s="20"/>
      <c r="AM22" s="20"/>
      <c r="AN22" s="21"/>
      <c r="AO22" s="21"/>
      <c r="AP22" s="320"/>
      <c r="AQ22" s="320"/>
      <c r="AR22" s="466"/>
      <c r="AS22" s="20"/>
      <c r="AT22" s="20"/>
      <c r="AU22" s="21"/>
      <c r="AV22" s="20"/>
      <c r="AW22" s="20"/>
      <c r="AX22" s="20"/>
      <c r="AY22" s="20"/>
      <c r="AZ22" s="20"/>
      <c r="BA22" s="20"/>
      <c r="BB22" s="21"/>
    </row>
    <row r="23" spans="1:54" x14ac:dyDescent="0.3">
      <c r="A23" s="21" t="s">
        <v>909</v>
      </c>
      <c r="B23" s="437" t="s">
        <v>2</v>
      </c>
      <c r="C23" s="21" t="s">
        <v>19</v>
      </c>
      <c r="D23" s="299" t="s">
        <v>38</v>
      </c>
      <c r="E23" s="299" t="s">
        <v>10</v>
      </c>
      <c r="F23" s="299" t="s">
        <v>10</v>
      </c>
      <c r="G23" s="299" t="s">
        <v>1998</v>
      </c>
      <c r="H23" s="241">
        <v>332000</v>
      </c>
      <c r="I23" s="20">
        <v>469</v>
      </c>
      <c r="J23" s="20">
        <v>7</v>
      </c>
      <c r="K23" s="417">
        <v>67</v>
      </c>
      <c r="L23" s="243">
        <v>469</v>
      </c>
      <c r="M23" s="20">
        <v>7</v>
      </c>
      <c r="N23" s="20">
        <v>67</v>
      </c>
      <c r="O23" s="20">
        <v>2036</v>
      </c>
      <c r="P23" s="20">
        <v>21</v>
      </c>
      <c r="Q23" s="20">
        <v>97</v>
      </c>
      <c r="R23" s="414">
        <v>1546</v>
      </c>
      <c r="S23" s="378">
        <v>17</v>
      </c>
      <c r="T23" s="415">
        <v>90.9</v>
      </c>
      <c r="U23" s="378">
        <v>1820</v>
      </c>
      <c r="V23" s="378">
        <v>19</v>
      </c>
      <c r="W23" s="378">
        <v>95.79</v>
      </c>
      <c r="X23" s="378">
        <v>1509</v>
      </c>
      <c r="Y23" s="416">
        <v>19</v>
      </c>
      <c r="Z23" s="298"/>
      <c r="AA23" s="241">
        <v>457000</v>
      </c>
      <c r="AB23" s="417">
        <v>93.142857142857139</v>
      </c>
      <c r="AC23" s="417">
        <v>92</v>
      </c>
      <c r="AD23" s="20">
        <v>77</v>
      </c>
      <c r="AE23" s="20">
        <v>7</v>
      </c>
      <c r="AF23" s="20">
        <v>652</v>
      </c>
      <c r="AH23" s="21"/>
      <c r="AI23" s="320"/>
      <c r="AJ23" s="320"/>
      <c r="AK23" s="320"/>
      <c r="AL23" s="20"/>
      <c r="AM23" s="20"/>
      <c r="AN23" s="25"/>
      <c r="AO23" s="21"/>
      <c r="AP23" s="320"/>
      <c r="AQ23" s="320"/>
      <c r="AR23" s="466"/>
      <c r="AS23" s="20"/>
      <c r="AT23" s="20"/>
      <c r="AU23" s="25"/>
      <c r="AV23" s="20"/>
      <c r="AW23" s="20"/>
      <c r="AX23" s="20"/>
      <c r="AY23" s="20"/>
      <c r="AZ23" s="20"/>
      <c r="BA23" s="20"/>
      <c r="BB23" s="25"/>
    </row>
    <row r="24" spans="1:54" x14ac:dyDescent="0.3">
      <c r="A24" s="21" t="s">
        <v>1658</v>
      </c>
      <c r="B24" s="437" t="s">
        <v>23</v>
      </c>
      <c r="C24" s="21" t="s">
        <v>22</v>
      </c>
      <c r="D24" s="299" t="s">
        <v>38</v>
      </c>
      <c r="E24" s="299" t="s">
        <v>1972</v>
      </c>
      <c r="F24" s="299" t="s">
        <v>1972</v>
      </c>
      <c r="G24" s="299" t="s">
        <v>1998</v>
      </c>
      <c r="H24" s="241">
        <v>348800</v>
      </c>
      <c r="I24" s="20">
        <v>1077</v>
      </c>
      <c r="J24" s="20">
        <v>17</v>
      </c>
      <c r="K24" s="417">
        <v>63.352941176470587</v>
      </c>
      <c r="L24" s="243">
        <v>1077</v>
      </c>
      <c r="M24" s="20">
        <v>17</v>
      </c>
      <c r="N24" s="20">
        <v>63.352941176470587</v>
      </c>
      <c r="O24" s="20">
        <v>0</v>
      </c>
      <c r="P24" s="20">
        <v>0</v>
      </c>
      <c r="Q24" s="20">
        <v>0</v>
      </c>
      <c r="R24" s="414">
        <v>0</v>
      </c>
      <c r="S24" s="378">
        <v>0</v>
      </c>
      <c r="T24" s="415">
        <v>0</v>
      </c>
      <c r="U24" s="378">
        <v>0</v>
      </c>
      <c r="V24" s="378">
        <v>0</v>
      </c>
      <c r="W24" s="378">
        <v>0</v>
      </c>
      <c r="X24" s="378">
        <v>0</v>
      </c>
      <c r="Y24" s="416">
        <v>0</v>
      </c>
      <c r="Z24" s="298"/>
      <c r="AA24" s="241">
        <v>399800</v>
      </c>
      <c r="AB24" s="417">
        <v>85.375</v>
      </c>
      <c r="AC24" s="417">
        <v>79</v>
      </c>
      <c r="AD24" s="20">
        <v>34</v>
      </c>
      <c r="AE24" s="20">
        <v>8</v>
      </c>
      <c r="AF24" s="20">
        <v>683</v>
      </c>
      <c r="AH24" s="21"/>
      <c r="AI24" s="320"/>
      <c r="AJ24" s="320"/>
      <c r="AK24" s="320"/>
      <c r="AL24" s="20"/>
      <c r="AM24" s="20"/>
      <c r="AN24" s="63"/>
      <c r="AO24" s="21"/>
      <c r="AP24" s="320"/>
      <c r="AQ24" s="320"/>
      <c r="AR24" s="466"/>
      <c r="AS24" s="20"/>
      <c r="AT24" s="20"/>
      <c r="AU24" s="63"/>
      <c r="AV24" s="20"/>
      <c r="AW24" s="20"/>
      <c r="AX24" s="20"/>
      <c r="AY24" s="20"/>
      <c r="AZ24" s="20"/>
      <c r="BA24" s="20"/>
      <c r="BB24" s="63"/>
    </row>
    <row r="25" spans="1:54" x14ac:dyDescent="0.3">
      <c r="A25" s="21" t="s">
        <v>1222</v>
      </c>
      <c r="B25" s="437" t="s">
        <v>22</v>
      </c>
      <c r="C25" s="21" t="s">
        <v>20</v>
      </c>
      <c r="D25" s="299" t="s">
        <v>38</v>
      </c>
      <c r="E25" s="299" t="s">
        <v>10</v>
      </c>
      <c r="F25" s="299" t="s">
        <v>10</v>
      </c>
      <c r="G25" s="299" t="s">
        <v>1998</v>
      </c>
      <c r="H25" s="241">
        <v>301400</v>
      </c>
      <c r="I25" s="20">
        <v>438</v>
      </c>
      <c r="J25" s="20">
        <v>8</v>
      </c>
      <c r="K25" s="417">
        <v>54.75</v>
      </c>
      <c r="L25" s="243">
        <v>438</v>
      </c>
      <c r="M25" s="20">
        <v>8</v>
      </c>
      <c r="N25" s="20">
        <v>54.75</v>
      </c>
      <c r="O25" s="20">
        <v>1468</v>
      </c>
      <c r="P25" s="20">
        <v>19</v>
      </c>
      <c r="Q25" s="20">
        <v>77.3</v>
      </c>
      <c r="R25" s="414">
        <v>290</v>
      </c>
      <c r="S25" s="378">
        <v>5</v>
      </c>
      <c r="T25" s="415">
        <v>58</v>
      </c>
      <c r="U25" s="378">
        <v>883</v>
      </c>
      <c r="V25" s="378">
        <v>12</v>
      </c>
      <c r="W25" s="378">
        <v>73.58</v>
      </c>
      <c r="X25" s="378">
        <v>1133</v>
      </c>
      <c r="Y25" s="416">
        <v>15</v>
      </c>
      <c r="Z25" s="280"/>
      <c r="AA25" s="241">
        <v>333900</v>
      </c>
      <c r="AB25" s="417">
        <v>60</v>
      </c>
      <c r="AC25" s="417">
        <v>61.333333333333336</v>
      </c>
      <c r="AD25" s="20">
        <v>93</v>
      </c>
      <c r="AE25" s="20">
        <v>6</v>
      </c>
      <c r="AF25" s="20">
        <v>360</v>
      </c>
      <c r="AH25" s="21"/>
      <c r="AI25" s="320"/>
      <c r="AJ25" s="320"/>
      <c r="AK25" s="320"/>
      <c r="AL25" s="20"/>
      <c r="AM25" s="20"/>
      <c r="AN25" s="25"/>
      <c r="AO25" s="21"/>
      <c r="AP25" s="320"/>
      <c r="AQ25" s="320"/>
      <c r="AR25" s="466"/>
      <c r="AS25" s="20"/>
      <c r="AT25" s="20"/>
      <c r="AU25" s="25"/>
      <c r="AV25" s="20"/>
      <c r="AW25" s="20"/>
      <c r="AX25" s="20"/>
      <c r="AY25" s="20"/>
      <c r="AZ25" s="20"/>
      <c r="BA25" s="20"/>
      <c r="BB25" s="25"/>
    </row>
    <row r="26" spans="1:54" x14ac:dyDescent="0.3">
      <c r="A26" s="21" t="s">
        <v>1225</v>
      </c>
      <c r="B26" s="437" t="s">
        <v>25</v>
      </c>
      <c r="C26" s="21" t="s">
        <v>21</v>
      </c>
      <c r="D26" s="299" t="s">
        <v>38</v>
      </c>
      <c r="E26" s="435" t="s">
        <v>1971</v>
      </c>
      <c r="F26" s="299" t="s">
        <v>9</v>
      </c>
      <c r="G26" s="299" t="s">
        <v>38</v>
      </c>
      <c r="H26" s="241">
        <v>285600</v>
      </c>
      <c r="I26" s="20">
        <v>830</v>
      </c>
      <c r="J26" s="20">
        <v>16</v>
      </c>
      <c r="K26" s="417">
        <v>51.875</v>
      </c>
      <c r="L26" s="243">
        <v>830</v>
      </c>
      <c r="M26" s="20">
        <v>16</v>
      </c>
      <c r="N26" s="20">
        <v>51.875</v>
      </c>
      <c r="O26" s="20">
        <v>1116</v>
      </c>
      <c r="P26" s="20">
        <v>20</v>
      </c>
      <c r="Q26" s="20">
        <v>55.8</v>
      </c>
      <c r="R26" s="414">
        <v>294</v>
      </c>
      <c r="S26" s="378">
        <v>6</v>
      </c>
      <c r="T26" s="415">
        <v>49</v>
      </c>
      <c r="U26" s="378">
        <v>1227</v>
      </c>
      <c r="V26" s="378">
        <v>21</v>
      </c>
      <c r="W26" s="378">
        <v>58.43</v>
      </c>
      <c r="X26" s="378">
        <v>298</v>
      </c>
      <c r="Y26" s="416">
        <v>6</v>
      </c>
      <c r="Z26" s="280"/>
      <c r="AA26" s="241">
        <v>393500</v>
      </c>
      <c r="AB26" s="417">
        <v>79.75</v>
      </c>
      <c r="AC26" s="417">
        <v>81</v>
      </c>
      <c r="AD26" s="20">
        <v>57</v>
      </c>
      <c r="AE26" s="20">
        <v>8</v>
      </c>
      <c r="AF26" s="20">
        <v>638</v>
      </c>
      <c r="AH26" s="21"/>
      <c r="AI26" s="320"/>
      <c r="AJ26" s="320"/>
      <c r="AK26" s="320"/>
      <c r="AL26" s="20"/>
      <c r="AM26" s="20"/>
      <c r="AN26" s="21"/>
      <c r="AO26" s="21"/>
      <c r="AP26" s="320"/>
      <c r="AQ26" s="320"/>
      <c r="AR26" s="466"/>
      <c r="AS26" s="20"/>
      <c r="AT26" s="20"/>
      <c r="AU26" s="21"/>
      <c r="AV26" s="20"/>
      <c r="AW26" s="20"/>
      <c r="AX26" s="20"/>
      <c r="AY26" s="20"/>
      <c r="AZ26" s="20"/>
      <c r="BA26" s="20"/>
      <c r="BB26" s="21"/>
    </row>
    <row r="27" spans="1:54" x14ac:dyDescent="0.3">
      <c r="A27" s="21" t="s">
        <v>1226</v>
      </c>
      <c r="B27" s="437" t="s">
        <v>21</v>
      </c>
      <c r="C27" s="21" t="s">
        <v>3</v>
      </c>
      <c r="D27" s="299" t="s">
        <v>38</v>
      </c>
      <c r="E27" s="299" t="s">
        <v>10</v>
      </c>
      <c r="F27" s="299" t="s">
        <v>10</v>
      </c>
      <c r="G27" s="299" t="s">
        <v>1998</v>
      </c>
      <c r="H27" s="241">
        <v>392100</v>
      </c>
      <c r="I27" s="20">
        <v>641</v>
      </c>
      <c r="J27" s="20">
        <v>9</v>
      </c>
      <c r="K27" s="417">
        <v>71.222222222222229</v>
      </c>
      <c r="L27" s="243">
        <v>641</v>
      </c>
      <c r="M27" s="20">
        <v>9</v>
      </c>
      <c r="N27" s="20">
        <v>71.222222222222229</v>
      </c>
      <c r="O27" s="20">
        <v>1851</v>
      </c>
      <c r="P27" s="20">
        <v>21</v>
      </c>
      <c r="Q27" s="20">
        <v>88.1</v>
      </c>
      <c r="R27" s="414">
        <v>1036</v>
      </c>
      <c r="S27" s="378">
        <v>9</v>
      </c>
      <c r="T27" s="415">
        <v>115.1</v>
      </c>
      <c r="U27" s="378">
        <v>2096</v>
      </c>
      <c r="V27" s="378">
        <v>22</v>
      </c>
      <c r="W27" s="378">
        <v>95.27</v>
      </c>
      <c r="X27" s="378">
        <v>2149</v>
      </c>
      <c r="Y27" s="416">
        <v>21</v>
      </c>
      <c r="Z27" s="298"/>
      <c r="AA27" s="241">
        <v>420700</v>
      </c>
      <c r="AB27" s="417">
        <v>81.625</v>
      </c>
      <c r="AC27" s="417">
        <v>83.333333333333329</v>
      </c>
      <c r="AD27" s="20">
        <v>60</v>
      </c>
      <c r="AE27" s="20">
        <v>8</v>
      </c>
      <c r="AF27" s="20">
        <v>653</v>
      </c>
      <c r="AH27" s="21"/>
      <c r="AI27" s="320"/>
      <c r="AJ27" s="320"/>
      <c r="AK27" s="320"/>
      <c r="AL27" s="20"/>
      <c r="AM27" s="20"/>
      <c r="AN27" s="21"/>
      <c r="AO27" s="21"/>
      <c r="AP27" s="320"/>
      <c r="AQ27" s="320"/>
      <c r="AR27" s="466"/>
      <c r="AS27" s="20"/>
      <c r="AT27" s="20"/>
      <c r="AU27" s="21"/>
      <c r="AV27" s="20"/>
      <c r="AW27" s="20"/>
      <c r="AX27" s="20"/>
      <c r="AY27" s="20"/>
      <c r="AZ27" s="20"/>
      <c r="BA27" s="20"/>
      <c r="BB27" s="21"/>
    </row>
    <row r="28" spans="1:54" x14ac:dyDescent="0.3">
      <c r="A28" s="21" t="s">
        <v>1230</v>
      </c>
      <c r="B28" s="437" t="s">
        <v>16</v>
      </c>
      <c r="C28" s="21" t="s">
        <v>21</v>
      </c>
      <c r="D28" s="299" t="s">
        <v>38</v>
      </c>
      <c r="E28" s="299" t="s">
        <v>1973</v>
      </c>
      <c r="F28" s="299" t="s">
        <v>1973</v>
      </c>
      <c r="G28" s="299" t="s">
        <v>1998</v>
      </c>
      <c r="H28" s="241">
        <v>465500</v>
      </c>
      <c r="I28" s="20">
        <v>1691</v>
      </c>
      <c r="J28" s="20">
        <v>20</v>
      </c>
      <c r="K28" s="417">
        <v>84.55</v>
      </c>
      <c r="L28" s="243">
        <v>1691</v>
      </c>
      <c r="M28" s="20">
        <v>20</v>
      </c>
      <c r="N28" s="20">
        <v>84.55</v>
      </c>
      <c r="O28" s="20">
        <v>1504</v>
      </c>
      <c r="P28" s="20">
        <v>21</v>
      </c>
      <c r="Q28" s="20">
        <v>71.599999999999994</v>
      </c>
      <c r="R28" s="414">
        <v>349</v>
      </c>
      <c r="S28" s="378">
        <v>6</v>
      </c>
      <c r="T28" s="415">
        <v>58.2</v>
      </c>
      <c r="U28" s="378">
        <v>0</v>
      </c>
      <c r="V28" s="378">
        <v>0</v>
      </c>
      <c r="W28" s="378">
        <v>0</v>
      </c>
      <c r="X28" s="378">
        <v>0</v>
      </c>
      <c r="Y28" s="416">
        <v>0</v>
      </c>
      <c r="Z28" s="298"/>
      <c r="AA28" s="241">
        <v>452700</v>
      </c>
      <c r="AB28" s="417">
        <v>84.875</v>
      </c>
      <c r="AC28" s="417">
        <v>86</v>
      </c>
      <c r="AD28" s="20">
        <v>65</v>
      </c>
      <c r="AE28" s="20">
        <v>8</v>
      </c>
      <c r="AF28" s="20">
        <v>679</v>
      </c>
      <c r="AH28" s="21"/>
      <c r="AI28" s="320"/>
      <c r="AJ28" s="320"/>
      <c r="AK28" s="320"/>
      <c r="AL28" s="20"/>
      <c r="AM28" s="20"/>
      <c r="AN28" s="63"/>
      <c r="AO28" s="21"/>
      <c r="AP28" s="320"/>
      <c r="AQ28" s="320"/>
      <c r="AR28" s="466"/>
      <c r="AS28" s="20"/>
      <c r="AT28" s="20"/>
      <c r="AU28" s="63"/>
      <c r="AV28" s="20"/>
      <c r="AW28" s="20"/>
      <c r="AX28" s="20"/>
      <c r="AY28" s="20"/>
      <c r="AZ28" s="20"/>
      <c r="BA28" s="20"/>
      <c r="BB28" s="63"/>
    </row>
    <row r="29" spans="1:54" x14ac:dyDescent="0.3">
      <c r="A29" s="21" t="s">
        <v>1236</v>
      </c>
      <c r="B29" s="437" t="s">
        <v>3</v>
      </c>
      <c r="C29" s="21" t="s">
        <v>26</v>
      </c>
      <c r="D29" s="299" t="s">
        <v>38</v>
      </c>
      <c r="E29" s="299" t="s">
        <v>9</v>
      </c>
      <c r="F29" s="299" t="s">
        <v>1020</v>
      </c>
      <c r="G29" s="299" t="s">
        <v>1020</v>
      </c>
      <c r="H29" s="241">
        <v>228100</v>
      </c>
      <c r="I29" s="20" t="s">
        <v>1020</v>
      </c>
      <c r="J29" s="20" t="s">
        <v>1020</v>
      </c>
      <c r="K29" s="417" t="s">
        <v>1020</v>
      </c>
      <c r="L29" s="243" t="s">
        <v>1020</v>
      </c>
      <c r="M29" s="20" t="s">
        <v>1020</v>
      </c>
      <c r="N29" s="20" t="s">
        <v>1020</v>
      </c>
      <c r="O29" s="20">
        <v>0</v>
      </c>
      <c r="P29" s="20">
        <v>0</v>
      </c>
      <c r="Q29" s="20">
        <v>0</v>
      </c>
      <c r="R29" s="414">
        <v>1226</v>
      </c>
      <c r="S29" s="378">
        <v>17</v>
      </c>
      <c r="T29" s="415">
        <v>72.099999999999994</v>
      </c>
      <c r="U29" s="378">
        <v>859</v>
      </c>
      <c r="V29" s="378">
        <v>13</v>
      </c>
      <c r="W29" s="378">
        <v>66.08</v>
      </c>
      <c r="X29" s="378">
        <v>1198</v>
      </c>
      <c r="Y29" s="416">
        <v>17</v>
      </c>
      <c r="Z29" s="280"/>
      <c r="AA29" s="241">
        <v>294800</v>
      </c>
      <c r="AB29" s="417">
        <v>53.75</v>
      </c>
      <c r="AC29" s="417">
        <v>49.333333333333336</v>
      </c>
      <c r="AD29" s="20">
        <v>72</v>
      </c>
      <c r="AE29" s="20">
        <v>8</v>
      </c>
      <c r="AF29" s="20">
        <v>430</v>
      </c>
      <c r="AH29" s="21"/>
      <c r="AI29" s="320"/>
      <c r="AJ29" s="320"/>
      <c r="AK29" s="320"/>
      <c r="AL29" s="20"/>
      <c r="AM29" s="20"/>
      <c r="AN29" s="21"/>
      <c r="AO29" s="21"/>
      <c r="AP29" s="320"/>
      <c r="AQ29" s="320"/>
      <c r="AR29" s="466"/>
      <c r="AS29" s="20"/>
      <c r="AT29" s="20"/>
      <c r="AU29" s="21"/>
      <c r="AV29" s="20"/>
      <c r="AW29" s="20"/>
      <c r="AX29" s="20"/>
      <c r="AY29" s="20"/>
      <c r="AZ29" s="20"/>
      <c r="BA29" s="20"/>
      <c r="BB29" s="21"/>
    </row>
    <row r="30" spans="1:54" x14ac:dyDescent="0.3">
      <c r="A30" s="199" t="s">
        <v>1238</v>
      </c>
      <c r="B30" s="437" t="s">
        <v>13</v>
      </c>
      <c r="C30" s="199" t="s">
        <v>41</v>
      </c>
      <c r="D30" s="441" t="s">
        <v>38</v>
      </c>
      <c r="E30" s="441" t="s">
        <v>9</v>
      </c>
      <c r="F30" s="441" t="s">
        <v>9</v>
      </c>
      <c r="G30" s="441" t="s">
        <v>1998</v>
      </c>
      <c r="H30" s="245">
        <v>179200</v>
      </c>
      <c r="I30" s="246">
        <v>93</v>
      </c>
      <c r="J30" s="246">
        <v>2</v>
      </c>
      <c r="K30" s="442">
        <v>46.5</v>
      </c>
      <c r="L30" s="322">
        <v>93</v>
      </c>
      <c r="M30" s="246">
        <v>2</v>
      </c>
      <c r="N30" s="246">
        <v>46.5</v>
      </c>
      <c r="O30" s="246">
        <v>211</v>
      </c>
      <c r="P30" s="246">
        <v>5</v>
      </c>
      <c r="Q30" s="246">
        <v>42.2</v>
      </c>
      <c r="R30" s="443">
        <v>0</v>
      </c>
      <c r="S30" s="444">
        <v>0</v>
      </c>
      <c r="T30" s="445">
        <v>0</v>
      </c>
      <c r="U30" s="444">
        <v>165</v>
      </c>
      <c r="V30" s="444">
        <v>3</v>
      </c>
      <c r="W30" s="444">
        <v>55</v>
      </c>
      <c r="X30" s="444">
        <v>30</v>
      </c>
      <c r="Y30" s="446">
        <v>2</v>
      </c>
      <c r="Z30" s="301"/>
      <c r="AA30" s="245">
        <v>205000</v>
      </c>
      <c r="AB30" s="442">
        <v>45.2</v>
      </c>
      <c r="AC30" s="442">
        <v>40</v>
      </c>
      <c r="AD30" s="246">
        <v>22</v>
      </c>
      <c r="AE30" s="246">
        <v>5</v>
      </c>
      <c r="AF30" s="246">
        <v>226</v>
      </c>
      <c r="AH30" s="21"/>
      <c r="AI30" s="320"/>
      <c r="AJ30" s="320"/>
      <c r="AK30" s="320"/>
      <c r="AL30" s="20"/>
      <c r="AM30" s="20"/>
      <c r="AN30" s="63"/>
      <c r="AO30" s="21"/>
      <c r="AP30" s="320"/>
      <c r="AQ30" s="320"/>
      <c r="AR30" s="466"/>
      <c r="AS30" s="20"/>
      <c r="AT30" s="20"/>
      <c r="AU30" s="63"/>
      <c r="AV30" s="20"/>
      <c r="AW30" s="20"/>
      <c r="AX30" s="20"/>
      <c r="AY30" s="20"/>
      <c r="AZ30" s="20"/>
      <c r="BA30" s="20"/>
      <c r="BB30" s="63"/>
    </row>
    <row r="31" spans="1:54" x14ac:dyDescent="0.3">
      <c r="A31" s="199" t="s">
        <v>985</v>
      </c>
      <c r="B31" s="437" t="s">
        <v>12</v>
      </c>
      <c r="C31" s="199" t="s">
        <v>14</v>
      </c>
      <c r="D31" s="441" t="s">
        <v>38</v>
      </c>
      <c r="E31" s="441" t="s">
        <v>9</v>
      </c>
      <c r="F31" s="441" t="s">
        <v>9</v>
      </c>
      <c r="G31" s="441" t="s">
        <v>1998</v>
      </c>
      <c r="H31" s="245">
        <v>150700</v>
      </c>
      <c r="I31" s="246">
        <v>0</v>
      </c>
      <c r="J31" s="246">
        <v>0</v>
      </c>
      <c r="K31" s="442" t="s">
        <v>1020</v>
      </c>
      <c r="L31" s="322">
        <v>0</v>
      </c>
      <c r="M31" s="246">
        <v>0</v>
      </c>
      <c r="N31" s="246">
        <v>0</v>
      </c>
      <c r="O31" s="246">
        <v>219</v>
      </c>
      <c r="P31" s="246">
        <v>4</v>
      </c>
      <c r="Q31" s="246">
        <v>54.8</v>
      </c>
      <c r="R31" s="443">
        <v>42</v>
      </c>
      <c r="S31" s="444">
        <v>1</v>
      </c>
      <c r="T31" s="445">
        <v>42</v>
      </c>
      <c r="U31" s="444">
        <v>0</v>
      </c>
      <c r="V31" s="444">
        <v>0</v>
      </c>
      <c r="W31" s="444">
        <v>0</v>
      </c>
      <c r="X31" s="444">
        <v>0</v>
      </c>
      <c r="Y31" s="446">
        <v>0</v>
      </c>
      <c r="Z31" s="301"/>
      <c r="AA31" s="245">
        <v>150700</v>
      </c>
      <c r="AB31" s="442">
        <v>0</v>
      </c>
      <c r="AC31" s="442">
        <v>0</v>
      </c>
      <c r="AD31" s="246">
        <v>28</v>
      </c>
      <c r="AE31" s="246">
        <v>0</v>
      </c>
      <c r="AF31" s="246">
        <v>0</v>
      </c>
      <c r="AH31" s="21"/>
      <c r="AI31" s="320"/>
      <c r="AJ31" s="320"/>
      <c r="AK31" s="320"/>
      <c r="AL31" s="20"/>
      <c r="AM31" s="20"/>
      <c r="AN31" s="63"/>
      <c r="AO31" s="21"/>
      <c r="AP31" s="320"/>
      <c r="AQ31" s="320"/>
      <c r="AR31" s="466"/>
      <c r="AS31" s="20"/>
      <c r="AT31" s="20"/>
      <c r="AU31" s="63"/>
      <c r="AV31" s="20"/>
      <c r="AW31" s="20"/>
      <c r="AX31" s="20"/>
      <c r="AY31" s="20"/>
      <c r="AZ31" s="20"/>
      <c r="BA31" s="20"/>
      <c r="BB31" s="63"/>
    </row>
    <row r="32" spans="1:54" x14ac:dyDescent="0.3">
      <c r="A32" s="21" t="s">
        <v>1263</v>
      </c>
      <c r="B32" s="437" t="s">
        <v>3</v>
      </c>
      <c r="C32" s="21" t="s">
        <v>16</v>
      </c>
      <c r="D32" s="299" t="s">
        <v>38</v>
      </c>
      <c r="E32" s="299" t="s">
        <v>38</v>
      </c>
      <c r="F32" s="299" t="s">
        <v>38</v>
      </c>
      <c r="G32" s="299" t="s">
        <v>1998</v>
      </c>
      <c r="H32" s="241">
        <v>455200</v>
      </c>
      <c r="I32" s="20">
        <v>1573</v>
      </c>
      <c r="J32" s="20">
        <v>19</v>
      </c>
      <c r="K32" s="417">
        <v>82.78947368421052</v>
      </c>
      <c r="L32" s="243">
        <v>1573</v>
      </c>
      <c r="M32" s="20">
        <v>19</v>
      </c>
      <c r="N32" s="20">
        <v>82.78947368421052</v>
      </c>
      <c r="O32" s="20">
        <v>946</v>
      </c>
      <c r="P32" s="20">
        <v>13</v>
      </c>
      <c r="Q32" s="20">
        <v>72.8</v>
      </c>
      <c r="R32" s="414">
        <v>1313</v>
      </c>
      <c r="S32" s="378">
        <v>17</v>
      </c>
      <c r="T32" s="415">
        <v>77.2</v>
      </c>
      <c r="U32" s="378">
        <v>1306</v>
      </c>
      <c r="V32" s="378">
        <v>15</v>
      </c>
      <c r="W32" s="378">
        <v>87.07</v>
      </c>
      <c r="X32" s="378">
        <v>1289</v>
      </c>
      <c r="Y32" s="416">
        <v>17</v>
      </c>
      <c r="Z32" s="298"/>
      <c r="AA32" s="241">
        <v>327000</v>
      </c>
      <c r="AB32" s="417">
        <v>53</v>
      </c>
      <c r="AC32" s="417">
        <v>52.333333333333336</v>
      </c>
      <c r="AD32" s="20">
        <v>80</v>
      </c>
      <c r="AE32" s="20">
        <v>7</v>
      </c>
      <c r="AF32" s="20">
        <v>371</v>
      </c>
      <c r="AH32" s="21"/>
      <c r="AI32" s="320"/>
      <c r="AJ32" s="320"/>
      <c r="AK32" s="320"/>
      <c r="AL32" s="20"/>
      <c r="AM32" s="20"/>
      <c r="AN32" s="25"/>
      <c r="AO32" s="21"/>
      <c r="AP32" s="320"/>
      <c r="AQ32" s="320"/>
      <c r="AR32" s="466"/>
      <c r="AS32" s="20"/>
      <c r="AT32" s="20"/>
      <c r="AU32" s="25"/>
      <c r="AV32" s="20"/>
      <c r="AW32" s="20"/>
      <c r="AX32" s="20"/>
      <c r="AY32" s="20"/>
      <c r="AZ32" s="20"/>
      <c r="BA32" s="20"/>
      <c r="BB32" s="25"/>
    </row>
    <row r="33" spans="1:54" x14ac:dyDescent="0.3">
      <c r="A33" s="21" t="s">
        <v>1264</v>
      </c>
      <c r="B33" s="437" t="s">
        <v>22</v>
      </c>
      <c r="C33" s="21" t="s">
        <v>16</v>
      </c>
      <c r="D33" s="299" t="s">
        <v>38</v>
      </c>
      <c r="E33" s="435" t="s">
        <v>1974</v>
      </c>
      <c r="F33" s="299" t="s">
        <v>9</v>
      </c>
      <c r="G33" s="299" t="s">
        <v>38</v>
      </c>
      <c r="H33" s="241">
        <v>410200</v>
      </c>
      <c r="I33" s="20">
        <v>1341</v>
      </c>
      <c r="J33" s="20">
        <v>18</v>
      </c>
      <c r="K33" s="417">
        <v>74.5</v>
      </c>
      <c r="L33" s="243">
        <v>1341</v>
      </c>
      <c r="M33" s="20">
        <v>18</v>
      </c>
      <c r="N33" s="20">
        <v>74.5</v>
      </c>
      <c r="O33" s="20">
        <v>941</v>
      </c>
      <c r="P33" s="20">
        <v>16</v>
      </c>
      <c r="Q33" s="20">
        <v>58.8</v>
      </c>
      <c r="R33" s="414">
        <v>351</v>
      </c>
      <c r="S33" s="378">
        <v>5</v>
      </c>
      <c r="T33" s="415">
        <v>70.2</v>
      </c>
      <c r="U33" s="378">
        <v>626</v>
      </c>
      <c r="V33" s="378">
        <v>10</v>
      </c>
      <c r="W33" s="378">
        <v>62.6</v>
      </c>
      <c r="X33" s="378">
        <v>0</v>
      </c>
      <c r="Y33" s="416">
        <v>0</v>
      </c>
      <c r="Z33" s="21"/>
      <c r="AA33" s="241">
        <v>389500</v>
      </c>
      <c r="AB33" s="417">
        <v>71.142857142857139</v>
      </c>
      <c r="AC33" s="417">
        <v>66.666666666666671</v>
      </c>
      <c r="AD33" s="20">
        <v>108</v>
      </c>
      <c r="AE33" s="20">
        <v>7</v>
      </c>
      <c r="AF33" s="20">
        <v>498</v>
      </c>
      <c r="AH33" s="21"/>
      <c r="AI33" s="320"/>
      <c r="AJ33" s="320"/>
      <c r="AK33" s="320"/>
      <c r="AL33" s="20"/>
      <c r="AM33" s="20"/>
      <c r="AN33" s="21"/>
      <c r="AO33" s="21"/>
      <c r="AP33" s="320"/>
      <c r="AQ33" s="320"/>
      <c r="AR33" s="466"/>
      <c r="AS33" s="20"/>
      <c r="AT33" s="20"/>
      <c r="AU33" s="21"/>
      <c r="AV33" s="20"/>
      <c r="AW33" s="20"/>
      <c r="AX33" s="20"/>
      <c r="AY33" s="20"/>
      <c r="AZ33" s="20"/>
      <c r="BA33" s="20"/>
      <c r="BB33" s="21"/>
    </row>
    <row r="34" spans="1:54" x14ac:dyDescent="0.3">
      <c r="A34" s="21" t="s">
        <v>1265</v>
      </c>
      <c r="B34" s="437" t="s">
        <v>17</v>
      </c>
      <c r="C34" s="21" t="s">
        <v>41</v>
      </c>
      <c r="D34" s="299" t="s">
        <v>38</v>
      </c>
      <c r="E34" s="299" t="s">
        <v>1974</v>
      </c>
      <c r="F34" s="299" t="s">
        <v>1974</v>
      </c>
      <c r="G34" s="299" t="s">
        <v>1998</v>
      </c>
      <c r="H34" s="241">
        <v>353900</v>
      </c>
      <c r="I34" s="20">
        <v>1157</v>
      </c>
      <c r="J34" s="20">
        <v>18</v>
      </c>
      <c r="K34" s="417">
        <v>64.277777777777771</v>
      </c>
      <c r="L34" s="243">
        <v>1157</v>
      </c>
      <c r="M34" s="20">
        <v>18</v>
      </c>
      <c r="N34" s="20">
        <v>64.277777777777771</v>
      </c>
      <c r="O34" s="20">
        <v>625</v>
      </c>
      <c r="P34" s="20">
        <v>14</v>
      </c>
      <c r="Q34" s="20">
        <v>44.6</v>
      </c>
      <c r="R34" s="414">
        <v>1001</v>
      </c>
      <c r="S34" s="378">
        <v>14</v>
      </c>
      <c r="T34" s="415">
        <v>71.5</v>
      </c>
      <c r="U34" s="378">
        <v>834</v>
      </c>
      <c r="V34" s="378">
        <v>16</v>
      </c>
      <c r="W34" s="378">
        <v>52.13</v>
      </c>
      <c r="X34" s="378">
        <v>539</v>
      </c>
      <c r="Y34" s="416">
        <v>10</v>
      </c>
      <c r="Z34" s="63"/>
      <c r="AA34" s="241">
        <v>289600</v>
      </c>
      <c r="AB34" s="417">
        <v>54.625</v>
      </c>
      <c r="AC34" s="417">
        <v>54</v>
      </c>
      <c r="AD34" s="20">
        <v>55</v>
      </c>
      <c r="AE34" s="20">
        <v>8</v>
      </c>
      <c r="AF34" s="20">
        <v>437</v>
      </c>
      <c r="AH34" s="21"/>
      <c r="AI34" s="320"/>
      <c r="AJ34" s="320"/>
      <c r="AK34" s="320"/>
      <c r="AL34" s="20"/>
      <c r="AM34" s="20"/>
      <c r="AN34" s="63"/>
      <c r="AO34" s="21"/>
      <c r="AP34" s="320"/>
      <c r="AQ34" s="320"/>
      <c r="AR34" s="466"/>
      <c r="AS34" s="20"/>
      <c r="AT34" s="20"/>
      <c r="AU34" s="63"/>
      <c r="AV34" s="20"/>
      <c r="AW34" s="20"/>
      <c r="AX34" s="20"/>
      <c r="AY34" s="20"/>
      <c r="AZ34" s="20"/>
      <c r="BA34" s="20"/>
      <c r="BB34" s="63"/>
    </row>
    <row r="35" spans="1:54" x14ac:dyDescent="0.3">
      <c r="A35" s="21" t="s">
        <v>1273</v>
      </c>
      <c r="B35" s="437" t="s">
        <v>14</v>
      </c>
      <c r="C35" s="21" t="s">
        <v>17</v>
      </c>
      <c r="D35" s="299" t="s">
        <v>38</v>
      </c>
      <c r="E35" s="299" t="s">
        <v>9</v>
      </c>
      <c r="F35" s="299" t="s">
        <v>9</v>
      </c>
      <c r="G35" s="299" t="s">
        <v>1998</v>
      </c>
      <c r="H35" s="241">
        <v>369900</v>
      </c>
      <c r="I35" s="20">
        <v>739</v>
      </c>
      <c r="J35" s="20">
        <v>11</v>
      </c>
      <c r="K35" s="417">
        <v>67.181818181818187</v>
      </c>
      <c r="L35" s="243">
        <v>739</v>
      </c>
      <c r="M35" s="20">
        <v>11</v>
      </c>
      <c r="N35" s="20">
        <v>67.181818181818187</v>
      </c>
      <c r="O35" s="20">
        <v>1288</v>
      </c>
      <c r="P35" s="20">
        <v>17</v>
      </c>
      <c r="Q35" s="20">
        <v>75.8</v>
      </c>
      <c r="R35" s="414">
        <v>390</v>
      </c>
      <c r="S35" s="378">
        <v>6</v>
      </c>
      <c r="T35" s="415">
        <v>65</v>
      </c>
      <c r="U35" s="378">
        <v>97</v>
      </c>
      <c r="V35" s="378">
        <v>2</v>
      </c>
      <c r="W35" s="378">
        <v>48.5</v>
      </c>
      <c r="X35" s="378">
        <v>0</v>
      </c>
      <c r="Y35" s="416">
        <v>0</v>
      </c>
      <c r="Z35" s="21"/>
      <c r="AA35" s="241">
        <v>333300</v>
      </c>
      <c r="AB35" s="417">
        <v>50.4</v>
      </c>
      <c r="AC35" s="417">
        <v>54.666666666666664</v>
      </c>
      <c r="AD35" s="20">
        <v>99</v>
      </c>
      <c r="AE35" s="20">
        <v>5</v>
      </c>
      <c r="AF35" s="20">
        <v>252</v>
      </c>
      <c r="AH35" s="21"/>
      <c r="AI35" s="320"/>
      <c r="AJ35" s="320"/>
      <c r="AK35" s="320"/>
      <c r="AL35" s="20"/>
      <c r="AM35" s="20"/>
      <c r="AN35" s="21"/>
      <c r="AO35" s="21"/>
      <c r="AP35" s="320"/>
      <c r="AQ35" s="320"/>
      <c r="AR35" s="466"/>
      <c r="AS35" s="20"/>
      <c r="AT35" s="20"/>
      <c r="AU35" s="21"/>
      <c r="AV35" s="20"/>
      <c r="AW35" s="20"/>
      <c r="AX35" s="20"/>
      <c r="AY35" s="20"/>
      <c r="AZ35" s="20"/>
      <c r="BA35" s="20"/>
      <c r="BB35" s="21"/>
    </row>
    <row r="36" spans="1:54" x14ac:dyDescent="0.3">
      <c r="A36" s="21" t="s">
        <v>1302</v>
      </c>
      <c r="B36" s="437" t="s">
        <v>14</v>
      </c>
      <c r="C36" s="21" t="s">
        <v>13</v>
      </c>
      <c r="D36" s="299" t="s">
        <v>38</v>
      </c>
      <c r="E36" s="299" t="s">
        <v>38</v>
      </c>
      <c r="F36" s="299" t="s">
        <v>38</v>
      </c>
      <c r="G36" s="299" t="s">
        <v>1998</v>
      </c>
      <c r="H36" s="241">
        <v>360800</v>
      </c>
      <c r="I36" s="20">
        <v>1245</v>
      </c>
      <c r="J36" s="20">
        <v>19</v>
      </c>
      <c r="K36" s="417">
        <v>65.526315789473685</v>
      </c>
      <c r="L36" s="243">
        <v>1245</v>
      </c>
      <c r="M36" s="20">
        <v>19</v>
      </c>
      <c r="N36" s="20">
        <v>65.526315789473685</v>
      </c>
      <c r="O36" s="20">
        <v>1363</v>
      </c>
      <c r="P36" s="20">
        <v>18</v>
      </c>
      <c r="Q36" s="20">
        <v>75.7</v>
      </c>
      <c r="R36" s="414">
        <v>932</v>
      </c>
      <c r="S36" s="378">
        <v>15</v>
      </c>
      <c r="T36" s="415">
        <v>62.1</v>
      </c>
      <c r="U36" s="378">
        <v>1236</v>
      </c>
      <c r="V36" s="378">
        <v>22</v>
      </c>
      <c r="W36" s="378">
        <v>56.18</v>
      </c>
      <c r="X36" s="378">
        <v>1053</v>
      </c>
      <c r="Y36" s="416">
        <v>19</v>
      </c>
      <c r="Z36" s="298"/>
      <c r="AA36" s="241">
        <v>321300</v>
      </c>
      <c r="AB36" s="417">
        <v>49.2</v>
      </c>
      <c r="AC36" s="417">
        <v>44.666666666666664</v>
      </c>
      <c r="AD36" s="20">
        <v>119</v>
      </c>
      <c r="AE36" s="20">
        <v>5</v>
      </c>
      <c r="AF36" s="20">
        <v>246</v>
      </c>
      <c r="AH36" s="21"/>
      <c r="AI36" s="320"/>
      <c r="AJ36" s="320"/>
      <c r="AK36" s="320"/>
      <c r="AL36" s="20"/>
      <c r="AM36" s="20"/>
      <c r="AN36" s="21"/>
      <c r="AO36" s="21"/>
      <c r="AP36" s="320"/>
      <c r="AQ36" s="320"/>
      <c r="AR36" s="466"/>
      <c r="AS36" s="20"/>
      <c r="AT36" s="20"/>
      <c r="AU36" s="21"/>
      <c r="AV36" s="20"/>
      <c r="AW36" s="20"/>
      <c r="AX36" s="20"/>
      <c r="AY36" s="20"/>
      <c r="AZ36" s="20"/>
      <c r="BA36" s="20"/>
      <c r="BB36" s="21"/>
    </row>
    <row r="37" spans="1:54" x14ac:dyDescent="0.3">
      <c r="A37" s="21" t="s">
        <v>919</v>
      </c>
      <c r="B37" s="437" t="s">
        <v>20</v>
      </c>
      <c r="C37" s="21" t="s">
        <v>16</v>
      </c>
      <c r="D37" s="299" t="s">
        <v>38</v>
      </c>
      <c r="E37" s="435" t="s">
        <v>1973</v>
      </c>
      <c r="F37" s="299" t="s">
        <v>11</v>
      </c>
      <c r="G37" s="299" t="s">
        <v>38</v>
      </c>
      <c r="H37" s="241">
        <v>431100</v>
      </c>
      <c r="I37" s="20">
        <v>525</v>
      </c>
      <c r="J37" s="20">
        <v>6</v>
      </c>
      <c r="K37" s="417">
        <v>87.5</v>
      </c>
      <c r="L37" s="243">
        <v>525</v>
      </c>
      <c r="M37" s="20">
        <v>6</v>
      </c>
      <c r="N37" s="20">
        <v>87.5</v>
      </c>
      <c r="O37" s="20">
        <v>436</v>
      </c>
      <c r="P37" s="20">
        <v>9</v>
      </c>
      <c r="Q37" s="20">
        <v>48.4</v>
      </c>
      <c r="R37" s="414">
        <v>0</v>
      </c>
      <c r="S37" s="378">
        <v>0</v>
      </c>
      <c r="T37" s="415">
        <v>0</v>
      </c>
      <c r="U37" s="378">
        <v>0</v>
      </c>
      <c r="V37" s="378">
        <v>0</v>
      </c>
      <c r="W37" s="378">
        <v>0</v>
      </c>
      <c r="X37" s="378">
        <v>0</v>
      </c>
      <c r="Y37" s="416">
        <v>0</v>
      </c>
      <c r="Z37" s="21"/>
      <c r="AA37" s="241">
        <v>353100</v>
      </c>
      <c r="AB37" s="417">
        <v>65.166666666666671</v>
      </c>
      <c r="AC37" s="417">
        <v>73.666666666666671</v>
      </c>
      <c r="AD37" s="20">
        <v>25</v>
      </c>
      <c r="AE37" s="20">
        <v>6</v>
      </c>
      <c r="AF37" s="20">
        <v>391</v>
      </c>
      <c r="AH37" s="21"/>
      <c r="AI37" s="320"/>
      <c r="AJ37" s="320"/>
      <c r="AK37" s="320"/>
      <c r="AL37" s="20"/>
      <c r="AM37" s="20"/>
      <c r="AN37" s="21"/>
      <c r="AO37" s="21"/>
      <c r="AP37" s="320"/>
      <c r="AQ37" s="320"/>
      <c r="AR37" s="466"/>
      <c r="AS37" s="20"/>
      <c r="AT37" s="20"/>
      <c r="AU37" s="21"/>
      <c r="AV37" s="20"/>
      <c r="AW37" s="20"/>
      <c r="AX37" s="20"/>
      <c r="AY37" s="20"/>
      <c r="AZ37" s="20"/>
      <c r="BA37" s="20"/>
      <c r="BB37" s="21"/>
    </row>
    <row r="38" spans="1:54" x14ac:dyDescent="0.3">
      <c r="A38" s="21" t="s">
        <v>1314</v>
      </c>
      <c r="B38" s="437" t="s">
        <v>14</v>
      </c>
      <c r="C38" s="21" t="s">
        <v>20</v>
      </c>
      <c r="D38" s="299" t="s">
        <v>38</v>
      </c>
      <c r="E38" s="299" t="s">
        <v>10</v>
      </c>
      <c r="F38" s="299" t="s">
        <v>10</v>
      </c>
      <c r="G38" s="299" t="s">
        <v>1998</v>
      </c>
      <c r="H38" s="241">
        <v>528600</v>
      </c>
      <c r="I38" s="20">
        <v>2016</v>
      </c>
      <c r="J38" s="20">
        <v>21</v>
      </c>
      <c r="K38" s="417">
        <v>96</v>
      </c>
      <c r="L38" s="243">
        <v>2016</v>
      </c>
      <c r="M38" s="20">
        <v>21</v>
      </c>
      <c r="N38" s="20">
        <v>96</v>
      </c>
      <c r="O38" s="20">
        <v>2579</v>
      </c>
      <c r="P38" s="20">
        <v>22</v>
      </c>
      <c r="Q38" s="20">
        <v>117.2</v>
      </c>
      <c r="R38" s="414">
        <v>1930</v>
      </c>
      <c r="S38" s="378">
        <v>17</v>
      </c>
      <c r="T38" s="415">
        <v>113.5</v>
      </c>
      <c r="U38" s="378">
        <v>0</v>
      </c>
      <c r="V38" s="378">
        <v>0</v>
      </c>
      <c r="W38" s="378">
        <v>0</v>
      </c>
      <c r="X38" s="378">
        <v>2840</v>
      </c>
      <c r="Y38" s="416">
        <v>22</v>
      </c>
      <c r="Z38" s="20"/>
      <c r="AA38" s="241">
        <v>528300</v>
      </c>
      <c r="AB38" s="417">
        <v>101.625</v>
      </c>
      <c r="AC38" s="417">
        <v>100.66666666666667</v>
      </c>
      <c r="AD38" s="20">
        <v>105</v>
      </c>
      <c r="AE38" s="20">
        <v>8</v>
      </c>
      <c r="AF38" s="20">
        <v>813</v>
      </c>
      <c r="AH38" s="21"/>
      <c r="AI38" s="320"/>
      <c r="AJ38" s="320"/>
      <c r="AK38" s="320"/>
      <c r="AL38" s="20"/>
      <c r="AM38" s="20"/>
      <c r="AN38" s="21"/>
      <c r="AO38" s="21"/>
      <c r="AP38" s="320"/>
      <c r="AQ38" s="320"/>
      <c r="AR38" s="466"/>
      <c r="AS38" s="20"/>
      <c r="AT38" s="20"/>
      <c r="AU38" s="21"/>
      <c r="AV38" s="20"/>
      <c r="AW38" s="20"/>
      <c r="AX38" s="20"/>
      <c r="AY38" s="20"/>
      <c r="AZ38" s="20"/>
      <c r="BA38" s="20"/>
      <c r="BB38" s="21"/>
    </row>
    <row r="39" spans="1:54" x14ac:dyDescent="0.3">
      <c r="A39" s="21" t="s">
        <v>1339</v>
      </c>
      <c r="B39" s="437" t="s">
        <v>16</v>
      </c>
      <c r="C39" s="21" t="s">
        <v>20</v>
      </c>
      <c r="D39" s="299" t="s">
        <v>38</v>
      </c>
      <c r="E39" s="299" t="s">
        <v>10</v>
      </c>
      <c r="F39" s="299" t="s">
        <v>10</v>
      </c>
      <c r="G39" s="299" t="s">
        <v>1998</v>
      </c>
      <c r="H39" s="241">
        <v>472400</v>
      </c>
      <c r="I39" s="20">
        <v>1802</v>
      </c>
      <c r="J39" s="20">
        <v>21</v>
      </c>
      <c r="K39" s="417">
        <v>85.80952380952381</v>
      </c>
      <c r="L39" s="243">
        <v>1802</v>
      </c>
      <c r="M39" s="20">
        <v>21</v>
      </c>
      <c r="N39" s="20">
        <v>85.80952380952381</v>
      </c>
      <c r="O39" s="20">
        <v>1747</v>
      </c>
      <c r="P39" s="20">
        <v>18</v>
      </c>
      <c r="Q39" s="20">
        <v>97.1</v>
      </c>
      <c r="R39" s="414">
        <v>1090</v>
      </c>
      <c r="S39" s="378">
        <v>12</v>
      </c>
      <c r="T39" s="415">
        <v>90.8</v>
      </c>
      <c r="U39" s="378">
        <v>1899</v>
      </c>
      <c r="V39" s="378">
        <v>21</v>
      </c>
      <c r="W39" s="378">
        <v>90.43</v>
      </c>
      <c r="X39" s="378">
        <v>1854</v>
      </c>
      <c r="Y39" s="416">
        <v>20</v>
      </c>
      <c r="Z39" s="298"/>
      <c r="AA39" s="241">
        <v>439600</v>
      </c>
      <c r="AB39" s="417">
        <v>82.625</v>
      </c>
      <c r="AC39" s="417">
        <v>99</v>
      </c>
      <c r="AD39" s="20">
        <v>35</v>
      </c>
      <c r="AE39" s="20">
        <v>8</v>
      </c>
      <c r="AF39" s="20">
        <v>661</v>
      </c>
      <c r="AH39" s="21"/>
      <c r="AI39" s="320"/>
      <c r="AJ39" s="320"/>
      <c r="AK39" s="320"/>
      <c r="AL39" s="20"/>
      <c r="AM39" s="20"/>
      <c r="AN39" s="25"/>
      <c r="AO39" s="21"/>
      <c r="AP39" s="320"/>
      <c r="AQ39" s="320"/>
      <c r="AR39" s="466"/>
      <c r="AS39" s="20"/>
      <c r="AT39" s="20"/>
      <c r="AU39" s="25"/>
      <c r="AV39" s="20"/>
      <c r="AW39" s="20"/>
      <c r="AX39" s="20"/>
      <c r="AY39" s="20"/>
      <c r="AZ39" s="20"/>
      <c r="BA39" s="20"/>
      <c r="BB39" s="25"/>
    </row>
    <row r="40" spans="1:54" x14ac:dyDescent="0.3">
      <c r="A40" s="21" t="s">
        <v>1000</v>
      </c>
      <c r="B40" s="437" t="s">
        <v>12</v>
      </c>
      <c r="C40" s="21" t="s">
        <v>17</v>
      </c>
      <c r="D40" s="299" t="s">
        <v>38</v>
      </c>
      <c r="E40" s="299" t="s">
        <v>38</v>
      </c>
      <c r="F40" s="299" t="s">
        <v>38</v>
      </c>
      <c r="G40" s="299" t="s">
        <v>1998</v>
      </c>
      <c r="H40" s="241">
        <v>386000</v>
      </c>
      <c r="I40" s="20">
        <v>1260</v>
      </c>
      <c r="J40" s="20">
        <v>18</v>
      </c>
      <c r="K40" s="417">
        <v>70</v>
      </c>
      <c r="L40" s="243">
        <v>1260</v>
      </c>
      <c r="M40" s="20">
        <v>18</v>
      </c>
      <c r="N40" s="20">
        <v>70</v>
      </c>
      <c r="O40" s="20">
        <v>991</v>
      </c>
      <c r="P40" s="20">
        <v>18</v>
      </c>
      <c r="Q40" s="20">
        <v>55.1</v>
      </c>
      <c r="R40" s="414">
        <v>830</v>
      </c>
      <c r="S40" s="378">
        <v>12</v>
      </c>
      <c r="T40" s="415">
        <v>69.2</v>
      </c>
      <c r="U40" s="378">
        <v>0</v>
      </c>
      <c r="V40" s="378">
        <v>0</v>
      </c>
      <c r="W40" s="378">
        <v>0</v>
      </c>
      <c r="X40" s="378">
        <v>0</v>
      </c>
      <c r="Y40" s="416">
        <v>0</v>
      </c>
      <c r="Z40" s="280"/>
      <c r="AA40" s="241">
        <v>446500</v>
      </c>
      <c r="AB40" s="417">
        <v>83.875</v>
      </c>
      <c r="AC40" s="417">
        <v>87.333333333333329</v>
      </c>
      <c r="AD40" s="20">
        <v>76</v>
      </c>
      <c r="AE40" s="20">
        <v>8</v>
      </c>
      <c r="AF40" s="20">
        <v>671</v>
      </c>
      <c r="AH40" s="21"/>
      <c r="AI40" s="320"/>
      <c r="AJ40" s="320"/>
      <c r="AK40" s="320"/>
      <c r="AL40" s="20"/>
      <c r="AM40" s="20"/>
      <c r="AN40" s="25"/>
      <c r="AO40" s="21"/>
      <c r="AP40" s="320"/>
      <c r="AQ40" s="320"/>
      <c r="AR40" s="466"/>
      <c r="AS40" s="20"/>
      <c r="AT40" s="20"/>
      <c r="AU40" s="25"/>
      <c r="AV40" s="20"/>
      <c r="AW40" s="20"/>
      <c r="AX40" s="20"/>
      <c r="AY40" s="20"/>
      <c r="AZ40" s="20"/>
      <c r="BA40" s="20"/>
      <c r="BB40" s="25"/>
    </row>
    <row r="41" spans="1:54" x14ac:dyDescent="0.3">
      <c r="A41" s="21" t="s">
        <v>1388</v>
      </c>
      <c r="B41" s="437" t="s">
        <v>21</v>
      </c>
      <c r="C41" s="21" t="s">
        <v>3</v>
      </c>
      <c r="D41" s="299" t="s">
        <v>38</v>
      </c>
      <c r="E41" s="435" t="s">
        <v>38</v>
      </c>
      <c r="F41" s="299" t="s">
        <v>1974</v>
      </c>
      <c r="G41" s="299" t="s">
        <v>38</v>
      </c>
      <c r="H41" s="241">
        <v>217300</v>
      </c>
      <c r="I41" s="20">
        <v>307</v>
      </c>
      <c r="J41" s="20">
        <v>7</v>
      </c>
      <c r="K41" s="417">
        <v>43.857142857142854</v>
      </c>
      <c r="L41" s="243">
        <v>307</v>
      </c>
      <c r="M41" s="20">
        <v>7</v>
      </c>
      <c r="N41" s="20">
        <v>43.857142857142854</v>
      </c>
      <c r="O41" s="20">
        <v>272</v>
      </c>
      <c r="P41" s="20">
        <v>4</v>
      </c>
      <c r="Q41" s="20">
        <v>68</v>
      </c>
      <c r="R41" s="414">
        <v>78</v>
      </c>
      <c r="S41" s="378">
        <v>2</v>
      </c>
      <c r="T41" s="415">
        <v>39</v>
      </c>
      <c r="U41" s="378">
        <v>741</v>
      </c>
      <c r="V41" s="378">
        <v>13</v>
      </c>
      <c r="W41" s="378">
        <v>57</v>
      </c>
      <c r="X41" s="378">
        <v>682</v>
      </c>
      <c r="Y41" s="416">
        <v>13</v>
      </c>
      <c r="Z41" s="298"/>
      <c r="AA41" s="241">
        <v>217300</v>
      </c>
      <c r="AB41" s="417">
        <v>37</v>
      </c>
      <c r="AC41" s="417">
        <v>37</v>
      </c>
      <c r="AD41" s="20">
        <v>47</v>
      </c>
      <c r="AE41" s="20">
        <v>1</v>
      </c>
      <c r="AF41" s="20">
        <v>37</v>
      </c>
      <c r="AH41" s="21"/>
      <c r="AI41" s="320"/>
      <c r="AJ41" s="320"/>
      <c r="AK41" s="320"/>
      <c r="AL41" s="20"/>
      <c r="AM41" s="20"/>
      <c r="AN41" s="63"/>
      <c r="AO41" s="21"/>
      <c r="AP41" s="320"/>
      <c r="AQ41" s="320"/>
      <c r="AR41" s="466"/>
      <c r="AS41" s="20"/>
      <c r="AT41" s="20"/>
      <c r="AU41" s="63"/>
      <c r="AV41" s="20"/>
      <c r="AW41" s="20"/>
      <c r="AX41" s="20"/>
      <c r="AY41" s="20"/>
      <c r="AZ41" s="20"/>
      <c r="BA41" s="20"/>
      <c r="BB41" s="63"/>
    </row>
    <row r="42" spans="1:54" x14ac:dyDescent="0.3">
      <c r="A42" s="21" t="s">
        <v>1394</v>
      </c>
      <c r="B42" s="437" t="s">
        <v>15</v>
      </c>
      <c r="C42" s="21" t="s">
        <v>26</v>
      </c>
      <c r="D42" s="299" t="s">
        <v>38</v>
      </c>
      <c r="E42" s="299" t="s">
        <v>10</v>
      </c>
      <c r="F42" s="299" t="s">
        <v>10</v>
      </c>
      <c r="G42" s="299" t="s">
        <v>1998</v>
      </c>
      <c r="H42" s="241">
        <v>337500</v>
      </c>
      <c r="I42" s="20">
        <v>759</v>
      </c>
      <c r="J42" s="20">
        <v>12</v>
      </c>
      <c r="K42" s="417">
        <v>63.25</v>
      </c>
      <c r="L42" s="243">
        <v>759</v>
      </c>
      <c r="M42" s="20">
        <v>12</v>
      </c>
      <c r="N42" s="20">
        <v>63.25</v>
      </c>
      <c r="O42" s="20">
        <v>496</v>
      </c>
      <c r="P42" s="20">
        <v>8</v>
      </c>
      <c r="Q42" s="20">
        <v>62</v>
      </c>
      <c r="R42" s="414">
        <v>1435</v>
      </c>
      <c r="S42" s="378">
        <v>16</v>
      </c>
      <c r="T42" s="415">
        <v>89.7</v>
      </c>
      <c r="U42" s="378">
        <v>1093</v>
      </c>
      <c r="V42" s="378">
        <v>18</v>
      </c>
      <c r="W42" s="378">
        <v>60.72</v>
      </c>
      <c r="X42" s="378">
        <v>0</v>
      </c>
      <c r="Y42" s="416">
        <v>0</v>
      </c>
      <c r="Z42" s="298"/>
      <c r="AA42" s="241">
        <v>408300</v>
      </c>
      <c r="AB42" s="417">
        <v>88</v>
      </c>
      <c r="AC42" s="417">
        <v>66</v>
      </c>
      <c r="AD42" s="20">
        <v>109</v>
      </c>
      <c r="AE42" s="20">
        <v>8</v>
      </c>
      <c r="AF42" s="20">
        <v>704</v>
      </c>
      <c r="AH42" s="21"/>
      <c r="AI42" s="320"/>
      <c r="AJ42" s="320"/>
      <c r="AK42" s="320"/>
      <c r="AL42" s="20"/>
      <c r="AM42" s="20"/>
      <c r="AN42" s="63"/>
      <c r="AO42" s="21"/>
      <c r="AP42" s="320"/>
      <c r="AQ42" s="320"/>
      <c r="AR42" s="466"/>
      <c r="AS42" s="20"/>
      <c r="AT42" s="20"/>
      <c r="AU42" s="63"/>
      <c r="AV42" s="20"/>
      <c r="AW42" s="20"/>
      <c r="AX42" s="20"/>
      <c r="AY42" s="20"/>
      <c r="AZ42" s="20"/>
      <c r="BA42" s="20"/>
      <c r="BB42" s="63"/>
    </row>
    <row r="43" spans="1:54" x14ac:dyDescent="0.3">
      <c r="A43" s="21" t="s">
        <v>1399</v>
      </c>
      <c r="B43" s="437" t="s">
        <v>22</v>
      </c>
      <c r="C43" s="21" t="s">
        <v>20</v>
      </c>
      <c r="D43" s="299" t="s">
        <v>38</v>
      </c>
      <c r="E43" s="299" t="s">
        <v>1972</v>
      </c>
      <c r="F43" s="299" t="s">
        <v>1972</v>
      </c>
      <c r="G43" s="299" t="s">
        <v>1998</v>
      </c>
      <c r="H43" s="241">
        <v>313800</v>
      </c>
      <c r="I43" s="20">
        <v>570</v>
      </c>
      <c r="J43" s="20">
        <v>10</v>
      </c>
      <c r="K43" s="417">
        <v>57</v>
      </c>
      <c r="L43" s="243">
        <v>570</v>
      </c>
      <c r="M43" s="20">
        <v>10</v>
      </c>
      <c r="N43" s="20">
        <v>57</v>
      </c>
      <c r="O43" s="20">
        <v>1629</v>
      </c>
      <c r="P43" s="20">
        <v>21</v>
      </c>
      <c r="Q43" s="20">
        <v>77.599999999999994</v>
      </c>
      <c r="R43" s="414">
        <v>1251</v>
      </c>
      <c r="S43" s="378">
        <v>16</v>
      </c>
      <c r="T43" s="415">
        <v>78.2</v>
      </c>
      <c r="U43" s="378">
        <v>1650</v>
      </c>
      <c r="V43" s="378">
        <v>19</v>
      </c>
      <c r="W43" s="378">
        <v>86.84</v>
      </c>
      <c r="X43" s="378">
        <v>1929</v>
      </c>
      <c r="Y43" s="416">
        <v>21</v>
      </c>
      <c r="Z43" s="280"/>
      <c r="AA43" s="241">
        <v>349000</v>
      </c>
      <c r="AB43" s="417">
        <v>70.375</v>
      </c>
      <c r="AC43" s="417">
        <v>77</v>
      </c>
      <c r="AD43" s="20">
        <v>-14</v>
      </c>
      <c r="AE43" s="20">
        <v>8</v>
      </c>
      <c r="AF43" s="20">
        <v>563</v>
      </c>
      <c r="AH43" s="21"/>
      <c r="AI43" s="320"/>
      <c r="AJ43" s="320"/>
      <c r="AK43" s="320"/>
      <c r="AL43" s="20"/>
      <c r="AM43" s="20"/>
      <c r="AN43" s="63"/>
      <c r="AO43" s="21"/>
      <c r="AP43" s="320"/>
      <c r="AQ43" s="320"/>
      <c r="AR43" s="466"/>
      <c r="AS43" s="20"/>
      <c r="AT43" s="20"/>
      <c r="AU43" s="63"/>
      <c r="AV43" s="20"/>
      <c r="AW43" s="20"/>
      <c r="AX43" s="20"/>
      <c r="AY43" s="20"/>
      <c r="AZ43" s="20"/>
      <c r="BA43" s="20"/>
      <c r="BB43" s="63"/>
    </row>
    <row r="44" spans="1:54" x14ac:dyDescent="0.3">
      <c r="A44" s="21" t="s">
        <v>1421</v>
      </c>
      <c r="B44" s="437" t="s">
        <v>17</v>
      </c>
      <c r="C44" s="21" t="s">
        <v>19</v>
      </c>
      <c r="D44" s="299" t="s">
        <v>38</v>
      </c>
      <c r="E44" s="299" t="s">
        <v>9</v>
      </c>
      <c r="F44" s="299" t="s">
        <v>9</v>
      </c>
      <c r="G44" s="299" t="s">
        <v>1998</v>
      </c>
      <c r="H44" s="241">
        <v>227200</v>
      </c>
      <c r="I44" s="20">
        <v>321</v>
      </c>
      <c r="J44" s="20">
        <v>7</v>
      </c>
      <c r="K44" s="417">
        <v>45.857142857142854</v>
      </c>
      <c r="L44" s="243">
        <v>321</v>
      </c>
      <c r="M44" s="20">
        <v>7</v>
      </c>
      <c r="N44" s="20">
        <v>45.857142857142854</v>
      </c>
      <c r="O44" s="20">
        <v>144</v>
      </c>
      <c r="P44" s="20">
        <v>4</v>
      </c>
      <c r="Q44" s="20">
        <v>36</v>
      </c>
      <c r="R44" s="414">
        <v>0</v>
      </c>
      <c r="S44" s="378">
        <v>0</v>
      </c>
      <c r="T44" s="415">
        <v>0</v>
      </c>
      <c r="U44" s="378">
        <v>266</v>
      </c>
      <c r="V44" s="378">
        <v>5</v>
      </c>
      <c r="W44" s="378">
        <v>53.2</v>
      </c>
      <c r="X44" s="378">
        <v>0</v>
      </c>
      <c r="Y44" s="416">
        <v>0</v>
      </c>
      <c r="Z44" s="298"/>
      <c r="AA44" s="241">
        <v>227200</v>
      </c>
      <c r="AB44" s="417">
        <v>0</v>
      </c>
      <c r="AC44" s="417">
        <v>0</v>
      </c>
      <c r="AD44" s="20">
        <v>43</v>
      </c>
      <c r="AE44" s="20">
        <v>0</v>
      </c>
      <c r="AF44" s="20">
        <v>0</v>
      </c>
      <c r="AH44" s="21"/>
      <c r="AI44" s="320"/>
      <c r="AJ44" s="320"/>
      <c r="AK44" s="320"/>
      <c r="AL44" s="20"/>
      <c r="AM44" s="20"/>
      <c r="AN44" s="25"/>
      <c r="AO44" s="21"/>
      <c r="AP44" s="320"/>
      <c r="AQ44" s="320"/>
      <c r="AR44" s="466"/>
      <c r="AS44" s="20"/>
      <c r="AT44" s="20"/>
      <c r="AU44" s="25"/>
      <c r="AV44" s="20"/>
      <c r="AW44" s="20"/>
      <c r="AX44" s="20"/>
      <c r="AY44" s="20"/>
      <c r="AZ44" s="20"/>
      <c r="BA44" s="20"/>
      <c r="BB44" s="25"/>
    </row>
    <row r="45" spans="1:54" x14ac:dyDescent="0.3">
      <c r="A45" s="21" t="s">
        <v>1423</v>
      </c>
      <c r="B45" s="437" t="s">
        <v>20</v>
      </c>
      <c r="C45" s="21" t="s">
        <v>18</v>
      </c>
      <c r="D45" s="299" t="s">
        <v>38</v>
      </c>
      <c r="E45" s="299" t="s">
        <v>10</v>
      </c>
      <c r="F45" s="299" t="s">
        <v>10</v>
      </c>
      <c r="G45" s="299" t="s">
        <v>1998</v>
      </c>
      <c r="H45" s="241">
        <v>265600</v>
      </c>
      <c r="I45" s="20">
        <v>268</v>
      </c>
      <c r="J45" s="20">
        <v>5</v>
      </c>
      <c r="K45" s="417">
        <v>53.6</v>
      </c>
      <c r="L45" s="243">
        <v>268</v>
      </c>
      <c r="M45" s="20">
        <v>5</v>
      </c>
      <c r="N45" s="20">
        <v>53.6</v>
      </c>
      <c r="O45" s="20">
        <v>0</v>
      </c>
      <c r="P45" s="20">
        <v>0</v>
      </c>
      <c r="Q45" s="20">
        <v>0</v>
      </c>
      <c r="R45" s="414">
        <v>0</v>
      </c>
      <c r="S45" s="378">
        <v>0</v>
      </c>
      <c r="T45" s="415">
        <v>0</v>
      </c>
      <c r="U45" s="378">
        <v>0</v>
      </c>
      <c r="V45" s="378">
        <v>0</v>
      </c>
      <c r="W45" s="378">
        <v>0</v>
      </c>
      <c r="X45" s="378">
        <v>0</v>
      </c>
      <c r="Y45" s="416">
        <v>0</v>
      </c>
      <c r="Z45" s="280"/>
      <c r="AA45" s="241">
        <v>265600</v>
      </c>
      <c r="AB45" s="417">
        <v>0</v>
      </c>
      <c r="AC45" s="417">
        <v>0</v>
      </c>
      <c r="AD45" s="20">
        <v>50</v>
      </c>
      <c r="AE45" s="20">
        <v>0</v>
      </c>
      <c r="AF45" s="20">
        <v>0</v>
      </c>
      <c r="AH45" s="21"/>
      <c r="AI45" s="320"/>
      <c r="AJ45" s="320"/>
      <c r="AK45" s="320"/>
      <c r="AL45" s="20"/>
      <c r="AM45" s="20"/>
      <c r="AN45" s="21"/>
      <c r="AO45" s="21"/>
      <c r="AP45" s="320"/>
      <c r="AQ45" s="320"/>
      <c r="AR45" s="466"/>
      <c r="AS45" s="20"/>
      <c r="AT45" s="20"/>
      <c r="AU45" s="21"/>
      <c r="AV45" s="20"/>
      <c r="AW45" s="20"/>
      <c r="AX45" s="20"/>
      <c r="AY45" s="20"/>
      <c r="AZ45" s="20"/>
      <c r="BA45" s="20"/>
      <c r="BB45" s="21"/>
    </row>
    <row r="46" spans="1:54" x14ac:dyDescent="0.3">
      <c r="A46" s="21" t="s">
        <v>1008</v>
      </c>
      <c r="B46" s="437" t="s">
        <v>41</v>
      </c>
      <c r="C46" s="21" t="s">
        <v>26</v>
      </c>
      <c r="D46" s="299" t="s">
        <v>38</v>
      </c>
      <c r="E46" s="299" t="s">
        <v>9</v>
      </c>
      <c r="F46" s="299" t="s">
        <v>9</v>
      </c>
      <c r="G46" s="299" t="s">
        <v>1998</v>
      </c>
      <c r="H46" s="241">
        <v>216400</v>
      </c>
      <c r="I46" s="20">
        <v>262</v>
      </c>
      <c r="J46" s="20">
        <v>6</v>
      </c>
      <c r="K46" s="417">
        <v>43.666666666666664</v>
      </c>
      <c r="L46" s="243">
        <v>262</v>
      </c>
      <c r="M46" s="20">
        <v>6</v>
      </c>
      <c r="N46" s="20">
        <v>43.666666666666664</v>
      </c>
      <c r="O46" s="20">
        <v>993</v>
      </c>
      <c r="P46" s="20">
        <v>17</v>
      </c>
      <c r="Q46" s="20">
        <v>58.4</v>
      </c>
      <c r="R46" s="414">
        <v>0</v>
      </c>
      <c r="S46" s="378">
        <v>0</v>
      </c>
      <c r="T46" s="415">
        <v>0</v>
      </c>
      <c r="U46" s="378">
        <v>248</v>
      </c>
      <c r="V46" s="378">
        <v>5</v>
      </c>
      <c r="W46" s="378">
        <v>49.6</v>
      </c>
      <c r="X46" s="378">
        <v>0</v>
      </c>
      <c r="Y46" s="416">
        <v>0</v>
      </c>
      <c r="Z46" s="298"/>
      <c r="AA46" s="241">
        <v>356000</v>
      </c>
      <c r="AB46" s="417">
        <v>75.375</v>
      </c>
      <c r="AC46" s="417">
        <v>76.666666666666671</v>
      </c>
      <c r="AD46" s="20">
        <v>29</v>
      </c>
      <c r="AE46" s="20">
        <v>8</v>
      </c>
      <c r="AF46" s="20">
        <v>603</v>
      </c>
      <c r="AH46" s="21"/>
      <c r="AI46" s="320"/>
      <c r="AJ46" s="320"/>
      <c r="AK46" s="320"/>
      <c r="AL46" s="20"/>
      <c r="AM46" s="20"/>
      <c r="AN46" s="21"/>
      <c r="AO46" s="21"/>
      <c r="AP46" s="320"/>
      <c r="AQ46" s="320"/>
      <c r="AR46" s="466"/>
      <c r="AS46" s="20"/>
      <c r="AT46" s="20"/>
      <c r="AU46" s="21"/>
      <c r="AV46" s="20"/>
      <c r="AW46" s="20"/>
      <c r="AX46" s="20"/>
      <c r="AY46" s="20"/>
      <c r="AZ46" s="20"/>
      <c r="BA46" s="20"/>
      <c r="BB46" s="21"/>
    </row>
    <row r="47" spans="1:54" x14ac:dyDescent="0.3">
      <c r="A47" s="21" t="s">
        <v>1431</v>
      </c>
      <c r="B47" s="437" t="s">
        <v>2</v>
      </c>
      <c r="C47" s="21" t="s">
        <v>19</v>
      </c>
      <c r="D47" s="299" t="s">
        <v>38</v>
      </c>
      <c r="E47" s="299" t="s">
        <v>1972</v>
      </c>
      <c r="F47" s="299" t="s">
        <v>1972</v>
      </c>
      <c r="G47" s="299" t="s">
        <v>1998</v>
      </c>
      <c r="H47" s="241">
        <v>503100</v>
      </c>
      <c r="I47" s="20">
        <v>1462</v>
      </c>
      <c r="J47" s="20">
        <v>16</v>
      </c>
      <c r="K47" s="417">
        <v>91.375</v>
      </c>
      <c r="L47" s="243">
        <v>1462</v>
      </c>
      <c r="M47" s="20">
        <v>16</v>
      </c>
      <c r="N47" s="20">
        <v>91.375</v>
      </c>
      <c r="O47" s="20">
        <v>2141</v>
      </c>
      <c r="P47" s="20">
        <v>22</v>
      </c>
      <c r="Q47" s="20">
        <v>97.3</v>
      </c>
      <c r="R47" s="414">
        <v>929</v>
      </c>
      <c r="S47" s="378">
        <v>11</v>
      </c>
      <c r="T47" s="415">
        <v>84.5</v>
      </c>
      <c r="U47" s="378">
        <v>2252</v>
      </c>
      <c r="V47" s="378">
        <v>22</v>
      </c>
      <c r="W47" s="378">
        <v>102.36</v>
      </c>
      <c r="X47" s="378">
        <v>1863</v>
      </c>
      <c r="Y47" s="416">
        <v>21</v>
      </c>
      <c r="Z47" s="21"/>
      <c r="AA47" s="241">
        <v>631000</v>
      </c>
      <c r="AB47" s="417">
        <v>117.625</v>
      </c>
      <c r="AC47" s="417">
        <v>134</v>
      </c>
      <c r="AD47" s="20">
        <v>99</v>
      </c>
      <c r="AE47" s="20">
        <v>8</v>
      </c>
      <c r="AF47" s="20">
        <v>941</v>
      </c>
      <c r="AH47" s="21"/>
      <c r="AI47" s="320"/>
      <c r="AJ47" s="320"/>
      <c r="AK47" s="320"/>
      <c r="AL47" s="20"/>
      <c r="AM47" s="20"/>
      <c r="AN47" s="21"/>
      <c r="AO47" s="21"/>
      <c r="AP47" s="320"/>
      <c r="AQ47" s="320"/>
      <c r="AR47" s="466"/>
      <c r="AS47" s="20"/>
      <c r="AT47" s="20"/>
      <c r="AU47" s="21"/>
      <c r="AV47" s="20"/>
      <c r="AW47" s="20"/>
      <c r="AX47" s="20"/>
      <c r="AY47" s="20"/>
      <c r="AZ47" s="20"/>
      <c r="BA47" s="20"/>
      <c r="BB47" s="21"/>
    </row>
    <row r="48" spans="1:54" x14ac:dyDescent="0.3">
      <c r="A48" s="21" t="s">
        <v>1438</v>
      </c>
      <c r="B48" s="437" t="s">
        <v>22</v>
      </c>
      <c r="C48" s="21" t="s">
        <v>16</v>
      </c>
      <c r="D48" s="299" t="s">
        <v>38</v>
      </c>
      <c r="E48" s="435" t="s">
        <v>1972</v>
      </c>
      <c r="F48" s="299" t="s">
        <v>1971</v>
      </c>
      <c r="G48" s="299" t="s">
        <v>38</v>
      </c>
      <c r="H48" s="241">
        <v>272500</v>
      </c>
      <c r="I48" s="20">
        <v>594</v>
      </c>
      <c r="J48" s="20">
        <v>12</v>
      </c>
      <c r="K48" s="417">
        <v>49.5</v>
      </c>
      <c r="L48" s="243">
        <v>594</v>
      </c>
      <c r="M48" s="20">
        <v>12</v>
      </c>
      <c r="N48" s="20">
        <v>49.5</v>
      </c>
      <c r="O48" s="20">
        <v>950</v>
      </c>
      <c r="P48" s="20">
        <v>16</v>
      </c>
      <c r="Q48" s="20">
        <v>59.4</v>
      </c>
      <c r="R48" s="414">
        <v>518</v>
      </c>
      <c r="S48" s="378">
        <v>8</v>
      </c>
      <c r="T48" s="415">
        <v>64.8</v>
      </c>
      <c r="U48" s="378">
        <v>1614</v>
      </c>
      <c r="V48" s="378">
        <v>22</v>
      </c>
      <c r="W48" s="378">
        <v>73.36</v>
      </c>
      <c r="X48" s="378">
        <v>1027</v>
      </c>
      <c r="Y48" s="416">
        <v>17</v>
      </c>
      <c r="Z48" s="280"/>
      <c r="AA48" s="241">
        <v>290100</v>
      </c>
      <c r="AB48" s="417">
        <v>55.5</v>
      </c>
      <c r="AC48" s="417">
        <v>59.333333333333336</v>
      </c>
      <c r="AD48" s="20">
        <v>42</v>
      </c>
      <c r="AE48" s="20">
        <v>6</v>
      </c>
      <c r="AF48" s="20">
        <v>333</v>
      </c>
      <c r="AH48" s="21"/>
      <c r="AI48" s="320"/>
      <c r="AJ48" s="320"/>
      <c r="AK48" s="320"/>
      <c r="AL48" s="20"/>
      <c r="AM48" s="20"/>
      <c r="AN48" s="25"/>
      <c r="AO48" s="21"/>
      <c r="AP48" s="320"/>
      <c r="AQ48" s="320"/>
      <c r="AR48" s="466"/>
      <c r="AS48" s="20"/>
      <c r="AT48" s="20"/>
      <c r="AU48" s="25"/>
      <c r="AV48" s="20"/>
      <c r="AW48" s="20"/>
      <c r="AX48" s="20"/>
      <c r="AY48" s="20"/>
      <c r="AZ48" s="20"/>
      <c r="BA48" s="20"/>
      <c r="BB48" s="25"/>
    </row>
    <row r="49" spans="1:99" x14ac:dyDescent="0.3">
      <c r="A49" s="21" t="s">
        <v>1451</v>
      </c>
      <c r="B49" s="437" t="s">
        <v>15</v>
      </c>
      <c r="C49" s="21" t="s">
        <v>21</v>
      </c>
      <c r="D49" s="299" t="s">
        <v>38</v>
      </c>
      <c r="E49" s="299" t="s">
        <v>38</v>
      </c>
      <c r="F49" s="299" t="s">
        <v>38</v>
      </c>
      <c r="G49" s="299" t="s">
        <v>1998</v>
      </c>
      <c r="H49" s="241">
        <v>300100</v>
      </c>
      <c r="I49" s="20">
        <v>545</v>
      </c>
      <c r="J49" s="20">
        <v>10</v>
      </c>
      <c r="K49" s="417">
        <v>54.5</v>
      </c>
      <c r="L49" s="243">
        <v>545</v>
      </c>
      <c r="M49" s="20">
        <v>10</v>
      </c>
      <c r="N49" s="20">
        <v>54.5</v>
      </c>
      <c r="O49" s="20">
        <v>205</v>
      </c>
      <c r="P49" s="20">
        <v>5</v>
      </c>
      <c r="Q49" s="20">
        <v>41</v>
      </c>
      <c r="R49" s="414">
        <v>735</v>
      </c>
      <c r="S49" s="378">
        <v>13</v>
      </c>
      <c r="T49" s="415">
        <v>56.5</v>
      </c>
      <c r="U49" s="378">
        <v>647</v>
      </c>
      <c r="V49" s="378">
        <v>11</v>
      </c>
      <c r="W49" s="378">
        <v>58.82</v>
      </c>
      <c r="X49" s="378">
        <v>348</v>
      </c>
      <c r="Y49" s="416">
        <v>7</v>
      </c>
      <c r="Z49" s="298"/>
      <c r="AA49" s="241">
        <v>321900</v>
      </c>
      <c r="AB49" s="417">
        <v>66</v>
      </c>
      <c r="AC49" s="417">
        <v>72.333333333333329</v>
      </c>
      <c r="AD49" s="20">
        <v>39</v>
      </c>
      <c r="AE49" s="20">
        <v>6</v>
      </c>
      <c r="AF49" s="20">
        <v>396</v>
      </c>
      <c r="AH49" s="21"/>
      <c r="AI49" s="320"/>
      <c r="AJ49" s="320"/>
      <c r="AK49" s="320"/>
      <c r="AL49" s="20"/>
      <c r="AM49" s="20"/>
      <c r="AN49" s="63"/>
      <c r="AO49" s="21"/>
      <c r="AP49" s="320"/>
      <c r="AQ49" s="320"/>
      <c r="AR49" s="466"/>
      <c r="AS49" s="20"/>
      <c r="AT49" s="20"/>
      <c r="AU49" s="63"/>
      <c r="AV49" s="20"/>
      <c r="AW49" s="20"/>
      <c r="AX49" s="20"/>
      <c r="AY49" s="20"/>
      <c r="AZ49" s="20"/>
      <c r="BA49" s="20"/>
      <c r="BB49" s="63"/>
    </row>
    <row r="50" spans="1:99" x14ac:dyDescent="0.3">
      <c r="A50" s="21" t="s">
        <v>1457</v>
      </c>
      <c r="B50" s="437" t="s">
        <v>25</v>
      </c>
      <c r="C50" s="21" t="s">
        <v>3</v>
      </c>
      <c r="D50" s="299" t="s">
        <v>38</v>
      </c>
      <c r="E50" s="299" t="s">
        <v>1971</v>
      </c>
      <c r="F50" s="299" t="s">
        <v>1971</v>
      </c>
      <c r="G50" s="299" t="s">
        <v>1998</v>
      </c>
      <c r="H50" s="241">
        <v>304400</v>
      </c>
      <c r="I50" s="20">
        <v>1209</v>
      </c>
      <c r="J50" s="20">
        <v>21</v>
      </c>
      <c r="K50" s="417">
        <v>57.571428571428569</v>
      </c>
      <c r="L50" s="243">
        <v>1209</v>
      </c>
      <c r="M50" s="20">
        <v>21</v>
      </c>
      <c r="N50" s="20">
        <v>57.571428571428569</v>
      </c>
      <c r="O50" s="20">
        <v>1464</v>
      </c>
      <c r="P50" s="20">
        <v>19</v>
      </c>
      <c r="Q50" s="20">
        <v>77.099999999999994</v>
      </c>
      <c r="R50" s="414">
        <v>1432</v>
      </c>
      <c r="S50" s="378">
        <v>17</v>
      </c>
      <c r="T50" s="415">
        <v>84.2</v>
      </c>
      <c r="U50" s="378">
        <v>498</v>
      </c>
      <c r="V50" s="378">
        <v>9</v>
      </c>
      <c r="W50" s="378">
        <v>55.33</v>
      </c>
      <c r="X50" s="378">
        <v>1139</v>
      </c>
      <c r="Y50" s="416">
        <v>14</v>
      </c>
      <c r="Z50" s="21"/>
      <c r="AA50" s="241">
        <v>389700</v>
      </c>
      <c r="AB50" s="417">
        <v>72.5</v>
      </c>
      <c r="AC50" s="417">
        <v>86.333333333333329</v>
      </c>
      <c r="AD50" s="20">
        <v>52</v>
      </c>
      <c r="AE50" s="20">
        <v>8</v>
      </c>
      <c r="AF50" s="20">
        <v>580</v>
      </c>
      <c r="AH50" s="21"/>
      <c r="AI50" s="320"/>
      <c r="AJ50" s="320"/>
      <c r="AK50" s="320"/>
      <c r="AL50" s="20"/>
      <c r="AM50" s="20"/>
      <c r="AN50" s="21"/>
      <c r="AO50" s="21"/>
      <c r="AP50" s="320"/>
      <c r="AQ50" s="320"/>
      <c r="AR50" s="466"/>
      <c r="AS50" s="20"/>
      <c r="AT50" s="20"/>
      <c r="AU50" s="21"/>
      <c r="AV50" s="20"/>
      <c r="AW50" s="20"/>
      <c r="AX50" s="20"/>
      <c r="AY50" s="20"/>
      <c r="AZ50" s="20"/>
      <c r="BA50" s="20"/>
      <c r="BB50" s="21"/>
    </row>
    <row r="51" spans="1:99" s="380" customFormat="1" x14ac:dyDescent="0.3">
      <c r="A51"/>
      <c r="B51" s="2"/>
      <c r="C51" s="2"/>
      <c r="D51" s="2"/>
      <c r="E51" s="279"/>
      <c r="F51" s="279"/>
      <c r="G51" s="279"/>
      <c r="H51" s="432"/>
      <c r="L51" s="391"/>
      <c r="R51" s="391"/>
      <c r="T51" s="392"/>
      <c r="U51" s="3"/>
      <c r="V51" s="3"/>
      <c r="W51" s="3"/>
      <c r="X51" s="57"/>
      <c r="Y51" s="1"/>
      <c r="Z51"/>
      <c r="AA51"/>
      <c r="AB51"/>
      <c r="AC51"/>
      <c r="AD51" s="57"/>
      <c r="AE51" s="393"/>
      <c r="AF51" s="393"/>
      <c r="AG51"/>
      <c r="AH51"/>
      <c r="AI51" s="394"/>
      <c r="AJ51" s="394"/>
      <c r="AK51" s="394"/>
      <c r="AL51" s="2"/>
      <c r="AM51" s="2"/>
      <c r="AN51"/>
      <c r="AO51"/>
      <c r="AP51" s="394"/>
      <c r="AQ51" s="394"/>
      <c r="AR51" s="175"/>
      <c r="AS51" s="2"/>
      <c r="AT51" s="2"/>
      <c r="AU51"/>
      <c r="AV51" s="2"/>
      <c r="AW51" s="2"/>
      <c r="AX51" s="2"/>
      <c r="AY51" s="2"/>
      <c r="AZ51" s="2"/>
      <c r="BA51" s="2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</row>
    <row r="52" spans="1:99" s="380" customFormat="1" x14ac:dyDescent="0.3">
      <c r="A52"/>
      <c r="B52" s="2"/>
      <c r="C52" s="2"/>
      <c r="D52" s="2"/>
      <c r="E52" s="279"/>
      <c r="F52" s="279"/>
      <c r="G52" s="279"/>
      <c r="H52" s="432"/>
      <c r="L52" s="391"/>
      <c r="R52" s="391"/>
      <c r="T52" s="392"/>
      <c r="U52" s="3"/>
      <c r="V52" s="3"/>
      <c r="W52" s="3"/>
      <c r="X52" s="57"/>
      <c r="Y52" s="1"/>
      <c r="Z52"/>
      <c r="AA52"/>
      <c r="AB52"/>
      <c r="AC52"/>
      <c r="AD52" s="57"/>
      <c r="AE52" s="393"/>
      <c r="AF52" s="393"/>
      <c r="AG52"/>
      <c r="AH52"/>
      <c r="AI52" s="394"/>
      <c r="AJ52" s="394"/>
      <c r="AK52" s="394"/>
      <c r="AL52" s="2"/>
      <c r="AM52" s="2"/>
      <c r="AN52"/>
      <c r="AO52"/>
      <c r="AP52" s="394"/>
      <c r="AQ52" s="394"/>
      <c r="AR52" s="175"/>
      <c r="AS52" s="2"/>
      <c r="AT52" s="2"/>
      <c r="AU52"/>
      <c r="AV52" s="2"/>
      <c r="AW52" s="2"/>
      <c r="AX52" s="2"/>
      <c r="AY52" s="2"/>
      <c r="AZ52" s="2"/>
      <c r="BA52" s="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</row>
    <row r="53" spans="1:99" s="380" customFormat="1" x14ac:dyDescent="0.3">
      <c r="A53"/>
      <c r="B53" s="2"/>
      <c r="C53" s="2"/>
      <c r="D53" s="2"/>
      <c r="E53" s="279"/>
      <c r="F53" s="279"/>
      <c r="G53" s="279"/>
      <c r="H53" s="431"/>
      <c r="L53" s="391"/>
      <c r="R53" s="391"/>
      <c r="T53" s="392"/>
      <c r="U53" s="3"/>
      <c r="V53" s="3"/>
      <c r="W53" s="3"/>
      <c r="X53" s="57"/>
      <c r="Y53" s="1"/>
      <c r="Z53"/>
      <c r="AA53"/>
      <c r="AB53"/>
      <c r="AC53"/>
      <c r="AD53" s="57"/>
      <c r="AE53" s="393"/>
      <c r="AF53" s="393"/>
      <c r="AG53"/>
      <c r="AH53"/>
      <c r="AI53" s="394"/>
      <c r="AJ53" s="394"/>
      <c r="AK53" s="394"/>
      <c r="AL53" s="2"/>
      <c r="AM53" s="2"/>
      <c r="AN53"/>
      <c r="AO53"/>
      <c r="AP53" s="394"/>
      <c r="AQ53" s="394"/>
      <c r="AR53" s="175"/>
      <c r="AS53" s="2"/>
      <c r="AT53" s="2"/>
      <c r="AU53"/>
      <c r="AV53" s="2"/>
      <c r="AW53" s="2"/>
      <c r="AX53" s="2"/>
      <c r="AY53" s="2"/>
      <c r="AZ53" s="2"/>
      <c r="BA53" s="2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</row>
    <row r="54" spans="1:99" s="380" customFormat="1" x14ac:dyDescent="0.3">
      <c r="A54"/>
      <c r="B54" s="2"/>
      <c r="C54" s="2"/>
      <c r="D54" s="2"/>
      <c r="E54" s="279"/>
      <c r="F54" s="279"/>
      <c r="G54" s="279"/>
      <c r="H54" s="431"/>
      <c r="L54" s="391"/>
      <c r="R54" s="391"/>
      <c r="T54" s="392"/>
      <c r="U54" s="3"/>
      <c r="V54" s="3"/>
      <c r="W54" s="3"/>
      <c r="X54" s="57"/>
      <c r="Y54" s="1"/>
      <c r="Z54"/>
      <c r="AA54"/>
      <c r="AB54"/>
      <c r="AC54"/>
      <c r="AD54" s="57"/>
      <c r="AE54" s="393"/>
      <c r="AF54" s="393"/>
      <c r="AG54"/>
      <c r="AH54"/>
      <c r="AI54" s="394"/>
      <c r="AJ54" s="394"/>
      <c r="AK54" s="394"/>
      <c r="AL54" s="2"/>
      <c r="AM54" s="2"/>
      <c r="AN54"/>
      <c r="AO54"/>
      <c r="AP54" s="394"/>
      <c r="AQ54" s="394"/>
      <c r="AR54" s="175"/>
      <c r="AS54" s="2"/>
      <c r="AT54" s="2"/>
      <c r="AU54"/>
      <c r="AV54" s="2"/>
      <c r="AW54" s="2"/>
      <c r="AX54" s="2"/>
      <c r="AY54" s="2"/>
      <c r="AZ54" s="2"/>
      <c r="BA54" s="2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</row>
    <row r="55" spans="1:99" s="380" customFormat="1" x14ac:dyDescent="0.3">
      <c r="A55"/>
      <c r="B55" s="2"/>
      <c r="C55" s="2"/>
      <c r="D55" s="2"/>
      <c r="E55" s="279"/>
      <c r="F55" s="279"/>
      <c r="G55" s="279"/>
      <c r="H55" s="431"/>
      <c r="L55" s="391"/>
      <c r="R55" s="391"/>
      <c r="T55" s="392"/>
      <c r="U55" s="3"/>
      <c r="V55" s="3"/>
      <c r="W55" s="3"/>
      <c r="X55" s="57"/>
      <c r="Y55" s="1"/>
      <c r="Z55"/>
      <c r="AA55"/>
      <c r="AB55"/>
      <c r="AC55"/>
      <c r="AD55" s="57"/>
      <c r="AE55" s="393"/>
      <c r="AF55" s="393"/>
      <c r="AG55"/>
      <c r="AH55"/>
      <c r="AI55" s="394"/>
      <c r="AJ55" s="394"/>
      <c r="AK55" s="394"/>
      <c r="AL55" s="2"/>
      <c r="AM55" s="2"/>
      <c r="AN55"/>
      <c r="AO55"/>
      <c r="AP55" s="394"/>
      <c r="AQ55" s="394"/>
      <c r="AR55" s="175"/>
      <c r="AS55" s="2"/>
      <c r="AT55" s="2"/>
      <c r="AU55"/>
      <c r="AV55" s="2"/>
      <c r="AW55" s="2"/>
      <c r="AX55" s="2"/>
      <c r="AY55" s="2"/>
      <c r="AZ55" s="2"/>
      <c r="BA55" s="2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</row>
    <row r="56" spans="1:99" s="380" customFormat="1" x14ac:dyDescent="0.3">
      <c r="A56"/>
      <c r="B56" s="2"/>
      <c r="C56" s="2"/>
      <c r="D56" s="2"/>
      <c r="E56" s="279"/>
      <c r="F56" s="279"/>
      <c r="G56" s="279"/>
      <c r="H56" s="431"/>
      <c r="L56" s="391"/>
      <c r="R56" s="391"/>
      <c r="T56" s="392"/>
      <c r="U56" s="3"/>
      <c r="V56" s="3"/>
      <c r="W56" s="3"/>
      <c r="X56" s="57"/>
      <c r="Y56" s="1"/>
      <c r="Z56"/>
      <c r="AA56"/>
      <c r="AB56"/>
      <c r="AC56"/>
      <c r="AD56" s="57"/>
      <c r="AE56" s="393"/>
      <c r="AF56" s="393"/>
      <c r="AG56"/>
      <c r="AH56"/>
      <c r="AI56" s="394"/>
      <c r="AJ56" s="394"/>
      <c r="AK56" s="394"/>
      <c r="AL56" s="2"/>
      <c r="AM56" s="2"/>
      <c r="AN56"/>
      <c r="AO56"/>
      <c r="AP56" s="394"/>
      <c r="AQ56" s="394"/>
      <c r="AR56" s="175"/>
      <c r="AS56" s="2"/>
      <c r="AT56" s="2"/>
      <c r="AU56"/>
      <c r="AV56" s="2"/>
      <c r="AW56" s="2"/>
      <c r="AX56" s="2"/>
      <c r="AY56" s="2"/>
      <c r="AZ56" s="2"/>
      <c r="BA56" s="2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</row>
    <row r="57" spans="1:99" s="380" customFormat="1" x14ac:dyDescent="0.3">
      <c r="A57"/>
      <c r="B57" s="2"/>
      <c r="C57" s="2"/>
      <c r="D57" s="2"/>
      <c r="E57" s="279"/>
      <c r="F57" s="279"/>
      <c r="G57" s="279"/>
      <c r="H57" s="431"/>
      <c r="L57" s="391"/>
      <c r="R57" s="391"/>
      <c r="T57" s="392"/>
      <c r="U57" s="3"/>
      <c r="V57" s="3"/>
      <c r="W57" s="3"/>
      <c r="X57" s="57"/>
      <c r="Y57" s="1"/>
      <c r="Z57"/>
      <c r="AA57"/>
      <c r="AB57"/>
      <c r="AC57"/>
      <c r="AD57" s="57"/>
      <c r="AE57" s="393"/>
      <c r="AF57" s="393"/>
      <c r="AG57"/>
      <c r="AH57"/>
      <c r="AI57" s="394"/>
      <c r="AJ57" s="394"/>
      <c r="AK57" s="394"/>
      <c r="AL57" s="2"/>
      <c r="AM57" s="2"/>
      <c r="AN57"/>
      <c r="AO57"/>
      <c r="AP57" s="394"/>
      <c r="AQ57" s="394"/>
      <c r="AR57" s="175"/>
      <c r="AS57" s="2"/>
      <c r="AT57" s="2"/>
      <c r="AU57"/>
      <c r="AV57" s="2"/>
      <c r="AW57" s="2"/>
      <c r="AX57" s="2"/>
      <c r="AY57" s="2"/>
      <c r="AZ57" s="2"/>
      <c r="BA57" s="2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</row>
    <row r="58" spans="1:99" s="380" customFormat="1" x14ac:dyDescent="0.3">
      <c r="A58"/>
      <c r="B58" s="2"/>
      <c r="C58" s="2"/>
      <c r="D58" s="2"/>
      <c r="E58" s="279"/>
      <c r="F58" s="279"/>
      <c r="G58" s="279"/>
      <c r="H58" s="431"/>
      <c r="L58" s="391"/>
      <c r="R58" s="391"/>
      <c r="T58" s="392"/>
      <c r="U58" s="3"/>
      <c r="V58" s="3"/>
      <c r="W58" s="3"/>
      <c r="X58" s="57"/>
      <c r="Y58" s="1"/>
      <c r="Z58"/>
      <c r="AA58"/>
      <c r="AB58"/>
      <c r="AC58"/>
      <c r="AD58" s="57"/>
      <c r="AE58" s="393"/>
      <c r="AF58" s="393"/>
      <c r="AG58"/>
      <c r="AH58"/>
      <c r="AI58" s="394"/>
      <c r="AJ58" s="394"/>
      <c r="AK58" s="394"/>
      <c r="AL58" s="2"/>
      <c r="AM58" s="2"/>
      <c r="AN58"/>
      <c r="AO58"/>
      <c r="AP58" s="394"/>
      <c r="AQ58" s="394"/>
      <c r="AR58" s="175"/>
      <c r="AS58" s="2"/>
      <c r="AT58" s="2"/>
      <c r="AU58"/>
      <c r="AV58" s="2"/>
      <c r="AW58" s="2"/>
      <c r="AX58" s="2"/>
      <c r="AY58" s="2"/>
      <c r="AZ58" s="2"/>
      <c r="BA58" s="2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</row>
    <row r="59" spans="1:99" s="380" customFormat="1" x14ac:dyDescent="0.3">
      <c r="A59"/>
      <c r="B59" s="2"/>
      <c r="C59" s="2"/>
      <c r="D59" s="2"/>
      <c r="E59" s="279"/>
      <c r="F59" s="279"/>
      <c r="G59" s="279"/>
      <c r="H59" s="431"/>
      <c r="L59" s="391"/>
      <c r="R59" s="391"/>
      <c r="T59" s="392"/>
      <c r="U59" s="3"/>
      <c r="V59" s="3"/>
      <c r="W59" s="3"/>
      <c r="X59" s="57"/>
      <c r="Y59" s="1"/>
      <c r="Z59"/>
      <c r="AA59"/>
      <c r="AB59"/>
      <c r="AC59"/>
      <c r="AD59" s="57"/>
      <c r="AE59" s="393"/>
      <c r="AF59" s="393"/>
      <c r="AG59"/>
      <c r="AH59"/>
      <c r="AI59" s="394"/>
      <c r="AJ59" s="394"/>
      <c r="AK59" s="394"/>
      <c r="AL59" s="2"/>
      <c r="AM59" s="2"/>
      <c r="AN59"/>
      <c r="AO59"/>
      <c r="AP59" s="394"/>
      <c r="AQ59" s="394"/>
      <c r="AR59" s="175"/>
      <c r="AS59" s="2"/>
      <c r="AT59" s="2"/>
      <c r="AU59"/>
      <c r="AV59" s="2"/>
      <c r="AW59" s="2"/>
      <c r="AX59" s="2"/>
      <c r="AY59" s="2"/>
      <c r="AZ59" s="2"/>
      <c r="BA59" s="2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</row>
    <row r="60" spans="1:99" s="380" customFormat="1" x14ac:dyDescent="0.3">
      <c r="A60"/>
      <c r="B60" s="2"/>
      <c r="C60" s="2"/>
      <c r="D60" s="2"/>
      <c r="E60" s="279"/>
      <c r="F60" s="279"/>
      <c r="G60" s="279"/>
      <c r="H60" s="431"/>
      <c r="L60" s="391"/>
      <c r="R60" s="391"/>
      <c r="T60" s="392"/>
      <c r="U60" s="3"/>
      <c r="V60" s="3"/>
      <c r="W60" s="3"/>
      <c r="X60" s="57"/>
      <c r="Y60" s="1"/>
      <c r="Z60"/>
      <c r="AA60"/>
      <c r="AB60"/>
      <c r="AC60"/>
      <c r="AD60" s="57"/>
      <c r="AE60" s="393"/>
      <c r="AF60" s="393"/>
      <c r="AG60"/>
      <c r="AH60"/>
      <c r="AI60" s="394"/>
      <c r="AJ60" s="394"/>
      <c r="AK60" s="394"/>
      <c r="AL60" s="2"/>
      <c r="AM60" s="2"/>
      <c r="AN60"/>
      <c r="AO60"/>
      <c r="AP60" s="394"/>
      <c r="AQ60" s="394"/>
      <c r="AR60" s="175"/>
      <c r="AS60" s="2"/>
      <c r="AT60" s="2"/>
      <c r="AU60"/>
      <c r="AV60" s="2"/>
      <c r="AW60" s="2"/>
      <c r="AX60" s="2"/>
      <c r="AY60" s="2"/>
      <c r="AZ60" s="2"/>
      <c r="BA60" s="2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</row>
    <row r="61" spans="1:99" s="380" customFormat="1" x14ac:dyDescent="0.3">
      <c r="A61"/>
      <c r="B61" s="2"/>
      <c r="C61" s="2"/>
      <c r="D61" s="2"/>
      <c r="E61" s="279"/>
      <c r="F61" s="279"/>
      <c r="G61" s="279"/>
      <c r="H61" s="431"/>
      <c r="L61" s="391"/>
      <c r="R61" s="391"/>
      <c r="T61" s="392"/>
      <c r="U61" s="3"/>
      <c r="V61" s="3"/>
      <c r="W61" s="3"/>
      <c r="X61" s="57"/>
      <c r="Y61" s="1"/>
      <c r="Z61"/>
      <c r="AA61"/>
      <c r="AB61"/>
      <c r="AC61"/>
      <c r="AD61" s="57"/>
      <c r="AE61" s="393"/>
      <c r="AF61" s="393"/>
      <c r="AG61"/>
      <c r="AH61"/>
      <c r="AI61" s="394"/>
      <c r="AJ61" s="394"/>
      <c r="AK61" s="394"/>
      <c r="AL61" s="2"/>
      <c r="AM61" s="2"/>
      <c r="AN61"/>
      <c r="AO61"/>
      <c r="AP61" s="394"/>
      <c r="AQ61" s="394"/>
      <c r="AR61" s="175"/>
      <c r="AS61" s="2"/>
      <c r="AT61" s="2"/>
      <c r="AU61"/>
      <c r="AV61" s="2"/>
      <c r="AW61" s="2"/>
      <c r="AX61" s="2"/>
      <c r="AY61" s="2"/>
      <c r="AZ61" s="2"/>
      <c r="BA61" s="2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</row>
    <row r="62" spans="1:99" s="380" customFormat="1" x14ac:dyDescent="0.3">
      <c r="A62"/>
      <c r="B62" s="2"/>
      <c r="C62" s="2"/>
      <c r="D62" s="2"/>
      <c r="E62" s="279"/>
      <c r="F62" s="279"/>
      <c r="G62" s="279"/>
      <c r="H62" s="431"/>
      <c r="L62" s="391"/>
      <c r="R62" s="391"/>
      <c r="T62" s="392"/>
      <c r="U62" s="3"/>
      <c r="V62" s="3"/>
      <c r="W62" s="3"/>
      <c r="X62" s="57"/>
      <c r="Y62" s="1"/>
      <c r="Z62"/>
      <c r="AA62"/>
      <c r="AB62"/>
      <c r="AC62"/>
      <c r="AD62" s="57"/>
      <c r="AE62" s="393"/>
      <c r="AF62" s="393"/>
      <c r="AG62"/>
      <c r="AH62"/>
      <c r="AI62" s="394"/>
      <c r="AJ62" s="394"/>
      <c r="AK62" s="394"/>
      <c r="AL62" s="2"/>
      <c r="AM62" s="2"/>
      <c r="AN62"/>
      <c r="AO62"/>
      <c r="AP62" s="394"/>
      <c r="AQ62" s="394"/>
      <c r="AR62" s="175"/>
      <c r="AS62" s="2"/>
      <c r="AT62" s="2"/>
      <c r="AU62"/>
      <c r="AV62" s="2"/>
      <c r="AW62" s="2"/>
      <c r="AX62" s="2"/>
      <c r="AY62" s="2"/>
      <c r="AZ62" s="2"/>
      <c r="BA62" s="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</row>
    <row r="63" spans="1:99" s="380" customFormat="1" x14ac:dyDescent="0.3">
      <c r="A63"/>
      <c r="B63" s="2"/>
      <c r="C63" s="2"/>
      <c r="D63" s="2"/>
      <c r="E63" s="279"/>
      <c r="F63" s="279"/>
      <c r="G63" s="279"/>
      <c r="H63" s="431"/>
      <c r="L63" s="391"/>
      <c r="R63" s="391"/>
      <c r="T63" s="392"/>
      <c r="U63" s="3"/>
      <c r="V63" s="3"/>
      <c r="W63" s="3"/>
      <c r="X63" s="57"/>
      <c r="Y63" s="1"/>
      <c r="Z63"/>
      <c r="AA63"/>
      <c r="AB63"/>
      <c r="AC63"/>
      <c r="AD63" s="57"/>
      <c r="AE63" s="393"/>
      <c r="AF63" s="393"/>
      <c r="AG63"/>
      <c r="AH63"/>
      <c r="AI63" s="394"/>
      <c r="AJ63" s="394"/>
      <c r="AK63" s="394"/>
      <c r="AL63" s="2"/>
      <c r="AM63" s="2"/>
      <c r="AN63"/>
      <c r="AO63"/>
      <c r="AP63" s="394"/>
      <c r="AQ63" s="394"/>
      <c r="AR63" s="175"/>
      <c r="AS63" s="2"/>
      <c r="AT63" s="2"/>
      <c r="AU63"/>
      <c r="AV63" s="2"/>
      <c r="AW63" s="2"/>
      <c r="AX63" s="2"/>
      <c r="AY63" s="2"/>
      <c r="AZ63" s="2"/>
      <c r="BA63" s="2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</row>
    <row r="64" spans="1:99" s="380" customFormat="1" x14ac:dyDescent="0.3">
      <c r="A64"/>
      <c r="B64" s="2"/>
      <c r="C64" s="2"/>
      <c r="D64" s="2"/>
      <c r="E64" s="279"/>
      <c r="F64" s="279"/>
      <c r="G64" s="279"/>
      <c r="H64" s="431"/>
      <c r="L64" s="391"/>
      <c r="R64" s="391"/>
      <c r="T64" s="392"/>
      <c r="U64" s="3"/>
      <c r="V64" s="3"/>
      <c r="W64" s="3"/>
      <c r="X64" s="57"/>
      <c r="Y64" s="1"/>
      <c r="Z64"/>
      <c r="AA64"/>
      <c r="AB64"/>
      <c r="AC64"/>
      <c r="AD64" s="57"/>
      <c r="AE64" s="393"/>
      <c r="AF64" s="393"/>
      <c r="AG64"/>
      <c r="AH64"/>
      <c r="AI64" s="394"/>
      <c r="AJ64" s="394"/>
      <c r="AK64" s="394"/>
      <c r="AL64" s="2"/>
      <c r="AM64" s="2"/>
      <c r="AN64"/>
      <c r="AO64"/>
      <c r="AP64" s="394"/>
      <c r="AQ64" s="394"/>
      <c r="AR64" s="175"/>
      <c r="AS64" s="2"/>
      <c r="AT64" s="2"/>
      <c r="AU64"/>
      <c r="AV64" s="2"/>
      <c r="AW64" s="2"/>
      <c r="AX64" s="2"/>
      <c r="AY64" s="2"/>
      <c r="AZ64" s="2"/>
      <c r="BA64" s="2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</row>
    <row r="65" spans="1:99" s="380" customFormat="1" x14ac:dyDescent="0.3">
      <c r="A65"/>
      <c r="B65" s="2"/>
      <c r="C65" s="2"/>
      <c r="D65" s="2"/>
      <c r="E65" s="279"/>
      <c r="F65" s="279"/>
      <c r="G65" s="279"/>
      <c r="H65" s="431"/>
      <c r="L65" s="391"/>
      <c r="R65" s="391"/>
      <c r="T65" s="392"/>
      <c r="U65" s="3"/>
      <c r="V65" s="3"/>
      <c r="W65" s="3"/>
      <c r="X65" s="57"/>
      <c r="Y65" s="1"/>
      <c r="Z65"/>
      <c r="AA65"/>
      <c r="AB65"/>
      <c r="AC65"/>
      <c r="AD65" s="57"/>
      <c r="AE65" s="393"/>
      <c r="AF65" s="393"/>
      <c r="AG65"/>
      <c r="AH65"/>
      <c r="AI65" s="394"/>
      <c r="AJ65" s="394"/>
      <c r="AK65" s="394"/>
      <c r="AL65" s="2"/>
      <c r="AM65" s="2"/>
      <c r="AN65"/>
      <c r="AO65"/>
      <c r="AP65" s="394"/>
      <c r="AQ65" s="394"/>
      <c r="AR65" s="175"/>
      <c r="AS65" s="2"/>
      <c r="AT65" s="2"/>
      <c r="AU65"/>
      <c r="AV65" s="2"/>
      <c r="AW65" s="2"/>
      <c r="AX65" s="2"/>
      <c r="AY65" s="2"/>
      <c r="AZ65" s="2"/>
      <c r="BA65" s="2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</row>
    <row r="66" spans="1:99" s="380" customFormat="1" x14ac:dyDescent="0.3">
      <c r="A66"/>
      <c r="B66" s="2"/>
      <c r="C66" s="2"/>
      <c r="D66" s="2"/>
      <c r="E66" s="279"/>
      <c r="F66" s="279"/>
      <c r="G66" s="279"/>
      <c r="H66" s="431"/>
      <c r="L66" s="391"/>
      <c r="R66" s="391"/>
      <c r="T66" s="392"/>
      <c r="U66" s="3"/>
      <c r="V66" s="3"/>
      <c r="W66" s="3"/>
      <c r="X66" s="57"/>
      <c r="Y66" s="1"/>
      <c r="Z66"/>
      <c r="AA66"/>
      <c r="AB66"/>
      <c r="AC66"/>
      <c r="AD66" s="57"/>
      <c r="AE66" s="393"/>
      <c r="AF66" s="393"/>
      <c r="AG66"/>
      <c r="AH66"/>
      <c r="AI66" s="394"/>
      <c r="AJ66" s="394"/>
      <c r="AK66" s="394"/>
      <c r="AL66" s="2"/>
      <c r="AM66" s="2"/>
      <c r="AN66"/>
      <c r="AO66"/>
      <c r="AP66" s="394"/>
      <c r="AQ66" s="394"/>
      <c r="AR66" s="175"/>
      <c r="AS66" s="2"/>
      <c r="AT66" s="2"/>
      <c r="AU66"/>
      <c r="AV66" s="2"/>
      <c r="AW66" s="2"/>
      <c r="AX66" s="2"/>
      <c r="AY66" s="2"/>
      <c r="AZ66" s="2"/>
      <c r="BA66" s="2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</row>
    <row r="67" spans="1:99" s="380" customFormat="1" x14ac:dyDescent="0.3">
      <c r="A67"/>
      <c r="B67" s="2"/>
      <c r="C67" s="2"/>
      <c r="D67" s="2"/>
      <c r="E67" s="279"/>
      <c r="F67" s="279"/>
      <c r="G67" s="279"/>
      <c r="H67" s="431"/>
      <c r="L67" s="391"/>
      <c r="R67" s="391"/>
      <c r="T67" s="392"/>
      <c r="U67" s="3"/>
      <c r="V67" s="3"/>
      <c r="W67" s="3"/>
      <c r="X67" s="57"/>
      <c r="Y67" s="1"/>
      <c r="Z67"/>
      <c r="AA67"/>
      <c r="AB67"/>
      <c r="AC67"/>
      <c r="AD67" s="57"/>
      <c r="AE67" s="393"/>
      <c r="AF67" s="393"/>
      <c r="AG67"/>
      <c r="AH67"/>
      <c r="AI67" s="394"/>
      <c r="AJ67" s="394"/>
      <c r="AK67" s="394"/>
      <c r="AL67" s="2"/>
      <c r="AM67" s="2"/>
      <c r="AN67"/>
      <c r="AO67"/>
      <c r="AP67" s="394"/>
      <c r="AQ67" s="394"/>
      <c r="AR67" s="175"/>
      <c r="AS67" s="2"/>
      <c r="AT67" s="2"/>
      <c r="AU67"/>
      <c r="AV67" s="2"/>
      <c r="AW67" s="2"/>
      <c r="AX67" s="2"/>
      <c r="AY67" s="2"/>
      <c r="AZ67" s="2"/>
      <c r="BA67" s="2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</row>
    <row r="68" spans="1:99" s="380" customFormat="1" x14ac:dyDescent="0.3">
      <c r="A68"/>
      <c r="B68" s="2"/>
      <c r="C68" s="2"/>
      <c r="D68" s="2"/>
      <c r="E68" s="279"/>
      <c r="F68" s="279"/>
      <c r="G68" s="279"/>
      <c r="H68" s="431"/>
      <c r="L68" s="391"/>
      <c r="R68" s="391"/>
      <c r="T68" s="392"/>
      <c r="U68" s="3"/>
      <c r="V68" s="3"/>
      <c r="W68" s="3"/>
      <c r="X68" s="57"/>
      <c r="Y68" s="1"/>
      <c r="Z68"/>
      <c r="AA68"/>
      <c r="AB68"/>
      <c r="AC68"/>
      <c r="AD68" s="57"/>
      <c r="AE68" s="393"/>
      <c r="AF68" s="393"/>
      <c r="AG68"/>
      <c r="AH68"/>
      <c r="AI68" s="394"/>
      <c r="AJ68" s="394"/>
      <c r="AK68" s="394"/>
      <c r="AL68" s="2"/>
      <c r="AM68" s="2"/>
      <c r="AN68"/>
      <c r="AO68"/>
      <c r="AP68" s="394"/>
      <c r="AQ68" s="394"/>
      <c r="AR68" s="175"/>
      <c r="AS68" s="2"/>
      <c r="AT68" s="2"/>
      <c r="AU68"/>
      <c r="AV68" s="2"/>
      <c r="AW68" s="2"/>
      <c r="AX68" s="2"/>
      <c r="AY68" s="2"/>
      <c r="AZ68" s="2"/>
      <c r="BA68" s="2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</row>
    <row r="69" spans="1:99" s="380" customFormat="1" x14ac:dyDescent="0.3">
      <c r="A69"/>
      <c r="B69" s="2"/>
      <c r="C69" s="2"/>
      <c r="D69" s="2"/>
      <c r="E69" s="279"/>
      <c r="F69" s="279"/>
      <c r="G69" s="279"/>
      <c r="H69" s="431"/>
      <c r="L69" s="391"/>
      <c r="R69" s="391"/>
      <c r="T69" s="392"/>
      <c r="U69" s="3"/>
      <c r="V69" s="3"/>
      <c r="W69" s="3"/>
      <c r="X69" s="57"/>
      <c r="Y69" s="1"/>
      <c r="Z69"/>
      <c r="AA69"/>
      <c r="AB69"/>
      <c r="AC69"/>
      <c r="AD69" s="57"/>
      <c r="AE69" s="393"/>
      <c r="AF69" s="393"/>
      <c r="AG69"/>
      <c r="AH69"/>
      <c r="AI69" s="394"/>
      <c r="AJ69" s="394"/>
      <c r="AK69" s="394"/>
      <c r="AL69" s="2"/>
      <c r="AM69" s="2"/>
      <c r="AN69"/>
      <c r="AO69"/>
      <c r="AP69" s="394"/>
      <c r="AQ69" s="394"/>
      <c r="AR69" s="175"/>
      <c r="AS69" s="2"/>
      <c r="AT69" s="2"/>
      <c r="AU69"/>
      <c r="AV69" s="2"/>
      <c r="AW69" s="2"/>
      <c r="AX69" s="2"/>
      <c r="AY69" s="2"/>
      <c r="AZ69" s="2"/>
      <c r="BA69" s="2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</row>
    <row r="70" spans="1:99" s="380" customFormat="1" x14ac:dyDescent="0.3">
      <c r="A70"/>
      <c r="B70" s="2"/>
      <c r="C70" s="2"/>
      <c r="D70" s="2"/>
      <c r="E70" s="279"/>
      <c r="F70" s="279"/>
      <c r="G70" s="279"/>
      <c r="H70" s="431"/>
      <c r="L70" s="391"/>
      <c r="R70" s="391"/>
      <c r="T70" s="392"/>
      <c r="U70" s="3"/>
      <c r="V70" s="3"/>
      <c r="W70" s="3"/>
      <c r="X70" s="57"/>
      <c r="Y70" s="1"/>
      <c r="Z70"/>
      <c r="AA70"/>
      <c r="AB70"/>
      <c r="AC70"/>
      <c r="AD70" s="57"/>
      <c r="AE70" s="393"/>
      <c r="AF70" s="393"/>
      <c r="AG70"/>
      <c r="AH70"/>
      <c r="AI70" s="394"/>
      <c r="AJ70" s="394"/>
      <c r="AK70" s="394"/>
      <c r="AL70" s="2"/>
      <c r="AM70" s="2"/>
      <c r="AN70"/>
      <c r="AO70"/>
      <c r="AP70" s="394"/>
      <c r="AQ70" s="394"/>
      <c r="AR70" s="175"/>
      <c r="AS70" s="2"/>
      <c r="AT70" s="2"/>
      <c r="AU70"/>
      <c r="AV70" s="2"/>
      <c r="AW70" s="2"/>
      <c r="AX70" s="2"/>
      <c r="AY70" s="2"/>
      <c r="AZ70" s="2"/>
      <c r="BA70" s="2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</row>
    <row r="71" spans="1:99" s="380" customFormat="1" x14ac:dyDescent="0.3">
      <c r="A71"/>
      <c r="B71" s="2"/>
      <c r="C71" s="2"/>
      <c r="D71" s="2"/>
      <c r="E71" s="279"/>
      <c r="F71" s="279"/>
      <c r="G71" s="279"/>
      <c r="H71" s="431"/>
      <c r="L71" s="391"/>
      <c r="R71" s="391"/>
      <c r="T71" s="392"/>
      <c r="U71" s="3"/>
      <c r="V71" s="3"/>
      <c r="W71" s="3"/>
      <c r="X71" s="57"/>
      <c r="Y71" s="1"/>
      <c r="Z71"/>
      <c r="AA71"/>
      <c r="AB71"/>
      <c r="AC71"/>
      <c r="AD71" s="57"/>
      <c r="AE71" s="393"/>
      <c r="AF71" s="393"/>
      <c r="AG71"/>
      <c r="AH71"/>
      <c r="AI71" s="394"/>
      <c r="AJ71" s="394"/>
      <c r="AK71" s="394"/>
      <c r="AL71" s="2"/>
      <c r="AM71" s="2"/>
      <c r="AN71"/>
      <c r="AO71"/>
      <c r="AP71" s="394"/>
      <c r="AQ71" s="394"/>
      <c r="AR71" s="175"/>
      <c r="AS71" s="2"/>
      <c r="AT71" s="2"/>
      <c r="AU71"/>
      <c r="AV71" s="2"/>
      <c r="AW71" s="2"/>
      <c r="AX71" s="2"/>
      <c r="AY71" s="2"/>
      <c r="AZ71" s="2"/>
      <c r="BA71" s="2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</row>
    <row r="72" spans="1:99" s="380" customFormat="1" x14ac:dyDescent="0.3">
      <c r="A72"/>
      <c r="B72" s="2"/>
      <c r="C72" s="2"/>
      <c r="D72" s="2"/>
      <c r="E72" s="279"/>
      <c r="F72" s="279"/>
      <c r="G72" s="279"/>
      <c r="H72" s="431"/>
      <c r="L72" s="391"/>
      <c r="R72" s="391"/>
      <c r="T72" s="392"/>
      <c r="U72" s="3"/>
      <c r="V72" s="3"/>
      <c r="W72" s="3"/>
      <c r="X72" s="57"/>
      <c r="Y72" s="1"/>
      <c r="Z72"/>
      <c r="AA72"/>
      <c r="AB72"/>
      <c r="AC72"/>
      <c r="AD72" s="57"/>
      <c r="AE72" s="393"/>
      <c r="AF72" s="393"/>
      <c r="AG72"/>
      <c r="AH72"/>
      <c r="AI72" s="394"/>
      <c r="AJ72" s="394"/>
      <c r="AK72" s="394"/>
      <c r="AL72" s="2"/>
      <c r="AM72" s="2"/>
      <c r="AN72"/>
      <c r="AO72"/>
      <c r="AP72" s="394"/>
      <c r="AQ72" s="394"/>
      <c r="AR72" s="175"/>
      <c r="AS72" s="2"/>
      <c r="AT72" s="2"/>
      <c r="AU72"/>
      <c r="AV72" s="2"/>
      <c r="AW72" s="2"/>
      <c r="AX72" s="2"/>
      <c r="AY72" s="2"/>
      <c r="AZ72" s="2"/>
      <c r="BA72" s="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</row>
    <row r="73" spans="1:99" s="380" customFormat="1" x14ac:dyDescent="0.3">
      <c r="A73"/>
      <c r="B73" s="2"/>
      <c r="C73" s="2"/>
      <c r="D73" s="2"/>
      <c r="E73" s="279"/>
      <c r="F73" s="279"/>
      <c r="G73" s="279"/>
      <c r="H73" s="431"/>
      <c r="L73" s="391"/>
      <c r="R73" s="391"/>
      <c r="T73" s="392"/>
      <c r="U73" s="3"/>
      <c r="V73" s="3"/>
      <c r="W73" s="3"/>
      <c r="X73" s="57"/>
      <c r="Y73" s="1"/>
      <c r="Z73"/>
      <c r="AA73"/>
      <c r="AB73"/>
      <c r="AC73"/>
      <c r="AD73" s="57"/>
      <c r="AE73" s="393"/>
      <c r="AF73" s="393"/>
      <c r="AG73"/>
      <c r="AH73"/>
      <c r="AI73" s="394"/>
      <c r="AJ73" s="394"/>
      <c r="AK73" s="394"/>
      <c r="AL73" s="2"/>
      <c r="AM73" s="2"/>
      <c r="AN73"/>
      <c r="AO73"/>
      <c r="AP73" s="394"/>
      <c r="AQ73" s="394"/>
      <c r="AR73" s="175"/>
      <c r="AS73" s="2"/>
      <c r="AT73" s="2"/>
      <c r="AU73"/>
      <c r="AV73" s="2"/>
      <c r="AW73" s="2"/>
      <c r="AX73" s="2"/>
      <c r="AY73" s="2"/>
      <c r="AZ73" s="2"/>
      <c r="BA73" s="2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</row>
    <row r="74" spans="1:99" s="380" customFormat="1" x14ac:dyDescent="0.3">
      <c r="A74"/>
      <c r="B74" s="2"/>
      <c r="C74" s="2"/>
      <c r="D74" s="2"/>
      <c r="E74" s="279"/>
      <c r="F74" s="279"/>
      <c r="G74" s="279"/>
      <c r="H74" s="431"/>
      <c r="L74" s="391"/>
      <c r="R74" s="391"/>
      <c r="T74" s="392"/>
      <c r="U74" s="3"/>
      <c r="V74" s="3"/>
      <c r="W74" s="3"/>
      <c r="X74" s="57"/>
      <c r="Y74" s="1"/>
      <c r="Z74"/>
      <c r="AA74"/>
      <c r="AB74"/>
      <c r="AC74"/>
      <c r="AD74" s="57"/>
      <c r="AE74" s="393"/>
      <c r="AF74" s="393"/>
      <c r="AG74"/>
      <c r="AH74"/>
      <c r="AI74" s="394"/>
      <c r="AJ74" s="394"/>
      <c r="AK74" s="394"/>
      <c r="AL74" s="2"/>
      <c r="AM74" s="2"/>
      <c r="AN74"/>
      <c r="AO74"/>
      <c r="AP74" s="394"/>
      <c r="AQ74" s="394"/>
      <c r="AR74" s="175"/>
      <c r="AS74" s="2"/>
      <c r="AT74" s="2"/>
      <c r="AU74"/>
      <c r="AV74" s="2"/>
      <c r="AW74" s="2"/>
      <c r="AX74" s="2"/>
      <c r="AY74" s="2"/>
      <c r="AZ74" s="2"/>
      <c r="BA74" s="2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</row>
    <row r="75" spans="1:99" s="380" customFormat="1" x14ac:dyDescent="0.3">
      <c r="A75"/>
      <c r="B75" s="2"/>
      <c r="C75" s="2"/>
      <c r="D75" s="2"/>
      <c r="E75" s="279"/>
      <c r="F75" s="279"/>
      <c r="G75" s="279"/>
      <c r="H75" s="431"/>
      <c r="L75" s="391"/>
      <c r="R75" s="391"/>
      <c r="T75" s="392"/>
      <c r="U75" s="3"/>
      <c r="V75" s="3"/>
      <c r="W75" s="3"/>
      <c r="X75" s="57"/>
      <c r="Y75" s="1"/>
      <c r="Z75"/>
      <c r="AA75"/>
      <c r="AB75"/>
      <c r="AC75"/>
      <c r="AD75" s="57"/>
      <c r="AE75" s="393"/>
      <c r="AF75" s="393"/>
      <c r="AG75"/>
      <c r="AH75"/>
      <c r="AI75" s="394"/>
      <c r="AJ75" s="394"/>
      <c r="AK75" s="394"/>
      <c r="AL75" s="2"/>
      <c r="AM75" s="2"/>
      <c r="AN75"/>
      <c r="AO75"/>
      <c r="AP75" s="394"/>
      <c r="AQ75" s="394"/>
      <c r="AR75" s="175"/>
      <c r="AS75" s="2"/>
      <c r="AT75" s="2"/>
      <c r="AU75"/>
      <c r="AV75" s="2"/>
      <c r="AW75" s="2"/>
      <c r="AX75" s="2"/>
      <c r="AY75" s="2"/>
      <c r="AZ75" s="2"/>
      <c r="BA75" s="2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</row>
    <row r="76" spans="1:99" s="380" customFormat="1" x14ac:dyDescent="0.3">
      <c r="A76"/>
      <c r="B76" s="2"/>
      <c r="C76" s="2"/>
      <c r="D76" s="2"/>
      <c r="E76" s="279"/>
      <c r="F76" s="279"/>
      <c r="G76" s="279"/>
      <c r="H76" s="431"/>
      <c r="L76" s="391"/>
      <c r="R76" s="391"/>
      <c r="T76" s="392"/>
      <c r="U76" s="3"/>
      <c r="V76" s="3"/>
      <c r="W76" s="3"/>
      <c r="X76" s="57"/>
      <c r="Y76" s="1"/>
      <c r="Z76"/>
      <c r="AA76"/>
      <c r="AB76"/>
      <c r="AC76"/>
      <c r="AD76" s="57"/>
      <c r="AE76" s="393"/>
      <c r="AF76" s="393"/>
      <c r="AG76"/>
      <c r="AH76"/>
      <c r="AI76" s="394"/>
      <c r="AJ76" s="394"/>
      <c r="AK76" s="394"/>
      <c r="AL76" s="2"/>
      <c r="AM76" s="2"/>
      <c r="AN76"/>
      <c r="AO76"/>
      <c r="AP76" s="394"/>
      <c r="AQ76" s="394"/>
      <c r="AR76" s="175"/>
      <c r="AS76" s="2"/>
      <c r="AT76" s="2"/>
      <c r="AU76"/>
      <c r="AV76" s="2"/>
      <c r="AW76" s="2"/>
      <c r="AX76" s="2"/>
      <c r="AY76" s="2"/>
      <c r="AZ76" s="2"/>
      <c r="BA76" s="2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</row>
    <row r="77" spans="1:99" s="380" customFormat="1" x14ac:dyDescent="0.3">
      <c r="A77"/>
      <c r="B77" s="2"/>
      <c r="C77" s="2"/>
      <c r="D77" s="2"/>
      <c r="E77" s="279"/>
      <c r="F77" s="279"/>
      <c r="G77" s="279"/>
      <c r="H77" s="431"/>
      <c r="L77" s="391"/>
      <c r="R77" s="391"/>
      <c r="T77" s="392"/>
      <c r="U77" s="3"/>
      <c r="V77" s="3"/>
      <c r="W77" s="3"/>
      <c r="X77" s="57"/>
      <c r="Y77" s="1"/>
      <c r="Z77"/>
      <c r="AA77"/>
      <c r="AB77"/>
      <c r="AC77"/>
      <c r="AD77" s="57"/>
      <c r="AE77" s="393"/>
      <c r="AF77" s="393"/>
      <c r="AG77"/>
      <c r="AH77"/>
      <c r="AI77" s="394"/>
      <c r="AJ77" s="394"/>
      <c r="AK77" s="394"/>
      <c r="AL77" s="2"/>
      <c r="AM77" s="2"/>
      <c r="AN77"/>
      <c r="AO77"/>
      <c r="AP77" s="394"/>
      <c r="AQ77" s="394"/>
      <c r="AR77" s="175"/>
      <c r="AS77" s="2"/>
      <c r="AT77" s="2"/>
      <c r="AU77"/>
      <c r="AV77" s="2"/>
      <c r="AW77" s="2"/>
      <c r="AX77" s="2"/>
      <c r="AY77" s="2"/>
      <c r="AZ77" s="2"/>
      <c r="BA77" s="2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</row>
    <row r="78" spans="1:99" s="380" customFormat="1" x14ac:dyDescent="0.3">
      <c r="A78"/>
      <c r="B78" s="2"/>
      <c r="C78" s="2"/>
      <c r="D78" s="2"/>
      <c r="E78" s="279"/>
      <c r="F78" s="279"/>
      <c r="G78" s="279"/>
      <c r="H78" s="431"/>
      <c r="L78" s="391"/>
      <c r="R78" s="391"/>
      <c r="T78" s="392"/>
      <c r="U78" s="3"/>
      <c r="V78" s="3"/>
      <c r="W78" s="3"/>
      <c r="X78" s="57"/>
      <c r="Y78" s="1"/>
      <c r="Z78"/>
      <c r="AA78"/>
      <c r="AB78"/>
      <c r="AC78"/>
      <c r="AD78" s="57"/>
      <c r="AE78" s="393"/>
      <c r="AF78" s="393"/>
      <c r="AG78"/>
      <c r="AH78"/>
      <c r="AI78" s="394"/>
      <c r="AJ78" s="394"/>
      <c r="AK78" s="394"/>
      <c r="AL78" s="2"/>
      <c r="AM78" s="2"/>
      <c r="AN78"/>
      <c r="AO78"/>
      <c r="AP78" s="394"/>
      <c r="AQ78" s="394"/>
      <c r="AR78" s="175"/>
      <c r="AS78" s="2"/>
      <c r="AT78" s="2"/>
      <c r="AU78"/>
      <c r="AV78" s="2"/>
      <c r="AW78" s="2"/>
      <c r="AX78" s="2"/>
      <c r="AY78" s="2"/>
      <c r="AZ78" s="2"/>
      <c r="BA78" s="2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</row>
    <row r="79" spans="1:99" s="380" customFormat="1" x14ac:dyDescent="0.3">
      <c r="A79"/>
      <c r="B79" s="2"/>
      <c r="C79" s="2"/>
      <c r="D79" s="2"/>
      <c r="E79" s="279"/>
      <c r="F79" s="279"/>
      <c r="G79" s="279"/>
      <c r="H79" s="432"/>
      <c r="L79" s="391"/>
      <c r="R79" s="391"/>
      <c r="T79" s="392"/>
      <c r="U79" s="3"/>
      <c r="V79" s="3"/>
      <c r="W79" s="3"/>
      <c r="X79" s="57"/>
      <c r="Y79" s="1"/>
      <c r="Z79"/>
      <c r="AA79"/>
      <c r="AB79"/>
      <c r="AC79"/>
      <c r="AD79" s="57"/>
      <c r="AE79" s="393"/>
      <c r="AF79" s="393"/>
      <c r="AG79"/>
      <c r="AH79"/>
      <c r="AI79" s="394"/>
      <c r="AJ79" s="394"/>
      <c r="AK79" s="394"/>
      <c r="AL79" s="2"/>
      <c r="AM79" s="2"/>
      <c r="AN79"/>
      <c r="AO79"/>
      <c r="AP79" s="394"/>
      <c r="AQ79" s="394"/>
      <c r="AR79" s="175"/>
      <c r="AS79" s="2"/>
      <c r="AT79" s="2"/>
      <c r="AU79"/>
      <c r="AV79" s="2"/>
      <c r="AW79" s="2"/>
      <c r="AX79" s="2"/>
      <c r="AY79" s="2"/>
      <c r="AZ79" s="2"/>
      <c r="BA79" s="2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</row>
    <row r="80" spans="1:99" s="380" customFormat="1" x14ac:dyDescent="0.3">
      <c r="A80"/>
      <c r="B80" s="2"/>
      <c r="C80" s="2"/>
      <c r="D80" s="2"/>
      <c r="E80" s="279"/>
      <c r="F80" s="279"/>
      <c r="G80" s="279"/>
      <c r="H80" s="432"/>
      <c r="L80" s="391"/>
      <c r="R80" s="391"/>
      <c r="T80" s="392"/>
      <c r="U80" s="3"/>
      <c r="V80" s="3"/>
      <c r="W80" s="3"/>
      <c r="X80" s="57"/>
      <c r="Y80" s="1"/>
      <c r="Z80"/>
      <c r="AA80"/>
      <c r="AB80"/>
      <c r="AC80"/>
      <c r="AD80" s="57"/>
      <c r="AE80" s="393"/>
      <c r="AF80" s="393"/>
      <c r="AG80"/>
      <c r="AH80"/>
      <c r="AI80" s="394"/>
      <c r="AJ80" s="394"/>
      <c r="AK80" s="394"/>
      <c r="AL80" s="2"/>
      <c r="AM80" s="2"/>
      <c r="AN80"/>
      <c r="AO80"/>
      <c r="AP80" s="394"/>
      <c r="AQ80" s="394"/>
      <c r="AR80" s="175"/>
      <c r="AS80" s="2"/>
      <c r="AT80" s="2"/>
      <c r="AU80"/>
      <c r="AV80" s="2"/>
      <c r="AW80" s="2"/>
      <c r="AX80" s="2"/>
      <c r="AY80" s="2"/>
      <c r="AZ80" s="2"/>
      <c r="BA80" s="2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</row>
    <row r="81" spans="1:99" s="380" customFormat="1" x14ac:dyDescent="0.3">
      <c r="A81"/>
      <c r="B81" s="2"/>
      <c r="C81" s="2"/>
      <c r="D81" s="2"/>
      <c r="E81" s="279"/>
      <c r="F81" s="279"/>
      <c r="G81" s="279"/>
      <c r="H81" s="432"/>
      <c r="L81" s="391"/>
      <c r="R81" s="391"/>
      <c r="T81" s="392"/>
      <c r="U81" s="3"/>
      <c r="V81" s="3"/>
      <c r="W81" s="3"/>
      <c r="X81" s="57"/>
      <c r="Y81" s="1"/>
      <c r="Z81"/>
      <c r="AA81"/>
      <c r="AB81"/>
      <c r="AC81"/>
      <c r="AD81" s="57"/>
      <c r="AE81" s="393"/>
      <c r="AF81" s="393"/>
      <c r="AG81"/>
      <c r="AH81"/>
      <c r="AI81" s="394"/>
      <c r="AJ81" s="394"/>
      <c r="AK81" s="394"/>
      <c r="AL81" s="2"/>
      <c r="AM81" s="2"/>
      <c r="AN81"/>
      <c r="AO81"/>
      <c r="AP81" s="394"/>
      <c r="AQ81" s="394"/>
      <c r="AR81" s="175"/>
      <c r="AS81" s="2"/>
      <c r="AT81" s="2"/>
      <c r="AU81"/>
      <c r="AV81" s="2"/>
      <c r="AW81" s="2"/>
      <c r="AX81" s="2"/>
      <c r="AY81" s="2"/>
      <c r="AZ81" s="2"/>
      <c r="BA81" s="2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</row>
    <row r="82" spans="1:99" s="380" customFormat="1" x14ac:dyDescent="0.3">
      <c r="A82"/>
      <c r="B82" s="2"/>
      <c r="C82" s="2"/>
      <c r="D82" s="2"/>
      <c r="E82" s="279"/>
      <c r="F82" s="279"/>
      <c r="G82" s="279"/>
      <c r="H82" s="432"/>
      <c r="L82" s="391"/>
      <c r="R82" s="391"/>
      <c r="T82" s="392"/>
      <c r="U82" s="3"/>
      <c r="V82" s="3"/>
      <c r="W82" s="3"/>
      <c r="X82" s="57"/>
      <c r="Y82" s="1"/>
      <c r="Z82"/>
      <c r="AA82"/>
      <c r="AB82"/>
      <c r="AC82"/>
      <c r="AD82" s="57"/>
      <c r="AE82" s="393"/>
      <c r="AF82" s="393"/>
      <c r="AG82"/>
      <c r="AH82"/>
      <c r="AI82" s="394"/>
      <c r="AJ82" s="394"/>
      <c r="AK82" s="394"/>
      <c r="AL82" s="2"/>
      <c r="AM82" s="2"/>
      <c r="AN82"/>
      <c r="AO82"/>
      <c r="AP82" s="394"/>
      <c r="AQ82" s="394"/>
      <c r="AR82" s="175"/>
      <c r="AS82" s="2"/>
      <c r="AT82" s="2"/>
      <c r="AU82"/>
      <c r="AV82" s="2"/>
      <c r="AW82" s="2"/>
      <c r="AX82" s="2"/>
      <c r="AY82" s="2"/>
      <c r="AZ82" s="2"/>
      <c r="BA82" s="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</row>
    <row r="83" spans="1:99" s="380" customFormat="1" x14ac:dyDescent="0.3">
      <c r="A83"/>
      <c r="B83" s="2"/>
      <c r="C83" s="2"/>
      <c r="D83" s="2"/>
      <c r="E83" s="279"/>
      <c r="F83" s="279"/>
      <c r="G83" s="279"/>
      <c r="H83" s="432"/>
      <c r="L83" s="391"/>
      <c r="R83" s="391"/>
      <c r="T83" s="392"/>
      <c r="U83" s="3"/>
      <c r="V83" s="3"/>
      <c r="W83" s="3"/>
      <c r="X83" s="57"/>
      <c r="Y83" s="1"/>
      <c r="Z83"/>
      <c r="AA83"/>
      <c r="AB83"/>
      <c r="AC83"/>
      <c r="AD83" s="57"/>
      <c r="AE83" s="393"/>
      <c r="AF83" s="393"/>
      <c r="AG83"/>
      <c r="AH83"/>
      <c r="AI83" s="394"/>
      <c r="AJ83" s="394"/>
      <c r="AK83" s="394"/>
      <c r="AL83" s="2"/>
      <c r="AM83" s="2"/>
      <c r="AN83"/>
      <c r="AO83"/>
      <c r="AP83" s="394"/>
      <c r="AQ83" s="394"/>
      <c r="AR83" s="175"/>
      <c r="AS83" s="2"/>
      <c r="AT83" s="2"/>
      <c r="AU83"/>
      <c r="AV83" s="2"/>
      <c r="AW83" s="2"/>
      <c r="AX83" s="2"/>
      <c r="AY83" s="2"/>
      <c r="AZ83" s="2"/>
      <c r="BA83" s="2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</row>
    <row r="84" spans="1:99" s="380" customFormat="1" x14ac:dyDescent="0.3">
      <c r="A84"/>
      <c r="B84" s="2"/>
      <c r="C84" s="2"/>
      <c r="D84" s="2"/>
      <c r="E84" s="279"/>
      <c r="F84" s="279"/>
      <c r="G84" s="279"/>
      <c r="H84" s="432"/>
      <c r="L84" s="391"/>
      <c r="R84" s="391"/>
      <c r="T84" s="392"/>
      <c r="U84" s="3"/>
      <c r="V84" s="3"/>
      <c r="W84" s="3"/>
      <c r="X84" s="57"/>
      <c r="Y84" s="1"/>
      <c r="Z84"/>
      <c r="AA84"/>
      <c r="AB84"/>
      <c r="AC84"/>
      <c r="AD84" s="57"/>
      <c r="AE84" s="393"/>
      <c r="AF84" s="393"/>
      <c r="AG84"/>
      <c r="AH84"/>
      <c r="AI84" s="394"/>
      <c r="AJ84" s="394"/>
      <c r="AK84" s="394"/>
      <c r="AL84" s="2"/>
      <c r="AM84" s="2"/>
      <c r="AN84"/>
      <c r="AO84"/>
      <c r="AP84" s="394"/>
      <c r="AQ84" s="394"/>
      <c r="AR84" s="175"/>
      <c r="AS84" s="2"/>
      <c r="AT84" s="2"/>
      <c r="AU84"/>
      <c r="AV84" s="2"/>
      <c r="AW84" s="2"/>
      <c r="AX84" s="2"/>
      <c r="AY84" s="2"/>
      <c r="AZ84" s="2"/>
      <c r="BA84" s="2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</row>
    <row r="85" spans="1:99" s="380" customFormat="1" x14ac:dyDescent="0.3">
      <c r="A85"/>
      <c r="B85" s="2"/>
      <c r="C85" s="2"/>
      <c r="D85" s="2"/>
      <c r="E85" s="279"/>
      <c r="F85" s="279"/>
      <c r="G85" s="279"/>
      <c r="H85" s="432"/>
      <c r="L85" s="391"/>
      <c r="R85" s="391"/>
      <c r="T85" s="392"/>
      <c r="U85" s="3"/>
      <c r="V85" s="3"/>
      <c r="W85" s="3"/>
      <c r="X85" s="57"/>
      <c r="Y85" s="1"/>
      <c r="Z85"/>
      <c r="AA85"/>
      <c r="AB85"/>
      <c r="AC85"/>
      <c r="AD85" s="57"/>
      <c r="AE85" s="393"/>
      <c r="AF85" s="393"/>
      <c r="AG85"/>
      <c r="AH85"/>
      <c r="AI85" s="394"/>
      <c r="AJ85" s="394"/>
      <c r="AK85" s="394"/>
      <c r="AL85" s="2"/>
      <c r="AM85" s="2"/>
      <c r="AN85"/>
      <c r="AO85"/>
      <c r="AP85" s="394"/>
      <c r="AQ85" s="394"/>
      <c r="AR85" s="175"/>
      <c r="AS85" s="2"/>
      <c r="AT85" s="2"/>
      <c r="AU85"/>
      <c r="AV85" s="2"/>
      <c r="AW85" s="2"/>
      <c r="AX85" s="2"/>
      <c r="AY85" s="2"/>
      <c r="AZ85" s="2"/>
      <c r="BA85" s="2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</row>
    <row r="86" spans="1:99" s="380" customFormat="1" x14ac:dyDescent="0.3">
      <c r="A86"/>
      <c r="B86" s="2"/>
      <c r="C86" s="2"/>
      <c r="D86" s="2"/>
      <c r="E86" s="279"/>
      <c r="F86" s="279"/>
      <c r="G86" s="279"/>
      <c r="H86" s="432"/>
      <c r="L86" s="391"/>
      <c r="R86" s="391"/>
      <c r="T86" s="392"/>
      <c r="U86" s="3"/>
      <c r="V86" s="3"/>
      <c r="W86" s="3"/>
      <c r="X86" s="57"/>
      <c r="Y86" s="1"/>
      <c r="Z86"/>
      <c r="AA86"/>
      <c r="AB86"/>
      <c r="AC86"/>
      <c r="AD86" s="57"/>
      <c r="AE86" s="393"/>
      <c r="AF86" s="393"/>
      <c r="AG86"/>
      <c r="AH86"/>
      <c r="AI86" s="394"/>
      <c r="AJ86" s="394"/>
      <c r="AK86" s="394"/>
      <c r="AL86" s="2"/>
      <c r="AM86" s="2"/>
      <c r="AN86"/>
      <c r="AO86"/>
      <c r="AP86" s="394"/>
      <c r="AQ86" s="394"/>
      <c r="AR86" s="175"/>
      <c r="AS86" s="2"/>
      <c r="AT86" s="2"/>
      <c r="AU86"/>
      <c r="AV86" s="2"/>
      <c r="AW86" s="2"/>
      <c r="AX86" s="2"/>
      <c r="AY86" s="2"/>
      <c r="AZ86" s="2"/>
      <c r="BA86" s="2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</row>
    <row r="87" spans="1:99" s="380" customFormat="1" x14ac:dyDescent="0.3">
      <c r="A87"/>
      <c r="B87" s="2"/>
      <c r="C87" s="2"/>
      <c r="D87" s="2"/>
      <c r="E87" s="279"/>
      <c r="F87" s="279"/>
      <c r="G87" s="279"/>
      <c r="H87" s="432"/>
      <c r="L87" s="391"/>
      <c r="R87" s="391"/>
      <c r="T87" s="392"/>
      <c r="U87" s="3"/>
      <c r="V87" s="3"/>
      <c r="W87" s="3"/>
      <c r="X87" s="57"/>
      <c r="Y87" s="1"/>
      <c r="Z87"/>
      <c r="AA87"/>
      <c r="AB87"/>
      <c r="AC87"/>
      <c r="AD87" s="57"/>
      <c r="AE87" s="393"/>
      <c r="AF87" s="393"/>
      <c r="AG87"/>
      <c r="AH87"/>
      <c r="AI87" s="394"/>
      <c r="AJ87" s="394"/>
      <c r="AK87" s="394"/>
      <c r="AL87" s="2"/>
      <c r="AM87" s="2"/>
      <c r="AN87"/>
      <c r="AO87"/>
      <c r="AP87" s="394"/>
      <c r="AQ87" s="394"/>
      <c r="AR87" s="175"/>
      <c r="AS87" s="2"/>
      <c r="AT87" s="2"/>
      <c r="AU87"/>
      <c r="AV87" s="2"/>
      <c r="AW87" s="2"/>
      <c r="AX87" s="2"/>
      <c r="AY87" s="2"/>
      <c r="AZ87" s="2"/>
      <c r="BA87" s="2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</row>
    <row r="88" spans="1:99" s="380" customFormat="1" x14ac:dyDescent="0.3">
      <c r="A88"/>
      <c r="B88" s="2"/>
      <c r="C88" s="2"/>
      <c r="D88" s="2"/>
      <c r="E88" s="279"/>
      <c r="F88" s="279"/>
      <c r="G88" s="279"/>
      <c r="H88" s="432"/>
      <c r="L88" s="391"/>
      <c r="R88" s="391"/>
      <c r="T88" s="392"/>
      <c r="U88" s="3"/>
      <c r="V88" s="3"/>
      <c r="W88" s="3"/>
      <c r="X88" s="57"/>
      <c r="Y88" s="1"/>
      <c r="Z88"/>
      <c r="AA88"/>
      <c r="AB88"/>
      <c r="AC88"/>
      <c r="AD88" s="57"/>
      <c r="AE88" s="393"/>
      <c r="AF88" s="393"/>
      <c r="AG88"/>
      <c r="AH88"/>
      <c r="AI88" s="394"/>
      <c r="AJ88" s="394"/>
      <c r="AK88" s="394"/>
      <c r="AL88" s="2"/>
      <c r="AM88" s="2"/>
      <c r="AN88"/>
      <c r="AO88"/>
      <c r="AP88" s="394"/>
      <c r="AQ88" s="394"/>
      <c r="AR88" s="175"/>
      <c r="AS88" s="2"/>
      <c r="AT88" s="2"/>
      <c r="AU88"/>
      <c r="AV88" s="2"/>
      <c r="AW88" s="2"/>
      <c r="AX88" s="2"/>
      <c r="AY88" s="2"/>
      <c r="AZ88" s="2"/>
      <c r="BA88" s="2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</row>
    <row r="89" spans="1:99" s="380" customFormat="1" x14ac:dyDescent="0.3">
      <c r="A89"/>
      <c r="B89" s="2"/>
      <c r="C89" s="2"/>
      <c r="D89" s="2"/>
      <c r="E89" s="279"/>
      <c r="F89" s="279"/>
      <c r="G89" s="279"/>
      <c r="H89" s="432"/>
      <c r="L89" s="391"/>
      <c r="R89" s="391"/>
      <c r="T89" s="392"/>
      <c r="U89" s="3"/>
      <c r="V89" s="3"/>
      <c r="W89" s="3"/>
      <c r="X89" s="57"/>
      <c r="Y89" s="1"/>
      <c r="Z89"/>
      <c r="AA89"/>
      <c r="AB89"/>
      <c r="AC89"/>
      <c r="AD89" s="57"/>
      <c r="AE89" s="393"/>
      <c r="AF89" s="393"/>
      <c r="AG89"/>
      <c r="AH89"/>
      <c r="AI89" s="394"/>
      <c r="AJ89" s="394"/>
      <c r="AK89" s="394"/>
      <c r="AL89" s="2"/>
      <c r="AM89" s="2"/>
      <c r="AN89"/>
      <c r="AO89"/>
      <c r="AP89" s="394"/>
      <c r="AQ89" s="394"/>
      <c r="AR89" s="175"/>
      <c r="AS89" s="2"/>
      <c r="AT89" s="2"/>
      <c r="AU89"/>
      <c r="AV89" s="2"/>
      <c r="AW89" s="2"/>
      <c r="AX89" s="2"/>
      <c r="AY89" s="2"/>
      <c r="AZ89" s="2"/>
      <c r="BA89" s="2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</row>
    <row r="90" spans="1:99" s="380" customFormat="1" x14ac:dyDescent="0.3">
      <c r="A90"/>
      <c r="B90" s="2"/>
      <c r="C90" s="2"/>
      <c r="D90" s="2"/>
      <c r="E90" s="279"/>
      <c r="F90" s="279"/>
      <c r="G90" s="279"/>
      <c r="H90" s="432"/>
      <c r="L90" s="391"/>
      <c r="R90" s="391"/>
      <c r="T90" s="392"/>
      <c r="U90" s="3"/>
      <c r="V90" s="3"/>
      <c r="W90" s="3"/>
      <c r="X90" s="57"/>
      <c r="Y90" s="1"/>
      <c r="Z90"/>
      <c r="AA90"/>
      <c r="AB90"/>
      <c r="AC90"/>
      <c r="AD90" s="57"/>
      <c r="AE90" s="393"/>
      <c r="AF90" s="393"/>
      <c r="AG90"/>
      <c r="AH90"/>
      <c r="AI90" s="394"/>
      <c r="AJ90" s="394"/>
      <c r="AK90" s="394"/>
      <c r="AL90" s="2"/>
      <c r="AM90" s="2"/>
      <c r="AN90"/>
      <c r="AO90"/>
      <c r="AP90" s="394"/>
      <c r="AQ90" s="394"/>
      <c r="AR90" s="175"/>
      <c r="AS90" s="2"/>
      <c r="AT90" s="2"/>
      <c r="AU90"/>
      <c r="AV90" s="2"/>
      <c r="AW90" s="2"/>
      <c r="AX90" s="2"/>
      <c r="AY90" s="2"/>
      <c r="AZ90" s="2"/>
      <c r="BA90" s="2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</row>
    <row r="91" spans="1:99" s="380" customFormat="1" x14ac:dyDescent="0.3">
      <c r="A91"/>
      <c r="B91" s="2"/>
      <c r="C91" s="2"/>
      <c r="D91" s="2"/>
      <c r="E91" s="279"/>
      <c r="F91" s="279"/>
      <c r="G91" s="279"/>
      <c r="H91" s="432"/>
      <c r="L91" s="391"/>
      <c r="R91" s="391"/>
      <c r="T91" s="392"/>
      <c r="U91" s="3"/>
      <c r="V91" s="3"/>
      <c r="W91" s="3"/>
      <c r="X91" s="57"/>
      <c r="Y91" s="1"/>
      <c r="Z91"/>
      <c r="AA91"/>
      <c r="AB91"/>
      <c r="AC91"/>
      <c r="AD91" s="57"/>
      <c r="AE91" s="393"/>
      <c r="AF91" s="393"/>
      <c r="AG91"/>
      <c r="AH91"/>
      <c r="AI91" s="394"/>
      <c r="AJ91" s="394"/>
      <c r="AK91" s="394"/>
      <c r="AL91" s="2"/>
      <c r="AM91" s="2"/>
      <c r="AN91"/>
      <c r="AO91"/>
      <c r="AP91" s="394"/>
      <c r="AQ91" s="394"/>
      <c r="AR91" s="175"/>
      <c r="AS91" s="2"/>
      <c r="AT91" s="2"/>
      <c r="AU91"/>
      <c r="AV91" s="2"/>
      <c r="AW91" s="2"/>
      <c r="AX91" s="2"/>
      <c r="AY91" s="2"/>
      <c r="AZ91" s="2"/>
      <c r="BA91" s="2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</row>
    <row r="92" spans="1:99" s="380" customFormat="1" x14ac:dyDescent="0.3">
      <c r="A92"/>
      <c r="B92" s="2"/>
      <c r="C92" s="2"/>
      <c r="D92" s="2"/>
      <c r="E92" s="279"/>
      <c r="F92" s="279"/>
      <c r="G92" s="279"/>
      <c r="H92" s="432"/>
      <c r="L92" s="391"/>
      <c r="R92" s="391"/>
      <c r="T92" s="392"/>
      <c r="U92" s="3"/>
      <c r="V92" s="3"/>
      <c r="W92" s="3"/>
      <c r="X92" s="57"/>
      <c r="Y92" s="1"/>
      <c r="Z92"/>
      <c r="AA92"/>
      <c r="AB92"/>
      <c r="AC92"/>
      <c r="AD92" s="57"/>
      <c r="AE92" s="393"/>
      <c r="AF92" s="393"/>
      <c r="AG92"/>
      <c r="AH92"/>
      <c r="AI92" s="394"/>
      <c r="AJ92" s="394"/>
      <c r="AK92" s="394"/>
      <c r="AL92" s="2"/>
      <c r="AM92" s="2"/>
      <c r="AN92"/>
      <c r="AO92"/>
      <c r="AP92" s="394"/>
      <c r="AQ92" s="394"/>
      <c r="AR92" s="175"/>
      <c r="AS92" s="2"/>
      <c r="AT92" s="2"/>
      <c r="AU92"/>
      <c r="AV92" s="2"/>
      <c r="AW92" s="2"/>
      <c r="AX92" s="2"/>
      <c r="AY92" s="2"/>
      <c r="AZ92" s="2"/>
      <c r="BA92" s="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</row>
    <row r="93" spans="1:99" s="380" customFormat="1" x14ac:dyDescent="0.3">
      <c r="A93"/>
      <c r="B93" s="2"/>
      <c r="C93" s="2"/>
      <c r="D93" s="2"/>
      <c r="E93" s="279"/>
      <c r="F93" s="279"/>
      <c r="G93" s="279"/>
      <c r="H93" s="432"/>
      <c r="L93" s="391"/>
      <c r="R93" s="391"/>
      <c r="T93" s="392"/>
      <c r="U93" s="3"/>
      <c r="V93" s="3"/>
      <c r="W93" s="3"/>
      <c r="X93" s="57"/>
      <c r="Y93" s="1"/>
      <c r="Z93"/>
      <c r="AA93"/>
      <c r="AB93"/>
      <c r="AC93"/>
      <c r="AD93" s="57"/>
      <c r="AE93" s="393"/>
      <c r="AF93" s="393"/>
      <c r="AG93"/>
      <c r="AH93"/>
      <c r="AI93" s="394"/>
      <c r="AJ93" s="394"/>
      <c r="AK93" s="394"/>
      <c r="AL93" s="2"/>
      <c r="AM93" s="2"/>
      <c r="AN93"/>
      <c r="AO93"/>
      <c r="AP93" s="394"/>
      <c r="AQ93" s="394"/>
      <c r="AR93" s="175"/>
      <c r="AS93" s="2"/>
      <c r="AT93" s="2"/>
      <c r="AU93"/>
      <c r="AV93" s="2"/>
      <c r="AW93" s="2"/>
      <c r="AX93" s="2"/>
      <c r="AY93" s="2"/>
      <c r="AZ93" s="2"/>
      <c r="BA93" s="2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</row>
    <row r="94" spans="1:99" s="380" customFormat="1" x14ac:dyDescent="0.3">
      <c r="A94"/>
      <c r="B94" s="2"/>
      <c r="C94" s="2"/>
      <c r="D94" s="2"/>
      <c r="E94" s="279"/>
      <c r="F94" s="279"/>
      <c r="G94" s="279"/>
      <c r="H94" s="432"/>
      <c r="L94" s="391"/>
      <c r="R94" s="391"/>
      <c r="T94" s="392"/>
      <c r="U94" s="3"/>
      <c r="V94" s="3"/>
      <c r="W94" s="3"/>
      <c r="X94" s="57"/>
      <c r="Y94" s="1"/>
      <c r="Z94"/>
      <c r="AA94"/>
      <c r="AB94"/>
      <c r="AC94"/>
      <c r="AD94" s="57"/>
      <c r="AE94" s="393"/>
      <c r="AF94" s="393"/>
      <c r="AG94"/>
      <c r="AH94"/>
      <c r="AI94" s="394"/>
      <c r="AJ94" s="394"/>
      <c r="AK94" s="394"/>
      <c r="AL94" s="2"/>
      <c r="AM94" s="2"/>
      <c r="AN94"/>
      <c r="AO94"/>
      <c r="AP94" s="394"/>
      <c r="AQ94" s="394"/>
      <c r="AR94" s="175"/>
      <c r="AS94" s="2"/>
      <c r="AT94" s="2"/>
      <c r="AU94"/>
      <c r="AV94" s="2"/>
      <c r="AW94" s="2"/>
      <c r="AX94" s="2"/>
      <c r="AY94" s="2"/>
      <c r="AZ94" s="2"/>
      <c r="BA94" s="2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</row>
    <row r="95" spans="1:99" s="380" customFormat="1" x14ac:dyDescent="0.3">
      <c r="A95"/>
      <c r="B95" s="2"/>
      <c r="C95" s="2"/>
      <c r="D95" s="2"/>
      <c r="E95" s="279"/>
      <c r="F95" s="279"/>
      <c r="G95" s="279"/>
      <c r="H95" s="432"/>
      <c r="L95" s="391"/>
      <c r="R95" s="391"/>
      <c r="T95" s="392"/>
      <c r="U95" s="3"/>
      <c r="V95" s="3"/>
      <c r="W95" s="3"/>
      <c r="X95" s="57"/>
      <c r="Y95" s="1"/>
      <c r="Z95"/>
      <c r="AA95"/>
      <c r="AB95"/>
      <c r="AC95"/>
      <c r="AD95" s="57"/>
      <c r="AE95" s="393"/>
      <c r="AF95" s="393"/>
      <c r="AG95"/>
      <c r="AH95"/>
      <c r="AI95" s="394"/>
      <c r="AJ95" s="394"/>
      <c r="AK95" s="394"/>
      <c r="AL95" s="2"/>
      <c r="AM95" s="2"/>
      <c r="AN95"/>
      <c r="AO95"/>
      <c r="AP95" s="394"/>
      <c r="AQ95" s="394"/>
      <c r="AR95" s="175"/>
      <c r="AS95" s="2"/>
      <c r="AT95" s="2"/>
      <c r="AU95"/>
      <c r="AV95" s="2"/>
      <c r="AW95" s="2"/>
      <c r="AX95" s="2"/>
      <c r="AY95" s="2"/>
      <c r="AZ95" s="2"/>
      <c r="BA95" s="2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</row>
    <row r="96" spans="1:99" s="380" customFormat="1" x14ac:dyDescent="0.3">
      <c r="A96"/>
      <c r="B96" s="2"/>
      <c r="C96" s="2"/>
      <c r="D96" s="2"/>
      <c r="E96" s="279"/>
      <c r="F96" s="279"/>
      <c r="G96" s="279"/>
      <c r="H96" s="432"/>
      <c r="L96" s="391"/>
      <c r="R96" s="391"/>
      <c r="T96" s="392"/>
      <c r="U96" s="3"/>
      <c r="V96" s="3"/>
      <c r="W96" s="3"/>
      <c r="X96" s="57"/>
      <c r="Y96" s="1"/>
      <c r="Z96"/>
      <c r="AA96"/>
      <c r="AB96"/>
      <c r="AC96"/>
      <c r="AD96" s="57"/>
      <c r="AE96" s="393"/>
      <c r="AF96" s="393"/>
      <c r="AG96"/>
      <c r="AH96"/>
      <c r="AI96" s="394"/>
      <c r="AJ96" s="394"/>
      <c r="AK96" s="394"/>
      <c r="AL96" s="2"/>
      <c r="AM96" s="2"/>
      <c r="AN96"/>
      <c r="AO96"/>
      <c r="AP96" s="394"/>
      <c r="AQ96" s="394"/>
      <c r="AR96" s="175"/>
      <c r="AS96" s="2"/>
      <c r="AT96" s="2"/>
      <c r="AU96"/>
      <c r="AV96" s="2"/>
      <c r="AW96" s="2"/>
      <c r="AX96" s="2"/>
      <c r="AY96" s="2"/>
      <c r="AZ96" s="2"/>
      <c r="BA96" s="2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</row>
  </sheetData>
  <autoFilter ref="A2:BB50" xr:uid="{66274115-D583-4E01-99C1-C7F89DA95BC0}">
    <sortState ref="A3:BB50">
      <sortCondition sortBy="cellColor" ref="B2:B50" dxfId="87"/>
    </sortState>
  </autoFilter>
  <conditionalFormatting sqref="D3:D50">
    <cfRule type="cellIs" dxfId="14" priority="1" operator="equal">
      <formula>"F"</formula>
    </cfRule>
  </conditionalFormatting>
  <conditionalFormatting sqref="AD3:AD50">
    <cfRule type="cellIs" dxfId="13" priority="3" operator="lessThanOrEqual">
      <formula>0</formula>
    </cfRule>
  </conditionalFormatting>
  <conditionalFormatting sqref="AE3:AE50">
    <cfRule type="cellIs" dxfId="12" priority="4" operator="equal">
      <formula>2</formula>
    </cfRule>
  </conditionalFormatting>
  <conditionalFormatting sqref="AK3:AK50 AR3:AR50">
    <cfRule type="cellIs" dxfId="11" priority="11" operator="lessThanOrEqual">
      <formula>0</formula>
    </cfRule>
  </conditionalFormatting>
  <conditionalFormatting sqref="AL3:AL50 AS3:AS50 AZ3:AZ50">
    <cfRule type="cellIs" dxfId="10" priority="12" operator="equal">
      <formula>2</formula>
    </cfRule>
  </conditionalFormatting>
  <conditionalFormatting sqref="AY3:AY50">
    <cfRule type="cellIs" dxfId="9" priority="10" operator="lessThanOrEqual">
      <formula>0</formula>
    </cfRule>
  </conditionalFormatting>
  <conditionalFormatting sqref="G3:G50">
    <cfRule type="cellIs" dxfId="8" priority="2" operator="equal">
      <formula>"F"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9CE01-8FE4-4386-8644-CCC13017C020}">
  <sheetPr>
    <tabColor rgb="FFFF5050"/>
  </sheetPr>
  <dimension ref="A1:CU395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activeCell="A213" sqref="A213:XFD794"/>
    </sheetView>
  </sheetViews>
  <sheetFormatPr defaultColWidth="8.88671875" defaultRowHeight="14.4" x14ac:dyDescent="0.3"/>
  <cols>
    <col min="1" max="1" width="28.6640625" bestFit="1" customWidth="1"/>
    <col min="2" max="2" width="8.88671875" style="2"/>
    <col min="3" max="4" width="8.88671875" style="2" hidden="1" customWidth="1"/>
    <col min="5" max="5" width="8.88671875" style="377" customWidth="1"/>
    <col min="6" max="7" width="8.88671875" style="377" hidden="1" customWidth="1"/>
    <col min="8" max="8" width="13.5546875" style="380" bestFit="1" customWidth="1"/>
    <col min="9" max="9" width="9.44140625" style="380" customWidth="1"/>
    <col min="10" max="10" width="5.88671875" style="380" customWidth="1"/>
    <col min="11" max="11" width="9.44140625" style="380" customWidth="1"/>
    <col min="12" max="12" width="9.44140625" style="391" customWidth="1"/>
    <col min="13" max="13" width="6.33203125" style="380" customWidth="1"/>
    <col min="14" max="14" width="8.6640625" style="380" customWidth="1"/>
    <col min="15" max="15" width="8.44140625" style="380" customWidth="1"/>
    <col min="16" max="16" width="6.44140625" style="380" customWidth="1"/>
    <col min="17" max="17" width="7.33203125" style="380" customWidth="1"/>
    <col min="18" max="18" width="7.88671875" style="391" customWidth="1"/>
    <col min="19" max="19" width="7.88671875" style="380" customWidth="1"/>
    <col min="20" max="20" width="7.88671875" style="392" customWidth="1"/>
    <col min="21" max="22" width="8.44140625" style="3" customWidth="1"/>
    <col min="23" max="23" width="8" style="3" customWidth="1"/>
    <col min="24" max="24" width="7.44140625" style="57" customWidth="1"/>
    <col min="25" max="25" width="7.44140625" style="1" customWidth="1"/>
    <col min="26" max="26" width="2.5546875" customWidth="1"/>
    <col min="27" max="27" width="9.44140625" customWidth="1"/>
    <col min="28" max="28" width="7.109375" customWidth="1"/>
    <col min="29" max="29" width="8.109375" customWidth="1"/>
    <col min="30" max="30" width="5.88671875" style="57" customWidth="1"/>
    <col min="31" max="31" width="7.6640625" style="393" customWidth="1"/>
    <col min="32" max="32" width="7.33203125" style="393" customWidth="1"/>
    <col min="33" max="33" width="1.5546875" customWidth="1"/>
    <col min="34" max="34" width="9.44140625" hidden="1" customWidth="1"/>
    <col min="35" max="35" width="6.88671875" style="394" hidden="1" customWidth="1"/>
    <col min="36" max="36" width="7.33203125" style="394" hidden="1" customWidth="1"/>
    <col min="37" max="37" width="6.109375" style="394" hidden="1" customWidth="1"/>
    <col min="38" max="39" width="8.109375" style="2" hidden="1" customWidth="1"/>
    <col min="40" max="40" width="2.5546875" hidden="1" customWidth="1"/>
    <col min="41" max="41" width="9.44140625" hidden="1" customWidth="1"/>
    <col min="42" max="43" width="7.88671875" style="394" hidden="1" customWidth="1"/>
    <col min="44" max="44" width="5.5546875" style="175" hidden="1" customWidth="1"/>
    <col min="45" max="45" width="7.109375" style="2" hidden="1" customWidth="1"/>
    <col min="46" max="46" width="8" style="2" hidden="1" customWidth="1"/>
    <col min="47" max="47" width="2.5546875" hidden="1" customWidth="1"/>
    <col min="48" max="48" width="9.44140625" style="2" hidden="1" customWidth="1"/>
    <col min="49" max="50" width="8" style="2" hidden="1" customWidth="1"/>
    <col min="51" max="51" width="5.5546875" style="2" hidden="1" customWidth="1"/>
    <col min="52" max="52" width="7.6640625" style="2" hidden="1" customWidth="1"/>
    <col min="53" max="53" width="8" style="2" hidden="1" customWidth="1"/>
    <col min="54" max="54" width="2.6640625" customWidth="1"/>
    <col min="57" max="57" width="29.44140625" bestFit="1" customWidth="1"/>
  </cols>
  <sheetData>
    <row r="1" spans="1:61" ht="16.2" thickBot="1" x14ac:dyDescent="0.35">
      <c r="A1" s="395" t="s">
        <v>1969</v>
      </c>
      <c r="B1" s="10"/>
      <c r="C1" s="10"/>
      <c r="D1" s="10"/>
      <c r="E1" s="374"/>
      <c r="F1" s="374"/>
      <c r="G1" s="374"/>
      <c r="H1" s="373"/>
      <c r="I1" s="373"/>
      <c r="J1" s="373"/>
      <c r="K1" s="373"/>
      <c r="L1" s="375"/>
      <c r="M1" s="373"/>
      <c r="N1" s="373"/>
      <c r="O1" s="373"/>
      <c r="P1" s="373"/>
      <c r="Q1" s="373"/>
      <c r="R1" s="375"/>
      <c r="S1" s="373"/>
      <c r="T1" s="376"/>
      <c r="U1" s="60"/>
      <c r="V1" s="60"/>
      <c r="W1" s="60"/>
      <c r="X1" s="230"/>
      <c r="Y1" s="61"/>
      <c r="AA1" s="59" t="s">
        <v>1762</v>
      </c>
      <c r="AB1" s="59"/>
      <c r="AC1" s="59"/>
      <c r="AD1" s="242"/>
      <c r="AE1" s="65"/>
      <c r="AF1" s="65"/>
      <c r="AH1" s="59" t="s">
        <v>1026</v>
      </c>
      <c r="AI1" s="121"/>
      <c r="AJ1" s="121"/>
      <c r="AK1" s="121"/>
      <c r="AL1" s="122"/>
      <c r="AM1" s="122"/>
      <c r="AO1" s="176" t="s">
        <v>1986</v>
      </c>
      <c r="AP1" s="177"/>
      <c r="AQ1" s="177"/>
      <c r="AR1" s="178"/>
      <c r="AS1" s="179"/>
      <c r="AT1" s="179"/>
      <c r="AV1" s="176" t="s">
        <v>1987</v>
      </c>
      <c r="AW1" s="272"/>
      <c r="AX1" s="272"/>
      <c r="AY1" s="272"/>
      <c r="AZ1" s="272"/>
      <c r="BA1" s="272"/>
    </row>
    <row r="2" spans="1:61" s="403" customFormat="1" ht="62.4" x14ac:dyDescent="0.3">
      <c r="A2" s="396" t="s">
        <v>0</v>
      </c>
      <c r="B2" s="397" t="s">
        <v>1981</v>
      </c>
      <c r="C2" s="397" t="s">
        <v>1980</v>
      </c>
      <c r="D2" s="397"/>
      <c r="E2" s="397" t="s">
        <v>1476</v>
      </c>
      <c r="F2" s="397"/>
      <c r="G2" s="397"/>
      <c r="H2" s="397" t="s">
        <v>1985</v>
      </c>
      <c r="I2" s="398" t="s">
        <v>1982</v>
      </c>
      <c r="J2" s="398" t="s">
        <v>1983</v>
      </c>
      <c r="K2" s="398" t="s">
        <v>1984</v>
      </c>
      <c r="L2" s="399" t="s">
        <v>1617</v>
      </c>
      <c r="M2" s="398" t="s">
        <v>1618</v>
      </c>
      <c r="N2" s="398" t="s">
        <v>1619</v>
      </c>
      <c r="O2" s="397" t="s">
        <v>1588</v>
      </c>
      <c r="P2" s="397" t="s">
        <v>1589</v>
      </c>
      <c r="Q2" s="397" t="s">
        <v>1590</v>
      </c>
      <c r="R2" s="398" t="s">
        <v>1477</v>
      </c>
      <c r="S2" s="398" t="s">
        <v>1478</v>
      </c>
      <c r="T2" s="400" t="s">
        <v>1591</v>
      </c>
      <c r="U2" s="401" t="s">
        <v>951</v>
      </c>
      <c r="V2" s="401" t="s">
        <v>1022</v>
      </c>
      <c r="W2" s="401" t="s">
        <v>952</v>
      </c>
      <c r="X2" s="401" t="s">
        <v>889</v>
      </c>
      <c r="Y2" s="402" t="s">
        <v>872</v>
      </c>
      <c r="AA2" s="62" t="s">
        <v>676</v>
      </c>
      <c r="AB2" s="404" t="s">
        <v>873</v>
      </c>
      <c r="AC2" s="404" t="s">
        <v>871</v>
      </c>
      <c r="AD2" s="405" t="s">
        <v>869</v>
      </c>
      <c r="AE2" s="398" t="s">
        <v>883</v>
      </c>
      <c r="AF2" s="398" t="s">
        <v>884</v>
      </c>
      <c r="AH2" s="62" t="s">
        <v>676</v>
      </c>
      <c r="AI2" s="406" t="s">
        <v>1027</v>
      </c>
      <c r="AJ2" s="406" t="s">
        <v>871</v>
      </c>
      <c r="AK2" s="407" t="s">
        <v>869</v>
      </c>
      <c r="AL2" s="398" t="s">
        <v>883</v>
      </c>
      <c r="AM2" s="398" t="s">
        <v>884</v>
      </c>
      <c r="AO2" s="180" t="s">
        <v>676</v>
      </c>
      <c r="AP2" s="408" t="s">
        <v>1988</v>
      </c>
      <c r="AQ2" s="408" t="s">
        <v>871</v>
      </c>
      <c r="AR2" s="409" t="s">
        <v>869</v>
      </c>
      <c r="AS2" s="410" t="s">
        <v>883</v>
      </c>
      <c r="AT2" s="397" t="s">
        <v>884</v>
      </c>
      <c r="AV2" s="9" t="s">
        <v>676</v>
      </c>
      <c r="AW2" s="398" t="s">
        <v>1989</v>
      </c>
      <c r="AX2" s="398" t="s">
        <v>871</v>
      </c>
      <c r="AY2" s="411" t="s">
        <v>869</v>
      </c>
      <c r="AZ2" s="412" t="s">
        <v>883</v>
      </c>
      <c r="BA2" s="413" t="s">
        <v>935</v>
      </c>
    </row>
    <row r="3" spans="1:61" x14ac:dyDescent="0.3">
      <c r="A3" s="199" t="s">
        <v>1621</v>
      </c>
      <c r="B3" s="199" t="s">
        <v>41</v>
      </c>
      <c r="C3" s="199" t="s">
        <v>41</v>
      </c>
      <c r="D3" s="441" t="s">
        <v>1998</v>
      </c>
      <c r="E3" s="435" t="s">
        <v>9</v>
      </c>
      <c r="F3" s="441" t="s">
        <v>1976</v>
      </c>
      <c r="G3" s="441" t="s">
        <v>38</v>
      </c>
      <c r="H3" s="245">
        <v>123900</v>
      </c>
      <c r="I3" s="246">
        <v>0</v>
      </c>
      <c r="J3" s="246">
        <v>0</v>
      </c>
      <c r="K3" s="442" t="s">
        <v>1020</v>
      </c>
      <c r="L3" s="322">
        <v>0</v>
      </c>
      <c r="M3" s="246">
        <v>0</v>
      </c>
      <c r="N3" s="246">
        <v>0</v>
      </c>
      <c r="O3" s="246">
        <v>0</v>
      </c>
      <c r="P3" s="246">
        <v>0</v>
      </c>
      <c r="Q3" s="246">
        <v>0</v>
      </c>
      <c r="R3" s="443">
        <v>0</v>
      </c>
      <c r="S3" s="444">
        <v>0</v>
      </c>
      <c r="T3" s="445">
        <v>0</v>
      </c>
      <c r="U3" s="444">
        <v>0</v>
      </c>
      <c r="V3" s="444">
        <v>0</v>
      </c>
      <c r="W3" s="444">
        <v>0</v>
      </c>
      <c r="X3" s="444">
        <v>0</v>
      </c>
      <c r="Y3" s="446">
        <v>0</v>
      </c>
      <c r="Z3" s="372"/>
      <c r="AA3" s="245">
        <v>123900</v>
      </c>
      <c r="AB3" s="442">
        <v>0</v>
      </c>
      <c r="AC3" s="442">
        <v>0</v>
      </c>
      <c r="AD3" s="246">
        <v>23</v>
      </c>
      <c r="AE3" s="246">
        <v>0</v>
      </c>
      <c r="AF3" s="246">
        <v>0</v>
      </c>
      <c r="AG3" s="200"/>
      <c r="AH3" s="449"/>
      <c r="AI3" s="444"/>
      <c r="AJ3" s="444"/>
      <c r="AK3" s="444"/>
      <c r="AL3" s="444"/>
      <c r="AM3" s="444"/>
      <c r="AN3" s="447"/>
      <c r="AO3" s="450"/>
      <c r="AP3" s="444"/>
      <c r="AQ3" s="444"/>
      <c r="AR3" s="444"/>
      <c r="AS3" s="444"/>
      <c r="AT3" s="444"/>
      <c r="AU3" s="447"/>
      <c r="AV3" s="450"/>
      <c r="AW3" s="444"/>
      <c r="AX3" s="444"/>
      <c r="AY3" s="444"/>
      <c r="AZ3" s="444"/>
      <c r="BA3" s="444"/>
      <c r="BB3" s="447"/>
    </row>
    <row r="4" spans="1:61" x14ac:dyDescent="0.3">
      <c r="A4" s="21" t="s">
        <v>1035</v>
      </c>
      <c r="B4" s="21" t="s">
        <v>14</v>
      </c>
      <c r="C4" s="21" t="s">
        <v>14</v>
      </c>
      <c r="D4" s="299" t="s">
        <v>1998</v>
      </c>
      <c r="E4" s="435" t="s">
        <v>1972</v>
      </c>
      <c r="F4" s="299" t="s">
        <v>10</v>
      </c>
      <c r="G4" s="299" t="s">
        <v>38</v>
      </c>
      <c r="H4" s="241">
        <v>442100</v>
      </c>
      <c r="I4" s="20">
        <v>1365</v>
      </c>
      <c r="J4" s="20">
        <v>17</v>
      </c>
      <c r="K4" s="417">
        <v>80.294117647058826</v>
      </c>
      <c r="L4" s="243">
        <v>1365</v>
      </c>
      <c r="M4" s="20">
        <v>17</v>
      </c>
      <c r="N4" s="20">
        <v>80.294117647058826</v>
      </c>
      <c r="O4" s="20">
        <v>1329</v>
      </c>
      <c r="P4" s="20">
        <v>14</v>
      </c>
      <c r="Q4" s="20">
        <v>94.9</v>
      </c>
      <c r="R4" s="414">
        <v>1863</v>
      </c>
      <c r="S4" s="378">
        <v>17</v>
      </c>
      <c r="T4" s="415">
        <v>109.6</v>
      </c>
      <c r="U4" s="378">
        <v>967</v>
      </c>
      <c r="V4" s="378">
        <v>10</v>
      </c>
      <c r="W4" s="378">
        <v>96.7</v>
      </c>
      <c r="X4" s="378">
        <v>1831</v>
      </c>
      <c r="Y4" s="416">
        <v>19</v>
      </c>
      <c r="Z4" s="298"/>
      <c r="AA4" s="241">
        <v>393400</v>
      </c>
      <c r="AB4" s="417">
        <v>74.571428571428569</v>
      </c>
      <c r="AC4" s="417">
        <v>77.333333333333329</v>
      </c>
      <c r="AD4" s="20">
        <v>59</v>
      </c>
      <c r="AE4" s="20">
        <v>7</v>
      </c>
      <c r="AF4" s="20">
        <v>522</v>
      </c>
      <c r="AG4" s="200"/>
      <c r="AH4" s="449"/>
      <c r="AI4" s="444"/>
      <c r="AJ4" s="444"/>
      <c r="AK4" s="444"/>
      <c r="AL4" s="444"/>
      <c r="AM4" s="444"/>
      <c r="AN4" s="246"/>
      <c r="AO4" s="450"/>
      <c r="AP4" s="444"/>
      <c r="AQ4" s="444"/>
      <c r="AR4" s="444"/>
      <c r="AS4" s="444"/>
      <c r="AT4" s="444"/>
      <c r="AU4" s="246"/>
      <c r="AV4" s="450"/>
      <c r="AW4" s="444"/>
      <c r="AX4" s="444"/>
      <c r="AY4" s="444"/>
      <c r="AZ4" s="444"/>
      <c r="BA4" s="444"/>
      <c r="BB4" s="246"/>
    </row>
    <row r="5" spans="1:61" x14ac:dyDescent="0.3">
      <c r="A5" s="21" t="s">
        <v>954</v>
      </c>
      <c r="B5" s="21" t="s">
        <v>13</v>
      </c>
      <c r="C5" s="21" t="s">
        <v>13</v>
      </c>
      <c r="D5" s="299" t="s">
        <v>1998</v>
      </c>
      <c r="E5" s="435" t="s">
        <v>10</v>
      </c>
      <c r="F5" s="299" t="s">
        <v>1971</v>
      </c>
      <c r="G5" s="299" t="s">
        <v>38</v>
      </c>
      <c r="H5" s="241">
        <v>293300</v>
      </c>
      <c r="I5" s="20">
        <v>959</v>
      </c>
      <c r="J5" s="20">
        <v>18</v>
      </c>
      <c r="K5" s="417">
        <v>53.277777777777779</v>
      </c>
      <c r="L5" s="243">
        <v>959</v>
      </c>
      <c r="M5" s="20">
        <v>18</v>
      </c>
      <c r="N5" s="20">
        <v>53.277777777777779</v>
      </c>
      <c r="O5" s="20">
        <v>1006</v>
      </c>
      <c r="P5" s="20">
        <v>20</v>
      </c>
      <c r="Q5" s="20">
        <v>50.3</v>
      </c>
      <c r="R5" s="414">
        <v>1052</v>
      </c>
      <c r="S5" s="378">
        <v>16</v>
      </c>
      <c r="T5" s="415">
        <v>65.8</v>
      </c>
      <c r="U5" s="378">
        <v>82</v>
      </c>
      <c r="V5" s="378">
        <v>1</v>
      </c>
      <c r="W5" s="378">
        <v>82</v>
      </c>
      <c r="X5" s="378">
        <v>775</v>
      </c>
      <c r="Y5" s="416">
        <v>14</v>
      </c>
      <c r="Z5" s="280"/>
      <c r="AA5" s="241">
        <v>293300</v>
      </c>
      <c r="AB5" s="417">
        <v>0</v>
      </c>
      <c r="AC5" s="417">
        <v>0</v>
      </c>
      <c r="AD5" s="20">
        <v>55</v>
      </c>
      <c r="AE5" s="20">
        <v>0</v>
      </c>
      <c r="AF5" s="20">
        <v>0</v>
      </c>
      <c r="AH5" s="379"/>
      <c r="AI5" s="378"/>
      <c r="AJ5" s="378"/>
      <c r="AK5" s="378"/>
      <c r="AL5" s="378"/>
      <c r="AM5" s="378"/>
      <c r="AN5" s="20"/>
      <c r="AO5" s="418"/>
      <c r="AP5" s="378"/>
      <c r="AQ5" s="378"/>
      <c r="AR5" s="378"/>
      <c r="AS5" s="378"/>
      <c r="AT5" s="378"/>
      <c r="AU5" s="20"/>
      <c r="AV5" s="418"/>
      <c r="AW5" s="378"/>
      <c r="AX5" s="378"/>
      <c r="AY5" s="378"/>
      <c r="AZ5" s="378"/>
      <c r="BA5" s="378"/>
      <c r="BB5" s="20"/>
    </row>
    <row r="6" spans="1:61" x14ac:dyDescent="0.3">
      <c r="A6" s="21" t="s">
        <v>1037</v>
      </c>
      <c r="B6" s="21" t="s">
        <v>16</v>
      </c>
      <c r="C6" s="21" t="s">
        <v>16</v>
      </c>
      <c r="D6" s="299" t="s">
        <v>1998</v>
      </c>
      <c r="E6" s="435" t="s">
        <v>10</v>
      </c>
      <c r="F6" s="299" t="s">
        <v>1971</v>
      </c>
      <c r="G6" s="299" t="s">
        <v>38</v>
      </c>
      <c r="H6" s="241">
        <v>431800</v>
      </c>
      <c r="I6" s="20">
        <v>1650</v>
      </c>
      <c r="J6" s="20">
        <v>21</v>
      </c>
      <c r="K6" s="417">
        <v>78.571428571428569</v>
      </c>
      <c r="L6" s="243">
        <v>1650</v>
      </c>
      <c r="M6" s="20">
        <v>21</v>
      </c>
      <c r="N6" s="20">
        <v>78.571428571428569</v>
      </c>
      <c r="O6" s="20">
        <v>1500</v>
      </c>
      <c r="P6" s="20">
        <v>22</v>
      </c>
      <c r="Q6" s="20">
        <v>68.2</v>
      </c>
      <c r="R6" s="414">
        <v>1205</v>
      </c>
      <c r="S6" s="378">
        <v>16</v>
      </c>
      <c r="T6" s="415">
        <v>75.3</v>
      </c>
      <c r="U6" s="378">
        <v>845</v>
      </c>
      <c r="V6" s="378">
        <v>13</v>
      </c>
      <c r="W6" s="378">
        <v>65</v>
      </c>
      <c r="X6" s="378">
        <v>615</v>
      </c>
      <c r="Y6" s="416">
        <v>9</v>
      </c>
      <c r="Z6" s="280"/>
      <c r="AA6" s="241">
        <v>367600</v>
      </c>
      <c r="AB6" s="417">
        <v>72.75</v>
      </c>
      <c r="AC6" s="417">
        <v>64</v>
      </c>
      <c r="AD6" s="20">
        <v>69</v>
      </c>
      <c r="AE6" s="20">
        <v>8</v>
      </c>
      <c r="AF6" s="20">
        <v>582</v>
      </c>
      <c r="AG6" s="200"/>
      <c r="AH6" s="449"/>
      <c r="AI6" s="444"/>
      <c r="AJ6" s="444"/>
      <c r="AK6" s="444"/>
      <c r="AL6" s="444"/>
      <c r="AM6" s="444"/>
      <c r="AN6" s="199"/>
      <c r="AO6" s="450"/>
      <c r="AP6" s="444"/>
      <c r="AQ6" s="444"/>
      <c r="AR6" s="444"/>
      <c r="AS6" s="444"/>
      <c r="AT6" s="444"/>
      <c r="AU6" s="199"/>
      <c r="AV6" s="450"/>
      <c r="AW6" s="444"/>
      <c r="AX6" s="444"/>
      <c r="AY6" s="444"/>
      <c r="AZ6" s="444"/>
      <c r="BA6" s="444"/>
      <c r="BB6" s="199"/>
    </row>
    <row r="7" spans="1:61" x14ac:dyDescent="0.3">
      <c r="A7" s="199" t="s">
        <v>1625</v>
      </c>
      <c r="B7" s="199" t="s">
        <v>17</v>
      </c>
      <c r="C7" s="199" t="s">
        <v>17</v>
      </c>
      <c r="D7" s="441" t="s">
        <v>1998</v>
      </c>
      <c r="E7" s="435" t="s">
        <v>9</v>
      </c>
      <c r="F7" s="441" t="s">
        <v>11</v>
      </c>
      <c r="G7" s="441" t="s">
        <v>38</v>
      </c>
      <c r="H7" s="245">
        <v>189300</v>
      </c>
      <c r="I7" s="246">
        <v>189</v>
      </c>
      <c r="J7" s="246">
        <v>4</v>
      </c>
      <c r="K7" s="442">
        <v>47.25</v>
      </c>
      <c r="L7" s="322">
        <v>189</v>
      </c>
      <c r="M7" s="246">
        <v>4</v>
      </c>
      <c r="N7" s="246">
        <v>47.25</v>
      </c>
      <c r="O7" s="246">
        <v>0</v>
      </c>
      <c r="P7" s="246">
        <v>0</v>
      </c>
      <c r="Q7" s="246">
        <v>0</v>
      </c>
      <c r="R7" s="443">
        <v>0</v>
      </c>
      <c r="S7" s="444">
        <v>0</v>
      </c>
      <c r="T7" s="445">
        <v>0</v>
      </c>
      <c r="U7" s="444">
        <v>0</v>
      </c>
      <c r="V7" s="444">
        <v>0</v>
      </c>
      <c r="W7" s="444">
        <v>0</v>
      </c>
      <c r="X7" s="444">
        <v>0</v>
      </c>
      <c r="Y7" s="446">
        <v>0</v>
      </c>
      <c r="Z7" s="372"/>
      <c r="AA7" s="245">
        <v>224600</v>
      </c>
      <c r="AB7" s="442">
        <v>52</v>
      </c>
      <c r="AC7" s="442">
        <v>52</v>
      </c>
      <c r="AD7" s="246">
        <v>21</v>
      </c>
      <c r="AE7" s="246">
        <v>3</v>
      </c>
      <c r="AF7" s="246">
        <v>156</v>
      </c>
      <c r="AH7" s="379"/>
      <c r="AI7" s="378"/>
      <c r="AJ7" s="378"/>
      <c r="AK7" s="378"/>
      <c r="AL7" s="378"/>
      <c r="AM7" s="378"/>
      <c r="AN7" s="21"/>
      <c r="AO7" s="418"/>
      <c r="AP7" s="378"/>
      <c r="AQ7" s="378"/>
      <c r="AR7" s="378"/>
      <c r="AS7" s="378"/>
      <c r="AT7" s="378"/>
      <c r="AU7" s="21"/>
      <c r="AV7" s="418"/>
      <c r="AW7" s="378"/>
      <c r="AX7" s="378"/>
      <c r="AY7" s="378"/>
      <c r="AZ7" s="378"/>
      <c r="BA7" s="378"/>
      <c r="BB7" s="21"/>
      <c r="BD7" s="382" t="s">
        <v>1480</v>
      </c>
      <c r="BE7" s="383"/>
    </row>
    <row r="8" spans="1:61" x14ac:dyDescent="0.3">
      <c r="A8" s="199" t="s">
        <v>1485</v>
      </c>
      <c r="B8" s="199" t="s">
        <v>19</v>
      </c>
      <c r="C8" s="199" t="s">
        <v>19</v>
      </c>
      <c r="D8" s="441" t="s">
        <v>1998</v>
      </c>
      <c r="E8" s="435" t="s">
        <v>1972</v>
      </c>
      <c r="F8" s="441" t="s">
        <v>1971</v>
      </c>
      <c r="G8" s="441" t="s">
        <v>38</v>
      </c>
      <c r="H8" s="245">
        <v>123900</v>
      </c>
      <c r="I8" s="246">
        <v>13</v>
      </c>
      <c r="J8" s="246">
        <v>1</v>
      </c>
      <c r="K8" s="442">
        <v>13</v>
      </c>
      <c r="L8" s="322">
        <v>13</v>
      </c>
      <c r="M8" s="246">
        <v>1</v>
      </c>
      <c r="N8" s="246">
        <v>13</v>
      </c>
      <c r="O8" s="246">
        <v>0</v>
      </c>
      <c r="P8" s="246">
        <v>0</v>
      </c>
      <c r="Q8" s="246">
        <v>0</v>
      </c>
      <c r="R8" s="443">
        <v>0</v>
      </c>
      <c r="S8" s="444">
        <v>0</v>
      </c>
      <c r="T8" s="445">
        <v>0</v>
      </c>
      <c r="U8" s="444">
        <v>0</v>
      </c>
      <c r="V8" s="444">
        <v>0</v>
      </c>
      <c r="W8" s="444">
        <v>0</v>
      </c>
      <c r="X8" s="444">
        <v>0</v>
      </c>
      <c r="Y8" s="446">
        <v>0</v>
      </c>
      <c r="Z8" s="301"/>
      <c r="AA8" s="245">
        <v>154300</v>
      </c>
      <c r="AB8" s="442">
        <v>45.666666666666664</v>
      </c>
      <c r="AC8" s="442">
        <v>45.666666666666664</v>
      </c>
      <c r="AD8" s="246">
        <v>12</v>
      </c>
      <c r="AE8" s="246">
        <v>3</v>
      </c>
      <c r="AF8" s="246">
        <v>137</v>
      </c>
      <c r="AH8" s="379"/>
      <c r="AI8" s="378"/>
      <c r="AJ8" s="378"/>
      <c r="AK8" s="378"/>
      <c r="AL8" s="378"/>
      <c r="AM8" s="378"/>
      <c r="AN8" s="21"/>
      <c r="AO8" s="418"/>
      <c r="AP8" s="378"/>
      <c r="AQ8" s="378"/>
      <c r="AR8" s="378"/>
      <c r="AS8" s="378"/>
      <c r="AT8" s="378"/>
      <c r="AU8" s="21"/>
      <c r="AV8" s="418"/>
      <c r="AW8" s="378"/>
      <c r="AX8" s="378"/>
      <c r="AY8" s="378"/>
      <c r="AZ8" s="378"/>
      <c r="BA8" s="378"/>
      <c r="BB8" s="21"/>
      <c r="BD8" s="384"/>
      <c r="BE8" s="385" t="s">
        <v>1990</v>
      </c>
    </row>
    <row r="9" spans="1:61" x14ac:dyDescent="0.3">
      <c r="A9" s="21" t="s">
        <v>1759</v>
      </c>
      <c r="B9" s="21" t="s">
        <v>19</v>
      </c>
      <c r="C9" s="21" t="s">
        <v>19</v>
      </c>
      <c r="D9" s="299" t="s">
        <v>1998</v>
      </c>
      <c r="E9" s="435" t="s">
        <v>1971</v>
      </c>
      <c r="F9" s="299" t="s">
        <v>1971</v>
      </c>
      <c r="G9" s="299" t="s">
        <v>1998</v>
      </c>
      <c r="H9" s="241">
        <v>335300</v>
      </c>
      <c r="I9" s="20">
        <v>1279</v>
      </c>
      <c r="J9" s="20">
        <v>21</v>
      </c>
      <c r="K9" s="417">
        <v>60.904761904761905</v>
      </c>
      <c r="L9" s="243">
        <v>1279</v>
      </c>
      <c r="M9" s="20">
        <v>21</v>
      </c>
      <c r="N9" s="20">
        <v>60.904761904761905</v>
      </c>
      <c r="O9" s="20">
        <v>1443</v>
      </c>
      <c r="P9" s="20">
        <v>19</v>
      </c>
      <c r="Q9" s="20">
        <v>75.900000000000006</v>
      </c>
      <c r="R9" s="414">
        <v>716</v>
      </c>
      <c r="S9" s="378">
        <v>12</v>
      </c>
      <c r="T9" s="415">
        <v>59.7</v>
      </c>
      <c r="U9" s="378">
        <v>0</v>
      </c>
      <c r="V9" s="378">
        <v>0</v>
      </c>
      <c r="W9" s="378">
        <v>0</v>
      </c>
      <c r="X9" s="378">
        <v>0</v>
      </c>
      <c r="Y9" s="416">
        <v>0</v>
      </c>
      <c r="Z9" s="298"/>
      <c r="AA9" s="241">
        <v>391200</v>
      </c>
      <c r="AB9" s="417">
        <v>78</v>
      </c>
      <c r="AC9" s="417">
        <v>75</v>
      </c>
      <c r="AD9" s="20">
        <v>54</v>
      </c>
      <c r="AE9" s="20">
        <v>8</v>
      </c>
      <c r="AF9" s="20">
        <v>624</v>
      </c>
      <c r="AG9" s="200"/>
      <c r="AH9" s="449"/>
      <c r="AI9" s="444"/>
      <c r="AJ9" s="444"/>
      <c r="AK9" s="444"/>
      <c r="AL9" s="444"/>
      <c r="AM9" s="444"/>
      <c r="AN9" s="199"/>
      <c r="AO9" s="450"/>
      <c r="AP9" s="444"/>
      <c r="AQ9" s="444"/>
      <c r="AR9" s="444"/>
      <c r="AS9" s="444"/>
      <c r="AT9" s="444"/>
      <c r="AU9" s="199"/>
      <c r="AV9" s="450"/>
      <c r="AW9" s="444"/>
      <c r="AX9" s="444"/>
      <c r="AY9" s="444"/>
      <c r="AZ9" s="444"/>
      <c r="BA9" s="444"/>
      <c r="BB9" s="199"/>
      <c r="BD9" s="439"/>
      <c r="BE9" s="385" t="s">
        <v>1018</v>
      </c>
    </row>
    <row r="10" spans="1:61" x14ac:dyDescent="0.3">
      <c r="A10" s="199" t="s">
        <v>1042</v>
      </c>
      <c r="B10" s="199" t="s">
        <v>17</v>
      </c>
      <c r="C10" s="199" t="s">
        <v>17</v>
      </c>
      <c r="D10" s="441" t="s">
        <v>1998</v>
      </c>
      <c r="E10" s="435" t="s">
        <v>1971</v>
      </c>
      <c r="F10" s="441" t="s">
        <v>10</v>
      </c>
      <c r="G10" s="441" t="s">
        <v>38</v>
      </c>
      <c r="H10" s="245">
        <v>203900</v>
      </c>
      <c r="I10" s="246">
        <v>288</v>
      </c>
      <c r="J10" s="246">
        <v>7</v>
      </c>
      <c r="K10" s="442">
        <v>41.142857142857146</v>
      </c>
      <c r="L10" s="322">
        <v>288</v>
      </c>
      <c r="M10" s="246">
        <v>7</v>
      </c>
      <c r="N10" s="246">
        <v>41.142857142857146</v>
      </c>
      <c r="O10" s="246">
        <v>365</v>
      </c>
      <c r="P10" s="246">
        <v>8</v>
      </c>
      <c r="Q10" s="246">
        <v>45.6</v>
      </c>
      <c r="R10" s="443">
        <v>202</v>
      </c>
      <c r="S10" s="444">
        <v>4</v>
      </c>
      <c r="T10" s="445">
        <v>50.5</v>
      </c>
      <c r="U10" s="444">
        <v>1510</v>
      </c>
      <c r="V10" s="444">
        <v>20</v>
      </c>
      <c r="W10" s="444">
        <v>75.5</v>
      </c>
      <c r="X10" s="444">
        <v>1532</v>
      </c>
      <c r="Y10" s="446">
        <v>20</v>
      </c>
      <c r="Z10" s="372"/>
      <c r="AA10" s="245">
        <v>203900</v>
      </c>
      <c r="AB10" s="442">
        <v>78.5</v>
      </c>
      <c r="AC10" s="442">
        <v>78.5</v>
      </c>
      <c r="AD10" s="246">
        <v>-42</v>
      </c>
      <c r="AE10" s="246">
        <v>2</v>
      </c>
      <c r="AF10" s="246">
        <v>157</v>
      </c>
      <c r="AG10" s="200"/>
      <c r="AH10" s="449"/>
      <c r="AI10" s="444"/>
      <c r="AJ10" s="444"/>
      <c r="AK10" s="444"/>
      <c r="AL10" s="444"/>
      <c r="AM10" s="444"/>
      <c r="AN10" s="246"/>
      <c r="AO10" s="450"/>
      <c r="AP10" s="444"/>
      <c r="AQ10" s="444"/>
      <c r="AR10" s="444"/>
      <c r="AS10" s="444"/>
      <c r="AT10" s="444"/>
      <c r="AU10" s="246"/>
      <c r="AV10" s="450"/>
      <c r="AW10" s="444"/>
      <c r="AX10" s="444"/>
      <c r="AY10" s="444"/>
      <c r="AZ10" s="444"/>
      <c r="BA10" s="444"/>
      <c r="BB10" s="246"/>
      <c r="BD10" s="440"/>
      <c r="BE10" s="385" t="s">
        <v>1479</v>
      </c>
    </row>
    <row r="11" spans="1:61" x14ac:dyDescent="0.3">
      <c r="A11" s="199" t="s">
        <v>894</v>
      </c>
      <c r="B11" s="437" t="s">
        <v>3</v>
      </c>
      <c r="C11" s="199" t="s">
        <v>21</v>
      </c>
      <c r="D11" s="441" t="s">
        <v>38</v>
      </c>
      <c r="E11" s="435" t="s">
        <v>10</v>
      </c>
      <c r="F11" s="441" t="s">
        <v>1972</v>
      </c>
      <c r="G11" s="441" t="s">
        <v>38</v>
      </c>
      <c r="H11" s="245">
        <v>123900</v>
      </c>
      <c r="I11" s="246">
        <v>0</v>
      </c>
      <c r="J11" s="246">
        <v>0</v>
      </c>
      <c r="K11" s="442" t="s">
        <v>1020</v>
      </c>
      <c r="L11" s="322">
        <v>0</v>
      </c>
      <c r="M11" s="246">
        <v>0</v>
      </c>
      <c r="N11" s="246">
        <v>0</v>
      </c>
      <c r="O11" s="246">
        <v>67</v>
      </c>
      <c r="P11" s="246">
        <v>1</v>
      </c>
      <c r="Q11" s="246">
        <v>67</v>
      </c>
      <c r="R11" s="443">
        <v>180</v>
      </c>
      <c r="S11" s="444">
        <v>3</v>
      </c>
      <c r="T11" s="445">
        <v>60</v>
      </c>
      <c r="U11" s="444">
        <v>434</v>
      </c>
      <c r="V11" s="444">
        <v>9</v>
      </c>
      <c r="W11" s="444">
        <v>48.22</v>
      </c>
      <c r="X11" s="444">
        <v>0</v>
      </c>
      <c r="Y11" s="446">
        <v>0</v>
      </c>
      <c r="Z11" s="301"/>
      <c r="AA11" s="245">
        <v>284200</v>
      </c>
      <c r="AB11" s="442">
        <v>58.875</v>
      </c>
      <c r="AC11" s="442">
        <v>59.333333333333336</v>
      </c>
      <c r="AD11" s="246">
        <v>42</v>
      </c>
      <c r="AE11" s="246">
        <v>8</v>
      </c>
      <c r="AF11" s="246">
        <v>471</v>
      </c>
      <c r="AH11" s="418"/>
      <c r="AI11" s="378"/>
      <c r="AJ11" s="378"/>
      <c r="AK11" s="378"/>
      <c r="AL11" s="378"/>
      <c r="AM11" s="378"/>
      <c r="AN11" s="20"/>
      <c r="AO11" s="418"/>
      <c r="AP11" s="378"/>
      <c r="AQ11" s="378"/>
      <c r="AR11" s="378"/>
      <c r="AS11" s="378"/>
      <c r="AT11" s="378"/>
      <c r="AU11" s="20"/>
      <c r="AV11" s="418"/>
      <c r="AW11" s="378"/>
      <c r="AX11" s="378"/>
      <c r="AY11" s="378"/>
      <c r="AZ11" s="378"/>
      <c r="BA11" s="378"/>
      <c r="BB11" s="20"/>
      <c r="BD11" s="388"/>
      <c r="BE11" s="389" t="s">
        <v>1481</v>
      </c>
    </row>
    <row r="12" spans="1:61" s="200" customFormat="1" x14ac:dyDescent="0.3">
      <c r="A12" s="199" t="s">
        <v>1758</v>
      </c>
      <c r="B12" s="199" t="s">
        <v>2</v>
      </c>
      <c r="C12" s="199" t="s">
        <v>2</v>
      </c>
      <c r="D12" s="441" t="s">
        <v>1998</v>
      </c>
      <c r="E12" s="435" t="s">
        <v>1971</v>
      </c>
      <c r="F12" s="441" t="s">
        <v>9</v>
      </c>
      <c r="G12" s="441" t="s">
        <v>38</v>
      </c>
      <c r="H12" s="245">
        <v>123900</v>
      </c>
      <c r="I12" s="246">
        <v>0</v>
      </c>
      <c r="J12" s="246">
        <v>0</v>
      </c>
      <c r="K12" s="442" t="s">
        <v>1020</v>
      </c>
      <c r="L12" s="322">
        <v>0</v>
      </c>
      <c r="M12" s="246">
        <v>0</v>
      </c>
      <c r="N12" s="246">
        <v>0</v>
      </c>
      <c r="O12" s="246">
        <v>0</v>
      </c>
      <c r="P12" s="246">
        <v>0</v>
      </c>
      <c r="Q12" s="246">
        <v>0</v>
      </c>
      <c r="R12" s="443">
        <v>0</v>
      </c>
      <c r="S12" s="444">
        <v>0</v>
      </c>
      <c r="T12" s="445">
        <v>0</v>
      </c>
      <c r="U12" s="444">
        <v>0</v>
      </c>
      <c r="V12" s="444">
        <v>0</v>
      </c>
      <c r="W12" s="444">
        <v>0</v>
      </c>
      <c r="X12" s="444">
        <v>0</v>
      </c>
      <c r="Y12" s="446">
        <v>0</v>
      </c>
      <c r="Z12" s="372"/>
      <c r="AA12" s="245">
        <v>123900</v>
      </c>
      <c r="AB12" s="442">
        <v>0</v>
      </c>
      <c r="AC12" s="442">
        <v>0</v>
      </c>
      <c r="AD12" s="246">
        <v>23</v>
      </c>
      <c r="AE12" s="246">
        <v>0</v>
      </c>
      <c r="AF12" s="246">
        <v>0</v>
      </c>
      <c r="AG12"/>
      <c r="AH12" s="418"/>
      <c r="AI12" s="378"/>
      <c r="AJ12" s="378"/>
      <c r="AK12" s="378"/>
      <c r="AL12" s="378"/>
      <c r="AM12" s="378"/>
      <c r="AN12" s="21"/>
      <c r="AO12" s="418"/>
      <c r="AP12" s="378"/>
      <c r="AQ12" s="378"/>
      <c r="AR12" s="378"/>
      <c r="AS12" s="378"/>
      <c r="AT12" s="378"/>
      <c r="AU12" s="21"/>
      <c r="AV12" s="418"/>
      <c r="AW12" s="378"/>
      <c r="AX12" s="378"/>
      <c r="AY12" s="378"/>
      <c r="AZ12" s="378"/>
      <c r="BA12" s="378"/>
      <c r="BB12" s="21"/>
      <c r="BC12"/>
      <c r="BD12"/>
      <c r="BE12"/>
      <c r="BF12"/>
      <c r="BG12"/>
      <c r="BH12"/>
      <c r="BI12"/>
    </row>
    <row r="13" spans="1:61" x14ac:dyDescent="0.3">
      <c r="A13" s="21" t="s">
        <v>1049</v>
      </c>
      <c r="B13" s="21" t="s">
        <v>41</v>
      </c>
      <c r="C13" s="21" t="s">
        <v>41</v>
      </c>
      <c r="D13" s="299" t="s">
        <v>1998</v>
      </c>
      <c r="E13" s="435" t="s">
        <v>9</v>
      </c>
      <c r="F13" s="299" t="s">
        <v>1974</v>
      </c>
      <c r="G13" s="299" t="s">
        <v>38</v>
      </c>
      <c r="H13" s="241">
        <v>394800</v>
      </c>
      <c r="I13" s="20">
        <v>1506</v>
      </c>
      <c r="J13" s="20">
        <v>21</v>
      </c>
      <c r="K13" s="417">
        <v>71.714285714285708</v>
      </c>
      <c r="L13" s="243">
        <v>1506</v>
      </c>
      <c r="M13" s="20">
        <v>21</v>
      </c>
      <c r="N13" s="20">
        <v>71.714285714285708</v>
      </c>
      <c r="O13" s="20">
        <v>890</v>
      </c>
      <c r="P13" s="20">
        <v>14</v>
      </c>
      <c r="Q13" s="20">
        <v>63.6</v>
      </c>
      <c r="R13" s="414">
        <v>878</v>
      </c>
      <c r="S13" s="378">
        <v>13</v>
      </c>
      <c r="T13" s="415">
        <v>67.5</v>
      </c>
      <c r="U13" s="378">
        <v>1365</v>
      </c>
      <c r="V13" s="378">
        <v>19</v>
      </c>
      <c r="W13" s="378">
        <v>71.84</v>
      </c>
      <c r="X13" s="378">
        <v>285</v>
      </c>
      <c r="Y13" s="416">
        <v>6</v>
      </c>
      <c r="Z13" s="298"/>
      <c r="AA13" s="241">
        <v>360200</v>
      </c>
      <c r="AB13" s="417">
        <v>70.625</v>
      </c>
      <c r="AC13" s="417">
        <v>55</v>
      </c>
      <c r="AD13" s="20">
        <v>84</v>
      </c>
      <c r="AE13" s="20">
        <v>8</v>
      </c>
      <c r="AF13" s="20">
        <v>565</v>
      </c>
      <c r="AH13" s="379"/>
      <c r="AI13" s="378"/>
      <c r="AJ13" s="378"/>
      <c r="AK13" s="378"/>
      <c r="AL13" s="378"/>
      <c r="AM13" s="378"/>
      <c r="AN13" s="21"/>
      <c r="AO13" s="418"/>
      <c r="AP13" s="378"/>
      <c r="AQ13" s="378"/>
      <c r="AR13" s="378"/>
      <c r="AS13" s="378"/>
      <c r="AT13" s="378"/>
      <c r="AU13" s="21"/>
      <c r="AV13" s="418"/>
      <c r="AW13" s="378"/>
      <c r="AX13" s="378"/>
      <c r="AY13" s="378"/>
      <c r="AZ13" s="378"/>
      <c r="BA13" s="378"/>
      <c r="BB13" s="21"/>
    </row>
    <row r="14" spans="1:61" x14ac:dyDescent="0.3">
      <c r="A14" s="21" t="s">
        <v>1627</v>
      </c>
      <c r="B14" s="21" t="s">
        <v>25</v>
      </c>
      <c r="C14" s="21" t="s">
        <v>25</v>
      </c>
      <c r="D14" s="299" t="s">
        <v>1998</v>
      </c>
      <c r="E14" s="435" t="s">
        <v>9</v>
      </c>
      <c r="F14" s="299" t="s">
        <v>1974</v>
      </c>
      <c r="G14" s="299" t="s">
        <v>38</v>
      </c>
      <c r="H14" s="241">
        <v>261500</v>
      </c>
      <c r="I14" s="20">
        <v>380</v>
      </c>
      <c r="J14" s="20">
        <v>8</v>
      </c>
      <c r="K14" s="417">
        <v>47.5</v>
      </c>
      <c r="L14" s="243">
        <v>380</v>
      </c>
      <c r="M14" s="20">
        <v>8</v>
      </c>
      <c r="N14" s="20">
        <v>47.5</v>
      </c>
      <c r="O14" s="20">
        <v>0</v>
      </c>
      <c r="P14" s="20">
        <v>0</v>
      </c>
      <c r="Q14" s="20">
        <v>0</v>
      </c>
      <c r="R14" s="414">
        <v>0</v>
      </c>
      <c r="S14" s="378">
        <v>0</v>
      </c>
      <c r="T14" s="415">
        <v>0</v>
      </c>
      <c r="U14" s="378">
        <v>0</v>
      </c>
      <c r="V14" s="378">
        <v>0</v>
      </c>
      <c r="W14" s="378">
        <v>0</v>
      </c>
      <c r="X14" s="378">
        <v>0</v>
      </c>
      <c r="Y14" s="416">
        <v>0</v>
      </c>
      <c r="Z14" s="280"/>
      <c r="AA14" s="241">
        <v>261500</v>
      </c>
      <c r="AB14" s="417">
        <v>12.5</v>
      </c>
      <c r="AC14" s="417">
        <v>12.5</v>
      </c>
      <c r="AD14" s="20">
        <v>123</v>
      </c>
      <c r="AE14" s="20">
        <v>2</v>
      </c>
      <c r="AF14" s="20">
        <v>25</v>
      </c>
      <c r="AH14" s="418"/>
      <c r="AI14" s="378"/>
      <c r="AJ14" s="378"/>
      <c r="AK14" s="378"/>
      <c r="AL14" s="378"/>
      <c r="AM14" s="378"/>
      <c r="AN14" s="21"/>
      <c r="AO14" s="418"/>
      <c r="AP14" s="378"/>
      <c r="AQ14" s="378"/>
      <c r="AR14" s="378"/>
      <c r="AS14" s="378"/>
      <c r="AT14" s="378"/>
      <c r="AU14" s="21"/>
      <c r="AV14" s="418"/>
      <c r="AW14" s="378"/>
      <c r="AX14" s="378"/>
      <c r="AY14" s="378"/>
      <c r="AZ14" s="378"/>
      <c r="BA14" s="378"/>
      <c r="BB14" s="21"/>
    </row>
    <row r="15" spans="1:61" x14ac:dyDescent="0.3">
      <c r="A15" s="199" t="s">
        <v>1487</v>
      </c>
      <c r="B15" s="199" t="s">
        <v>3</v>
      </c>
      <c r="C15" s="199" t="s">
        <v>3</v>
      </c>
      <c r="D15" s="441" t="s">
        <v>1998</v>
      </c>
      <c r="E15" s="435" t="s">
        <v>10</v>
      </c>
      <c r="F15" s="441" t="s">
        <v>38</v>
      </c>
      <c r="G15" s="441" t="s">
        <v>38</v>
      </c>
      <c r="H15" s="245">
        <v>123900</v>
      </c>
      <c r="I15" s="246">
        <v>61</v>
      </c>
      <c r="J15" s="246">
        <v>2</v>
      </c>
      <c r="K15" s="442">
        <v>30.5</v>
      </c>
      <c r="L15" s="322">
        <v>61</v>
      </c>
      <c r="M15" s="246">
        <v>2</v>
      </c>
      <c r="N15" s="246">
        <v>30.5</v>
      </c>
      <c r="O15" s="246">
        <v>0</v>
      </c>
      <c r="P15" s="246">
        <v>0</v>
      </c>
      <c r="Q15" s="246">
        <v>0</v>
      </c>
      <c r="R15" s="443">
        <v>0</v>
      </c>
      <c r="S15" s="444">
        <v>0</v>
      </c>
      <c r="T15" s="445">
        <v>0</v>
      </c>
      <c r="U15" s="444">
        <v>0</v>
      </c>
      <c r="V15" s="444">
        <v>0</v>
      </c>
      <c r="W15" s="444">
        <v>0</v>
      </c>
      <c r="X15" s="444">
        <v>0</v>
      </c>
      <c r="Y15" s="446">
        <v>0</v>
      </c>
      <c r="Z15" s="301"/>
      <c r="AA15" s="245">
        <v>123900</v>
      </c>
      <c r="AB15" s="442">
        <v>0</v>
      </c>
      <c r="AC15" s="442">
        <v>0</v>
      </c>
      <c r="AD15" s="246">
        <v>23</v>
      </c>
      <c r="AE15" s="246">
        <v>0</v>
      </c>
      <c r="AF15" s="246">
        <v>0</v>
      </c>
      <c r="AH15" s="379"/>
      <c r="AI15" s="378"/>
      <c r="AJ15" s="378"/>
      <c r="AK15" s="378"/>
      <c r="AL15" s="378"/>
      <c r="AM15" s="378"/>
      <c r="AN15" s="25"/>
      <c r="AO15" s="418"/>
      <c r="AP15" s="378"/>
      <c r="AQ15" s="378"/>
      <c r="AR15" s="378"/>
      <c r="AS15" s="378"/>
      <c r="AT15" s="378"/>
      <c r="AU15" s="25"/>
      <c r="AV15" s="418"/>
      <c r="AW15" s="378"/>
      <c r="AX15" s="378"/>
      <c r="AY15" s="378"/>
      <c r="AZ15" s="378"/>
      <c r="BA15" s="378"/>
      <c r="BB15" s="25"/>
    </row>
    <row r="16" spans="1:61" x14ac:dyDescent="0.3">
      <c r="A16" s="199" t="s">
        <v>1628</v>
      </c>
      <c r="B16" s="199" t="s">
        <v>14</v>
      </c>
      <c r="C16" s="199" t="s">
        <v>14</v>
      </c>
      <c r="D16" s="441" t="s">
        <v>1998</v>
      </c>
      <c r="E16" s="435" t="s">
        <v>1973</v>
      </c>
      <c r="F16" s="441" t="s">
        <v>11</v>
      </c>
      <c r="G16" s="441" t="s">
        <v>38</v>
      </c>
      <c r="H16" s="245">
        <v>187900</v>
      </c>
      <c r="I16" s="246">
        <v>128</v>
      </c>
      <c r="J16" s="246">
        <v>3</v>
      </c>
      <c r="K16" s="442">
        <v>42.666666666666664</v>
      </c>
      <c r="L16" s="322">
        <v>128</v>
      </c>
      <c r="M16" s="246">
        <v>3</v>
      </c>
      <c r="N16" s="246">
        <v>42.666666666666664</v>
      </c>
      <c r="O16" s="246">
        <v>0</v>
      </c>
      <c r="P16" s="246">
        <v>0</v>
      </c>
      <c r="Q16" s="246">
        <v>0</v>
      </c>
      <c r="R16" s="443">
        <v>0</v>
      </c>
      <c r="S16" s="444">
        <v>0</v>
      </c>
      <c r="T16" s="445">
        <v>0</v>
      </c>
      <c r="U16" s="444">
        <v>0</v>
      </c>
      <c r="V16" s="444">
        <v>0</v>
      </c>
      <c r="W16" s="444">
        <v>0</v>
      </c>
      <c r="X16" s="444">
        <v>0</v>
      </c>
      <c r="Y16" s="446">
        <v>0</v>
      </c>
      <c r="Z16" s="372"/>
      <c r="AA16" s="245">
        <v>187900</v>
      </c>
      <c r="AB16" s="442">
        <v>0</v>
      </c>
      <c r="AC16" s="442">
        <v>0</v>
      </c>
      <c r="AD16" s="246">
        <v>35</v>
      </c>
      <c r="AE16" s="246">
        <v>0</v>
      </c>
      <c r="AF16" s="246">
        <v>0</v>
      </c>
      <c r="AH16" s="379"/>
      <c r="AI16" s="378"/>
      <c r="AJ16" s="378"/>
      <c r="AK16" s="378"/>
      <c r="AL16" s="378"/>
      <c r="AM16" s="378"/>
      <c r="AN16" s="203"/>
      <c r="AO16" s="418"/>
      <c r="AP16" s="378"/>
      <c r="AQ16" s="378"/>
      <c r="AR16" s="378"/>
      <c r="AS16" s="378"/>
      <c r="AT16" s="378"/>
      <c r="AU16" s="203"/>
      <c r="AV16" s="418"/>
      <c r="AW16" s="378"/>
      <c r="AX16" s="378"/>
      <c r="AY16" s="378"/>
      <c r="AZ16" s="378"/>
      <c r="BA16" s="378"/>
      <c r="BB16" s="203"/>
    </row>
    <row r="17" spans="1:54" x14ac:dyDescent="0.3">
      <c r="A17" s="199" t="s">
        <v>1629</v>
      </c>
      <c r="B17" s="199" t="s">
        <v>16</v>
      </c>
      <c r="C17" s="199" t="s">
        <v>16</v>
      </c>
      <c r="D17" s="441" t="s">
        <v>1998</v>
      </c>
      <c r="E17" s="435" t="s">
        <v>11</v>
      </c>
      <c r="F17" s="441" t="s">
        <v>1973</v>
      </c>
      <c r="G17" s="441" t="s">
        <v>38</v>
      </c>
      <c r="H17" s="245">
        <v>123900</v>
      </c>
      <c r="I17" s="246">
        <v>0</v>
      </c>
      <c r="J17" s="246">
        <v>0</v>
      </c>
      <c r="K17" s="442" t="s">
        <v>1020</v>
      </c>
      <c r="L17" s="322">
        <v>0</v>
      </c>
      <c r="M17" s="246">
        <v>0</v>
      </c>
      <c r="N17" s="246">
        <v>0</v>
      </c>
      <c r="O17" s="246">
        <v>0</v>
      </c>
      <c r="P17" s="246">
        <v>0</v>
      </c>
      <c r="Q17" s="246">
        <v>0</v>
      </c>
      <c r="R17" s="443">
        <v>0</v>
      </c>
      <c r="S17" s="444">
        <v>0</v>
      </c>
      <c r="T17" s="445">
        <v>0</v>
      </c>
      <c r="U17" s="444">
        <v>0</v>
      </c>
      <c r="V17" s="444">
        <v>0</v>
      </c>
      <c r="W17" s="444">
        <v>0</v>
      </c>
      <c r="X17" s="444">
        <v>0</v>
      </c>
      <c r="Y17" s="446">
        <v>0</v>
      </c>
      <c r="Z17" s="301"/>
      <c r="AA17" s="245">
        <v>123900</v>
      </c>
      <c r="AB17" s="442">
        <v>0</v>
      </c>
      <c r="AC17" s="442">
        <v>0</v>
      </c>
      <c r="AD17" s="246">
        <v>23</v>
      </c>
      <c r="AE17" s="246">
        <v>0</v>
      </c>
      <c r="AF17" s="246">
        <v>0</v>
      </c>
      <c r="AH17" s="418"/>
      <c r="AI17" s="378"/>
      <c r="AJ17" s="378"/>
      <c r="AK17" s="378"/>
      <c r="AL17" s="378"/>
      <c r="AM17" s="378"/>
      <c r="AN17" s="25"/>
      <c r="AO17" s="418"/>
      <c r="AP17" s="378"/>
      <c r="AQ17" s="378"/>
      <c r="AR17" s="378"/>
      <c r="AS17" s="378"/>
      <c r="AT17" s="378"/>
      <c r="AU17" s="25"/>
      <c r="AV17" s="418"/>
      <c r="AW17" s="378"/>
      <c r="AX17" s="378"/>
      <c r="AY17" s="378"/>
      <c r="AZ17" s="378"/>
      <c r="BA17" s="378"/>
      <c r="BB17" s="25"/>
    </row>
    <row r="18" spans="1:54" x14ac:dyDescent="0.3">
      <c r="A18" s="21" t="s">
        <v>1051</v>
      </c>
      <c r="B18" s="21" t="s">
        <v>23</v>
      </c>
      <c r="C18" s="21" t="s">
        <v>23</v>
      </c>
      <c r="D18" s="299" t="s">
        <v>1998</v>
      </c>
      <c r="E18" s="435" t="s">
        <v>1971</v>
      </c>
      <c r="F18" s="299" t="s">
        <v>10</v>
      </c>
      <c r="G18" s="299" t="s">
        <v>38</v>
      </c>
      <c r="H18" s="241">
        <v>374900</v>
      </c>
      <c r="I18" s="20">
        <v>681</v>
      </c>
      <c r="J18" s="20">
        <v>10</v>
      </c>
      <c r="K18" s="417">
        <v>68.099999999999994</v>
      </c>
      <c r="L18" s="243">
        <v>681</v>
      </c>
      <c r="M18" s="20">
        <v>10</v>
      </c>
      <c r="N18" s="20">
        <v>68.099999999999994</v>
      </c>
      <c r="O18" s="20">
        <v>1165</v>
      </c>
      <c r="P18" s="20">
        <v>19</v>
      </c>
      <c r="Q18" s="20">
        <v>61.3</v>
      </c>
      <c r="R18" s="414">
        <v>0</v>
      </c>
      <c r="S18" s="378">
        <v>0</v>
      </c>
      <c r="T18" s="415">
        <v>0</v>
      </c>
      <c r="U18" s="378">
        <v>0</v>
      </c>
      <c r="V18" s="378">
        <v>0</v>
      </c>
      <c r="W18" s="378">
        <v>0</v>
      </c>
      <c r="X18" s="378">
        <v>0</v>
      </c>
      <c r="Y18" s="416">
        <v>0</v>
      </c>
      <c r="Z18" s="280"/>
      <c r="AA18" s="241">
        <v>352700</v>
      </c>
      <c r="AB18" s="417">
        <v>69.375</v>
      </c>
      <c r="AC18" s="417">
        <v>71</v>
      </c>
      <c r="AD18" s="20">
        <v>46</v>
      </c>
      <c r="AE18" s="20">
        <v>8</v>
      </c>
      <c r="AF18" s="20">
        <v>555</v>
      </c>
      <c r="AG18" s="200"/>
      <c r="AH18" s="449"/>
      <c r="AI18" s="444"/>
      <c r="AJ18" s="444"/>
      <c r="AK18" s="444"/>
      <c r="AL18" s="444"/>
      <c r="AM18" s="444"/>
      <c r="AN18" s="246"/>
      <c r="AO18" s="450"/>
      <c r="AP18" s="444"/>
      <c r="AQ18" s="444"/>
      <c r="AR18" s="444"/>
      <c r="AS18" s="444"/>
      <c r="AT18" s="444"/>
      <c r="AU18" s="246"/>
      <c r="AV18" s="450"/>
      <c r="AW18" s="444"/>
      <c r="AX18" s="444"/>
      <c r="AY18" s="444"/>
      <c r="AZ18" s="444"/>
      <c r="BA18" s="444"/>
      <c r="BB18" s="246"/>
    </row>
    <row r="19" spans="1:54" x14ac:dyDescent="0.3">
      <c r="A19" s="199" t="s">
        <v>1630</v>
      </c>
      <c r="B19" s="199" t="s">
        <v>22</v>
      </c>
      <c r="C19" s="199" t="s">
        <v>22</v>
      </c>
      <c r="D19" s="441" t="s">
        <v>1998</v>
      </c>
      <c r="E19" s="435" t="s">
        <v>9</v>
      </c>
      <c r="F19" s="441" t="s">
        <v>1971</v>
      </c>
      <c r="G19" s="441" t="s">
        <v>38</v>
      </c>
      <c r="H19" s="245">
        <v>117300</v>
      </c>
      <c r="I19" s="246">
        <v>-1</v>
      </c>
      <c r="J19" s="246">
        <v>1</v>
      </c>
      <c r="K19" s="442">
        <v>-1</v>
      </c>
      <c r="L19" s="322">
        <v>-1</v>
      </c>
      <c r="M19" s="246">
        <v>1</v>
      </c>
      <c r="N19" s="246">
        <v>-1</v>
      </c>
      <c r="O19" s="246">
        <v>0</v>
      </c>
      <c r="P19" s="246">
        <v>0</v>
      </c>
      <c r="Q19" s="246">
        <v>0</v>
      </c>
      <c r="R19" s="443">
        <v>0</v>
      </c>
      <c r="S19" s="444">
        <v>0</v>
      </c>
      <c r="T19" s="445">
        <v>0</v>
      </c>
      <c r="U19" s="444">
        <v>0</v>
      </c>
      <c r="V19" s="444">
        <v>0</v>
      </c>
      <c r="W19" s="444">
        <v>0</v>
      </c>
      <c r="X19" s="444">
        <v>0</v>
      </c>
      <c r="Y19" s="446">
        <v>0</v>
      </c>
      <c r="Z19" s="372"/>
      <c r="AA19" s="245">
        <v>196300</v>
      </c>
      <c r="AB19" s="442">
        <v>53.5</v>
      </c>
      <c r="AC19" s="442">
        <v>54</v>
      </c>
      <c r="AD19" s="246">
        <v>4</v>
      </c>
      <c r="AE19" s="246">
        <v>4</v>
      </c>
      <c r="AF19" s="246">
        <v>214</v>
      </c>
      <c r="AH19" s="418"/>
      <c r="AI19" s="378"/>
      <c r="AJ19" s="378"/>
      <c r="AK19" s="378"/>
      <c r="AL19" s="378"/>
      <c r="AM19" s="378"/>
      <c r="AN19" s="20"/>
      <c r="AO19" s="418"/>
      <c r="AP19" s="378"/>
      <c r="AQ19" s="378"/>
      <c r="AR19" s="378"/>
      <c r="AS19" s="378"/>
      <c r="AT19" s="378"/>
      <c r="AU19" s="20"/>
      <c r="AV19" s="418"/>
      <c r="AW19" s="378"/>
      <c r="AX19" s="378"/>
      <c r="AY19" s="378"/>
      <c r="AZ19" s="378"/>
      <c r="BA19" s="378"/>
      <c r="BB19" s="20"/>
    </row>
    <row r="20" spans="1:54" x14ac:dyDescent="0.3">
      <c r="A20" s="21" t="s">
        <v>1488</v>
      </c>
      <c r="B20" s="21" t="s">
        <v>12</v>
      </c>
      <c r="C20" s="21" t="s">
        <v>12</v>
      </c>
      <c r="D20" s="299" t="s">
        <v>1998</v>
      </c>
      <c r="E20" s="435" t="s">
        <v>10</v>
      </c>
      <c r="F20" s="299" t="s">
        <v>1972</v>
      </c>
      <c r="G20" s="299" t="s">
        <v>38</v>
      </c>
      <c r="H20" s="241">
        <v>478000</v>
      </c>
      <c r="I20" s="20">
        <v>1565</v>
      </c>
      <c r="J20" s="20">
        <v>18</v>
      </c>
      <c r="K20" s="417">
        <v>86.944444444444443</v>
      </c>
      <c r="L20" s="243">
        <v>1565</v>
      </c>
      <c r="M20" s="20">
        <v>18</v>
      </c>
      <c r="N20" s="20">
        <v>86.944444444444443</v>
      </c>
      <c r="O20" s="20">
        <v>782</v>
      </c>
      <c r="P20" s="20">
        <v>17</v>
      </c>
      <c r="Q20" s="20">
        <v>46</v>
      </c>
      <c r="R20" s="414">
        <v>0</v>
      </c>
      <c r="S20" s="378">
        <v>0</v>
      </c>
      <c r="T20" s="415">
        <v>0</v>
      </c>
      <c r="U20" s="378">
        <v>0</v>
      </c>
      <c r="V20" s="378">
        <v>0</v>
      </c>
      <c r="W20" s="378">
        <v>0</v>
      </c>
      <c r="X20" s="378">
        <v>0</v>
      </c>
      <c r="Y20" s="416">
        <v>0</v>
      </c>
      <c r="Z20" s="280"/>
      <c r="AA20" s="241">
        <v>423700</v>
      </c>
      <c r="AB20" s="417">
        <v>51</v>
      </c>
      <c r="AC20" s="417">
        <v>51</v>
      </c>
      <c r="AD20" s="20">
        <v>137</v>
      </c>
      <c r="AE20" s="20">
        <v>3</v>
      </c>
      <c r="AF20" s="20">
        <v>153</v>
      </c>
      <c r="AH20" s="379"/>
      <c r="AI20" s="378"/>
      <c r="AJ20" s="378"/>
      <c r="AK20" s="378"/>
      <c r="AL20" s="378"/>
      <c r="AM20" s="378"/>
      <c r="AN20" s="21"/>
      <c r="AO20" s="418"/>
      <c r="AP20" s="378"/>
      <c r="AQ20" s="378"/>
      <c r="AR20" s="378"/>
      <c r="AS20" s="378"/>
      <c r="AT20" s="378"/>
      <c r="AU20" s="21"/>
      <c r="AV20" s="418"/>
      <c r="AW20" s="378"/>
      <c r="AX20" s="378"/>
      <c r="AY20" s="378"/>
      <c r="AZ20" s="378"/>
      <c r="BA20" s="378"/>
      <c r="BB20" s="21"/>
    </row>
    <row r="21" spans="1:54" x14ac:dyDescent="0.3">
      <c r="A21" s="21" t="s">
        <v>1053</v>
      </c>
      <c r="B21" s="21" t="s">
        <v>14</v>
      </c>
      <c r="C21" s="21" t="s">
        <v>14</v>
      </c>
      <c r="D21" s="299" t="s">
        <v>1998</v>
      </c>
      <c r="E21" s="435" t="s">
        <v>1972</v>
      </c>
      <c r="F21" s="299" t="s">
        <v>38</v>
      </c>
      <c r="G21" s="299" t="s">
        <v>38</v>
      </c>
      <c r="H21" s="241">
        <v>222300</v>
      </c>
      <c r="I21" s="20">
        <v>323</v>
      </c>
      <c r="J21" s="20">
        <v>8</v>
      </c>
      <c r="K21" s="417">
        <v>40.375</v>
      </c>
      <c r="L21" s="243">
        <v>323</v>
      </c>
      <c r="M21" s="20">
        <v>8</v>
      </c>
      <c r="N21" s="20">
        <v>40.375</v>
      </c>
      <c r="O21" s="20">
        <v>566</v>
      </c>
      <c r="P21" s="20">
        <v>11</v>
      </c>
      <c r="Q21" s="20">
        <v>51.5</v>
      </c>
      <c r="R21" s="414">
        <v>0</v>
      </c>
      <c r="S21" s="378">
        <v>0</v>
      </c>
      <c r="T21" s="415">
        <v>0</v>
      </c>
      <c r="U21" s="378">
        <v>0</v>
      </c>
      <c r="V21" s="378">
        <v>0</v>
      </c>
      <c r="W21" s="378">
        <v>0</v>
      </c>
      <c r="X21" s="378">
        <v>0</v>
      </c>
      <c r="Y21" s="416">
        <v>0</v>
      </c>
      <c r="Z21" s="298"/>
      <c r="AA21" s="241">
        <v>222300</v>
      </c>
      <c r="AB21" s="417">
        <v>0</v>
      </c>
      <c r="AC21" s="417">
        <v>0</v>
      </c>
      <c r="AD21" s="20">
        <v>42</v>
      </c>
      <c r="AE21" s="20">
        <v>0</v>
      </c>
      <c r="AF21" s="20">
        <v>0</v>
      </c>
      <c r="AH21" s="379"/>
      <c r="AI21" s="378"/>
      <c r="AJ21" s="378"/>
      <c r="AK21" s="378"/>
      <c r="AL21" s="378"/>
      <c r="AM21" s="378"/>
      <c r="AN21" s="21"/>
      <c r="AO21" s="418"/>
      <c r="AP21" s="378"/>
      <c r="AQ21" s="378"/>
      <c r="AR21" s="378"/>
      <c r="AS21" s="378"/>
      <c r="AT21" s="378"/>
      <c r="AU21" s="21"/>
      <c r="AV21" s="418"/>
      <c r="AW21" s="378"/>
      <c r="AX21" s="378"/>
      <c r="AY21" s="378"/>
      <c r="AZ21" s="378"/>
      <c r="BA21" s="378"/>
      <c r="BB21" s="21"/>
    </row>
    <row r="22" spans="1:54" x14ac:dyDescent="0.3">
      <c r="A22" s="21" t="s">
        <v>1056</v>
      </c>
      <c r="B22" s="21" t="s">
        <v>18</v>
      </c>
      <c r="C22" s="21" t="s">
        <v>18</v>
      </c>
      <c r="D22" s="299" t="s">
        <v>1998</v>
      </c>
      <c r="E22" s="435" t="s">
        <v>1977</v>
      </c>
      <c r="F22" s="299" t="s">
        <v>1976</v>
      </c>
      <c r="G22" s="299" t="s">
        <v>38</v>
      </c>
      <c r="H22" s="241">
        <v>537200</v>
      </c>
      <c r="I22" s="20">
        <v>2049</v>
      </c>
      <c r="J22" s="20">
        <v>21</v>
      </c>
      <c r="K22" s="417">
        <v>97.571428571428569</v>
      </c>
      <c r="L22" s="243">
        <v>2049</v>
      </c>
      <c r="M22" s="20">
        <v>21</v>
      </c>
      <c r="N22" s="20">
        <v>97.571428571428569</v>
      </c>
      <c r="O22" s="20">
        <v>1761</v>
      </c>
      <c r="P22" s="20">
        <v>21</v>
      </c>
      <c r="Q22" s="20">
        <v>83.9</v>
      </c>
      <c r="R22" s="414">
        <v>1682</v>
      </c>
      <c r="S22" s="378">
        <v>17</v>
      </c>
      <c r="T22" s="415">
        <v>98.9</v>
      </c>
      <c r="U22" s="378">
        <v>1820</v>
      </c>
      <c r="V22" s="378">
        <v>22</v>
      </c>
      <c r="W22" s="378">
        <v>82.73</v>
      </c>
      <c r="X22" s="378">
        <v>1642</v>
      </c>
      <c r="Y22" s="416">
        <v>22</v>
      </c>
      <c r="Z22" s="280"/>
      <c r="AA22" s="241">
        <v>519000</v>
      </c>
      <c r="AB22" s="417">
        <v>93.25</v>
      </c>
      <c r="AC22" s="417">
        <v>104</v>
      </c>
      <c r="AD22" s="20">
        <v>81</v>
      </c>
      <c r="AE22" s="20">
        <v>8</v>
      </c>
      <c r="AF22" s="20">
        <v>746</v>
      </c>
      <c r="AG22" s="200"/>
      <c r="AH22" s="449"/>
      <c r="AI22" s="444"/>
      <c r="AJ22" s="444"/>
      <c r="AK22" s="444"/>
      <c r="AL22" s="444"/>
      <c r="AM22" s="444"/>
      <c r="AN22" s="199"/>
      <c r="AO22" s="450"/>
      <c r="AP22" s="444"/>
      <c r="AQ22" s="444"/>
      <c r="AR22" s="444"/>
      <c r="AS22" s="444"/>
      <c r="AT22" s="444"/>
      <c r="AU22" s="199"/>
      <c r="AV22" s="450"/>
      <c r="AW22" s="444"/>
      <c r="AX22" s="444"/>
      <c r="AY22" s="444"/>
      <c r="AZ22" s="444"/>
      <c r="BA22" s="444"/>
      <c r="BB22" s="199"/>
    </row>
    <row r="23" spans="1:54" x14ac:dyDescent="0.3">
      <c r="A23" s="21" t="s">
        <v>1060</v>
      </c>
      <c r="B23" s="21" t="s">
        <v>23</v>
      </c>
      <c r="C23" s="21" t="s">
        <v>23</v>
      </c>
      <c r="D23" s="299" t="s">
        <v>1998</v>
      </c>
      <c r="E23" s="435" t="s">
        <v>9</v>
      </c>
      <c r="F23" s="299" t="s">
        <v>1971</v>
      </c>
      <c r="G23" s="299" t="s">
        <v>38</v>
      </c>
      <c r="H23" s="241">
        <v>419500</v>
      </c>
      <c r="I23" s="20">
        <v>1219</v>
      </c>
      <c r="J23" s="20">
        <v>16</v>
      </c>
      <c r="K23" s="417">
        <v>76.1875</v>
      </c>
      <c r="L23" s="243">
        <v>1219</v>
      </c>
      <c r="M23" s="20">
        <v>16</v>
      </c>
      <c r="N23" s="20">
        <v>76.1875</v>
      </c>
      <c r="O23" s="20">
        <v>803</v>
      </c>
      <c r="P23" s="20">
        <v>12</v>
      </c>
      <c r="Q23" s="20">
        <v>66.900000000000006</v>
      </c>
      <c r="R23" s="414">
        <v>533</v>
      </c>
      <c r="S23" s="378">
        <v>9</v>
      </c>
      <c r="T23" s="415">
        <v>59.2</v>
      </c>
      <c r="U23" s="378">
        <v>1314</v>
      </c>
      <c r="V23" s="378">
        <v>19</v>
      </c>
      <c r="W23" s="378">
        <v>69.16</v>
      </c>
      <c r="X23" s="378">
        <v>1211</v>
      </c>
      <c r="Y23" s="416">
        <v>19</v>
      </c>
      <c r="Z23" s="280"/>
      <c r="AA23" s="241">
        <v>382600</v>
      </c>
      <c r="AB23" s="417">
        <v>52</v>
      </c>
      <c r="AC23" s="417">
        <v>52</v>
      </c>
      <c r="AD23" s="20">
        <v>119</v>
      </c>
      <c r="AE23" s="20">
        <v>3</v>
      </c>
      <c r="AF23" s="20">
        <v>156</v>
      </c>
      <c r="AG23" s="200"/>
      <c r="AH23" s="449"/>
      <c r="AI23" s="444"/>
      <c r="AJ23" s="444"/>
      <c r="AK23" s="444"/>
      <c r="AL23" s="444"/>
      <c r="AM23" s="444"/>
      <c r="AN23" s="451"/>
      <c r="AO23" s="450"/>
      <c r="AP23" s="444"/>
      <c r="AQ23" s="444"/>
      <c r="AR23" s="444"/>
      <c r="AS23" s="444"/>
      <c r="AT23" s="444"/>
      <c r="AU23" s="451"/>
      <c r="AV23" s="450"/>
      <c r="AW23" s="444"/>
      <c r="AX23" s="444"/>
      <c r="AY23" s="444"/>
      <c r="AZ23" s="444"/>
      <c r="BA23" s="444"/>
      <c r="BB23" s="451"/>
    </row>
    <row r="24" spans="1:54" x14ac:dyDescent="0.3">
      <c r="A24" s="21" t="s">
        <v>1061</v>
      </c>
      <c r="B24" s="21" t="s">
        <v>3</v>
      </c>
      <c r="C24" s="21" t="s">
        <v>3</v>
      </c>
      <c r="D24" s="299" t="s">
        <v>1998</v>
      </c>
      <c r="E24" s="435" t="s">
        <v>10</v>
      </c>
      <c r="F24" s="299" t="s">
        <v>1972</v>
      </c>
      <c r="G24" s="299" t="s">
        <v>38</v>
      </c>
      <c r="H24" s="241">
        <v>639500</v>
      </c>
      <c r="I24" s="20">
        <v>2439</v>
      </c>
      <c r="J24" s="20">
        <v>21</v>
      </c>
      <c r="K24" s="417">
        <v>116.14285714285714</v>
      </c>
      <c r="L24" s="243">
        <v>2439</v>
      </c>
      <c r="M24" s="20">
        <v>21</v>
      </c>
      <c r="N24" s="20">
        <v>116.14285714285714</v>
      </c>
      <c r="O24" s="20">
        <v>2634</v>
      </c>
      <c r="P24" s="20">
        <v>22</v>
      </c>
      <c r="Q24" s="20">
        <v>119.7</v>
      </c>
      <c r="R24" s="414">
        <v>1974</v>
      </c>
      <c r="S24" s="378">
        <v>17</v>
      </c>
      <c r="T24" s="415">
        <v>116.1</v>
      </c>
      <c r="U24" s="378">
        <v>2524</v>
      </c>
      <c r="V24" s="378">
        <v>22</v>
      </c>
      <c r="W24" s="378">
        <v>114.73</v>
      </c>
      <c r="X24" s="378">
        <v>1976</v>
      </c>
      <c r="Y24" s="416">
        <v>19</v>
      </c>
      <c r="Z24" s="280"/>
      <c r="AA24" s="241">
        <v>725200</v>
      </c>
      <c r="AB24" s="417">
        <v>132</v>
      </c>
      <c r="AC24" s="417">
        <v>156</v>
      </c>
      <c r="AD24" s="20">
        <v>124</v>
      </c>
      <c r="AE24" s="20">
        <v>8</v>
      </c>
      <c r="AF24" s="20">
        <v>1056</v>
      </c>
      <c r="AH24" s="379"/>
      <c r="AI24" s="378"/>
      <c r="AJ24" s="378"/>
      <c r="AK24" s="378"/>
      <c r="AL24" s="378"/>
      <c r="AM24" s="378"/>
      <c r="AN24" s="203"/>
      <c r="AO24" s="418"/>
      <c r="AP24" s="378"/>
      <c r="AQ24" s="378"/>
      <c r="AR24" s="378"/>
      <c r="AS24" s="378"/>
      <c r="AT24" s="378"/>
      <c r="AU24" s="203"/>
      <c r="AV24" s="418"/>
      <c r="AW24" s="378"/>
      <c r="AX24" s="378"/>
      <c r="AY24" s="378"/>
      <c r="AZ24" s="378"/>
      <c r="BA24" s="378"/>
      <c r="BB24" s="203"/>
    </row>
    <row r="25" spans="1:54" x14ac:dyDescent="0.3">
      <c r="A25" s="21" t="s">
        <v>1065</v>
      </c>
      <c r="B25" s="21" t="s">
        <v>21</v>
      </c>
      <c r="C25" s="21" t="s">
        <v>21</v>
      </c>
      <c r="D25" s="299" t="s">
        <v>1998</v>
      </c>
      <c r="E25" s="435" t="s">
        <v>9</v>
      </c>
      <c r="F25" s="299" t="s">
        <v>1971</v>
      </c>
      <c r="G25" s="299" t="s">
        <v>38</v>
      </c>
      <c r="H25" s="241">
        <v>550300</v>
      </c>
      <c r="I25" s="20">
        <v>2199</v>
      </c>
      <c r="J25" s="20">
        <v>22</v>
      </c>
      <c r="K25" s="417">
        <v>99.954545454545453</v>
      </c>
      <c r="L25" s="243">
        <v>2199</v>
      </c>
      <c r="M25" s="20">
        <v>22</v>
      </c>
      <c r="N25" s="20">
        <v>99.954545454545453</v>
      </c>
      <c r="O25" s="20">
        <v>1480</v>
      </c>
      <c r="P25" s="20">
        <v>22</v>
      </c>
      <c r="Q25" s="20">
        <v>67.3</v>
      </c>
      <c r="R25" s="414">
        <v>1134</v>
      </c>
      <c r="S25" s="378">
        <v>14</v>
      </c>
      <c r="T25" s="415">
        <v>81</v>
      </c>
      <c r="U25" s="378">
        <v>1833</v>
      </c>
      <c r="V25" s="378">
        <v>22</v>
      </c>
      <c r="W25" s="378">
        <v>83.32</v>
      </c>
      <c r="X25" s="378">
        <v>1844</v>
      </c>
      <c r="Y25" s="416">
        <v>19</v>
      </c>
      <c r="Z25" s="280"/>
      <c r="AA25" s="241">
        <v>458800</v>
      </c>
      <c r="AB25" s="417">
        <v>83.75</v>
      </c>
      <c r="AC25" s="417">
        <v>100.66666666666667</v>
      </c>
      <c r="AD25" s="20">
        <v>39</v>
      </c>
      <c r="AE25" s="20">
        <v>8</v>
      </c>
      <c r="AF25" s="20">
        <v>670</v>
      </c>
      <c r="AH25" s="379"/>
      <c r="AI25" s="378"/>
      <c r="AJ25" s="378"/>
      <c r="AK25" s="378"/>
      <c r="AL25" s="378"/>
      <c r="AM25" s="378"/>
      <c r="AN25" s="25"/>
      <c r="AO25" s="418"/>
      <c r="AP25" s="378"/>
      <c r="AQ25" s="378"/>
      <c r="AR25" s="378"/>
      <c r="AS25" s="378"/>
      <c r="AT25" s="378"/>
      <c r="AU25" s="25"/>
      <c r="AV25" s="418"/>
      <c r="AW25" s="378"/>
      <c r="AX25" s="378"/>
      <c r="AY25" s="378"/>
      <c r="AZ25" s="378"/>
      <c r="BA25" s="378"/>
      <c r="BB25" s="25"/>
    </row>
    <row r="26" spans="1:54" x14ac:dyDescent="0.3">
      <c r="A26" s="21" t="s">
        <v>1068</v>
      </c>
      <c r="B26" s="21" t="s">
        <v>16</v>
      </c>
      <c r="C26" s="21" t="s">
        <v>16</v>
      </c>
      <c r="D26" s="299" t="s">
        <v>1998</v>
      </c>
      <c r="E26" s="435" t="s">
        <v>10</v>
      </c>
      <c r="F26" s="299" t="s">
        <v>1972</v>
      </c>
      <c r="G26" s="299" t="s">
        <v>38</v>
      </c>
      <c r="H26" s="241">
        <v>563600</v>
      </c>
      <c r="I26" s="20">
        <v>2252</v>
      </c>
      <c r="J26" s="20">
        <v>22</v>
      </c>
      <c r="K26" s="417">
        <v>102.36363636363636</v>
      </c>
      <c r="L26" s="243">
        <v>2252</v>
      </c>
      <c r="M26" s="20">
        <v>22</v>
      </c>
      <c r="N26" s="20">
        <v>102.36363636363636</v>
      </c>
      <c r="O26" s="20">
        <v>206</v>
      </c>
      <c r="P26" s="20">
        <v>4</v>
      </c>
      <c r="Q26" s="20">
        <v>51.5</v>
      </c>
      <c r="R26" s="414">
        <v>36</v>
      </c>
      <c r="S26" s="378">
        <v>1</v>
      </c>
      <c r="T26" s="415">
        <v>36</v>
      </c>
      <c r="U26" s="378">
        <v>642</v>
      </c>
      <c r="V26" s="378">
        <v>8</v>
      </c>
      <c r="W26" s="378">
        <v>80.25</v>
      </c>
      <c r="X26" s="378">
        <v>545</v>
      </c>
      <c r="Y26" s="416">
        <v>8</v>
      </c>
      <c r="Z26" s="298"/>
      <c r="AA26" s="241">
        <v>451000</v>
      </c>
      <c r="AB26" s="417">
        <v>71.2</v>
      </c>
      <c r="AC26" s="417">
        <v>70.333333333333329</v>
      </c>
      <c r="AD26" s="20">
        <v>116</v>
      </c>
      <c r="AE26" s="20">
        <v>5</v>
      </c>
      <c r="AF26" s="20">
        <v>356</v>
      </c>
      <c r="AH26" s="379"/>
      <c r="AI26" s="378"/>
      <c r="AJ26" s="378"/>
      <c r="AK26" s="378"/>
      <c r="AL26" s="378"/>
      <c r="AM26" s="378"/>
      <c r="AN26" s="21"/>
      <c r="AO26" s="418"/>
      <c r="AP26" s="378"/>
      <c r="AQ26" s="378"/>
      <c r="AR26" s="378"/>
      <c r="AS26" s="378"/>
      <c r="AT26" s="378"/>
      <c r="AU26" s="21"/>
      <c r="AV26" s="418"/>
      <c r="AW26" s="378"/>
      <c r="AX26" s="378"/>
      <c r="AY26" s="378"/>
      <c r="AZ26" s="378"/>
      <c r="BA26" s="378"/>
      <c r="BB26" s="21"/>
    </row>
    <row r="27" spans="1:54" x14ac:dyDescent="0.3">
      <c r="A27" s="199" t="s">
        <v>1073</v>
      </c>
      <c r="B27" s="199" t="s">
        <v>3</v>
      </c>
      <c r="C27" s="199" t="s">
        <v>3</v>
      </c>
      <c r="D27" s="441" t="s">
        <v>1998</v>
      </c>
      <c r="E27" s="435" t="s">
        <v>1974</v>
      </c>
      <c r="F27" s="441" t="s">
        <v>38</v>
      </c>
      <c r="G27" s="441" t="s">
        <v>38</v>
      </c>
      <c r="H27" s="245">
        <v>161200</v>
      </c>
      <c r="I27" s="246">
        <v>183</v>
      </c>
      <c r="J27" s="246">
        <v>5</v>
      </c>
      <c r="K27" s="442">
        <v>36.6</v>
      </c>
      <c r="L27" s="322">
        <v>183</v>
      </c>
      <c r="M27" s="246">
        <v>5</v>
      </c>
      <c r="N27" s="246">
        <v>36.6</v>
      </c>
      <c r="O27" s="246">
        <v>1338</v>
      </c>
      <c r="P27" s="246">
        <v>20</v>
      </c>
      <c r="Q27" s="246">
        <v>66.900000000000006</v>
      </c>
      <c r="R27" s="443">
        <v>819</v>
      </c>
      <c r="S27" s="444">
        <v>16</v>
      </c>
      <c r="T27" s="445">
        <v>51.2</v>
      </c>
      <c r="U27" s="444">
        <v>1451</v>
      </c>
      <c r="V27" s="444">
        <v>22</v>
      </c>
      <c r="W27" s="444">
        <v>65.95</v>
      </c>
      <c r="X27" s="444">
        <v>212</v>
      </c>
      <c r="Y27" s="446">
        <v>3</v>
      </c>
      <c r="Z27" s="372"/>
      <c r="AA27" s="245">
        <v>227900</v>
      </c>
      <c r="AB27" s="442">
        <v>53.2</v>
      </c>
      <c r="AC27" s="442">
        <v>47.333333333333336</v>
      </c>
      <c r="AD27" s="246">
        <v>25</v>
      </c>
      <c r="AE27" s="246">
        <v>5</v>
      </c>
      <c r="AF27" s="246">
        <v>266</v>
      </c>
      <c r="AG27" s="200"/>
      <c r="AH27" s="449"/>
      <c r="AI27" s="444"/>
      <c r="AJ27" s="444"/>
      <c r="AK27" s="444"/>
      <c r="AL27" s="444"/>
      <c r="AM27" s="444"/>
      <c r="AN27" s="199"/>
      <c r="AO27" s="450"/>
      <c r="AP27" s="444"/>
      <c r="AQ27" s="444"/>
      <c r="AR27" s="444"/>
      <c r="AS27" s="444"/>
      <c r="AT27" s="444"/>
      <c r="AU27" s="199"/>
      <c r="AV27" s="450"/>
      <c r="AW27" s="444"/>
      <c r="AX27" s="444"/>
      <c r="AY27" s="444"/>
      <c r="AZ27" s="444"/>
      <c r="BA27" s="444"/>
      <c r="BB27" s="199"/>
    </row>
    <row r="28" spans="1:54" x14ac:dyDescent="0.3">
      <c r="A28" s="199" t="s">
        <v>1494</v>
      </c>
      <c r="B28" s="199" t="s">
        <v>17</v>
      </c>
      <c r="C28" s="199" t="s">
        <v>17</v>
      </c>
      <c r="D28" s="441" t="s">
        <v>1998</v>
      </c>
      <c r="E28" s="435" t="s">
        <v>1974</v>
      </c>
      <c r="F28" s="441" t="s">
        <v>1973</v>
      </c>
      <c r="G28" s="441" t="s">
        <v>38</v>
      </c>
      <c r="H28" s="245">
        <v>138700</v>
      </c>
      <c r="I28" s="246">
        <v>72</v>
      </c>
      <c r="J28" s="246">
        <v>2</v>
      </c>
      <c r="K28" s="442">
        <v>36</v>
      </c>
      <c r="L28" s="322">
        <v>72</v>
      </c>
      <c r="M28" s="246">
        <v>2</v>
      </c>
      <c r="N28" s="246">
        <v>36</v>
      </c>
      <c r="O28" s="246">
        <v>1095</v>
      </c>
      <c r="P28" s="246">
        <v>19</v>
      </c>
      <c r="Q28" s="246">
        <v>57.6</v>
      </c>
      <c r="R28" s="443">
        <v>0</v>
      </c>
      <c r="S28" s="444">
        <v>0</v>
      </c>
      <c r="T28" s="445">
        <v>0</v>
      </c>
      <c r="U28" s="444">
        <v>684</v>
      </c>
      <c r="V28" s="444">
        <v>14</v>
      </c>
      <c r="W28" s="444">
        <v>48.86</v>
      </c>
      <c r="X28" s="444">
        <v>0</v>
      </c>
      <c r="Y28" s="446">
        <v>0</v>
      </c>
      <c r="Z28" s="372"/>
      <c r="AA28" s="245">
        <v>138700</v>
      </c>
      <c r="AB28" s="442">
        <v>0</v>
      </c>
      <c r="AC28" s="442">
        <v>0</v>
      </c>
      <c r="AD28" s="246">
        <v>26</v>
      </c>
      <c r="AE28" s="246">
        <v>0</v>
      </c>
      <c r="AF28" s="246">
        <v>0</v>
      </c>
      <c r="AH28" s="418"/>
      <c r="AI28" s="378"/>
      <c r="AJ28" s="378"/>
      <c r="AK28" s="378"/>
      <c r="AL28" s="378"/>
      <c r="AM28" s="378"/>
      <c r="AN28" s="63"/>
      <c r="AO28" s="418"/>
      <c r="AP28" s="378"/>
      <c r="AQ28" s="378"/>
      <c r="AR28" s="378"/>
      <c r="AS28" s="378"/>
      <c r="AT28" s="378"/>
      <c r="AU28" s="63"/>
      <c r="AV28" s="418"/>
      <c r="AW28" s="378"/>
      <c r="AX28" s="378"/>
      <c r="AY28" s="378"/>
      <c r="AZ28" s="378"/>
      <c r="BA28" s="378"/>
      <c r="BB28" s="63"/>
    </row>
    <row r="29" spans="1:54" x14ac:dyDescent="0.3">
      <c r="A29" s="21" t="s">
        <v>1753</v>
      </c>
      <c r="B29" s="21" t="s">
        <v>23</v>
      </c>
      <c r="C29" s="21" t="s">
        <v>23</v>
      </c>
      <c r="D29" s="299" t="s">
        <v>1998</v>
      </c>
      <c r="E29" s="435" t="s">
        <v>9</v>
      </c>
      <c r="F29" s="299" t="s">
        <v>1971</v>
      </c>
      <c r="G29" s="299" t="s">
        <v>38</v>
      </c>
      <c r="H29" s="241">
        <v>298000</v>
      </c>
      <c r="I29" s="20">
        <v>421</v>
      </c>
      <c r="J29" s="20">
        <v>7</v>
      </c>
      <c r="K29" s="417">
        <v>60.142857142857146</v>
      </c>
      <c r="L29" s="243">
        <v>421</v>
      </c>
      <c r="M29" s="20">
        <v>7</v>
      </c>
      <c r="N29" s="20">
        <v>60.142857142857146</v>
      </c>
      <c r="O29" s="20">
        <v>0</v>
      </c>
      <c r="P29" s="20">
        <v>0</v>
      </c>
      <c r="Q29" s="20">
        <v>0</v>
      </c>
      <c r="R29" s="414">
        <v>0</v>
      </c>
      <c r="S29" s="378">
        <v>0</v>
      </c>
      <c r="T29" s="415">
        <v>0</v>
      </c>
      <c r="U29" s="378">
        <v>0</v>
      </c>
      <c r="V29" s="378">
        <v>0</v>
      </c>
      <c r="W29" s="378">
        <v>0</v>
      </c>
      <c r="X29" s="378">
        <v>0</v>
      </c>
      <c r="Y29" s="416">
        <v>0</v>
      </c>
      <c r="Z29" s="298"/>
      <c r="AA29" s="241">
        <v>298000</v>
      </c>
      <c r="AB29" s="417">
        <v>33.5</v>
      </c>
      <c r="AC29" s="417">
        <v>33.5</v>
      </c>
      <c r="AD29" s="20">
        <v>102</v>
      </c>
      <c r="AE29" s="20">
        <v>2</v>
      </c>
      <c r="AF29" s="20">
        <v>67</v>
      </c>
      <c r="AG29" s="200"/>
      <c r="AH29" s="449"/>
      <c r="AI29" s="444"/>
      <c r="AJ29" s="444"/>
      <c r="AK29" s="444"/>
      <c r="AL29" s="444"/>
      <c r="AM29" s="444"/>
      <c r="AN29" s="246"/>
      <c r="AO29" s="450"/>
      <c r="AP29" s="444"/>
      <c r="AQ29" s="444"/>
      <c r="AR29" s="444"/>
      <c r="AS29" s="444"/>
      <c r="AT29" s="444"/>
      <c r="AU29" s="246"/>
      <c r="AV29" s="450"/>
      <c r="AW29" s="444"/>
      <c r="AX29" s="444"/>
      <c r="AY29" s="444"/>
      <c r="AZ29" s="444"/>
      <c r="BA29" s="444"/>
      <c r="BB29" s="246"/>
    </row>
    <row r="30" spans="1:54" x14ac:dyDescent="0.3">
      <c r="A30" s="199" t="s">
        <v>1634</v>
      </c>
      <c r="B30" s="199" t="s">
        <v>20</v>
      </c>
      <c r="C30" s="199" t="s">
        <v>20</v>
      </c>
      <c r="D30" s="441" t="s">
        <v>1998</v>
      </c>
      <c r="E30" s="435" t="s">
        <v>38</v>
      </c>
      <c r="F30" s="441" t="s">
        <v>1972</v>
      </c>
      <c r="G30" s="441" t="s">
        <v>38</v>
      </c>
      <c r="H30" s="245">
        <v>197600</v>
      </c>
      <c r="I30" s="246">
        <v>323</v>
      </c>
      <c r="J30" s="246">
        <v>9</v>
      </c>
      <c r="K30" s="442">
        <v>35.888888888888886</v>
      </c>
      <c r="L30" s="322">
        <v>323</v>
      </c>
      <c r="M30" s="246">
        <v>9</v>
      </c>
      <c r="N30" s="246">
        <v>35.888888888888886</v>
      </c>
      <c r="O30" s="246">
        <v>0</v>
      </c>
      <c r="P30" s="246">
        <v>0</v>
      </c>
      <c r="Q30" s="246">
        <v>0</v>
      </c>
      <c r="R30" s="443">
        <v>0</v>
      </c>
      <c r="S30" s="444">
        <v>0</v>
      </c>
      <c r="T30" s="445">
        <v>0</v>
      </c>
      <c r="U30" s="444">
        <v>0</v>
      </c>
      <c r="V30" s="444">
        <v>0</v>
      </c>
      <c r="W30" s="444">
        <v>0</v>
      </c>
      <c r="X30" s="444">
        <v>0</v>
      </c>
      <c r="Y30" s="446">
        <v>0</v>
      </c>
      <c r="Z30" s="301"/>
      <c r="AA30" s="245">
        <v>197600</v>
      </c>
      <c r="AB30" s="442">
        <v>7</v>
      </c>
      <c r="AC30" s="442">
        <v>7</v>
      </c>
      <c r="AD30" s="246">
        <v>69</v>
      </c>
      <c r="AE30" s="246">
        <v>1</v>
      </c>
      <c r="AF30" s="246">
        <v>7</v>
      </c>
      <c r="AG30" s="200"/>
      <c r="AH30" s="450"/>
      <c r="AI30" s="444"/>
      <c r="AJ30" s="444"/>
      <c r="AK30" s="444"/>
      <c r="AL30" s="444"/>
      <c r="AM30" s="444"/>
      <c r="AN30" s="447"/>
      <c r="AO30" s="450"/>
      <c r="AP30" s="444"/>
      <c r="AQ30" s="444"/>
      <c r="AR30" s="444"/>
      <c r="AS30" s="444"/>
      <c r="AT30" s="444"/>
      <c r="AU30" s="447"/>
      <c r="AV30" s="450"/>
      <c r="AW30" s="444"/>
      <c r="AX30" s="444"/>
      <c r="AY30" s="444"/>
      <c r="AZ30" s="444"/>
      <c r="BA30" s="444"/>
      <c r="BB30" s="447"/>
    </row>
    <row r="31" spans="1:54" x14ac:dyDescent="0.3">
      <c r="A31" s="21" t="s">
        <v>964</v>
      </c>
      <c r="B31" s="21" t="s">
        <v>15</v>
      </c>
      <c r="C31" s="21" t="s">
        <v>15</v>
      </c>
      <c r="D31" s="299" t="s">
        <v>1998</v>
      </c>
      <c r="E31" s="435" t="s">
        <v>1972</v>
      </c>
      <c r="F31" s="299" t="s">
        <v>10</v>
      </c>
      <c r="G31" s="299" t="s">
        <v>38</v>
      </c>
      <c r="H31" s="241">
        <v>442900</v>
      </c>
      <c r="I31" s="20">
        <v>1609</v>
      </c>
      <c r="J31" s="20">
        <v>20</v>
      </c>
      <c r="K31" s="417">
        <v>80.45</v>
      </c>
      <c r="L31" s="243">
        <v>1609</v>
      </c>
      <c r="M31" s="20">
        <v>20</v>
      </c>
      <c r="N31" s="20">
        <v>80.45</v>
      </c>
      <c r="O31" s="20">
        <v>140</v>
      </c>
      <c r="P31" s="20">
        <v>2</v>
      </c>
      <c r="Q31" s="20">
        <v>70</v>
      </c>
      <c r="R31" s="414">
        <v>584</v>
      </c>
      <c r="S31" s="378">
        <v>9</v>
      </c>
      <c r="T31" s="415">
        <v>64.900000000000006</v>
      </c>
      <c r="U31" s="378">
        <v>100</v>
      </c>
      <c r="V31" s="378">
        <v>2</v>
      </c>
      <c r="W31" s="378">
        <v>50</v>
      </c>
      <c r="X31" s="378">
        <v>0</v>
      </c>
      <c r="Y31" s="416">
        <v>0</v>
      </c>
      <c r="Z31" s="280"/>
      <c r="AA31" s="241">
        <v>418800</v>
      </c>
      <c r="AB31" s="417">
        <v>76.5</v>
      </c>
      <c r="AC31" s="417">
        <v>87.666666666666671</v>
      </c>
      <c r="AD31" s="20">
        <v>75</v>
      </c>
      <c r="AE31" s="20">
        <v>8</v>
      </c>
      <c r="AF31" s="20">
        <v>612</v>
      </c>
      <c r="AH31" s="379"/>
      <c r="AI31" s="378"/>
      <c r="AJ31" s="378"/>
      <c r="AK31" s="378"/>
      <c r="AL31" s="378"/>
      <c r="AM31" s="378"/>
      <c r="AN31" s="63"/>
      <c r="AO31" s="418"/>
      <c r="AP31" s="378"/>
      <c r="AQ31" s="378"/>
      <c r="AR31" s="378"/>
      <c r="AS31" s="378"/>
      <c r="AT31" s="378"/>
      <c r="AU31" s="63"/>
      <c r="AV31" s="418"/>
      <c r="AW31" s="378"/>
      <c r="AX31" s="378"/>
      <c r="AY31" s="378"/>
      <c r="AZ31" s="378"/>
      <c r="BA31" s="378"/>
      <c r="BB31" s="63"/>
    </row>
    <row r="32" spans="1:54" x14ac:dyDescent="0.3">
      <c r="A32" s="21" t="s">
        <v>897</v>
      </c>
      <c r="B32" s="21" t="s">
        <v>14</v>
      </c>
      <c r="C32" s="21" t="s">
        <v>14</v>
      </c>
      <c r="D32" s="299" t="s">
        <v>1998</v>
      </c>
      <c r="E32" s="435" t="s">
        <v>1973</v>
      </c>
      <c r="F32" s="299" t="s">
        <v>1975</v>
      </c>
      <c r="G32" s="299" t="s">
        <v>38</v>
      </c>
      <c r="H32" s="241">
        <v>465900</v>
      </c>
      <c r="I32" s="20">
        <v>1777</v>
      </c>
      <c r="J32" s="20">
        <v>21</v>
      </c>
      <c r="K32" s="417">
        <v>84.61904761904762</v>
      </c>
      <c r="L32" s="243">
        <v>1777</v>
      </c>
      <c r="M32" s="20">
        <v>21</v>
      </c>
      <c r="N32" s="20">
        <v>84.61904761904762</v>
      </c>
      <c r="O32" s="20">
        <v>1391</v>
      </c>
      <c r="P32" s="20">
        <v>18</v>
      </c>
      <c r="Q32" s="20">
        <v>77.3</v>
      </c>
      <c r="R32" s="414">
        <v>451</v>
      </c>
      <c r="S32" s="378">
        <v>8</v>
      </c>
      <c r="T32" s="415">
        <v>56.4</v>
      </c>
      <c r="U32" s="378">
        <v>0</v>
      </c>
      <c r="V32" s="378">
        <v>0</v>
      </c>
      <c r="W32" s="378">
        <v>0</v>
      </c>
      <c r="X32" s="378">
        <v>25</v>
      </c>
      <c r="Y32" s="416">
        <v>1</v>
      </c>
      <c r="Z32" s="280"/>
      <c r="AA32" s="241">
        <v>494000</v>
      </c>
      <c r="AB32" s="417">
        <v>109.66666666666667</v>
      </c>
      <c r="AC32" s="417">
        <v>109.66666666666667</v>
      </c>
      <c r="AD32" s="20">
        <v>53</v>
      </c>
      <c r="AE32" s="20">
        <v>3</v>
      </c>
      <c r="AF32" s="20">
        <v>329</v>
      </c>
      <c r="AH32" s="418"/>
      <c r="AI32" s="378"/>
      <c r="AJ32" s="378"/>
      <c r="AK32" s="378"/>
      <c r="AL32" s="378"/>
      <c r="AM32" s="378"/>
      <c r="AN32" s="25"/>
      <c r="AO32" s="418"/>
      <c r="AP32" s="378"/>
      <c r="AQ32" s="378"/>
      <c r="AR32" s="378"/>
      <c r="AS32" s="378"/>
      <c r="AT32" s="378"/>
      <c r="AU32" s="25"/>
      <c r="AV32" s="418"/>
      <c r="AW32" s="378"/>
      <c r="AX32" s="378"/>
      <c r="AY32" s="378"/>
      <c r="AZ32" s="378"/>
      <c r="BA32" s="378"/>
      <c r="BB32" s="25"/>
    </row>
    <row r="33" spans="1:54" x14ac:dyDescent="0.3">
      <c r="A33" s="199" t="s">
        <v>1637</v>
      </c>
      <c r="B33" s="199" t="s">
        <v>26</v>
      </c>
      <c r="C33" s="199" t="s">
        <v>26</v>
      </c>
      <c r="D33" s="441" t="s">
        <v>1998</v>
      </c>
      <c r="E33" s="435" t="s">
        <v>38</v>
      </c>
      <c r="F33" s="441" t="s">
        <v>10</v>
      </c>
      <c r="G33" s="441" t="s">
        <v>38</v>
      </c>
      <c r="H33" s="245">
        <v>207000</v>
      </c>
      <c r="I33" s="246">
        <v>235</v>
      </c>
      <c r="J33" s="246">
        <v>5</v>
      </c>
      <c r="K33" s="442">
        <v>47</v>
      </c>
      <c r="L33" s="322">
        <v>235</v>
      </c>
      <c r="M33" s="246">
        <v>5</v>
      </c>
      <c r="N33" s="246">
        <v>47</v>
      </c>
      <c r="O33" s="246">
        <v>0</v>
      </c>
      <c r="P33" s="246">
        <v>0</v>
      </c>
      <c r="Q33" s="246">
        <v>0</v>
      </c>
      <c r="R33" s="443">
        <v>0</v>
      </c>
      <c r="S33" s="444">
        <v>0</v>
      </c>
      <c r="T33" s="445">
        <v>0</v>
      </c>
      <c r="U33" s="444">
        <v>0</v>
      </c>
      <c r="V33" s="444">
        <v>0</v>
      </c>
      <c r="W33" s="444">
        <v>0</v>
      </c>
      <c r="X33" s="444">
        <v>0</v>
      </c>
      <c r="Y33" s="446">
        <v>0</v>
      </c>
      <c r="Z33" s="246"/>
      <c r="AA33" s="245">
        <v>207000</v>
      </c>
      <c r="AB33" s="442">
        <v>9</v>
      </c>
      <c r="AC33" s="442">
        <v>9</v>
      </c>
      <c r="AD33" s="246">
        <v>70</v>
      </c>
      <c r="AE33" s="246">
        <v>1</v>
      </c>
      <c r="AF33" s="246">
        <v>9</v>
      </c>
      <c r="AG33" s="200"/>
      <c r="AH33" s="449"/>
      <c r="AI33" s="444"/>
      <c r="AJ33" s="444"/>
      <c r="AK33" s="444"/>
      <c r="AL33" s="444"/>
      <c r="AM33" s="444"/>
      <c r="AN33" s="199"/>
      <c r="AO33" s="450"/>
      <c r="AP33" s="444"/>
      <c r="AQ33" s="444"/>
      <c r="AR33" s="444"/>
      <c r="AS33" s="444"/>
      <c r="AT33" s="444"/>
      <c r="AU33" s="199"/>
      <c r="AV33" s="450"/>
      <c r="AW33" s="444"/>
      <c r="AX33" s="444"/>
      <c r="AY33" s="444"/>
      <c r="AZ33" s="444"/>
      <c r="BA33" s="444"/>
      <c r="BB33" s="199"/>
    </row>
    <row r="34" spans="1:54" x14ac:dyDescent="0.3">
      <c r="A34" s="21" t="s">
        <v>1091</v>
      </c>
      <c r="B34" s="21" t="s">
        <v>17</v>
      </c>
      <c r="C34" s="21" t="s">
        <v>17</v>
      </c>
      <c r="D34" s="299" t="s">
        <v>1998</v>
      </c>
      <c r="E34" s="435" t="s">
        <v>38</v>
      </c>
      <c r="F34" s="299" t="s">
        <v>1973</v>
      </c>
      <c r="G34" s="299" t="s">
        <v>38</v>
      </c>
      <c r="H34" s="241">
        <v>373600</v>
      </c>
      <c r="I34" s="20">
        <v>1492</v>
      </c>
      <c r="J34" s="20">
        <v>22</v>
      </c>
      <c r="K34" s="417">
        <v>67.818181818181813</v>
      </c>
      <c r="L34" s="243">
        <v>1492</v>
      </c>
      <c r="M34" s="20">
        <v>22</v>
      </c>
      <c r="N34" s="20">
        <v>67.818181818181813</v>
      </c>
      <c r="O34" s="20">
        <v>675</v>
      </c>
      <c r="P34" s="20">
        <v>10</v>
      </c>
      <c r="Q34" s="20">
        <v>67.5</v>
      </c>
      <c r="R34" s="414">
        <v>609</v>
      </c>
      <c r="S34" s="378">
        <v>10</v>
      </c>
      <c r="T34" s="415">
        <v>60.9</v>
      </c>
      <c r="U34" s="378">
        <v>524</v>
      </c>
      <c r="V34" s="378">
        <v>9</v>
      </c>
      <c r="W34" s="378">
        <v>58.22</v>
      </c>
      <c r="X34" s="378">
        <v>0</v>
      </c>
      <c r="Y34" s="416">
        <v>0</v>
      </c>
      <c r="Z34" s="63"/>
      <c r="AA34" s="241">
        <v>290800</v>
      </c>
      <c r="AB34" s="417">
        <v>39.4</v>
      </c>
      <c r="AC34" s="417">
        <v>37</v>
      </c>
      <c r="AD34" s="20">
        <v>138</v>
      </c>
      <c r="AE34" s="20">
        <v>5</v>
      </c>
      <c r="AF34" s="20">
        <v>197</v>
      </c>
      <c r="AG34" s="200"/>
      <c r="AH34" s="449"/>
      <c r="AI34" s="444"/>
      <c r="AJ34" s="444"/>
      <c r="AK34" s="444"/>
      <c r="AL34" s="444"/>
      <c r="AM34" s="444"/>
      <c r="AN34" s="447"/>
      <c r="AO34" s="450"/>
      <c r="AP34" s="444"/>
      <c r="AQ34" s="444"/>
      <c r="AR34" s="444"/>
      <c r="AS34" s="444"/>
      <c r="AT34" s="444"/>
      <c r="AU34" s="447"/>
      <c r="AV34" s="450"/>
      <c r="AW34" s="444"/>
      <c r="AX34" s="444"/>
      <c r="AY34" s="444"/>
      <c r="AZ34" s="444"/>
      <c r="BA34" s="444"/>
      <c r="BB34" s="447"/>
    </row>
    <row r="35" spans="1:54" x14ac:dyDescent="0.3">
      <c r="A35" s="21" t="s">
        <v>1092</v>
      </c>
      <c r="B35" s="21" t="s">
        <v>41</v>
      </c>
      <c r="C35" s="21" t="s">
        <v>41</v>
      </c>
      <c r="D35" s="299" t="s">
        <v>1998</v>
      </c>
      <c r="E35" s="435" t="s">
        <v>1971</v>
      </c>
      <c r="F35" s="299" t="s">
        <v>1971</v>
      </c>
      <c r="G35" s="299" t="s">
        <v>1998</v>
      </c>
      <c r="H35" s="241">
        <v>315200</v>
      </c>
      <c r="I35" s="20">
        <v>458</v>
      </c>
      <c r="J35" s="20">
        <v>8</v>
      </c>
      <c r="K35" s="417">
        <v>57.25</v>
      </c>
      <c r="L35" s="243">
        <v>458</v>
      </c>
      <c r="M35" s="20">
        <v>8</v>
      </c>
      <c r="N35" s="20">
        <v>57.25</v>
      </c>
      <c r="O35" s="20">
        <v>958</v>
      </c>
      <c r="P35" s="20">
        <v>13</v>
      </c>
      <c r="Q35" s="20">
        <v>73.7</v>
      </c>
      <c r="R35" s="414">
        <v>1307</v>
      </c>
      <c r="S35" s="378">
        <v>16</v>
      </c>
      <c r="T35" s="415">
        <v>81.7</v>
      </c>
      <c r="U35" s="378">
        <v>1037</v>
      </c>
      <c r="V35" s="378">
        <v>14</v>
      </c>
      <c r="W35" s="378">
        <v>74.069999999999993</v>
      </c>
      <c r="X35" s="378">
        <v>811</v>
      </c>
      <c r="Y35" s="416">
        <v>15</v>
      </c>
      <c r="Z35" s="20"/>
      <c r="AA35" s="241">
        <v>416800</v>
      </c>
      <c r="AB35" s="417">
        <v>79.5</v>
      </c>
      <c r="AC35" s="417">
        <v>88.666666666666671</v>
      </c>
      <c r="AD35" s="20">
        <v>41</v>
      </c>
      <c r="AE35" s="20">
        <v>8</v>
      </c>
      <c r="AF35" s="20">
        <v>636</v>
      </c>
      <c r="AH35" s="379"/>
      <c r="AI35" s="378"/>
      <c r="AJ35" s="378"/>
      <c r="AK35" s="378"/>
      <c r="AL35" s="378"/>
      <c r="AM35" s="378"/>
      <c r="AN35" s="21"/>
      <c r="AO35" s="418"/>
      <c r="AP35" s="378"/>
      <c r="AQ35" s="378"/>
      <c r="AR35" s="378"/>
      <c r="AS35" s="378"/>
      <c r="AT35" s="378"/>
      <c r="AU35" s="21"/>
      <c r="AV35" s="418"/>
      <c r="AW35" s="378"/>
      <c r="AX35" s="378"/>
      <c r="AY35" s="378"/>
      <c r="AZ35" s="378"/>
      <c r="BA35" s="378"/>
      <c r="BB35" s="21"/>
    </row>
    <row r="36" spans="1:54" x14ac:dyDescent="0.3">
      <c r="A36" s="21" t="s">
        <v>966</v>
      </c>
      <c r="B36" s="21" t="s">
        <v>16</v>
      </c>
      <c r="C36" s="21" t="s">
        <v>16</v>
      </c>
      <c r="D36" s="299" t="s">
        <v>1998</v>
      </c>
      <c r="E36" s="435" t="s">
        <v>9</v>
      </c>
      <c r="F36" s="299" t="s">
        <v>1971</v>
      </c>
      <c r="G36" s="299" t="s">
        <v>38</v>
      </c>
      <c r="H36" s="241">
        <v>482300</v>
      </c>
      <c r="I36" s="20">
        <v>1927</v>
      </c>
      <c r="J36" s="20">
        <v>22</v>
      </c>
      <c r="K36" s="417">
        <v>87.590909090909093</v>
      </c>
      <c r="L36" s="243">
        <v>1927</v>
      </c>
      <c r="M36" s="20">
        <v>22</v>
      </c>
      <c r="N36" s="20">
        <v>87.590909090909093</v>
      </c>
      <c r="O36" s="20">
        <v>497</v>
      </c>
      <c r="P36" s="20">
        <v>8</v>
      </c>
      <c r="Q36" s="20">
        <v>62.1</v>
      </c>
      <c r="R36" s="414">
        <v>150</v>
      </c>
      <c r="S36" s="378">
        <v>3</v>
      </c>
      <c r="T36" s="415">
        <v>50</v>
      </c>
      <c r="U36" s="378">
        <v>1097</v>
      </c>
      <c r="V36" s="378">
        <v>18</v>
      </c>
      <c r="W36" s="378">
        <v>60.94</v>
      </c>
      <c r="X36" s="378">
        <v>0</v>
      </c>
      <c r="Y36" s="416">
        <v>0</v>
      </c>
      <c r="Z36" s="298"/>
      <c r="AA36" s="241">
        <v>433400</v>
      </c>
      <c r="AB36" s="417">
        <v>81.125</v>
      </c>
      <c r="AC36" s="417">
        <v>78.666666666666671</v>
      </c>
      <c r="AD36" s="20">
        <v>90</v>
      </c>
      <c r="AE36" s="20">
        <v>8</v>
      </c>
      <c r="AF36" s="20">
        <v>649</v>
      </c>
      <c r="AH36" s="379"/>
      <c r="AI36" s="378"/>
      <c r="AJ36" s="378"/>
      <c r="AK36" s="378"/>
      <c r="AL36" s="378"/>
      <c r="AM36" s="378"/>
      <c r="AN36" s="21"/>
      <c r="AO36" s="418"/>
      <c r="AP36" s="378"/>
      <c r="AQ36" s="378"/>
      <c r="AR36" s="378"/>
      <c r="AS36" s="378"/>
      <c r="AT36" s="378"/>
      <c r="AU36" s="21"/>
      <c r="AV36" s="418"/>
      <c r="AW36" s="378"/>
      <c r="AX36" s="378"/>
      <c r="AY36" s="378"/>
      <c r="AZ36" s="378"/>
      <c r="BA36" s="378"/>
      <c r="BB36" s="21"/>
    </row>
    <row r="37" spans="1:54" x14ac:dyDescent="0.3">
      <c r="A37" s="199" t="s">
        <v>1640</v>
      </c>
      <c r="B37" s="199" t="s">
        <v>2</v>
      </c>
      <c r="C37" s="199" t="s">
        <v>2</v>
      </c>
      <c r="D37" s="441" t="s">
        <v>1998</v>
      </c>
      <c r="E37" s="435" t="s">
        <v>38</v>
      </c>
      <c r="F37" s="441" t="s">
        <v>1972</v>
      </c>
      <c r="G37" s="441" t="s">
        <v>38</v>
      </c>
      <c r="H37" s="245">
        <v>196700</v>
      </c>
      <c r="I37" s="246">
        <v>134</v>
      </c>
      <c r="J37" s="246">
        <v>3</v>
      </c>
      <c r="K37" s="442">
        <v>44.666666666666664</v>
      </c>
      <c r="L37" s="322">
        <v>134</v>
      </c>
      <c r="M37" s="246">
        <v>3</v>
      </c>
      <c r="N37" s="246">
        <v>44.666666666666664</v>
      </c>
      <c r="O37" s="246">
        <v>0</v>
      </c>
      <c r="P37" s="246">
        <v>0</v>
      </c>
      <c r="Q37" s="246">
        <v>0</v>
      </c>
      <c r="R37" s="443">
        <v>0</v>
      </c>
      <c r="S37" s="444">
        <v>0</v>
      </c>
      <c r="T37" s="445">
        <v>0</v>
      </c>
      <c r="U37" s="444">
        <v>0</v>
      </c>
      <c r="V37" s="444">
        <v>0</v>
      </c>
      <c r="W37" s="444">
        <v>0</v>
      </c>
      <c r="X37" s="444">
        <v>0</v>
      </c>
      <c r="Y37" s="446">
        <v>0</v>
      </c>
      <c r="Z37" s="246"/>
      <c r="AA37" s="245">
        <v>245900</v>
      </c>
      <c r="AB37" s="442">
        <v>54.5</v>
      </c>
      <c r="AC37" s="442">
        <v>41.333333333333336</v>
      </c>
      <c r="AD37" s="246">
        <v>68</v>
      </c>
      <c r="AE37" s="246">
        <v>6</v>
      </c>
      <c r="AF37" s="246">
        <v>327</v>
      </c>
      <c r="AH37" s="379"/>
      <c r="AI37" s="378"/>
      <c r="AJ37" s="378"/>
      <c r="AK37" s="378"/>
      <c r="AL37" s="378"/>
      <c r="AM37" s="378"/>
      <c r="AN37" s="21"/>
      <c r="AO37" s="418"/>
      <c r="AP37" s="378"/>
      <c r="AQ37" s="378"/>
      <c r="AR37" s="378"/>
      <c r="AS37" s="378"/>
      <c r="AT37" s="378"/>
      <c r="AU37" s="21"/>
      <c r="AV37" s="418"/>
      <c r="AW37" s="378"/>
      <c r="AX37" s="378"/>
      <c r="AY37" s="378"/>
      <c r="AZ37" s="378"/>
      <c r="BA37" s="378"/>
      <c r="BB37" s="21"/>
    </row>
    <row r="38" spans="1:54" x14ac:dyDescent="0.3">
      <c r="A38" s="21" t="s">
        <v>1093</v>
      </c>
      <c r="B38" s="21" t="s">
        <v>24</v>
      </c>
      <c r="C38" s="21" t="s">
        <v>24</v>
      </c>
      <c r="D38" s="299" t="s">
        <v>1998</v>
      </c>
      <c r="E38" s="435" t="s">
        <v>38</v>
      </c>
      <c r="F38" s="299" t="s">
        <v>1971</v>
      </c>
      <c r="G38" s="299" t="s">
        <v>38</v>
      </c>
      <c r="H38" s="241">
        <v>313100</v>
      </c>
      <c r="I38" s="20">
        <v>455</v>
      </c>
      <c r="J38" s="20">
        <v>8</v>
      </c>
      <c r="K38" s="417">
        <v>56.875</v>
      </c>
      <c r="L38" s="243">
        <v>455</v>
      </c>
      <c r="M38" s="20">
        <v>8</v>
      </c>
      <c r="N38" s="20">
        <v>56.875</v>
      </c>
      <c r="O38" s="20">
        <v>24</v>
      </c>
      <c r="P38" s="20">
        <v>2</v>
      </c>
      <c r="Q38" s="20">
        <v>12</v>
      </c>
      <c r="R38" s="414">
        <v>759</v>
      </c>
      <c r="S38" s="378">
        <v>10</v>
      </c>
      <c r="T38" s="415">
        <v>75.900000000000006</v>
      </c>
      <c r="U38" s="378">
        <v>797</v>
      </c>
      <c r="V38" s="378">
        <v>14</v>
      </c>
      <c r="W38" s="378">
        <v>56.93</v>
      </c>
      <c r="X38" s="378">
        <v>1244</v>
      </c>
      <c r="Y38" s="416">
        <v>19</v>
      </c>
      <c r="Z38" s="20"/>
      <c r="AA38" s="241">
        <v>301700</v>
      </c>
      <c r="AB38" s="417">
        <v>50.666666666666664</v>
      </c>
      <c r="AC38" s="417">
        <v>50.666666666666664</v>
      </c>
      <c r="AD38" s="20">
        <v>73</v>
      </c>
      <c r="AE38" s="20">
        <v>3</v>
      </c>
      <c r="AF38" s="20">
        <v>152</v>
      </c>
      <c r="AG38" s="200"/>
      <c r="AH38" s="449"/>
      <c r="AI38" s="444"/>
      <c r="AJ38" s="444"/>
      <c r="AK38" s="444"/>
      <c r="AL38" s="444"/>
      <c r="AM38" s="444"/>
      <c r="AN38" s="246"/>
      <c r="AO38" s="450"/>
      <c r="AP38" s="444"/>
      <c r="AQ38" s="444"/>
      <c r="AR38" s="444"/>
      <c r="AS38" s="444"/>
      <c r="AT38" s="444"/>
      <c r="AU38" s="246"/>
      <c r="AV38" s="450"/>
      <c r="AW38" s="444"/>
      <c r="AX38" s="444"/>
      <c r="AY38" s="444"/>
      <c r="AZ38" s="444"/>
      <c r="BA38" s="444"/>
      <c r="BB38" s="246"/>
    </row>
    <row r="39" spans="1:54" x14ac:dyDescent="0.3">
      <c r="A39" s="21" t="s">
        <v>1098</v>
      </c>
      <c r="B39" s="21" t="s">
        <v>13</v>
      </c>
      <c r="C39" s="21" t="s">
        <v>13</v>
      </c>
      <c r="D39" s="299" t="s">
        <v>1998</v>
      </c>
      <c r="E39" s="435" t="s">
        <v>9</v>
      </c>
      <c r="F39" s="299" t="s">
        <v>1974</v>
      </c>
      <c r="G39" s="299" t="s">
        <v>38</v>
      </c>
      <c r="H39" s="241">
        <v>479000</v>
      </c>
      <c r="I39" s="20">
        <v>1305</v>
      </c>
      <c r="J39" s="20">
        <v>15</v>
      </c>
      <c r="K39" s="417">
        <v>87</v>
      </c>
      <c r="L39" s="243">
        <v>1305</v>
      </c>
      <c r="M39" s="20">
        <v>15</v>
      </c>
      <c r="N39" s="20">
        <v>87</v>
      </c>
      <c r="O39" s="20">
        <v>677</v>
      </c>
      <c r="P39" s="20">
        <v>14</v>
      </c>
      <c r="Q39" s="20">
        <v>48.4</v>
      </c>
      <c r="R39" s="414">
        <v>248</v>
      </c>
      <c r="S39" s="378">
        <v>4</v>
      </c>
      <c r="T39" s="415">
        <v>62</v>
      </c>
      <c r="U39" s="378">
        <v>0</v>
      </c>
      <c r="V39" s="378">
        <v>0</v>
      </c>
      <c r="W39" s="378">
        <v>0</v>
      </c>
      <c r="X39" s="378">
        <v>0</v>
      </c>
      <c r="Y39" s="416">
        <v>0</v>
      </c>
      <c r="Z39" s="280"/>
      <c r="AA39" s="241">
        <v>349400</v>
      </c>
      <c r="AB39" s="417">
        <v>59.428571428571431</v>
      </c>
      <c r="AC39" s="417">
        <v>62.333333333333336</v>
      </c>
      <c r="AD39" s="20">
        <v>69</v>
      </c>
      <c r="AE39" s="20">
        <v>7</v>
      </c>
      <c r="AF39" s="20">
        <v>416</v>
      </c>
      <c r="AH39" s="418"/>
      <c r="AI39" s="378"/>
      <c r="AJ39" s="378"/>
      <c r="AK39" s="378"/>
      <c r="AL39" s="378"/>
      <c r="AM39" s="378"/>
      <c r="AN39" s="25"/>
      <c r="AO39" s="418"/>
      <c r="AP39" s="378"/>
      <c r="AQ39" s="378"/>
      <c r="AR39" s="378"/>
      <c r="AS39" s="378"/>
      <c r="AT39" s="378"/>
      <c r="AU39" s="25"/>
      <c r="AV39" s="418"/>
      <c r="AW39" s="378"/>
      <c r="AX39" s="378"/>
      <c r="AY39" s="378"/>
      <c r="AZ39" s="378"/>
      <c r="BA39" s="378"/>
      <c r="BB39" s="25"/>
    </row>
    <row r="40" spans="1:54" x14ac:dyDescent="0.3">
      <c r="A40" s="199" t="s">
        <v>1502</v>
      </c>
      <c r="B40" s="199" t="s">
        <v>2</v>
      </c>
      <c r="C40" s="199" t="s">
        <v>2</v>
      </c>
      <c r="D40" s="441" t="s">
        <v>1998</v>
      </c>
      <c r="E40" s="435" t="s">
        <v>1973</v>
      </c>
      <c r="F40" s="441" t="s">
        <v>11</v>
      </c>
      <c r="G40" s="441" t="s">
        <v>38</v>
      </c>
      <c r="H40" s="245">
        <v>123900</v>
      </c>
      <c r="I40" s="246">
        <v>0</v>
      </c>
      <c r="J40" s="246">
        <v>0</v>
      </c>
      <c r="K40" s="442" t="s">
        <v>1020</v>
      </c>
      <c r="L40" s="322">
        <v>0</v>
      </c>
      <c r="M40" s="246">
        <v>0</v>
      </c>
      <c r="N40" s="246">
        <v>0</v>
      </c>
      <c r="O40" s="246">
        <v>0</v>
      </c>
      <c r="P40" s="246">
        <v>0</v>
      </c>
      <c r="Q40" s="246">
        <v>0</v>
      </c>
      <c r="R40" s="443">
        <v>0</v>
      </c>
      <c r="S40" s="444">
        <v>0</v>
      </c>
      <c r="T40" s="445">
        <v>0</v>
      </c>
      <c r="U40" s="444">
        <v>0</v>
      </c>
      <c r="V40" s="444">
        <v>0</v>
      </c>
      <c r="W40" s="444">
        <v>0</v>
      </c>
      <c r="X40" s="444">
        <v>0</v>
      </c>
      <c r="Y40" s="446">
        <v>0</v>
      </c>
      <c r="Z40" s="372"/>
      <c r="AA40" s="245">
        <v>123900</v>
      </c>
      <c r="AB40" s="442">
        <v>0</v>
      </c>
      <c r="AC40" s="442">
        <v>0</v>
      </c>
      <c r="AD40" s="246">
        <v>23</v>
      </c>
      <c r="AE40" s="246">
        <v>0</v>
      </c>
      <c r="AF40" s="246">
        <v>0</v>
      </c>
      <c r="AG40" s="200"/>
      <c r="AH40" s="449"/>
      <c r="AI40" s="444"/>
      <c r="AJ40" s="444"/>
      <c r="AK40" s="444"/>
      <c r="AL40" s="444"/>
      <c r="AM40" s="444"/>
      <c r="AN40" s="278"/>
      <c r="AO40" s="450"/>
      <c r="AP40" s="444"/>
      <c r="AQ40" s="444"/>
      <c r="AR40" s="444"/>
      <c r="AS40" s="444"/>
      <c r="AT40" s="444"/>
      <c r="AU40" s="278"/>
      <c r="AV40" s="450"/>
      <c r="AW40" s="444"/>
      <c r="AX40" s="444"/>
      <c r="AY40" s="444"/>
      <c r="AZ40" s="444"/>
      <c r="BA40" s="444"/>
      <c r="BB40" s="278"/>
    </row>
    <row r="41" spans="1:54" x14ac:dyDescent="0.3">
      <c r="A41" s="199" t="s">
        <v>1100</v>
      </c>
      <c r="B41" s="199" t="s">
        <v>22</v>
      </c>
      <c r="C41" s="199" t="s">
        <v>22</v>
      </c>
      <c r="D41" s="441" t="s">
        <v>1998</v>
      </c>
      <c r="E41" s="435" t="s">
        <v>38</v>
      </c>
      <c r="F41" s="441" t="s">
        <v>1973</v>
      </c>
      <c r="G41" s="441" t="s">
        <v>38</v>
      </c>
      <c r="H41" s="245">
        <v>123900</v>
      </c>
      <c r="I41" s="246">
        <v>31</v>
      </c>
      <c r="J41" s="246">
        <v>1</v>
      </c>
      <c r="K41" s="442">
        <v>31</v>
      </c>
      <c r="L41" s="322">
        <v>31</v>
      </c>
      <c r="M41" s="246">
        <v>1</v>
      </c>
      <c r="N41" s="246">
        <v>31</v>
      </c>
      <c r="O41" s="246">
        <v>35</v>
      </c>
      <c r="P41" s="246">
        <v>1</v>
      </c>
      <c r="Q41" s="246">
        <v>35</v>
      </c>
      <c r="R41" s="443">
        <v>0</v>
      </c>
      <c r="S41" s="444">
        <v>0</v>
      </c>
      <c r="T41" s="445">
        <v>0</v>
      </c>
      <c r="U41" s="444">
        <v>0</v>
      </c>
      <c r="V41" s="444">
        <v>0</v>
      </c>
      <c r="W41" s="444">
        <v>0</v>
      </c>
      <c r="X41" s="444">
        <v>0</v>
      </c>
      <c r="Y41" s="446">
        <v>0</v>
      </c>
      <c r="Z41" s="301"/>
      <c r="AA41" s="245">
        <v>212400</v>
      </c>
      <c r="AB41" s="442">
        <v>45.142857142857146</v>
      </c>
      <c r="AC41" s="442">
        <v>39.666666666666664</v>
      </c>
      <c r="AD41" s="246">
        <v>60</v>
      </c>
      <c r="AE41" s="246">
        <v>7</v>
      </c>
      <c r="AF41" s="246">
        <v>316</v>
      </c>
      <c r="AH41" s="379"/>
      <c r="AI41" s="378"/>
      <c r="AJ41" s="378"/>
      <c r="AK41" s="378"/>
      <c r="AL41" s="378"/>
      <c r="AM41" s="378"/>
      <c r="AN41" s="63"/>
      <c r="AO41" s="418"/>
      <c r="AP41" s="378"/>
      <c r="AQ41" s="378"/>
      <c r="AR41" s="378"/>
      <c r="AS41" s="378"/>
      <c r="AT41" s="378"/>
      <c r="AU41" s="63"/>
      <c r="AV41" s="418"/>
      <c r="AW41" s="378"/>
      <c r="AX41" s="378"/>
      <c r="AY41" s="378"/>
      <c r="AZ41" s="378"/>
      <c r="BA41" s="378"/>
      <c r="BB41" s="63"/>
    </row>
    <row r="42" spans="1:54" x14ac:dyDescent="0.3">
      <c r="A42" s="199" t="s">
        <v>1103</v>
      </c>
      <c r="B42" s="199" t="s">
        <v>17</v>
      </c>
      <c r="C42" s="199" t="s">
        <v>17</v>
      </c>
      <c r="D42" s="441" t="s">
        <v>1998</v>
      </c>
      <c r="E42" s="435" t="s">
        <v>1971</v>
      </c>
      <c r="F42" s="441" t="s">
        <v>10</v>
      </c>
      <c r="G42" s="441" t="s">
        <v>38</v>
      </c>
      <c r="H42" s="245">
        <v>123900</v>
      </c>
      <c r="I42" s="246">
        <v>0</v>
      </c>
      <c r="J42" s="246">
        <v>0</v>
      </c>
      <c r="K42" s="442" t="s">
        <v>1020</v>
      </c>
      <c r="L42" s="322">
        <v>0</v>
      </c>
      <c r="M42" s="246">
        <v>0</v>
      </c>
      <c r="N42" s="246">
        <v>0</v>
      </c>
      <c r="O42" s="246">
        <v>147</v>
      </c>
      <c r="P42" s="246">
        <v>3</v>
      </c>
      <c r="Q42" s="246">
        <v>49</v>
      </c>
      <c r="R42" s="443">
        <v>124</v>
      </c>
      <c r="S42" s="444">
        <v>2</v>
      </c>
      <c r="T42" s="445">
        <v>62</v>
      </c>
      <c r="U42" s="444">
        <v>560</v>
      </c>
      <c r="V42" s="444">
        <v>7</v>
      </c>
      <c r="W42" s="444">
        <v>80</v>
      </c>
      <c r="X42" s="444">
        <v>0</v>
      </c>
      <c r="Y42" s="446">
        <v>0</v>
      </c>
      <c r="Z42" s="372"/>
      <c r="AA42" s="245">
        <v>123900</v>
      </c>
      <c r="AB42" s="442">
        <v>61.5</v>
      </c>
      <c r="AC42" s="442">
        <v>61.5</v>
      </c>
      <c r="AD42" s="246">
        <v>-53</v>
      </c>
      <c r="AE42" s="246">
        <v>2</v>
      </c>
      <c r="AF42" s="246">
        <v>123</v>
      </c>
      <c r="AH42" s="379"/>
      <c r="AI42" s="378"/>
      <c r="AJ42" s="378"/>
      <c r="AK42" s="378"/>
      <c r="AL42" s="378"/>
      <c r="AM42" s="378"/>
      <c r="AN42" s="63"/>
      <c r="AO42" s="418"/>
      <c r="AP42" s="378"/>
      <c r="AQ42" s="378"/>
      <c r="AR42" s="378"/>
      <c r="AS42" s="378"/>
      <c r="AT42" s="378"/>
      <c r="AU42" s="63"/>
      <c r="AV42" s="418"/>
      <c r="AW42" s="378"/>
      <c r="AX42" s="378"/>
      <c r="AY42" s="378"/>
      <c r="AZ42" s="378"/>
      <c r="BA42" s="378"/>
      <c r="BB42" s="63"/>
    </row>
    <row r="43" spans="1:54" x14ac:dyDescent="0.3">
      <c r="A43" s="21" t="s">
        <v>1104</v>
      </c>
      <c r="B43" s="437" t="s">
        <v>41</v>
      </c>
      <c r="C43" s="21" t="s">
        <v>3</v>
      </c>
      <c r="D43" s="299" t="s">
        <v>38</v>
      </c>
      <c r="E43" s="435" t="s">
        <v>1974</v>
      </c>
      <c r="F43" s="299" t="s">
        <v>1974</v>
      </c>
      <c r="G43" s="299" t="s">
        <v>1998</v>
      </c>
      <c r="H43" s="241">
        <v>231700</v>
      </c>
      <c r="I43" s="20">
        <v>547</v>
      </c>
      <c r="J43" s="20">
        <v>13</v>
      </c>
      <c r="K43" s="417">
        <v>42.07692307692308</v>
      </c>
      <c r="L43" s="243">
        <v>547</v>
      </c>
      <c r="M43" s="20">
        <v>13</v>
      </c>
      <c r="N43" s="20">
        <v>42.07692307692308</v>
      </c>
      <c r="O43" s="20">
        <v>951</v>
      </c>
      <c r="P43" s="20">
        <v>17</v>
      </c>
      <c r="Q43" s="20">
        <v>55.9</v>
      </c>
      <c r="R43" s="414">
        <v>759</v>
      </c>
      <c r="S43" s="378">
        <v>13</v>
      </c>
      <c r="T43" s="415">
        <v>58.4</v>
      </c>
      <c r="U43" s="378">
        <v>1116</v>
      </c>
      <c r="V43" s="378">
        <v>22</v>
      </c>
      <c r="W43" s="378">
        <v>50.73</v>
      </c>
      <c r="X43" s="378">
        <v>1089</v>
      </c>
      <c r="Y43" s="416">
        <v>18</v>
      </c>
      <c r="Z43" s="280"/>
      <c r="AA43" s="241">
        <v>195400</v>
      </c>
      <c r="AB43" s="417">
        <v>36.714285714285715</v>
      </c>
      <c r="AC43" s="417">
        <v>25.666666666666668</v>
      </c>
      <c r="AD43" s="20">
        <v>57</v>
      </c>
      <c r="AE43" s="20">
        <v>7</v>
      </c>
      <c r="AF43" s="20">
        <v>257</v>
      </c>
      <c r="AH43" s="379"/>
      <c r="AI43" s="378"/>
      <c r="AJ43" s="378"/>
      <c r="AK43" s="378"/>
      <c r="AL43" s="378"/>
      <c r="AM43" s="378"/>
      <c r="AN43" s="203"/>
      <c r="AO43" s="418"/>
      <c r="AP43" s="378"/>
      <c r="AQ43" s="378"/>
      <c r="AR43" s="378"/>
      <c r="AS43" s="378"/>
      <c r="AT43" s="378"/>
      <c r="AU43" s="203"/>
      <c r="AV43" s="418"/>
      <c r="AW43" s="378"/>
      <c r="AX43" s="378"/>
      <c r="AY43" s="378"/>
      <c r="AZ43" s="378"/>
      <c r="BA43" s="378"/>
      <c r="BB43" s="203"/>
    </row>
    <row r="44" spans="1:54" x14ac:dyDescent="0.3">
      <c r="A44" s="21" t="s">
        <v>1106</v>
      </c>
      <c r="B44" s="21" t="s">
        <v>2</v>
      </c>
      <c r="C44" s="21" t="s">
        <v>2</v>
      </c>
      <c r="D44" s="299" t="s">
        <v>1998</v>
      </c>
      <c r="E44" s="435" t="s">
        <v>1972</v>
      </c>
      <c r="F44" s="299" t="s">
        <v>10</v>
      </c>
      <c r="G44" s="299" t="s">
        <v>38</v>
      </c>
      <c r="H44" s="241">
        <v>454500</v>
      </c>
      <c r="I44" s="20">
        <v>1486</v>
      </c>
      <c r="J44" s="20">
        <v>18</v>
      </c>
      <c r="K44" s="417">
        <v>82.555555555555557</v>
      </c>
      <c r="L44" s="243">
        <v>1486</v>
      </c>
      <c r="M44" s="20">
        <v>18</v>
      </c>
      <c r="N44" s="20">
        <v>82.555555555555557</v>
      </c>
      <c r="O44" s="20">
        <v>1294</v>
      </c>
      <c r="P44" s="20">
        <v>17</v>
      </c>
      <c r="Q44" s="20">
        <v>76.099999999999994</v>
      </c>
      <c r="R44" s="414">
        <v>1073</v>
      </c>
      <c r="S44" s="378">
        <v>13</v>
      </c>
      <c r="T44" s="415">
        <v>82.5</v>
      </c>
      <c r="U44" s="378">
        <v>870</v>
      </c>
      <c r="V44" s="378">
        <v>11</v>
      </c>
      <c r="W44" s="378">
        <v>79.09</v>
      </c>
      <c r="X44" s="378">
        <v>1794</v>
      </c>
      <c r="Y44" s="416">
        <v>20</v>
      </c>
      <c r="Z44" s="280"/>
      <c r="AA44" s="241">
        <v>290800</v>
      </c>
      <c r="AB44" s="417">
        <v>54.714285714285715</v>
      </c>
      <c r="AC44" s="417">
        <v>34</v>
      </c>
      <c r="AD44" s="20">
        <v>77</v>
      </c>
      <c r="AE44" s="20">
        <v>7</v>
      </c>
      <c r="AF44" s="20">
        <v>383</v>
      </c>
      <c r="AG44" s="200"/>
      <c r="AH44" s="449"/>
      <c r="AI44" s="444"/>
      <c r="AJ44" s="444"/>
      <c r="AK44" s="444"/>
      <c r="AL44" s="444"/>
      <c r="AM44" s="444"/>
      <c r="AN44" s="278"/>
      <c r="AO44" s="450"/>
      <c r="AP44" s="444"/>
      <c r="AQ44" s="444"/>
      <c r="AR44" s="444"/>
      <c r="AS44" s="444"/>
      <c r="AT44" s="444"/>
      <c r="AU44" s="278"/>
      <c r="AV44" s="450"/>
      <c r="AW44" s="444"/>
      <c r="AX44" s="444"/>
      <c r="AY44" s="444"/>
      <c r="AZ44" s="444"/>
      <c r="BA44" s="444"/>
      <c r="BB44" s="278"/>
    </row>
    <row r="45" spans="1:54" x14ac:dyDescent="0.3">
      <c r="A45" s="21" t="s">
        <v>1108</v>
      </c>
      <c r="B45" s="21" t="s">
        <v>14</v>
      </c>
      <c r="C45" s="21" t="s">
        <v>14</v>
      </c>
      <c r="D45" s="299" t="s">
        <v>1998</v>
      </c>
      <c r="E45" s="435" t="s">
        <v>1973</v>
      </c>
      <c r="F45" s="299" t="s">
        <v>38</v>
      </c>
      <c r="G45" s="299" t="s">
        <v>38</v>
      </c>
      <c r="H45" s="241">
        <v>335100</v>
      </c>
      <c r="I45" s="20">
        <v>913</v>
      </c>
      <c r="J45" s="20">
        <v>15</v>
      </c>
      <c r="K45" s="417">
        <v>60.866666666666667</v>
      </c>
      <c r="L45" s="243">
        <v>913</v>
      </c>
      <c r="M45" s="20">
        <v>15</v>
      </c>
      <c r="N45" s="20">
        <v>60.866666666666667</v>
      </c>
      <c r="O45" s="20">
        <v>354</v>
      </c>
      <c r="P45" s="20">
        <v>7</v>
      </c>
      <c r="Q45" s="20">
        <v>50.6</v>
      </c>
      <c r="R45" s="414">
        <v>523</v>
      </c>
      <c r="S45" s="378">
        <v>9</v>
      </c>
      <c r="T45" s="415">
        <v>58.1</v>
      </c>
      <c r="U45" s="378">
        <v>757</v>
      </c>
      <c r="V45" s="378">
        <v>14</v>
      </c>
      <c r="W45" s="378">
        <v>54.07</v>
      </c>
      <c r="X45" s="378">
        <v>1234</v>
      </c>
      <c r="Y45" s="416">
        <v>20</v>
      </c>
      <c r="Z45" s="280"/>
      <c r="AA45" s="241">
        <v>340800</v>
      </c>
      <c r="AB45" s="417">
        <v>67.333333333333329</v>
      </c>
      <c r="AC45" s="417">
        <v>67.333333333333329</v>
      </c>
      <c r="AD45" s="20">
        <v>60</v>
      </c>
      <c r="AE45" s="20">
        <v>3</v>
      </c>
      <c r="AF45" s="20">
        <v>202</v>
      </c>
      <c r="AH45" s="418"/>
      <c r="AI45" s="378"/>
      <c r="AJ45" s="378"/>
      <c r="AK45" s="378"/>
      <c r="AL45" s="378"/>
      <c r="AM45" s="378"/>
      <c r="AN45" s="21"/>
      <c r="AO45" s="418"/>
      <c r="AP45" s="378"/>
      <c r="AQ45" s="378"/>
      <c r="AR45" s="378"/>
      <c r="AS45" s="378"/>
      <c r="AT45" s="378"/>
      <c r="AU45" s="21"/>
      <c r="AV45" s="418"/>
      <c r="AW45" s="378"/>
      <c r="AX45" s="378"/>
      <c r="AY45" s="378"/>
      <c r="AZ45" s="378"/>
      <c r="BA45" s="378"/>
      <c r="BB45" s="21"/>
    </row>
    <row r="46" spans="1:54" x14ac:dyDescent="0.3">
      <c r="A46" s="21" t="s">
        <v>1111</v>
      </c>
      <c r="B46" s="21" t="s">
        <v>14</v>
      </c>
      <c r="C46" s="21" t="s">
        <v>14</v>
      </c>
      <c r="D46" s="299" t="s">
        <v>1998</v>
      </c>
      <c r="E46" s="435" t="s">
        <v>10</v>
      </c>
      <c r="F46" s="299" t="s">
        <v>1971</v>
      </c>
      <c r="G46" s="299" t="s">
        <v>38</v>
      </c>
      <c r="H46" s="241">
        <v>520299.99999999994</v>
      </c>
      <c r="I46" s="20">
        <v>2079</v>
      </c>
      <c r="J46" s="20">
        <v>22</v>
      </c>
      <c r="K46" s="417">
        <v>94.5</v>
      </c>
      <c r="L46" s="243">
        <v>2079</v>
      </c>
      <c r="M46" s="20">
        <v>22</v>
      </c>
      <c r="N46" s="20">
        <v>94.5</v>
      </c>
      <c r="O46" s="20">
        <v>2308</v>
      </c>
      <c r="P46" s="20">
        <v>22</v>
      </c>
      <c r="Q46" s="20">
        <v>104.9</v>
      </c>
      <c r="R46" s="414">
        <v>1687</v>
      </c>
      <c r="S46" s="378">
        <v>17</v>
      </c>
      <c r="T46" s="415">
        <v>99.2</v>
      </c>
      <c r="U46" s="378">
        <v>1956</v>
      </c>
      <c r="V46" s="378">
        <v>22</v>
      </c>
      <c r="W46" s="378">
        <v>88.91</v>
      </c>
      <c r="X46" s="378">
        <v>2107</v>
      </c>
      <c r="Y46" s="416">
        <v>22</v>
      </c>
      <c r="Z46" s="298"/>
      <c r="AA46" s="241">
        <v>486700</v>
      </c>
      <c r="AB46" s="417">
        <v>89.25</v>
      </c>
      <c r="AC46" s="417">
        <v>95.333333333333329</v>
      </c>
      <c r="AD46" s="20">
        <v>110</v>
      </c>
      <c r="AE46" s="20">
        <v>8</v>
      </c>
      <c r="AF46" s="20">
        <v>714</v>
      </c>
      <c r="AG46" s="200"/>
      <c r="AH46" s="449"/>
      <c r="AI46" s="444"/>
      <c r="AJ46" s="444"/>
      <c r="AK46" s="444"/>
      <c r="AL46" s="444"/>
      <c r="AM46" s="444"/>
      <c r="AN46" s="246"/>
      <c r="AO46" s="450"/>
      <c r="AP46" s="444"/>
      <c r="AQ46" s="444"/>
      <c r="AR46" s="444"/>
      <c r="AS46" s="444"/>
      <c r="AT46" s="444"/>
      <c r="AU46" s="246"/>
      <c r="AV46" s="450"/>
      <c r="AW46" s="444"/>
      <c r="AX46" s="444"/>
      <c r="AY46" s="444"/>
      <c r="AZ46" s="444"/>
      <c r="BA46" s="444"/>
      <c r="BB46" s="246"/>
    </row>
    <row r="47" spans="1:54" x14ac:dyDescent="0.3">
      <c r="A47" s="21" t="s">
        <v>1117</v>
      </c>
      <c r="B47" s="21" t="s">
        <v>24</v>
      </c>
      <c r="C47" s="21" t="s">
        <v>24</v>
      </c>
      <c r="D47" s="299" t="s">
        <v>1998</v>
      </c>
      <c r="E47" s="435" t="s">
        <v>1974</v>
      </c>
      <c r="F47" s="299" t="s">
        <v>9</v>
      </c>
      <c r="G47" s="299" t="s">
        <v>38</v>
      </c>
      <c r="H47" s="241">
        <v>309500</v>
      </c>
      <c r="I47" s="20">
        <v>506</v>
      </c>
      <c r="J47" s="20">
        <v>9</v>
      </c>
      <c r="K47" s="417">
        <v>56.222222222222221</v>
      </c>
      <c r="L47" s="243">
        <v>506</v>
      </c>
      <c r="M47" s="20">
        <v>9</v>
      </c>
      <c r="N47" s="20">
        <v>56.222222222222221</v>
      </c>
      <c r="O47" s="20">
        <v>1447</v>
      </c>
      <c r="P47" s="20">
        <v>20</v>
      </c>
      <c r="Q47" s="20">
        <v>72.3</v>
      </c>
      <c r="R47" s="414">
        <v>1270</v>
      </c>
      <c r="S47" s="378">
        <v>17</v>
      </c>
      <c r="T47" s="415">
        <v>74.7</v>
      </c>
      <c r="U47" s="378">
        <v>723</v>
      </c>
      <c r="V47" s="378">
        <v>9</v>
      </c>
      <c r="W47" s="378">
        <v>80.33</v>
      </c>
      <c r="X47" s="378">
        <v>1662</v>
      </c>
      <c r="Y47" s="416">
        <v>22</v>
      </c>
      <c r="Z47" s="20"/>
      <c r="AA47" s="241">
        <v>266300</v>
      </c>
      <c r="AB47" s="417">
        <v>48.375</v>
      </c>
      <c r="AC47" s="417">
        <v>55.666666666666664</v>
      </c>
      <c r="AD47" s="20">
        <v>47</v>
      </c>
      <c r="AE47" s="20">
        <v>8</v>
      </c>
      <c r="AF47" s="20">
        <v>387</v>
      </c>
      <c r="AG47" s="200"/>
      <c r="AH47" s="449"/>
      <c r="AI47" s="444"/>
      <c r="AJ47" s="444"/>
      <c r="AK47" s="444"/>
      <c r="AL47" s="444"/>
      <c r="AM47" s="444"/>
      <c r="AN47" s="199"/>
      <c r="AO47" s="450"/>
      <c r="AP47" s="444"/>
      <c r="AQ47" s="444"/>
      <c r="AR47" s="444"/>
      <c r="AS47" s="444"/>
      <c r="AT47" s="444"/>
      <c r="AU47" s="199"/>
      <c r="AV47" s="450"/>
      <c r="AW47" s="444"/>
      <c r="AX47" s="444"/>
      <c r="AY47" s="444"/>
      <c r="AZ47" s="444"/>
      <c r="BA47" s="444"/>
      <c r="BB47" s="199"/>
    </row>
    <row r="48" spans="1:54" x14ac:dyDescent="0.3">
      <c r="A48" s="21" t="s">
        <v>1118</v>
      </c>
      <c r="B48" s="21" t="s">
        <v>22</v>
      </c>
      <c r="C48" s="21" t="s">
        <v>22</v>
      </c>
      <c r="D48" s="299" t="s">
        <v>1998</v>
      </c>
      <c r="E48" s="435" t="s">
        <v>1972</v>
      </c>
      <c r="F48" s="299" t="s">
        <v>10</v>
      </c>
      <c r="G48" s="299" t="s">
        <v>38</v>
      </c>
      <c r="H48" s="241">
        <v>419000</v>
      </c>
      <c r="I48" s="20">
        <v>99</v>
      </c>
      <c r="J48" s="20">
        <v>2</v>
      </c>
      <c r="K48" s="417">
        <v>49.5</v>
      </c>
      <c r="L48" s="243">
        <v>99</v>
      </c>
      <c r="M48" s="20">
        <v>2</v>
      </c>
      <c r="N48" s="20">
        <v>49.5</v>
      </c>
      <c r="O48" s="20">
        <v>1631</v>
      </c>
      <c r="P48" s="20">
        <v>15</v>
      </c>
      <c r="Q48" s="20">
        <v>108.7</v>
      </c>
      <c r="R48" s="414">
        <v>307</v>
      </c>
      <c r="S48" s="378">
        <v>3</v>
      </c>
      <c r="T48" s="415">
        <v>102.3</v>
      </c>
      <c r="U48" s="378">
        <v>2245</v>
      </c>
      <c r="V48" s="378">
        <v>22</v>
      </c>
      <c r="W48" s="378">
        <v>102.05</v>
      </c>
      <c r="X48" s="378">
        <v>2119</v>
      </c>
      <c r="Y48" s="416">
        <v>22</v>
      </c>
      <c r="Z48" s="280"/>
      <c r="AA48" s="241">
        <v>387400</v>
      </c>
      <c r="AB48" s="417">
        <v>68.125</v>
      </c>
      <c r="AC48" s="417">
        <v>73</v>
      </c>
      <c r="AD48" s="20">
        <v>77</v>
      </c>
      <c r="AE48" s="20">
        <v>8</v>
      </c>
      <c r="AF48" s="20">
        <v>545</v>
      </c>
      <c r="AH48" s="418"/>
      <c r="AI48" s="378"/>
      <c r="AJ48" s="378"/>
      <c r="AK48" s="378"/>
      <c r="AL48" s="378"/>
      <c r="AM48" s="378"/>
      <c r="AN48" s="25"/>
      <c r="AO48" s="418"/>
      <c r="AP48" s="378"/>
      <c r="AQ48" s="378"/>
      <c r="AR48" s="378"/>
      <c r="AS48" s="378"/>
      <c r="AT48" s="378"/>
      <c r="AU48" s="25"/>
      <c r="AV48" s="418"/>
      <c r="AW48" s="378"/>
      <c r="AX48" s="378"/>
      <c r="AY48" s="378"/>
      <c r="AZ48" s="378"/>
      <c r="BA48" s="378"/>
      <c r="BB48" s="25"/>
    </row>
    <row r="49" spans="1:54" x14ac:dyDescent="0.3">
      <c r="A49" s="21" t="s">
        <v>1644</v>
      </c>
      <c r="B49" s="21" t="s">
        <v>14</v>
      </c>
      <c r="C49" s="21" t="s">
        <v>14</v>
      </c>
      <c r="D49" s="299" t="s">
        <v>1998</v>
      </c>
      <c r="E49" s="435" t="s">
        <v>9</v>
      </c>
      <c r="F49" s="299" t="s">
        <v>1971</v>
      </c>
      <c r="G49" s="299" t="s">
        <v>38</v>
      </c>
      <c r="H49" s="241">
        <v>502500</v>
      </c>
      <c r="I49" s="20">
        <v>2008</v>
      </c>
      <c r="J49" s="20">
        <v>22</v>
      </c>
      <c r="K49" s="417">
        <v>91.272727272727266</v>
      </c>
      <c r="L49" s="243">
        <v>2008</v>
      </c>
      <c r="M49" s="20">
        <v>22</v>
      </c>
      <c r="N49" s="20">
        <v>91.272727272727266</v>
      </c>
      <c r="O49" s="20">
        <v>0</v>
      </c>
      <c r="P49" s="20">
        <v>0</v>
      </c>
      <c r="Q49" s="20">
        <v>0</v>
      </c>
      <c r="R49" s="414">
        <v>0</v>
      </c>
      <c r="S49" s="378">
        <v>0</v>
      </c>
      <c r="T49" s="415">
        <v>0</v>
      </c>
      <c r="U49" s="378">
        <v>0</v>
      </c>
      <c r="V49" s="378">
        <v>0</v>
      </c>
      <c r="W49" s="378">
        <v>0</v>
      </c>
      <c r="X49" s="378">
        <v>0</v>
      </c>
      <c r="Y49" s="416">
        <v>0</v>
      </c>
      <c r="Z49" s="298"/>
      <c r="AA49" s="241">
        <v>606500</v>
      </c>
      <c r="AB49" s="417">
        <v>120.5</v>
      </c>
      <c r="AC49" s="417">
        <v>99.333333333333329</v>
      </c>
      <c r="AD49" s="20">
        <v>190</v>
      </c>
      <c r="AE49" s="20">
        <v>8</v>
      </c>
      <c r="AF49" s="20">
        <v>964</v>
      </c>
      <c r="AG49" s="200"/>
      <c r="AH49" s="449"/>
      <c r="AI49" s="444"/>
      <c r="AJ49" s="444"/>
      <c r="AK49" s="444"/>
      <c r="AL49" s="444"/>
      <c r="AM49" s="444"/>
      <c r="AN49" s="244"/>
      <c r="AO49" s="450"/>
      <c r="AP49" s="444"/>
      <c r="AQ49" s="444"/>
      <c r="AR49" s="444"/>
      <c r="AS49" s="444"/>
      <c r="AT49" s="444"/>
      <c r="AU49" s="244"/>
      <c r="AV49" s="450"/>
      <c r="AW49" s="444"/>
      <c r="AX49" s="444"/>
      <c r="AY49" s="444"/>
      <c r="AZ49" s="444"/>
      <c r="BA49" s="444"/>
      <c r="BB49" s="244"/>
    </row>
    <row r="50" spans="1:54" x14ac:dyDescent="0.3">
      <c r="A50" s="21" t="s">
        <v>1126</v>
      </c>
      <c r="B50" s="21" t="s">
        <v>3</v>
      </c>
      <c r="C50" s="21" t="s">
        <v>3</v>
      </c>
      <c r="D50" s="299" t="s">
        <v>1998</v>
      </c>
      <c r="E50" s="435" t="s">
        <v>1974</v>
      </c>
      <c r="F50" s="299" t="s">
        <v>9</v>
      </c>
      <c r="G50" s="299" t="s">
        <v>38</v>
      </c>
      <c r="H50" s="241">
        <v>495200</v>
      </c>
      <c r="I50" s="20">
        <v>1619</v>
      </c>
      <c r="J50" s="20">
        <v>18</v>
      </c>
      <c r="K50" s="417">
        <v>89.944444444444443</v>
      </c>
      <c r="L50" s="243">
        <v>1619</v>
      </c>
      <c r="M50" s="20">
        <v>18</v>
      </c>
      <c r="N50" s="20">
        <v>89.944444444444443</v>
      </c>
      <c r="O50" s="20">
        <v>1971</v>
      </c>
      <c r="P50" s="20">
        <v>21</v>
      </c>
      <c r="Q50" s="20">
        <v>93.9</v>
      </c>
      <c r="R50" s="414">
        <v>1726</v>
      </c>
      <c r="S50" s="378">
        <v>17</v>
      </c>
      <c r="T50" s="415">
        <v>101.5</v>
      </c>
      <c r="U50" s="378">
        <v>1684</v>
      </c>
      <c r="V50" s="378">
        <v>17</v>
      </c>
      <c r="W50" s="378">
        <v>99.06</v>
      </c>
      <c r="X50" s="378">
        <v>1542</v>
      </c>
      <c r="Y50" s="416">
        <v>20</v>
      </c>
      <c r="Z50" s="20"/>
      <c r="AA50" s="241">
        <v>479400</v>
      </c>
      <c r="AB50" s="417">
        <v>89.5</v>
      </c>
      <c r="AC50" s="417">
        <v>95.666666666666671</v>
      </c>
      <c r="AD50" s="20">
        <v>75</v>
      </c>
      <c r="AE50" s="20">
        <v>8</v>
      </c>
      <c r="AF50" s="20">
        <v>716</v>
      </c>
      <c r="AH50" s="418"/>
      <c r="AI50" s="378"/>
      <c r="AJ50" s="378"/>
      <c r="AK50" s="378"/>
      <c r="AL50" s="378"/>
      <c r="AM50" s="378"/>
      <c r="AN50" s="21"/>
      <c r="AO50" s="418"/>
      <c r="AP50" s="378"/>
      <c r="AQ50" s="378"/>
      <c r="AR50" s="378"/>
      <c r="AS50" s="378"/>
      <c r="AT50" s="378"/>
      <c r="AU50" s="21"/>
      <c r="AV50" s="418"/>
      <c r="AW50" s="378"/>
      <c r="AX50" s="378"/>
      <c r="AY50" s="378"/>
      <c r="AZ50" s="378"/>
      <c r="BA50" s="378"/>
      <c r="BB50" s="21"/>
    </row>
    <row r="51" spans="1:54" x14ac:dyDescent="0.3">
      <c r="A51" s="21" t="s">
        <v>1134</v>
      </c>
      <c r="B51" s="21" t="s">
        <v>12</v>
      </c>
      <c r="C51" s="21" t="s">
        <v>12</v>
      </c>
      <c r="D51" s="299" t="s">
        <v>1998</v>
      </c>
      <c r="E51" s="435" t="s">
        <v>1971</v>
      </c>
      <c r="F51" s="299" t="s">
        <v>1971</v>
      </c>
      <c r="G51" s="299" t="s">
        <v>1998</v>
      </c>
      <c r="H51" s="241">
        <v>603100</v>
      </c>
      <c r="I51" s="20">
        <v>2410</v>
      </c>
      <c r="J51" s="20">
        <v>22</v>
      </c>
      <c r="K51" s="417">
        <v>109.54545454545455</v>
      </c>
      <c r="L51" s="243">
        <v>2410</v>
      </c>
      <c r="M51" s="20">
        <v>22</v>
      </c>
      <c r="N51" s="20">
        <v>109.54545454545455</v>
      </c>
      <c r="O51" s="20">
        <v>2224</v>
      </c>
      <c r="P51" s="20">
        <v>22</v>
      </c>
      <c r="Q51" s="20">
        <v>101.1</v>
      </c>
      <c r="R51" s="414">
        <v>1366</v>
      </c>
      <c r="S51" s="378">
        <v>16</v>
      </c>
      <c r="T51" s="415">
        <v>85.4</v>
      </c>
      <c r="U51" s="378">
        <v>1723</v>
      </c>
      <c r="V51" s="378">
        <v>20</v>
      </c>
      <c r="W51" s="378">
        <v>86.15</v>
      </c>
      <c r="X51" s="378">
        <v>240</v>
      </c>
      <c r="Y51" s="416">
        <v>4</v>
      </c>
      <c r="Z51" s="298"/>
      <c r="AA51" s="241">
        <v>654600</v>
      </c>
      <c r="AB51" s="417">
        <v>124.5</v>
      </c>
      <c r="AC51" s="417">
        <v>116.66666666666667</v>
      </c>
      <c r="AD51" s="20">
        <v>98</v>
      </c>
      <c r="AE51" s="20">
        <v>8</v>
      </c>
      <c r="AF51" s="20">
        <v>996</v>
      </c>
      <c r="AH51" s="21"/>
      <c r="AI51" s="320"/>
      <c r="AJ51" s="320"/>
      <c r="AK51" s="320"/>
      <c r="AL51" s="20"/>
      <c r="AM51" s="20"/>
      <c r="AN51" s="21"/>
      <c r="AO51" s="21"/>
      <c r="AP51" s="320"/>
      <c r="AQ51" s="320"/>
      <c r="AR51" s="466"/>
      <c r="AS51" s="20"/>
      <c r="AT51" s="20"/>
      <c r="AU51" s="21"/>
      <c r="AV51" s="20"/>
      <c r="AW51" s="20"/>
      <c r="AX51" s="20"/>
      <c r="AY51" s="20"/>
      <c r="AZ51" s="20"/>
      <c r="BA51" s="20"/>
      <c r="BB51" s="21"/>
    </row>
    <row r="52" spans="1:54" x14ac:dyDescent="0.3">
      <c r="A52" s="21" t="s">
        <v>1136</v>
      </c>
      <c r="B52" s="21" t="s">
        <v>20</v>
      </c>
      <c r="C52" s="21" t="s">
        <v>20</v>
      </c>
      <c r="D52" s="299" t="s">
        <v>1998</v>
      </c>
      <c r="E52" s="435" t="s">
        <v>1971</v>
      </c>
      <c r="F52" s="299" t="s">
        <v>1971</v>
      </c>
      <c r="G52" s="299" t="s">
        <v>1998</v>
      </c>
      <c r="H52" s="241">
        <v>362100</v>
      </c>
      <c r="I52" s="20">
        <v>1118</v>
      </c>
      <c r="J52" s="20">
        <v>17</v>
      </c>
      <c r="K52" s="417">
        <v>65.764705882352942</v>
      </c>
      <c r="L52" s="243">
        <v>1118</v>
      </c>
      <c r="M52" s="20">
        <v>17</v>
      </c>
      <c r="N52" s="20">
        <v>65.764705882352942</v>
      </c>
      <c r="O52" s="20">
        <v>397</v>
      </c>
      <c r="P52" s="20">
        <v>5</v>
      </c>
      <c r="Q52" s="20">
        <v>79.400000000000006</v>
      </c>
      <c r="R52" s="414">
        <v>787</v>
      </c>
      <c r="S52" s="378">
        <v>11</v>
      </c>
      <c r="T52" s="415">
        <v>71.5</v>
      </c>
      <c r="U52" s="378">
        <v>0</v>
      </c>
      <c r="V52" s="378">
        <v>0</v>
      </c>
      <c r="W52" s="378">
        <v>0</v>
      </c>
      <c r="X52" s="378">
        <v>0</v>
      </c>
      <c r="Y52" s="416">
        <v>0</v>
      </c>
      <c r="Z52" s="20"/>
      <c r="AA52" s="241">
        <v>496500</v>
      </c>
      <c r="AB52" s="417">
        <v>97.5</v>
      </c>
      <c r="AC52" s="417">
        <v>96</v>
      </c>
      <c r="AD52" s="20">
        <v>100</v>
      </c>
      <c r="AE52" s="20">
        <v>6</v>
      </c>
      <c r="AF52" s="20">
        <v>585</v>
      </c>
      <c r="AH52" s="21"/>
      <c r="AI52" s="320"/>
      <c r="AJ52" s="320"/>
      <c r="AK52" s="320"/>
      <c r="AL52" s="20"/>
      <c r="AM52" s="20"/>
      <c r="AN52" s="21"/>
      <c r="AO52" s="21"/>
      <c r="AP52" s="320"/>
      <c r="AQ52" s="320"/>
      <c r="AR52" s="466"/>
      <c r="AS52" s="20"/>
      <c r="AT52" s="20"/>
      <c r="AU52" s="21"/>
      <c r="AV52" s="20"/>
      <c r="AW52" s="20"/>
      <c r="AX52" s="20"/>
      <c r="AY52" s="20"/>
      <c r="AZ52" s="20"/>
      <c r="BA52" s="20"/>
      <c r="BB52" s="21"/>
    </row>
    <row r="53" spans="1:54" s="200" customFormat="1" x14ac:dyDescent="0.3">
      <c r="A53" s="21" t="s">
        <v>1137</v>
      </c>
      <c r="B53" s="21" t="s">
        <v>14</v>
      </c>
      <c r="C53" s="21" t="s">
        <v>14</v>
      </c>
      <c r="D53" s="299" t="s">
        <v>1998</v>
      </c>
      <c r="E53" s="435" t="s">
        <v>10</v>
      </c>
      <c r="F53" s="299" t="s">
        <v>1972</v>
      </c>
      <c r="G53" s="299" t="s">
        <v>38</v>
      </c>
      <c r="H53" s="241">
        <v>468700</v>
      </c>
      <c r="I53" s="20">
        <v>1362</v>
      </c>
      <c r="J53" s="20">
        <v>16</v>
      </c>
      <c r="K53" s="417">
        <v>85.125</v>
      </c>
      <c r="L53" s="243">
        <v>1362</v>
      </c>
      <c r="M53" s="20">
        <v>16</v>
      </c>
      <c r="N53" s="20">
        <v>85.125</v>
      </c>
      <c r="O53" s="20">
        <v>1703</v>
      </c>
      <c r="P53" s="20">
        <v>20</v>
      </c>
      <c r="Q53" s="20">
        <v>85.2</v>
      </c>
      <c r="R53" s="414">
        <v>648</v>
      </c>
      <c r="S53" s="378">
        <v>8</v>
      </c>
      <c r="T53" s="415">
        <v>81</v>
      </c>
      <c r="U53" s="378">
        <v>1396</v>
      </c>
      <c r="V53" s="378">
        <v>16</v>
      </c>
      <c r="W53" s="378">
        <v>87.25</v>
      </c>
      <c r="X53" s="378">
        <v>1492</v>
      </c>
      <c r="Y53" s="416">
        <v>17</v>
      </c>
      <c r="Z53" s="298"/>
      <c r="AA53" s="241">
        <v>509700</v>
      </c>
      <c r="AB53" s="417">
        <v>100.28571428571429</v>
      </c>
      <c r="AC53" s="417">
        <v>86.333333333333329</v>
      </c>
      <c r="AD53" s="20">
        <v>145</v>
      </c>
      <c r="AE53" s="20">
        <v>7</v>
      </c>
      <c r="AF53" s="20">
        <v>702</v>
      </c>
      <c r="AG53"/>
      <c r="AH53" s="21"/>
      <c r="AI53" s="320"/>
      <c r="AJ53" s="320"/>
      <c r="AK53" s="320"/>
      <c r="AL53" s="20"/>
      <c r="AM53" s="20"/>
      <c r="AN53" s="21"/>
      <c r="AO53" s="21"/>
      <c r="AP53" s="320"/>
      <c r="AQ53" s="320"/>
      <c r="AR53" s="466"/>
      <c r="AS53" s="20"/>
      <c r="AT53" s="20"/>
      <c r="AU53" s="21"/>
      <c r="AV53" s="20"/>
      <c r="AW53" s="20"/>
      <c r="AX53" s="20"/>
      <c r="AY53" s="20"/>
      <c r="AZ53" s="20"/>
      <c r="BA53" s="20"/>
      <c r="BB53" s="21"/>
    </row>
    <row r="54" spans="1:54" x14ac:dyDescent="0.3">
      <c r="A54" s="21" t="s">
        <v>1138</v>
      </c>
      <c r="B54" s="21" t="s">
        <v>18</v>
      </c>
      <c r="C54" s="21" t="s">
        <v>18</v>
      </c>
      <c r="D54" s="299" t="s">
        <v>1998</v>
      </c>
      <c r="E54" s="435" t="s">
        <v>9</v>
      </c>
      <c r="F54" s="299" t="s">
        <v>1974</v>
      </c>
      <c r="G54" s="299" t="s">
        <v>38</v>
      </c>
      <c r="H54" s="241">
        <v>362600</v>
      </c>
      <c r="I54" s="20">
        <v>1317</v>
      </c>
      <c r="J54" s="20">
        <v>20</v>
      </c>
      <c r="K54" s="417">
        <v>65.849999999999994</v>
      </c>
      <c r="L54" s="243">
        <v>1317</v>
      </c>
      <c r="M54" s="20">
        <v>20</v>
      </c>
      <c r="N54" s="20">
        <v>65.849999999999994</v>
      </c>
      <c r="O54" s="20">
        <v>27</v>
      </c>
      <c r="P54" s="20">
        <v>1</v>
      </c>
      <c r="Q54" s="20">
        <v>27</v>
      </c>
      <c r="R54" s="414">
        <v>0</v>
      </c>
      <c r="S54" s="378">
        <v>0</v>
      </c>
      <c r="T54" s="415">
        <v>0</v>
      </c>
      <c r="U54" s="378">
        <v>0</v>
      </c>
      <c r="V54" s="378">
        <v>0</v>
      </c>
      <c r="W54" s="378">
        <v>0</v>
      </c>
      <c r="X54" s="378">
        <v>0</v>
      </c>
      <c r="Y54" s="416">
        <v>0</v>
      </c>
      <c r="Z54" s="20"/>
      <c r="AA54" s="241">
        <v>299700</v>
      </c>
      <c r="AB54" s="417">
        <v>51.333333333333336</v>
      </c>
      <c r="AC54" s="417">
        <v>54.333333333333336</v>
      </c>
      <c r="AD54" s="20">
        <v>59</v>
      </c>
      <c r="AE54" s="20">
        <v>6</v>
      </c>
      <c r="AF54" s="20">
        <v>308</v>
      </c>
      <c r="AH54" s="21"/>
      <c r="AI54" s="320"/>
      <c r="AJ54" s="320"/>
      <c r="AK54" s="320"/>
      <c r="AL54" s="20"/>
      <c r="AM54" s="20"/>
      <c r="AN54" s="21"/>
      <c r="AO54" s="21"/>
      <c r="AP54" s="320"/>
      <c r="AQ54" s="320"/>
      <c r="AR54" s="466"/>
      <c r="AS54" s="20"/>
      <c r="AT54" s="20"/>
      <c r="AU54" s="21"/>
      <c r="AV54" s="20"/>
      <c r="AW54" s="20"/>
      <c r="AX54" s="20"/>
      <c r="AY54" s="20"/>
      <c r="AZ54" s="20"/>
      <c r="BA54" s="20"/>
      <c r="BB54" s="21"/>
    </row>
    <row r="55" spans="1:54" x14ac:dyDescent="0.3">
      <c r="A55" s="21" t="s">
        <v>970</v>
      </c>
      <c r="B55" s="21" t="s">
        <v>26</v>
      </c>
      <c r="C55" s="21" t="s">
        <v>26</v>
      </c>
      <c r="D55" s="299" t="s">
        <v>1998</v>
      </c>
      <c r="E55" s="435" t="s">
        <v>11</v>
      </c>
      <c r="F55" s="299" t="s">
        <v>1973</v>
      </c>
      <c r="G55" s="299" t="s">
        <v>38</v>
      </c>
      <c r="H55" s="241">
        <v>412100</v>
      </c>
      <c r="I55" s="20">
        <v>1422</v>
      </c>
      <c r="J55" s="20">
        <v>19</v>
      </c>
      <c r="K55" s="417">
        <v>74.84210526315789</v>
      </c>
      <c r="L55" s="243">
        <v>1422</v>
      </c>
      <c r="M55" s="20">
        <v>19</v>
      </c>
      <c r="N55" s="20">
        <v>74.84210526315789</v>
      </c>
      <c r="O55" s="20">
        <v>778</v>
      </c>
      <c r="P55" s="20">
        <v>13</v>
      </c>
      <c r="Q55" s="20">
        <v>59.8</v>
      </c>
      <c r="R55" s="414">
        <v>398</v>
      </c>
      <c r="S55" s="378">
        <v>7</v>
      </c>
      <c r="T55" s="415">
        <v>56.9</v>
      </c>
      <c r="U55" s="378">
        <v>0</v>
      </c>
      <c r="V55" s="378">
        <v>0</v>
      </c>
      <c r="W55" s="378">
        <v>0</v>
      </c>
      <c r="X55" s="378">
        <v>79</v>
      </c>
      <c r="Y55" s="416">
        <v>2</v>
      </c>
      <c r="Z55" s="20"/>
      <c r="AA55" s="241">
        <v>391300</v>
      </c>
      <c r="AB55" s="417">
        <v>73.400000000000006</v>
      </c>
      <c r="AC55" s="417">
        <v>62</v>
      </c>
      <c r="AD55" s="20">
        <v>114</v>
      </c>
      <c r="AE55" s="20">
        <v>5</v>
      </c>
      <c r="AF55" s="20">
        <v>367</v>
      </c>
      <c r="AH55" s="21"/>
      <c r="AI55" s="320"/>
      <c r="AJ55" s="320"/>
      <c r="AK55" s="320"/>
      <c r="AL55" s="20"/>
      <c r="AM55" s="20"/>
      <c r="AN55" s="63"/>
      <c r="AO55" s="21"/>
      <c r="AP55" s="320"/>
      <c r="AQ55" s="320"/>
      <c r="AR55" s="466"/>
      <c r="AS55" s="20"/>
      <c r="AT55" s="20"/>
      <c r="AU55" s="63"/>
      <c r="AV55" s="20"/>
      <c r="AW55" s="20"/>
      <c r="AX55" s="20"/>
      <c r="AY55" s="20"/>
      <c r="AZ55" s="20"/>
      <c r="BA55" s="20"/>
      <c r="BB55" s="63"/>
    </row>
    <row r="56" spans="1:54" x14ac:dyDescent="0.3">
      <c r="A56" s="199" t="s">
        <v>1646</v>
      </c>
      <c r="B56" s="199" t="s">
        <v>14</v>
      </c>
      <c r="C56" s="199" t="s">
        <v>14</v>
      </c>
      <c r="D56" s="441" t="s">
        <v>1998</v>
      </c>
      <c r="E56" s="435" t="s">
        <v>9</v>
      </c>
      <c r="F56" s="441" t="s">
        <v>9</v>
      </c>
      <c r="G56" s="441" t="s">
        <v>1998</v>
      </c>
      <c r="H56" s="245">
        <v>123900</v>
      </c>
      <c r="I56" s="246">
        <v>0</v>
      </c>
      <c r="J56" s="246">
        <v>0</v>
      </c>
      <c r="K56" s="442" t="s">
        <v>1020</v>
      </c>
      <c r="L56" s="322">
        <v>0</v>
      </c>
      <c r="M56" s="246">
        <v>0</v>
      </c>
      <c r="N56" s="246">
        <v>0</v>
      </c>
      <c r="O56" s="246">
        <v>0</v>
      </c>
      <c r="P56" s="246">
        <v>0</v>
      </c>
      <c r="Q56" s="246">
        <v>0</v>
      </c>
      <c r="R56" s="443">
        <v>0</v>
      </c>
      <c r="S56" s="444">
        <v>0</v>
      </c>
      <c r="T56" s="445">
        <v>0</v>
      </c>
      <c r="U56" s="444">
        <v>0</v>
      </c>
      <c r="V56" s="444">
        <v>0</v>
      </c>
      <c r="W56" s="444">
        <v>0</v>
      </c>
      <c r="X56" s="444">
        <v>0</v>
      </c>
      <c r="Y56" s="446">
        <v>0</v>
      </c>
      <c r="Z56" s="199"/>
      <c r="AA56" s="245">
        <v>123900</v>
      </c>
      <c r="AB56" s="442">
        <v>0</v>
      </c>
      <c r="AC56" s="442">
        <v>0</v>
      </c>
      <c r="AD56" s="246">
        <v>23</v>
      </c>
      <c r="AE56" s="246">
        <v>0</v>
      </c>
      <c r="AF56" s="246">
        <v>0</v>
      </c>
      <c r="AH56" s="21"/>
      <c r="AI56" s="320"/>
      <c r="AJ56" s="320"/>
      <c r="AK56" s="320"/>
      <c r="AL56" s="20"/>
      <c r="AM56" s="20"/>
      <c r="AN56" s="21"/>
      <c r="AO56" s="21"/>
      <c r="AP56" s="320"/>
      <c r="AQ56" s="320"/>
      <c r="AR56" s="466"/>
      <c r="AS56" s="20"/>
      <c r="AT56" s="20"/>
      <c r="AU56" s="21"/>
      <c r="AV56" s="20"/>
      <c r="AW56" s="20"/>
      <c r="AX56" s="20"/>
      <c r="AY56" s="20"/>
      <c r="AZ56" s="20"/>
      <c r="BA56" s="20"/>
      <c r="BB56" s="21"/>
    </row>
    <row r="57" spans="1:54" x14ac:dyDescent="0.3">
      <c r="A57" s="21" t="s">
        <v>1143</v>
      </c>
      <c r="B57" s="21" t="s">
        <v>2</v>
      </c>
      <c r="C57" s="21" t="s">
        <v>2</v>
      </c>
      <c r="D57" s="299" t="s">
        <v>1998</v>
      </c>
      <c r="E57" s="435" t="s">
        <v>10</v>
      </c>
      <c r="F57" s="299" t="s">
        <v>1972</v>
      </c>
      <c r="G57" s="299" t="s">
        <v>38</v>
      </c>
      <c r="H57" s="241">
        <v>294800</v>
      </c>
      <c r="I57" s="20">
        <v>357</v>
      </c>
      <c r="J57" s="20">
        <v>6</v>
      </c>
      <c r="K57" s="417">
        <v>59.5</v>
      </c>
      <c r="L57" s="243">
        <v>357</v>
      </c>
      <c r="M57" s="20">
        <v>6</v>
      </c>
      <c r="N57" s="20">
        <v>59.5</v>
      </c>
      <c r="O57" s="20">
        <v>203</v>
      </c>
      <c r="P57" s="20">
        <v>5</v>
      </c>
      <c r="Q57" s="20">
        <v>40.6</v>
      </c>
      <c r="R57" s="414">
        <v>68</v>
      </c>
      <c r="S57" s="378">
        <v>2</v>
      </c>
      <c r="T57" s="415">
        <v>34</v>
      </c>
      <c r="U57" s="378">
        <v>0</v>
      </c>
      <c r="V57" s="378">
        <v>0</v>
      </c>
      <c r="W57" s="378">
        <v>0</v>
      </c>
      <c r="X57" s="378">
        <v>0</v>
      </c>
      <c r="Y57" s="416">
        <v>0</v>
      </c>
      <c r="Z57" s="21"/>
      <c r="AA57" s="241">
        <v>294800</v>
      </c>
      <c r="AB57" s="417">
        <v>0</v>
      </c>
      <c r="AC57" s="417">
        <v>0</v>
      </c>
      <c r="AD57" s="20">
        <v>56</v>
      </c>
      <c r="AE57" s="20">
        <v>0</v>
      </c>
      <c r="AF57" s="20">
        <v>0</v>
      </c>
      <c r="AH57" s="21"/>
      <c r="AI57" s="320"/>
      <c r="AJ57" s="320"/>
      <c r="AK57" s="320"/>
      <c r="AL57" s="20"/>
      <c r="AM57" s="20"/>
      <c r="AN57" s="21"/>
      <c r="AO57" s="21"/>
      <c r="AP57" s="320"/>
      <c r="AQ57" s="320"/>
      <c r="AR57" s="466"/>
      <c r="AS57" s="20"/>
      <c r="AT57" s="20"/>
      <c r="AU57" s="21"/>
      <c r="AV57" s="20"/>
      <c r="AW57" s="20"/>
      <c r="AX57" s="20"/>
      <c r="AY57" s="20"/>
      <c r="AZ57" s="20"/>
      <c r="BA57" s="20"/>
      <c r="BB57" s="21"/>
    </row>
    <row r="58" spans="1:54" x14ac:dyDescent="0.3">
      <c r="A58" s="199" t="s">
        <v>1750</v>
      </c>
      <c r="B58" s="199" t="s">
        <v>14</v>
      </c>
      <c r="C58" s="199" t="s">
        <v>14</v>
      </c>
      <c r="D58" s="441" t="s">
        <v>1998</v>
      </c>
      <c r="E58" s="435" t="s">
        <v>9</v>
      </c>
      <c r="F58" s="441" t="s">
        <v>10</v>
      </c>
      <c r="G58" s="441" t="s">
        <v>38</v>
      </c>
      <c r="H58" s="245">
        <v>123900</v>
      </c>
      <c r="I58" s="246">
        <v>0</v>
      </c>
      <c r="J58" s="246">
        <v>0</v>
      </c>
      <c r="K58" s="442" t="s">
        <v>1020</v>
      </c>
      <c r="L58" s="322">
        <v>0</v>
      </c>
      <c r="M58" s="246">
        <v>0</v>
      </c>
      <c r="N58" s="246">
        <v>0</v>
      </c>
      <c r="O58" s="246">
        <v>0</v>
      </c>
      <c r="P58" s="246">
        <v>0</v>
      </c>
      <c r="Q58" s="246">
        <v>0</v>
      </c>
      <c r="R58" s="443">
        <v>0</v>
      </c>
      <c r="S58" s="444">
        <v>0</v>
      </c>
      <c r="T58" s="445">
        <v>0</v>
      </c>
      <c r="U58" s="444">
        <v>0</v>
      </c>
      <c r="V58" s="444">
        <v>0</v>
      </c>
      <c r="W58" s="444">
        <v>0</v>
      </c>
      <c r="X58" s="444">
        <v>0</v>
      </c>
      <c r="Y58" s="446">
        <v>0</v>
      </c>
      <c r="Z58" s="246"/>
      <c r="AA58" s="245">
        <v>123900</v>
      </c>
      <c r="AB58" s="442">
        <v>0</v>
      </c>
      <c r="AC58" s="442">
        <v>0</v>
      </c>
      <c r="AD58" s="246">
        <v>23</v>
      </c>
      <c r="AE58" s="246">
        <v>0</v>
      </c>
      <c r="AF58" s="246">
        <v>0</v>
      </c>
      <c r="AH58" s="21"/>
      <c r="AI58" s="320"/>
      <c r="AJ58" s="320"/>
      <c r="AK58" s="320"/>
      <c r="AL58" s="20"/>
      <c r="AM58" s="20"/>
      <c r="AN58" s="63"/>
      <c r="AO58" s="21"/>
      <c r="AP58" s="320"/>
      <c r="AQ58" s="320"/>
      <c r="AR58" s="466"/>
      <c r="AS58" s="20"/>
      <c r="AT58" s="20"/>
      <c r="AU58" s="63"/>
      <c r="AV58" s="20"/>
      <c r="AW58" s="20"/>
      <c r="AX58" s="20"/>
      <c r="AY58" s="20"/>
      <c r="AZ58" s="20"/>
      <c r="BA58" s="20"/>
      <c r="BB58" s="63"/>
    </row>
    <row r="59" spans="1:54" x14ac:dyDescent="0.3">
      <c r="A59" s="21" t="s">
        <v>1145</v>
      </c>
      <c r="B59" s="21" t="s">
        <v>25</v>
      </c>
      <c r="C59" s="21" t="s">
        <v>25</v>
      </c>
      <c r="D59" s="299" t="s">
        <v>1998</v>
      </c>
      <c r="E59" s="435" t="s">
        <v>9</v>
      </c>
      <c r="F59" s="299" t="s">
        <v>1971</v>
      </c>
      <c r="G59" s="299" t="s">
        <v>38</v>
      </c>
      <c r="H59" s="241">
        <v>432200</v>
      </c>
      <c r="I59" s="20">
        <v>1581</v>
      </c>
      <c r="J59" s="20">
        <v>20</v>
      </c>
      <c r="K59" s="417">
        <v>79.05</v>
      </c>
      <c r="L59" s="243">
        <v>1581</v>
      </c>
      <c r="M59" s="20">
        <v>20</v>
      </c>
      <c r="N59" s="20">
        <v>79.05</v>
      </c>
      <c r="O59" s="20">
        <v>1058</v>
      </c>
      <c r="P59" s="20">
        <v>14</v>
      </c>
      <c r="Q59" s="20">
        <v>75.599999999999994</v>
      </c>
      <c r="R59" s="414">
        <v>1336</v>
      </c>
      <c r="S59" s="378">
        <v>16</v>
      </c>
      <c r="T59" s="415">
        <v>83.5</v>
      </c>
      <c r="U59" s="378">
        <v>975</v>
      </c>
      <c r="V59" s="378">
        <v>15</v>
      </c>
      <c r="W59" s="378">
        <v>65</v>
      </c>
      <c r="X59" s="378">
        <v>1451</v>
      </c>
      <c r="Y59" s="416">
        <v>21</v>
      </c>
      <c r="Z59" s="280"/>
      <c r="AA59" s="241">
        <v>445300</v>
      </c>
      <c r="AB59" s="417">
        <v>79.5</v>
      </c>
      <c r="AC59" s="417">
        <v>85.666666666666671</v>
      </c>
      <c r="AD59" s="20">
        <v>78</v>
      </c>
      <c r="AE59" s="20">
        <v>8</v>
      </c>
      <c r="AF59" s="20">
        <v>636</v>
      </c>
      <c r="AH59" s="21"/>
      <c r="AI59" s="320"/>
      <c r="AJ59" s="320"/>
      <c r="AK59" s="320"/>
      <c r="AL59" s="20"/>
      <c r="AM59" s="20"/>
      <c r="AN59" s="21"/>
      <c r="AO59" s="21"/>
      <c r="AP59" s="320"/>
      <c r="AQ59" s="320"/>
      <c r="AR59" s="466"/>
      <c r="AS59" s="20"/>
      <c r="AT59" s="20"/>
      <c r="AU59" s="21"/>
      <c r="AV59" s="20"/>
      <c r="AW59" s="20"/>
      <c r="AX59" s="20"/>
      <c r="AY59" s="20"/>
      <c r="AZ59" s="20"/>
      <c r="BA59" s="20"/>
      <c r="BB59" s="21"/>
    </row>
    <row r="60" spans="1:54" x14ac:dyDescent="0.3">
      <c r="A60" s="21" t="s">
        <v>1147</v>
      </c>
      <c r="B60" s="21" t="s">
        <v>18</v>
      </c>
      <c r="C60" s="21" t="s">
        <v>18</v>
      </c>
      <c r="D60" s="299" t="s">
        <v>1998</v>
      </c>
      <c r="E60" s="435" t="s">
        <v>9</v>
      </c>
      <c r="F60" s="299" t="s">
        <v>1972</v>
      </c>
      <c r="G60" s="299" t="s">
        <v>38</v>
      </c>
      <c r="H60" s="241">
        <v>486800</v>
      </c>
      <c r="I60" s="20">
        <v>1680</v>
      </c>
      <c r="J60" s="20">
        <v>19</v>
      </c>
      <c r="K60" s="417">
        <v>88.421052631578945</v>
      </c>
      <c r="L60" s="243">
        <v>1680</v>
      </c>
      <c r="M60" s="20">
        <v>19</v>
      </c>
      <c r="N60" s="20">
        <v>88.421052631578945</v>
      </c>
      <c r="O60" s="20">
        <v>992</v>
      </c>
      <c r="P60" s="20">
        <v>10</v>
      </c>
      <c r="Q60" s="20">
        <v>99.2</v>
      </c>
      <c r="R60" s="414">
        <v>1658</v>
      </c>
      <c r="S60" s="378">
        <v>16</v>
      </c>
      <c r="T60" s="415">
        <v>103.6</v>
      </c>
      <c r="U60" s="378">
        <v>2271</v>
      </c>
      <c r="V60" s="378">
        <v>22</v>
      </c>
      <c r="W60" s="378">
        <v>103.23</v>
      </c>
      <c r="X60" s="378">
        <v>2124</v>
      </c>
      <c r="Y60" s="416">
        <v>20</v>
      </c>
      <c r="Z60" s="21"/>
      <c r="AA60" s="241">
        <v>414900</v>
      </c>
      <c r="AB60" s="417">
        <v>76</v>
      </c>
      <c r="AC60" s="417">
        <v>76.666666666666671</v>
      </c>
      <c r="AD60" s="20">
        <v>72</v>
      </c>
      <c r="AE60" s="20">
        <v>5</v>
      </c>
      <c r="AF60" s="20">
        <v>380</v>
      </c>
      <c r="AH60" s="21"/>
      <c r="AI60" s="320"/>
      <c r="AJ60" s="320"/>
      <c r="AK60" s="320"/>
      <c r="AL60" s="20"/>
      <c r="AM60" s="20"/>
      <c r="AN60" s="21"/>
      <c r="AO60" s="21"/>
      <c r="AP60" s="320"/>
      <c r="AQ60" s="320"/>
      <c r="AR60" s="466"/>
      <c r="AS60" s="20"/>
      <c r="AT60" s="20"/>
      <c r="AU60" s="21"/>
      <c r="AV60" s="20"/>
      <c r="AW60" s="20"/>
      <c r="AX60" s="20"/>
      <c r="AY60" s="20"/>
      <c r="AZ60" s="20"/>
      <c r="BA60" s="20"/>
      <c r="BB60" s="21"/>
    </row>
    <row r="61" spans="1:54" x14ac:dyDescent="0.3">
      <c r="A61" s="21" t="s">
        <v>1648</v>
      </c>
      <c r="B61" s="21" t="s">
        <v>15</v>
      </c>
      <c r="C61" s="21" t="s">
        <v>15</v>
      </c>
      <c r="D61" s="299" t="s">
        <v>1998</v>
      </c>
      <c r="E61" s="435" t="s">
        <v>10</v>
      </c>
      <c r="F61" s="299" t="s">
        <v>1972</v>
      </c>
      <c r="G61" s="299" t="s">
        <v>38</v>
      </c>
      <c r="H61" s="241">
        <v>354000</v>
      </c>
      <c r="I61" s="20">
        <v>1286</v>
      </c>
      <c r="J61" s="20">
        <v>20</v>
      </c>
      <c r="K61" s="417">
        <v>64.3</v>
      </c>
      <c r="L61" s="243">
        <v>1286</v>
      </c>
      <c r="M61" s="20">
        <v>20</v>
      </c>
      <c r="N61" s="20">
        <v>64.3</v>
      </c>
      <c r="O61" s="20">
        <v>365</v>
      </c>
      <c r="P61" s="20">
        <v>6</v>
      </c>
      <c r="Q61" s="20">
        <v>60.8</v>
      </c>
      <c r="R61" s="414">
        <v>0</v>
      </c>
      <c r="S61" s="378">
        <v>0</v>
      </c>
      <c r="T61" s="415">
        <v>0</v>
      </c>
      <c r="U61" s="378">
        <v>0</v>
      </c>
      <c r="V61" s="378">
        <v>0</v>
      </c>
      <c r="W61" s="378">
        <v>0</v>
      </c>
      <c r="X61" s="378">
        <v>0</v>
      </c>
      <c r="Y61" s="416">
        <v>0</v>
      </c>
      <c r="Z61" s="21"/>
      <c r="AA61" s="241">
        <v>325800</v>
      </c>
      <c r="AB61" s="417">
        <v>68.285714285714292</v>
      </c>
      <c r="AC61" s="417">
        <v>56.666666666666664</v>
      </c>
      <c r="AD61" s="20">
        <v>86</v>
      </c>
      <c r="AE61" s="20">
        <v>7</v>
      </c>
      <c r="AF61" s="20">
        <v>478</v>
      </c>
      <c r="AH61" s="21"/>
      <c r="AI61" s="320"/>
      <c r="AJ61" s="320"/>
      <c r="AK61" s="320"/>
      <c r="AL61" s="20"/>
      <c r="AM61" s="20"/>
      <c r="AN61" s="21"/>
      <c r="AO61" s="21"/>
      <c r="AP61" s="320"/>
      <c r="AQ61" s="320"/>
      <c r="AR61" s="466"/>
      <c r="AS61" s="20"/>
      <c r="AT61" s="20"/>
      <c r="AU61" s="21"/>
      <c r="AV61" s="20"/>
      <c r="AW61" s="20"/>
      <c r="AX61" s="20"/>
      <c r="AY61" s="20"/>
      <c r="AZ61" s="20"/>
      <c r="BA61" s="20"/>
      <c r="BB61" s="21"/>
    </row>
    <row r="62" spans="1:54" x14ac:dyDescent="0.3">
      <c r="A62" s="21" t="s">
        <v>1155</v>
      </c>
      <c r="B62" s="21" t="s">
        <v>3</v>
      </c>
      <c r="C62" s="21" t="s">
        <v>3</v>
      </c>
      <c r="D62" s="299" t="s">
        <v>1998</v>
      </c>
      <c r="E62" s="435" t="s">
        <v>11</v>
      </c>
      <c r="F62" s="299" t="s">
        <v>1973</v>
      </c>
      <c r="G62" s="299" t="s">
        <v>38</v>
      </c>
      <c r="H62" s="241">
        <v>581000</v>
      </c>
      <c r="I62" s="20">
        <v>1583</v>
      </c>
      <c r="J62" s="20">
        <v>15</v>
      </c>
      <c r="K62" s="417">
        <v>105.53333333333333</v>
      </c>
      <c r="L62" s="243">
        <v>1583</v>
      </c>
      <c r="M62" s="20">
        <v>15</v>
      </c>
      <c r="N62" s="20">
        <v>105.53333333333333</v>
      </c>
      <c r="O62" s="20">
        <v>1596</v>
      </c>
      <c r="P62" s="20">
        <v>18</v>
      </c>
      <c r="Q62" s="20">
        <v>88.7</v>
      </c>
      <c r="R62" s="414">
        <v>1744</v>
      </c>
      <c r="S62" s="378">
        <v>17</v>
      </c>
      <c r="T62" s="415">
        <v>102.6</v>
      </c>
      <c r="U62" s="378">
        <v>1569</v>
      </c>
      <c r="V62" s="378">
        <v>19</v>
      </c>
      <c r="W62" s="378">
        <v>82.58</v>
      </c>
      <c r="X62" s="378">
        <v>445</v>
      </c>
      <c r="Y62" s="416">
        <v>7</v>
      </c>
      <c r="Z62" s="280"/>
      <c r="AA62" s="241">
        <v>654700</v>
      </c>
      <c r="AB62" s="417">
        <v>130.125</v>
      </c>
      <c r="AC62" s="417">
        <v>115</v>
      </c>
      <c r="AD62" s="20">
        <v>156</v>
      </c>
      <c r="AE62" s="20">
        <v>8</v>
      </c>
      <c r="AF62" s="20">
        <v>1041</v>
      </c>
      <c r="AH62" s="21"/>
      <c r="AI62" s="320"/>
      <c r="AJ62" s="320"/>
      <c r="AK62" s="320"/>
      <c r="AL62" s="20"/>
      <c r="AM62" s="20"/>
      <c r="AN62" s="25"/>
      <c r="AO62" s="21"/>
      <c r="AP62" s="320"/>
      <c r="AQ62" s="320"/>
      <c r="AR62" s="466"/>
      <c r="AS62" s="20"/>
      <c r="AT62" s="20"/>
      <c r="AU62" s="25"/>
      <c r="AV62" s="20"/>
      <c r="AW62" s="20"/>
      <c r="AX62" s="20"/>
      <c r="AY62" s="20"/>
      <c r="AZ62" s="20"/>
      <c r="BA62" s="20"/>
      <c r="BB62" s="25"/>
    </row>
    <row r="63" spans="1:54" x14ac:dyDescent="0.3">
      <c r="A63" s="199" t="s">
        <v>1652</v>
      </c>
      <c r="B63" s="199" t="s">
        <v>19</v>
      </c>
      <c r="C63" s="199" t="s">
        <v>19</v>
      </c>
      <c r="D63" s="441" t="s">
        <v>1998</v>
      </c>
      <c r="E63" s="435" t="s">
        <v>1971</v>
      </c>
      <c r="F63" s="441" t="s">
        <v>9</v>
      </c>
      <c r="G63" s="441" t="s">
        <v>38</v>
      </c>
      <c r="H63" s="245">
        <v>123900</v>
      </c>
      <c r="I63" s="246">
        <v>0</v>
      </c>
      <c r="J63" s="246">
        <v>0</v>
      </c>
      <c r="K63" s="442" t="s">
        <v>1020</v>
      </c>
      <c r="L63" s="322">
        <v>0</v>
      </c>
      <c r="M63" s="246">
        <v>0</v>
      </c>
      <c r="N63" s="246">
        <v>0</v>
      </c>
      <c r="O63" s="246">
        <v>0</v>
      </c>
      <c r="P63" s="246">
        <v>0</v>
      </c>
      <c r="Q63" s="246">
        <v>0</v>
      </c>
      <c r="R63" s="443">
        <v>0</v>
      </c>
      <c r="S63" s="444">
        <v>0</v>
      </c>
      <c r="T63" s="445">
        <v>0</v>
      </c>
      <c r="U63" s="444">
        <v>0</v>
      </c>
      <c r="V63" s="444">
        <v>0</v>
      </c>
      <c r="W63" s="444">
        <v>0</v>
      </c>
      <c r="X63" s="444">
        <v>0</v>
      </c>
      <c r="Y63" s="446">
        <v>0</v>
      </c>
      <c r="Z63" s="372"/>
      <c r="AA63" s="245">
        <v>123900</v>
      </c>
      <c r="AB63" s="442">
        <v>0</v>
      </c>
      <c r="AC63" s="442">
        <v>0</v>
      </c>
      <c r="AD63" s="246">
        <v>23</v>
      </c>
      <c r="AE63" s="246">
        <v>0</v>
      </c>
      <c r="AF63" s="246">
        <v>0</v>
      </c>
      <c r="AH63" s="21"/>
      <c r="AI63" s="320"/>
      <c r="AJ63" s="320"/>
      <c r="AK63" s="320"/>
      <c r="AL63" s="20"/>
      <c r="AM63" s="20"/>
      <c r="AN63" s="63"/>
      <c r="AO63" s="21"/>
      <c r="AP63" s="320"/>
      <c r="AQ63" s="320"/>
      <c r="AR63" s="466"/>
      <c r="AS63" s="20"/>
      <c r="AT63" s="20"/>
      <c r="AU63" s="63"/>
      <c r="AV63" s="20"/>
      <c r="AW63" s="20"/>
      <c r="AX63" s="20"/>
      <c r="AY63" s="20"/>
      <c r="AZ63" s="20"/>
      <c r="BA63" s="20"/>
      <c r="BB63" s="63"/>
    </row>
    <row r="64" spans="1:54" x14ac:dyDescent="0.3">
      <c r="A64" s="21" t="s">
        <v>1159</v>
      </c>
      <c r="B64" s="21" t="s">
        <v>23</v>
      </c>
      <c r="C64" s="21" t="s">
        <v>23</v>
      </c>
      <c r="D64" s="299" t="s">
        <v>1998</v>
      </c>
      <c r="E64" s="435" t="s">
        <v>1971</v>
      </c>
      <c r="F64" s="299" t="s">
        <v>1972</v>
      </c>
      <c r="G64" s="299" t="s">
        <v>38</v>
      </c>
      <c r="H64" s="241">
        <v>403300</v>
      </c>
      <c r="I64" s="20">
        <v>1172</v>
      </c>
      <c r="J64" s="20">
        <v>16</v>
      </c>
      <c r="K64" s="417">
        <v>73.25</v>
      </c>
      <c r="L64" s="243">
        <v>1172</v>
      </c>
      <c r="M64" s="20">
        <v>16</v>
      </c>
      <c r="N64" s="20">
        <v>73.25</v>
      </c>
      <c r="O64" s="20">
        <v>482</v>
      </c>
      <c r="P64" s="20">
        <v>10</v>
      </c>
      <c r="Q64" s="20">
        <v>48.2</v>
      </c>
      <c r="R64" s="414">
        <v>633</v>
      </c>
      <c r="S64" s="378">
        <v>11</v>
      </c>
      <c r="T64" s="415">
        <v>57.5</v>
      </c>
      <c r="U64" s="378">
        <v>340</v>
      </c>
      <c r="V64" s="378">
        <v>7</v>
      </c>
      <c r="W64" s="378">
        <v>48.57</v>
      </c>
      <c r="X64" s="378">
        <v>222</v>
      </c>
      <c r="Y64" s="416">
        <v>5</v>
      </c>
      <c r="Z64" s="21"/>
      <c r="AA64" s="241">
        <v>383400</v>
      </c>
      <c r="AB64" s="417">
        <v>73</v>
      </c>
      <c r="AC64" s="417">
        <v>63</v>
      </c>
      <c r="AD64" s="20">
        <v>112</v>
      </c>
      <c r="AE64" s="20">
        <v>6</v>
      </c>
      <c r="AF64" s="20">
        <v>438</v>
      </c>
      <c r="AH64" s="21"/>
      <c r="AI64" s="320"/>
      <c r="AJ64" s="320"/>
      <c r="AK64" s="320"/>
      <c r="AL64" s="20"/>
      <c r="AM64" s="20"/>
      <c r="AN64" s="21"/>
      <c r="AO64" s="21"/>
      <c r="AP64" s="320"/>
      <c r="AQ64" s="320"/>
      <c r="AR64" s="466"/>
      <c r="AS64" s="20"/>
      <c r="AT64" s="20"/>
      <c r="AU64" s="21"/>
      <c r="AV64" s="20"/>
      <c r="AW64" s="20"/>
      <c r="AX64" s="20"/>
      <c r="AY64" s="20"/>
      <c r="AZ64" s="20"/>
      <c r="BA64" s="20"/>
      <c r="BB64" s="21"/>
    </row>
    <row r="65" spans="1:54" s="200" customFormat="1" x14ac:dyDescent="0.3">
      <c r="A65" s="21" t="s">
        <v>1163</v>
      </c>
      <c r="B65" s="21" t="s">
        <v>17</v>
      </c>
      <c r="C65" s="21" t="s">
        <v>17</v>
      </c>
      <c r="D65" s="299" t="s">
        <v>1998</v>
      </c>
      <c r="E65" s="435" t="s">
        <v>1972</v>
      </c>
      <c r="F65" s="299" t="s">
        <v>38</v>
      </c>
      <c r="G65" s="299" t="s">
        <v>38</v>
      </c>
      <c r="H65" s="241">
        <v>256300</v>
      </c>
      <c r="I65" s="20">
        <v>419</v>
      </c>
      <c r="J65" s="20">
        <v>9</v>
      </c>
      <c r="K65" s="417">
        <v>46.555555555555557</v>
      </c>
      <c r="L65" s="243">
        <v>419</v>
      </c>
      <c r="M65" s="20">
        <v>9</v>
      </c>
      <c r="N65" s="20">
        <v>46.555555555555557</v>
      </c>
      <c r="O65" s="20">
        <v>824</v>
      </c>
      <c r="P65" s="20">
        <v>15</v>
      </c>
      <c r="Q65" s="20">
        <v>54.9</v>
      </c>
      <c r="R65" s="414">
        <v>179</v>
      </c>
      <c r="S65" s="378">
        <v>5</v>
      </c>
      <c r="T65" s="415">
        <v>35.799999999999997</v>
      </c>
      <c r="U65" s="378">
        <v>0</v>
      </c>
      <c r="V65" s="378">
        <v>0</v>
      </c>
      <c r="W65" s="378">
        <v>0</v>
      </c>
      <c r="X65" s="378">
        <v>0</v>
      </c>
      <c r="Y65" s="416">
        <v>0</v>
      </c>
      <c r="Z65" s="298"/>
      <c r="AA65" s="241">
        <v>238000</v>
      </c>
      <c r="AB65" s="417">
        <v>44.25</v>
      </c>
      <c r="AC65" s="417">
        <v>37.666666666666664</v>
      </c>
      <c r="AD65" s="20">
        <v>68</v>
      </c>
      <c r="AE65" s="20">
        <v>4</v>
      </c>
      <c r="AF65" s="20">
        <v>177</v>
      </c>
      <c r="AG65"/>
      <c r="AH65" s="21"/>
      <c r="AI65" s="320"/>
      <c r="AJ65" s="320"/>
      <c r="AK65" s="320"/>
      <c r="AL65" s="20"/>
      <c r="AM65" s="20"/>
      <c r="AN65" s="25"/>
      <c r="AO65" s="21"/>
      <c r="AP65" s="320"/>
      <c r="AQ65" s="320"/>
      <c r="AR65" s="466"/>
      <c r="AS65" s="20"/>
      <c r="AT65" s="20"/>
      <c r="AU65" s="25"/>
      <c r="AV65" s="20"/>
      <c r="AW65" s="20"/>
      <c r="AX65" s="20"/>
      <c r="AY65" s="20"/>
      <c r="AZ65" s="20"/>
      <c r="BA65" s="20"/>
      <c r="BB65" s="25"/>
    </row>
    <row r="66" spans="1:54" x14ac:dyDescent="0.3">
      <c r="A66" s="21" t="s">
        <v>1164</v>
      </c>
      <c r="B66" s="21" t="s">
        <v>24</v>
      </c>
      <c r="C66" s="21" t="s">
        <v>24</v>
      </c>
      <c r="D66" s="299" t="s">
        <v>1998</v>
      </c>
      <c r="E66" s="435" t="s">
        <v>9</v>
      </c>
      <c r="F66" s="299" t="s">
        <v>1971</v>
      </c>
      <c r="G66" s="299" t="s">
        <v>38</v>
      </c>
      <c r="H66" s="241">
        <v>372900</v>
      </c>
      <c r="I66" s="20">
        <v>1490</v>
      </c>
      <c r="J66" s="20">
        <v>22</v>
      </c>
      <c r="K66" s="417">
        <v>67.727272727272734</v>
      </c>
      <c r="L66" s="243">
        <v>1490</v>
      </c>
      <c r="M66" s="20">
        <v>22</v>
      </c>
      <c r="N66" s="20">
        <v>67.727272727272734</v>
      </c>
      <c r="O66" s="20">
        <v>1682</v>
      </c>
      <c r="P66" s="20">
        <v>22</v>
      </c>
      <c r="Q66" s="20">
        <v>76.5</v>
      </c>
      <c r="R66" s="414">
        <v>1292</v>
      </c>
      <c r="S66" s="378">
        <v>17</v>
      </c>
      <c r="T66" s="415">
        <v>76</v>
      </c>
      <c r="U66" s="378">
        <v>1444</v>
      </c>
      <c r="V66" s="378">
        <v>21</v>
      </c>
      <c r="W66" s="378">
        <v>68.760000000000005</v>
      </c>
      <c r="X66" s="378">
        <v>1456</v>
      </c>
      <c r="Y66" s="416">
        <v>22</v>
      </c>
      <c r="Z66" s="280"/>
      <c r="AA66" s="241">
        <v>372000</v>
      </c>
      <c r="AB66" s="417">
        <v>81.25</v>
      </c>
      <c r="AC66" s="417">
        <v>64.666666666666671</v>
      </c>
      <c r="AD66" s="20">
        <v>60</v>
      </c>
      <c r="AE66" s="20">
        <v>8</v>
      </c>
      <c r="AF66" s="20">
        <v>650</v>
      </c>
      <c r="AH66" s="21"/>
      <c r="AI66" s="320"/>
      <c r="AJ66" s="320"/>
      <c r="AK66" s="320"/>
      <c r="AL66" s="20"/>
      <c r="AM66" s="20"/>
      <c r="AN66" s="25"/>
      <c r="AO66" s="21"/>
      <c r="AP66" s="320"/>
      <c r="AQ66" s="320"/>
      <c r="AR66" s="466"/>
      <c r="AS66" s="20"/>
      <c r="AT66" s="20"/>
      <c r="AU66" s="25"/>
      <c r="AV66" s="20"/>
      <c r="AW66" s="20"/>
      <c r="AX66" s="20"/>
      <c r="AY66" s="20"/>
      <c r="AZ66" s="20"/>
      <c r="BA66" s="20"/>
      <c r="BB66" s="25"/>
    </row>
    <row r="67" spans="1:54" x14ac:dyDescent="0.3">
      <c r="A67" s="21" t="s">
        <v>1168</v>
      </c>
      <c r="B67" s="437" t="s">
        <v>14</v>
      </c>
      <c r="C67" s="21" t="s">
        <v>12</v>
      </c>
      <c r="D67" s="299" t="s">
        <v>38</v>
      </c>
      <c r="E67" s="435" t="s">
        <v>9</v>
      </c>
      <c r="F67" s="299" t="s">
        <v>1974</v>
      </c>
      <c r="G67" s="299" t="s">
        <v>38</v>
      </c>
      <c r="H67" s="241">
        <v>408000</v>
      </c>
      <c r="I67" s="20">
        <v>494</v>
      </c>
      <c r="J67" s="20">
        <v>6</v>
      </c>
      <c r="K67" s="417">
        <v>82.333333333333329</v>
      </c>
      <c r="L67" s="243">
        <v>494</v>
      </c>
      <c r="M67" s="20">
        <v>6</v>
      </c>
      <c r="N67" s="20">
        <v>82.333333333333329</v>
      </c>
      <c r="O67" s="20">
        <v>446</v>
      </c>
      <c r="P67" s="20">
        <v>10</v>
      </c>
      <c r="Q67" s="20">
        <v>44.6</v>
      </c>
      <c r="R67" s="414">
        <v>266</v>
      </c>
      <c r="S67" s="378">
        <v>5</v>
      </c>
      <c r="T67" s="415">
        <v>53.2</v>
      </c>
      <c r="U67" s="378">
        <v>87</v>
      </c>
      <c r="V67" s="378">
        <v>2</v>
      </c>
      <c r="W67" s="378">
        <v>43.5</v>
      </c>
      <c r="X67" s="378">
        <v>44</v>
      </c>
      <c r="Y67" s="416">
        <v>1</v>
      </c>
      <c r="Z67" s="298"/>
      <c r="AA67" s="241">
        <v>403100</v>
      </c>
      <c r="AB67" s="417">
        <v>70.571428571428569</v>
      </c>
      <c r="AC67" s="417">
        <v>90.666666666666671</v>
      </c>
      <c r="AD67" s="20">
        <v>55</v>
      </c>
      <c r="AE67" s="20">
        <v>7</v>
      </c>
      <c r="AF67" s="20">
        <v>494</v>
      </c>
      <c r="AH67" s="21"/>
      <c r="AI67" s="320"/>
      <c r="AJ67" s="320"/>
      <c r="AK67" s="320"/>
      <c r="AL67" s="20"/>
      <c r="AM67" s="20"/>
      <c r="AN67" s="25"/>
      <c r="AO67" s="21"/>
      <c r="AP67" s="320"/>
      <c r="AQ67" s="320"/>
      <c r="AR67" s="466"/>
      <c r="AS67" s="20"/>
      <c r="AT67" s="20"/>
      <c r="AU67" s="25"/>
      <c r="AV67" s="20"/>
      <c r="AW67" s="20"/>
      <c r="AX67" s="20"/>
      <c r="AY67" s="20"/>
      <c r="AZ67" s="20"/>
      <c r="BA67" s="20"/>
      <c r="BB67" s="25"/>
    </row>
    <row r="68" spans="1:54" x14ac:dyDescent="0.3">
      <c r="A68" s="199" t="s">
        <v>1169</v>
      </c>
      <c r="B68" s="437" t="s">
        <v>24</v>
      </c>
      <c r="C68" s="199" t="s">
        <v>15</v>
      </c>
      <c r="D68" s="441" t="s">
        <v>38</v>
      </c>
      <c r="E68" s="435" t="s">
        <v>1974</v>
      </c>
      <c r="F68" s="441" t="s">
        <v>9</v>
      </c>
      <c r="G68" s="441" t="s">
        <v>38</v>
      </c>
      <c r="H68" s="245">
        <v>189400</v>
      </c>
      <c r="I68" s="246">
        <v>172</v>
      </c>
      <c r="J68" s="246">
        <v>4</v>
      </c>
      <c r="K68" s="442">
        <v>43</v>
      </c>
      <c r="L68" s="322">
        <v>172</v>
      </c>
      <c r="M68" s="246">
        <v>4</v>
      </c>
      <c r="N68" s="246">
        <v>43</v>
      </c>
      <c r="O68" s="246">
        <v>789</v>
      </c>
      <c r="P68" s="246">
        <v>14</v>
      </c>
      <c r="Q68" s="246">
        <v>56.4</v>
      </c>
      <c r="R68" s="443">
        <v>477</v>
      </c>
      <c r="S68" s="444">
        <v>8</v>
      </c>
      <c r="T68" s="445">
        <v>59.6</v>
      </c>
      <c r="U68" s="444">
        <v>1038</v>
      </c>
      <c r="V68" s="444">
        <v>16</v>
      </c>
      <c r="W68" s="444">
        <v>64.88</v>
      </c>
      <c r="X68" s="444">
        <v>404</v>
      </c>
      <c r="Y68" s="446">
        <v>5</v>
      </c>
      <c r="Z68" s="372"/>
      <c r="AA68" s="245">
        <v>189800</v>
      </c>
      <c r="AB68" s="442">
        <v>36</v>
      </c>
      <c r="AC68" s="442">
        <v>36</v>
      </c>
      <c r="AD68" s="246">
        <v>37</v>
      </c>
      <c r="AE68" s="246">
        <v>3</v>
      </c>
      <c r="AF68" s="246">
        <v>108</v>
      </c>
      <c r="AH68" s="21"/>
      <c r="AI68" s="320"/>
      <c r="AJ68" s="320"/>
      <c r="AK68" s="320"/>
      <c r="AL68" s="20"/>
      <c r="AM68" s="20"/>
      <c r="AN68" s="25"/>
      <c r="AO68" s="21"/>
      <c r="AP68" s="320"/>
      <c r="AQ68" s="320"/>
      <c r="AR68" s="466"/>
      <c r="AS68" s="20"/>
      <c r="AT68" s="20"/>
      <c r="AU68" s="25"/>
      <c r="AV68" s="20"/>
      <c r="AW68" s="20"/>
      <c r="AX68" s="20"/>
      <c r="AY68" s="20"/>
      <c r="AZ68" s="20"/>
      <c r="BA68" s="20"/>
      <c r="BB68" s="25"/>
    </row>
    <row r="69" spans="1:54" x14ac:dyDescent="0.3">
      <c r="A69" s="21" t="s">
        <v>1172</v>
      </c>
      <c r="B69" s="21" t="s">
        <v>16</v>
      </c>
      <c r="C69" s="21" t="s">
        <v>16</v>
      </c>
      <c r="D69" s="299" t="s">
        <v>1998</v>
      </c>
      <c r="E69" s="435" t="s">
        <v>1972</v>
      </c>
      <c r="F69" s="299" t="s">
        <v>10</v>
      </c>
      <c r="G69" s="299" t="s">
        <v>38</v>
      </c>
      <c r="H69" s="241">
        <v>313600</v>
      </c>
      <c r="I69" s="20">
        <v>443</v>
      </c>
      <c r="J69" s="20">
        <v>7</v>
      </c>
      <c r="K69" s="417">
        <v>63.285714285714285</v>
      </c>
      <c r="L69" s="243">
        <v>443</v>
      </c>
      <c r="M69" s="20">
        <v>7</v>
      </c>
      <c r="N69" s="20">
        <v>63.285714285714285</v>
      </c>
      <c r="O69" s="20">
        <v>1506</v>
      </c>
      <c r="P69" s="20">
        <v>15</v>
      </c>
      <c r="Q69" s="20">
        <v>100.4</v>
      </c>
      <c r="R69" s="414">
        <v>1585</v>
      </c>
      <c r="S69" s="378">
        <v>14</v>
      </c>
      <c r="T69" s="415">
        <v>113.2</v>
      </c>
      <c r="U69" s="378">
        <v>2400</v>
      </c>
      <c r="V69" s="378">
        <v>20</v>
      </c>
      <c r="W69" s="378">
        <v>120</v>
      </c>
      <c r="X69" s="378">
        <v>1708</v>
      </c>
      <c r="Y69" s="416">
        <v>15</v>
      </c>
      <c r="Z69" s="298"/>
      <c r="AA69" s="241">
        <v>313600</v>
      </c>
      <c r="AB69" s="417">
        <v>25.5</v>
      </c>
      <c r="AC69" s="417">
        <v>25.5</v>
      </c>
      <c r="AD69" s="20">
        <v>126</v>
      </c>
      <c r="AE69" s="20">
        <v>2</v>
      </c>
      <c r="AF69" s="20">
        <v>51</v>
      </c>
      <c r="AH69" s="21"/>
      <c r="AI69" s="320"/>
      <c r="AJ69" s="320"/>
      <c r="AK69" s="320"/>
      <c r="AL69" s="20"/>
      <c r="AM69" s="20"/>
      <c r="AN69" s="21"/>
      <c r="AO69" s="21"/>
      <c r="AP69" s="320"/>
      <c r="AQ69" s="320"/>
      <c r="AR69" s="466"/>
      <c r="AS69" s="20"/>
      <c r="AT69" s="20"/>
      <c r="AU69" s="21"/>
      <c r="AV69" s="20"/>
      <c r="AW69" s="20"/>
      <c r="AX69" s="20"/>
      <c r="AY69" s="20"/>
      <c r="AZ69" s="20"/>
      <c r="BA69" s="20"/>
      <c r="BB69" s="21"/>
    </row>
    <row r="70" spans="1:54" x14ac:dyDescent="0.3">
      <c r="A70" s="199" t="s">
        <v>1748</v>
      </c>
      <c r="B70" s="199" t="s">
        <v>22</v>
      </c>
      <c r="C70" s="199" t="s">
        <v>22</v>
      </c>
      <c r="D70" s="441" t="s">
        <v>1998</v>
      </c>
      <c r="E70" s="435" t="s">
        <v>1971</v>
      </c>
      <c r="F70" s="441" t="s">
        <v>10</v>
      </c>
      <c r="G70" s="441" t="s">
        <v>38</v>
      </c>
      <c r="H70" s="245">
        <v>192700</v>
      </c>
      <c r="I70" s="246">
        <v>70</v>
      </c>
      <c r="J70" s="246">
        <v>1</v>
      </c>
      <c r="K70" s="442">
        <v>70</v>
      </c>
      <c r="L70" s="322">
        <v>70</v>
      </c>
      <c r="M70" s="246">
        <v>1</v>
      </c>
      <c r="N70" s="246">
        <v>70</v>
      </c>
      <c r="O70" s="246">
        <v>0</v>
      </c>
      <c r="P70" s="246">
        <v>0</v>
      </c>
      <c r="Q70" s="246">
        <v>0</v>
      </c>
      <c r="R70" s="443">
        <v>0</v>
      </c>
      <c r="S70" s="444">
        <v>0</v>
      </c>
      <c r="T70" s="445">
        <v>0</v>
      </c>
      <c r="U70" s="444">
        <v>0</v>
      </c>
      <c r="V70" s="444">
        <v>0</v>
      </c>
      <c r="W70" s="444">
        <v>0</v>
      </c>
      <c r="X70" s="444">
        <v>0</v>
      </c>
      <c r="Y70" s="446">
        <v>0</v>
      </c>
      <c r="Z70" s="246"/>
      <c r="AA70" s="245">
        <v>214200</v>
      </c>
      <c r="AB70" s="442">
        <v>52.666666666666664</v>
      </c>
      <c r="AC70" s="442">
        <v>52.666666666666664</v>
      </c>
      <c r="AD70" s="246">
        <v>20</v>
      </c>
      <c r="AE70" s="246">
        <v>3</v>
      </c>
      <c r="AF70" s="246">
        <v>158</v>
      </c>
      <c r="AH70" s="21"/>
      <c r="AI70" s="320"/>
      <c r="AJ70" s="320"/>
      <c r="AK70" s="320"/>
      <c r="AL70" s="20"/>
      <c r="AM70" s="20"/>
      <c r="AN70" s="21"/>
      <c r="AO70" s="21"/>
      <c r="AP70" s="320"/>
      <c r="AQ70" s="320"/>
      <c r="AR70" s="466"/>
      <c r="AS70" s="20"/>
      <c r="AT70" s="20"/>
      <c r="AU70" s="21"/>
      <c r="AV70" s="20"/>
      <c r="AW70" s="20"/>
      <c r="AX70" s="20"/>
      <c r="AY70" s="20"/>
      <c r="AZ70" s="20"/>
      <c r="BA70" s="20"/>
      <c r="BB70" s="21"/>
    </row>
    <row r="71" spans="1:54" x14ac:dyDescent="0.3">
      <c r="A71" s="21" t="s">
        <v>1178</v>
      </c>
      <c r="B71" s="21" t="s">
        <v>22</v>
      </c>
      <c r="C71" s="21" t="s">
        <v>22</v>
      </c>
      <c r="D71" s="299" t="s">
        <v>1998</v>
      </c>
      <c r="E71" s="435" t="s">
        <v>11</v>
      </c>
      <c r="F71" s="299" t="s">
        <v>1973</v>
      </c>
      <c r="G71" s="299" t="s">
        <v>38</v>
      </c>
      <c r="H71" s="241">
        <v>513299.99999999994</v>
      </c>
      <c r="I71" s="20">
        <v>2051</v>
      </c>
      <c r="J71" s="20">
        <v>22</v>
      </c>
      <c r="K71" s="417">
        <v>93.227272727272734</v>
      </c>
      <c r="L71" s="243">
        <v>2051</v>
      </c>
      <c r="M71" s="20">
        <v>22</v>
      </c>
      <c r="N71" s="20">
        <v>93.227272727272734</v>
      </c>
      <c r="O71" s="20">
        <v>2218</v>
      </c>
      <c r="P71" s="20">
        <v>22</v>
      </c>
      <c r="Q71" s="20">
        <v>100.8</v>
      </c>
      <c r="R71" s="414">
        <v>1904</v>
      </c>
      <c r="S71" s="378">
        <v>17</v>
      </c>
      <c r="T71" s="415">
        <v>112</v>
      </c>
      <c r="U71" s="378">
        <v>2469</v>
      </c>
      <c r="V71" s="378">
        <v>22</v>
      </c>
      <c r="W71" s="378">
        <v>112.23</v>
      </c>
      <c r="X71" s="378">
        <v>2221</v>
      </c>
      <c r="Y71" s="416">
        <v>22</v>
      </c>
      <c r="Z71" s="21"/>
      <c r="AA71" s="241">
        <v>518200.00000000006</v>
      </c>
      <c r="AB71" s="417">
        <v>98.857142857142861</v>
      </c>
      <c r="AC71" s="417">
        <v>101.33333333333333</v>
      </c>
      <c r="AD71" s="20">
        <v>120</v>
      </c>
      <c r="AE71" s="20">
        <v>7</v>
      </c>
      <c r="AF71" s="20">
        <v>692</v>
      </c>
      <c r="AH71" s="21"/>
      <c r="AI71" s="320"/>
      <c r="AJ71" s="320"/>
      <c r="AK71" s="320"/>
      <c r="AL71" s="20"/>
      <c r="AM71" s="20"/>
      <c r="AN71" s="21"/>
      <c r="AO71" s="21"/>
      <c r="AP71" s="320"/>
      <c r="AQ71" s="320"/>
      <c r="AR71" s="466"/>
      <c r="AS71" s="20"/>
      <c r="AT71" s="20"/>
      <c r="AU71" s="21"/>
      <c r="AV71" s="20"/>
      <c r="AW71" s="20"/>
      <c r="AX71" s="20"/>
      <c r="AY71" s="20"/>
      <c r="AZ71" s="20"/>
      <c r="BA71" s="20"/>
      <c r="BB71" s="21"/>
    </row>
    <row r="72" spans="1:54" x14ac:dyDescent="0.3">
      <c r="A72" s="21" t="s">
        <v>976</v>
      </c>
      <c r="B72" s="21" t="s">
        <v>17</v>
      </c>
      <c r="C72" s="21" t="s">
        <v>17</v>
      </c>
      <c r="D72" s="299" t="s">
        <v>1998</v>
      </c>
      <c r="E72" s="435" t="s">
        <v>9</v>
      </c>
      <c r="F72" s="299" t="s">
        <v>1976</v>
      </c>
      <c r="G72" s="299" t="s">
        <v>38</v>
      </c>
      <c r="H72" s="241">
        <v>321500</v>
      </c>
      <c r="I72" s="20">
        <v>876</v>
      </c>
      <c r="J72" s="20">
        <v>15</v>
      </c>
      <c r="K72" s="417">
        <v>58.4</v>
      </c>
      <c r="L72" s="243">
        <v>876</v>
      </c>
      <c r="M72" s="20">
        <v>15</v>
      </c>
      <c r="N72" s="20">
        <v>58.4</v>
      </c>
      <c r="O72" s="20">
        <v>526</v>
      </c>
      <c r="P72" s="20">
        <v>12</v>
      </c>
      <c r="Q72" s="20">
        <v>43.8</v>
      </c>
      <c r="R72" s="414">
        <v>371</v>
      </c>
      <c r="S72" s="378">
        <v>7</v>
      </c>
      <c r="T72" s="415">
        <v>53</v>
      </c>
      <c r="U72" s="378">
        <v>164</v>
      </c>
      <c r="V72" s="378">
        <v>3</v>
      </c>
      <c r="W72" s="378">
        <v>54.67</v>
      </c>
      <c r="X72" s="378">
        <v>0</v>
      </c>
      <c r="Y72" s="416">
        <v>0</v>
      </c>
      <c r="Z72" s="20"/>
      <c r="AA72" s="241">
        <v>321500</v>
      </c>
      <c r="AB72" s="417">
        <v>0</v>
      </c>
      <c r="AC72" s="417">
        <v>0</v>
      </c>
      <c r="AD72" s="20">
        <v>61</v>
      </c>
      <c r="AE72" s="20">
        <v>0</v>
      </c>
      <c r="AF72" s="20">
        <v>0</v>
      </c>
      <c r="AH72" s="21"/>
      <c r="AI72" s="320"/>
      <c r="AJ72" s="320"/>
      <c r="AK72" s="320"/>
      <c r="AL72" s="20"/>
      <c r="AM72" s="20"/>
      <c r="AN72" s="21"/>
      <c r="AO72" s="21"/>
      <c r="AP72" s="320"/>
      <c r="AQ72" s="320"/>
      <c r="AR72" s="466"/>
      <c r="AS72" s="20"/>
      <c r="AT72" s="20"/>
      <c r="AU72" s="21"/>
      <c r="AV72" s="20"/>
      <c r="AW72" s="20"/>
      <c r="AX72" s="20"/>
      <c r="AY72" s="20"/>
      <c r="AZ72" s="20"/>
      <c r="BA72" s="20"/>
      <c r="BB72" s="21"/>
    </row>
    <row r="73" spans="1:54" x14ac:dyDescent="0.3">
      <c r="A73" s="21" t="s">
        <v>906</v>
      </c>
      <c r="B73" s="21" t="s">
        <v>15</v>
      </c>
      <c r="C73" s="21" t="s">
        <v>15</v>
      </c>
      <c r="D73" s="299" t="s">
        <v>1998</v>
      </c>
      <c r="E73" s="435" t="s">
        <v>38</v>
      </c>
      <c r="F73" s="299" t="s">
        <v>1972</v>
      </c>
      <c r="G73" s="299" t="s">
        <v>38</v>
      </c>
      <c r="H73" s="241">
        <v>319900</v>
      </c>
      <c r="I73" s="20">
        <v>1162</v>
      </c>
      <c r="J73" s="20">
        <v>20</v>
      </c>
      <c r="K73" s="417">
        <v>58.1</v>
      </c>
      <c r="L73" s="243">
        <v>1162</v>
      </c>
      <c r="M73" s="20">
        <v>20</v>
      </c>
      <c r="N73" s="20">
        <v>58.1</v>
      </c>
      <c r="O73" s="20">
        <v>985</v>
      </c>
      <c r="P73" s="20">
        <v>17</v>
      </c>
      <c r="Q73" s="20">
        <v>57.9</v>
      </c>
      <c r="R73" s="414">
        <v>664</v>
      </c>
      <c r="S73" s="378">
        <v>11</v>
      </c>
      <c r="T73" s="415">
        <v>60.4</v>
      </c>
      <c r="U73" s="378">
        <v>954</v>
      </c>
      <c r="V73" s="378">
        <v>17</v>
      </c>
      <c r="W73" s="378">
        <v>56.12</v>
      </c>
      <c r="X73" s="378">
        <v>921</v>
      </c>
      <c r="Y73" s="416">
        <v>15</v>
      </c>
      <c r="Z73" s="298"/>
      <c r="AA73" s="241">
        <v>319900</v>
      </c>
      <c r="AB73" s="417">
        <v>45</v>
      </c>
      <c r="AC73" s="417">
        <v>45</v>
      </c>
      <c r="AD73" s="20">
        <v>78</v>
      </c>
      <c r="AE73" s="20">
        <v>1</v>
      </c>
      <c r="AF73" s="20">
        <v>45</v>
      </c>
      <c r="AH73" s="21"/>
      <c r="AI73" s="320"/>
      <c r="AJ73" s="320"/>
      <c r="AK73" s="320"/>
      <c r="AL73" s="20"/>
      <c r="AM73" s="20"/>
      <c r="AN73" s="63"/>
      <c r="AO73" s="21"/>
      <c r="AP73" s="320"/>
      <c r="AQ73" s="320"/>
      <c r="AR73" s="466"/>
      <c r="AS73" s="20"/>
      <c r="AT73" s="20"/>
      <c r="AU73" s="63"/>
      <c r="AV73" s="20"/>
      <c r="AW73" s="20"/>
      <c r="AX73" s="20"/>
      <c r="AY73" s="20"/>
      <c r="AZ73" s="20"/>
      <c r="BA73" s="20"/>
      <c r="BB73" s="63"/>
    </row>
    <row r="74" spans="1:54" x14ac:dyDescent="0.3">
      <c r="A74" s="21" t="s">
        <v>1746</v>
      </c>
      <c r="B74" s="21" t="s">
        <v>19</v>
      </c>
      <c r="C74" s="21" t="s">
        <v>19</v>
      </c>
      <c r="D74" s="299" t="s">
        <v>1998</v>
      </c>
      <c r="E74" s="435" t="s">
        <v>1971</v>
      </c>
      <c r="F74" s="299" t="s">
        <v>1972</v>
      </c>
      <c r="G74" s="299" t="s">
        <v>38</v>
      </c>
      <c r="H74" s="241">
        <v>233800</v>
      </c>
      <c r="I74" s="20">
        <v>182</v>
      </c>
      <c r="J74" s="20">
        <v>3</v>
      </c>
      <c r="K74" s="417">
        <v>60.666666666666664</v>
      </c>
      <c r="L74" s="243">
        <v>182</v>
      </c>
      <c r="M74" s="20">
        <v>3</v>
      </c>
      <c r="N74" s="20">
        <v>60.666666666666664</v>
      </c>
      <c r="O74" s="20">
        <v>0</v>
      </c>
      <c r="P74" s="20">
        <v>0</v>
      </c>
      <c r="Q74" s="20">
        <v>0</v>
      </c>
      <c r="R74" s="414">
        <v>0</v>
      </c>
      <c r="S74" s="378">
        <v>0</v>
      </c>
      <c r="T74" s="415">
        <v>0</v>
      </c>
      <c r="U74" s="378">
        <v>0</v>
      </c>
      <c r="V74" s="378">
        <v>0</v>
      </c>
      <c r="W74" s="378">
        <v>0</v>
      </c>
      <c r="X74" s="378">
        <v>0</v>
      </c>
      <c r="Y74" s="416">
        <v>0</v>
      </c>
      <c r="Z74" s="20"/>
      <c r="AA74" s="241">
        <v>204800</v>
      </c>
      <c r="AB74" s="417">
        <v>40</v>
      </c>
      <c r="AC74" s="417">
        <v>26.333333333333332</v>
      </c>
      <c r="AD74" s="20">
        <v>61</v>
      </c>
      <c r="AE74" s="20">
        <v>4</v>
      </c>
      <c r="AF74" s="20">
        <v>160</v>
      </c>
      <c r="AH74" s="21"/>
      <c r="AI74" s="320"/>
      <c r="AJ74" s="320"/>
      <c r="AK74" s="320"/>
      <c r="AL74" s="20"/>
      <c r="AM74" s="20"/>
      <c r="AN74" s="21"/>
      <c r="AO74" s="21"/>
      <c r="AP74" s="320"/>
      <c r="AQ74" s="320"/>
      <c r="AR74" s="466"/>
      <c r="AS74" s="20"/>
      <c r="AT74" s="20"/>
      <c r="AU74" s="21"/>
      <c r="AV74" s="20"/>
      <c r="AW74" s="20"/>
      <c r="AX74" s="20"/>
      <c r="AY74" s="20"/>
      <c r="AZ74" s="20"/>
      <c r="BA74" s="20"/>
      <c r="BB74" s="21"/>
    </row>
    <row r="75" spans="1:54" x14ac:dyDescent="0.3">
      <c r="A75" s="199" t="s">
        <v>1654</v>
      </c>
      <c r="B75" s="199" t="s">
        <v>14</v>
      </c>
      <c r="C75" s="199" t="s">
        <v>14</v>
      </c>
      <c r="D75" s="441" t="s">
        <v>1998</v>
      </c>
      <c r="E75" s="435" t="s">
        <v>38</v>
      </c>
      <c r="F75" s="441" t="s">
        <v>10</v>
      </c>
      <c r="G75" s="441" t="s">
        <v>38</v>
      </c>
      <c r="H75" s="245">
        <v>123900</v>
      </c>
      <c r="I75" s="246">
        <v>0</v>
      </c>
      <c r="J75" s="246">
        <v>0</v>
      </c>
      <c r="K75" s="442" t="s">
        <v>1020</v>
      </c>
      <c r="L75" s="322">
        <v>0</v>
      </c>
      <c r="M75" s="246">
        <v>0</v>
      </c>
      <c r="N75" s="246">
        <v>0</v>
      </c>
      <c r="O75" s="246">
        <v>0</v>
      </c>
      <c r="P75" s="246">
        <v>0</v>
      </c>
      <c r="Q75" s="246">
        <v>0</v>
      </c>
      <c r="R75" s="443">
        <v>0</v>
      </c>
      <c r="S75" s="444">
        <v>0</v>
      </c>
      <c r="T75" s="445">
        <v>0</v>
      </c>
      <c r="U75" s="444">
        <v>0</v>
      </c>
      <c r="V75" s="444">
        <v>0</v>
      </c>
      <c r="W75" s="444">
        <v>0</v>
      </c>
      <c r="X75" s="444">
        <v>0</v>
      </c>
      <c r="Y75" s="446">
        <v>0</v>
      </c>
      <c r="Z75" s="301"/>
      <c r="AA75" s="245">
        <v>123900</v>
      </c>
      <c r="AB75" s="442">
        <v>0</v>
      </c>
      <c r="AC75" s="442">
        <v>0</v>
      </c>
      <c r="AD75" s="246">
        <v>23</v>
      </c>
      <c r="AE75" s="246">
        <v>0</v>
      </c>
      <c r="AF75" s="246">
        <v>0</v>
      </c>
      <c r="AH75" s="21"/>
      <c r="AI75" s="320"/>
      <c r="AJ75" s="320"/>
      <c r="AK75" s="320"/>
      <c r="AL75" s="20"/>
      <c r="AM75" s="20"/>
      <c r="AN75" s="21"/>
      <c r="AO75" s="21"/>
      <c r="AP75" s="320"/>
      <c r="AQ75" s="320"/>
      <c r="AR75" s="466"/>
      <c r="AS75" s="20"/>
      <c r="AT75" s="20"/>
      <c r="AU75" s="21"/>
      <c r="AV75" s="20"/>
      <c r="AW75" s="20"/>
      <c r="AX75" s="20"/>
      <c r="AY75" s="20"/>
      <c r="AZ75" s="20"/>
      <c r="BA75" s="20"/>
      <c r="BB75" s="21"/>
    </row>
    <row r="76" spans="1:54" x14ac:dyDescent="0.3">
      <c r="A76" s="21" t="s">
        <v>1721</v>
      </c>
      <c r="B76" s="21" t="s">
        <v>41</v>
      </c>
      <c r="C76" s="21" t="s">
        <v>41</v>
      </c>
      <c r="D76" s="299" t="s">
        <v>1998</v>
      </c>
      <c r="E76" s="435" t="s">
        <v>38</v>
      </c>
      <c r="F76" s="299" t="s">
        <v>1975</v>
      </c>
      <c r="G76" s="299" t="s">
        <v>38</v>
      </c>
      <c r="H76" s="241">
        <v>328600</v>
      </c>
      <c r="I76" s="20">
        <v>373</v>
      </c>
      <c r="J76" s="20">
        <v>5</v>
      </c>
      <c r="K76" s="417">
        <v>74.599999999999994</v>
      </c>
      <c r="L76" s="243">
        <v>373</v>
      </c>
      <c r="M76" s="20">
        <v>5</v>
      </c>
      <c r="N76" s="20">
        <v>74.599999999999994</v>
      </c>
      <c r="O76" s="20">
        <v>0</v>
      </c>
      <c r="P76" s="20">
        <v>0</v>
      </c>
      <c r="Q76" s="20">
        <v>0</v>
      </c>
      <c r="R76" s="414">
        <v>0</v>
      </c>
      <c r="S76" s="378">
        <v>0</v>
      </c>
      <c r="T76" s="415">
        <v>0</v>
      </c>
      <c r="U76" s="378">
        <v>0</v>
      </c>
      <c r="V76" s="378">
        <v>0</v>
      </c>
      <c r="W76" s="378">
        <v>0</v>
      </c>
      <c r="X76" s="378">
        <v>0</v>
      </c>
      <c r="Y76" s="416">
        <v>0</v>
      </c>
      <c r="Z76" s="21"/>
      <c r="AA76" s="241">
        <v>328600</v>
      </c>
      <c r="AB76" s="417">
        <v>0</v>
      </c>
      <c r="AC76" s="417">
        <v>0</v>
      </c>
      <c r="AD76" s="20">
        <v>62</v>
      </c>
      <c r="AE76" s="20">
        <v>0</v>
      </c>
      <c r="AF76" s="20">
        <v>0</v>
      </c>
      <c r="AH76" s="21"/>
      <c r="AI76" s="320"/>
      <c r="AJ76" s="320"/>
      <c r="AK76" s="320"/>
      <c r="AL76" s="20"/>
      <c r="AM76" s="20"/>
      <c r="AN76" s="21"/>
      <c r="AO76" s="21"/>
      <c r="AP76" s="320"/>
      <c r="AQ76" s="320"/>
      <c r="AR76" s="466"/>
      <c r="AS76" s="20"/>
      <c r="AT76" s="20"/>
      <c r="AU76" s="21"/>
      <c r="AV76" s="20"/>
      <c r="AW76" s="20"/>
      <c r="AX76" s="20"/>
      <c r="AY76" s="20"/>
      <c r="AZ76" s="20"/>
      <c r="BA76" s="20"/>
      <c r="BB76" s="21"/>
    </row>
    <row r="77" spans="1:54" x14ac:dyDescent="0.3">
      <c r="A77" s="21" t="s">
        <v>1202</v>
      </c>
      <c r="B77" s="21" t="s">
        <v>24</v>
      </c>
      <c r="C77" s="21" t="s">
        <v>24</v>
      </c>
      <c r="D77" s="299" t="s">
        <v>1998</v>
      </c>
      <c r="E77" s="435" t="s">
        <v>38</v>
      </c>
      <c r="F77" s="299" t="s">
        <v>1972</v>
      </c>
      <c r="G77" s="299" t="s">
        <v>38</v>
      </c>
      <c r="H77" s="241">
        <v>557100</v>
      </c>
      <c r="I77" s="20">
        <v>2226</v>
      </c>
      <c r="J77" s="20">
        <v>22</v>
      </c>
      <c r="K77" s="417">
        <v>101.18181818181819</v>
      </c>
      <c r="L77" s="243">
        <v>2226</v>
      </c>
      <c r="M77" s="20">
        <v>22</v>
      </c>
      <c r="N77" s="20">
        <v>101.18181818181819</v>
      </c>
      <c r="O77" s="20">
        <v>1670</v>
      </c>
      <c r="P77" s="20">
        <v>20</v>
      </c>
      <c r="Q77" s="20">
        <v>83.5</v>
      </c>
      <c r="R77" s="414">
        <v>564</v>
      </c>
      <c r="S77" s="378">
        <v>6</v>
      </c>
      <c r="T77" s="415">
        <v>94</v>
      </c>
      <c r="U77" s="378">
        <v>2069</v>
      </c>
      <c r="V77" s="378">
        <v>22</v>
      </c>
      <c r="W77" s="378">
        <v>94.05</v>
      </c>
      <c r="X77" s="378">
        <v>2047</v>
      </c>
      <c r="Y77" s="416">
        <v>21</v>
      </c>
      <c r="Z77" s="21"/>
      <c r="AA77" s="241">
        <v>482200</v>
      </c>
      <c r="AB77" s="417">
        <v>81.375</v>
      </c>
      <c r="AC77" s="417">
        <v>78.666666666666671</v>
      </c>
      <c r="AD77" s="20">
        <v>130</v>
      </c>
      <c r="AE77" s="20">
        <v>8</v>
      </c>
      <c r="AF77" s="20">
        <v>651</v>
      </c>
      <c r="AH77" s="21"/>
      <c r="AI77" s="320"/>
      <c r="AJ77" s="320"/>
      <c r="AK77" s="320"/>
      <c r="AL77" s="20"/>
      <c r="AM77" s="20"/>
      <c r="AN77" s="21"/>
      <c r="AO77" s="21"/>
      <c r="AP77" s="320"/>
      <c r="AQ77" s="320"/>
      <c r="AR77" s="466"/>
      <c r="AS77" s="20"/>
      <c r="AT77" s="20"/>
      <c r="AU77" s="21"/>
      <c r="AV77" s="20"/>
      <c r="AW77" s="20"/>
      <c r="AX77" s="20"/>
      <c r="AY77" s="20"/>
      <c r="AZ77" s="20"/>
      <c r="BA77" s="20"/>
      <c r="BB77" s="21"/>
    </row>
    <row r="78" spans="1:54" x14ac:dyDescent="0.3">
      <c r="A78" s="199" t="s">
        <v>1204</v>
      </c>
      <c r="B78" s="199" t="s">
        <v>16</v>
      </c>
      <c r="C78" s="199" t="s">
        <v>16</v>
      </c>
      <c r="D78" s="441" t="s">
        <v>1998</v>
      </c>
      <c r="E78" s="435" t="s">
        <v>1972</v>
      </c>
      <c r="F78" s="441" t="s">
        <v>38</v>
      </c>
      <c r="G78" s="441" t="s">
        <v>38</v>
      </c>
      <c r="H78" s="245">
        <v>202300</v>
      </c>
      <c r="I78" s="246">
        <v>245</v>
      </c>
      <c r="J78" s="246">
        <v>6</v>
      </c>
      <c r="K78" s="442">
        <v>40.833333333333336</v>
      </c>
      <c r="L78" s="322">
        <v>245</v>
      </c>
      <c r="M78" s="246">
        <v>6</v>
      </c>
      <c r="N78" s="246">
        <v>40.833333333333336</v>
      </c>
      <c r="O78" s="246">
        <v>714</v>
      </c>
      <c r="P78" s="246">
        <v>17</v>
      </c>
      <c r="Q78" s="246">
        <v>42</v>
      </c>
      <c r="R78" s="443">
        <v>103</v>
      </c>
      <c r="S78" s="444">
        <v>3</v>
      </c>
      <c r="T78" s="445">
        <v>34.299999999999997</v>
      </c>
      <c r="U78" s="444">
        <v>0</v>
      </c>
      <c r="V78" s="444">
        <v>0</v>
      </c>
      <c r="W78" s="444">
        <v>0</v>
      </c>
      <c r="X78" s="444">
        <v>0</v>
      </c>
      <c r="Y78" s="446">
        <v>0</v>
      </c>
      <c r="Z78" s="199"/>
      <c r="AA78" s="245">
        <v>220600</v>
      </c>
      <c r="AB78" s="442">
        <v>50.75</v>
      </c>
      <c r="AC78" s="442">
        <v>40</v>
      </c>
      <c r="AD78" s="246">
        <v>59</v>
      </c>
      <c r="AE78" s="246">
        <v>4</v>
      </c>
      <c r="AF78" s="246">
        <v>203</v>
      </c>
      <c r="AH78" s="21"/>
      <c r="AI78" s="320"/>
      <c r="AJ78" s="320"/>
      <c r="AK78" s="320"/>
      <c r="AL78" s="20"/>
      <c r="AM78" s="20"/>
      <c r="AN78" s="21"/>
      <c r="AO78" s="21"/>
      <c r="AP78" s="320"/>
      <c r="AQ78" s="320"/>
      <c r="AR78" s="466"/>
      <c r="AS78" s="20"/>
      <c r="AT78" s="20"/>
      <c r="AU78" s="21"/>
      <c r="AV78" s="20"/>
      <c r="AW78" s="20"/>
      <c r="AX78" s="20"/>
      <c r="AY78" s="20"/>
      <c r="AZ78" s="20"/>
      <c r="BA78" s="20"/>
      <c r="BB78" s="21"/>
    </row>
    <row r="79" spans="1:54" x14ac:dyDescent="0.3">
      <c r="A79" s="21" t="s">
        <v>1205</v>
      </c>
      <c r="B79" s="21" t="s">
        <v>15</v>
      </c>
      <c r="C79" s="21" t="s">
        <v>15</v>
      </c>
      <c r="D79" s="299" t="s">
        <v>1998</v>
      </c>
      <c r="E79" s="435" t="s">
        <v>1971</v>
      </c>
      <c r="F79" s="299" t="s">
        <v>10</v>
      </c>
      <c r="G79" s="299" t="s">
        <v>38</v>
      </c>
      <c r="H79" s="241">
        <v>481000</v>
      </c>
      <c r="I79" s="20">
        <v>1922</v>
      </c>
      <c r="J79" s="20">
        <v>22</v>
      </c>
      <c r="K79" s="417">
        <v>87.36363636363636</v>
      </c>
      <c r="L79" s="243">
        <v>1922</v>
      </c>
      <c r="M79" s="20">
        <v>22</v>
      </c>
      <c r="N79" s="20">
        <v>87.36363636363636</v>
      </c>
      <c r="O79" s="20">
        <v>1789</v>
      </c>
      <c r="P79" s="20">
        <v>18</v>
      </c>
      <c r="Q79" s="20">
        <v>99.4</v>
      </c>
      <c r="R79" s="414">
        <v>198</v>
      </c>
      <c r="S79" s="378">
        <v>3</v>
      </c>
      <c r="T79" s="415">
        <v>66</v>
      </c>
      <c r="U79" s="378">
        <v>1610</v>
      </c>
      <c r="V79" s="378">
        <v>17</v>
      </c>
      <c r="W79" s="378">
        <v>94.71</v>
      </c>
      <c r="X79" s="378">
        <v>2235</v>
      </c>
      <c r="Y79" s="416">
        <v>22</v>
      </c>
      <c r="Z79" s="20"/>
      <c r="AA79" s="241">
        <v>375600</v>
      </c>
      <c r="AB79" s="417">
        <v>63.142857142857146</v>
      </c>
      <c r="AC79" s="417">
        <v>73</v>
      </c>
      <c r="AD79" s="20">
        <v>72</v>
      </c>
      <c r="AE79" s="20">
        <v>7</v>
      </c>
      <c r="AF79" s="20">
        <v>442</v>
      </c>
      <c r="AH79" s="21"/>
      <c r="AI79" s="320"/>
      <c r="AJ79" s="320"/>
      <c r="AK79" s="320"/>
      <c r="AL79" s="20"/>
      <c r="AM79" s="20"/>
      <c r="AN79" s="21"/>
      <c r="AO79" s="21"/>
      <c r="AP79" s="320"/>
      <c r="AQ79" s="320"/>
      <c r="AR79" s="466"/>
      <c r="AS79" s="20"/>
      <c r="AT79" s="20"/>
      <c r="AU79" s="21"/>
      <c r="AV79" s="20"/>
      <c r="AW79" s="20"/>
      <c r="AX79" s="20"/>
      <c r="AY79" s="20"/>
      <c r="AZ79" s="20"/>
      <c r="BA79" s="20"/>
      <c r="BB79" s="21"/>
    </row>
    <row r="80" spans="1:54" x14ac:dyDescent="0.3">
      <c r="A80" s="21" t="s">
        <v>1206</v>
      </c>
      <c r="B80" s="21" t="s">
        <v>26</v>
      </c>
      <c r="C80" s="21" t="s">
        <v>26</v>
      </c>
      <c r="D80" s="299" t="s">
        <v>1998</v>
      </c>
      <c r="E80" s="435" t="s">
        <v>10</v>
      </c>
      <c r="F80" s="299" t="s">
        <v>1971</v>
      </c>
      <c r="G80" s="299" t="s">
        <v>38</v>
      </c>
      <c r="H80" s="241">
        <v>613300</v>
      </c>
      <c r="I80" s="20">
        <v>1671</v>
      </c>
      <c r="J80" s="20">
        <v>15</v>
      </c>
      <c r="K80" s="417">
        <v>111.4</v>
      </c>
      <c r="L80" s="243">
        <v>1671</v>
      </c>
      <c r="M80" s="20">
        <v>15</v>
      </c>
      <c r="N80" s="20">
        <v>111.4</v>
      </c>
      <c r="O80" s="20">
        <v>1466</v>
      </c>
      <c r="P80" s="20">
        <v>20</v>
      </c>
      <c r="Q80" s="20">
        <v>73.3</v>
      </c>
      <c r="R80" s="414">
        <v>465</v>
      </c>
      <c r="S80" s="378">
        <v>6</v>
      </c>
      <c r="T80" s="415">
        <v>77.5</v>
      </c>
      <c r="U80" s="378">
        <v>1935</v>
      </c>
      <c r="V80" s="378">
        <v>22</v>
      </c>
      <c r="W80" s="378">
        <v>87.95</v>
      </c>
      <c r="X80" s="378">
        <v>1723</v>
      </c>
      <c r="Y80" s="416">
        <v>22</v>
      </c>
      <c r="Z80" s="298"/>
      <c r="AA80" s="241">
        <v>500200</v>
      </c>
      <c r="AB80" s="417">
        <v>87.714285714285708</v>
      </c>
      <c r="AC80" s="417">
        <v>101.66666666666667</v>
      </c>
      <c r="AD80" s="20">
        <v>71</v>
      </c>
      <c r="AE80" s="20">
        <v>7</v>
      </c>
      <c r="AF80" s="20">
        <v>614</v>
      </c>
      <c r="AH80" s="21"/>
      <c r="AI80" s="320"/>
      <c r="AJ80" s="320"/>
      <c r="AK80" s="320"/>
      <c r="AL80" s="20"/>
      <c r="AM80" s="20"/>
      <c r="AN80" s="63"/>
      <c r="AO80" s="21"/>
      <c r="AP80" s="320"/>
      <c r="AQ80" s="320"/>
      <c r="AR80" s="466"/>
      <c r="AS80" s="20"/>
      <c r="AT80" s="20"/>
      <c r="AU80" s="63"/>
      <c r="AV80" s="20"/>
      <c r="AW80" s="20"/>
      <c r="AX80" s="20"/>
      <c r="AY80" s="20"/>
      <c r="AZ80" s="20"/>
      <c r="BA80" s="20"/>
      <c r="BB80" s="63"/>
    </row>
    <row r="81" spans="1:54" x14ac:dyDescent="0.3">
      <c r="A81" s="21" t="s">
        <v>1214</v>
      </c>
      <c r="B81" s="21" t="s">
        <v>12</v>
      </c>
      <c r="C81" s="21" t="s">
        <v>12</v>
      </c>
      <c r="D81" s="299" t="s">
        <v>1998</v>
      </c>
      <c r="E81" s="435" t="s">
        <v>1971</v>
      </c>
      <c r="F81" s="299" t="s">
        <v>9</v>
      </c>
      <c r="G81" s="299" t="s">
        <v>38</v>
      </c>
      <c r="H81" s="241">
        <v>371800</v>
      </c>
      <c r="I81" s="20">
        <v>1148</v>
      </c>
      <c r="J81" s="20">
        <v>17</v>
      </c>
      <c r="K81" s="417">
        <v>67.529411764705884</v>
      </c>
      <c r="L81" s="243">
        <v>1148</v>
      </c>
      <c r="M81" s="20">
        <v>17</v>
      </c>
      <c r="N81" s="20">
        <v>67.529411764705884</v>
      </c>
      <c r="O81" s="20">
        <v>31</v>
      </c>
      <c r="P81" s="20">
        <v>1</v>
      </c>
      <c r="Q81" s="20">
        <v>31</v>
      </c>
      <c r="R81" s="414">
        <v>102</v>
      </c>
      <c r="S81" s="378">
        <v>1</v>
      </c>
      <c r="T81" s="415">
        <v>102</v>
      </c>
      <c r="U81" s="378">
        <v>129</v>
      </c>
      <c r="V81" s="378">
        <v>2</v>
      </c>
      <c r="W81" s="378">
        <v>64.5</v>
      </c>
      <c r="X81" s="378">
        <v>0</v>
      </c>
      <c r="Y81" s="416">
        <v>0</v>
      </c>
      <c r="Z81" s="21"/>
      <c r="AA81" s="241">
        <v>422800</v>
      </c>
      <c r="AB81" s="417">
        <v>79.375</v>
      </c>
      <c r="AC81" s="417">
        <v>83.333333333333329</v>
      </c>
      <c r="AD81" s="20">
        <v>69</v>
      </c>
      <c r="AE81" s="20">
        <v>8</v>
      </c>
      <c r="AF81" s="20">
        <v>635</v>
      </c>
      <c r="AH81" s="21"/>
      <c r="AI81" s="320"/>
      <c r="AJ81" s="320"/>
      <c r="AK81" s="320"/>
      <c r="AL81" s="20"/>
      <c r="AM81" s="20"/>
      <c r="AN81" s="21"/>
      <c r="AO81" s="21"/>
      <c r="AP81" s="320"/>
      <c r="AQ81" s="320"/>
      <c r="AR81" s="466"/>
      <c r="AS81" s="20"/>
      <c r="AT81" s="20"/>
      <c r="AU81" s="21"/>
      <c r="AV81" s="20"/>
      <c r="AW81" s="20"/>
      <c r="AX81" s="20"/>
      <c r="AY81" s="20"/>
      <c r="AZ81" s="20"/>
      <c r="BA81" s="20"/>
      <c r="BB81" s="21"/>
    </row>
    <row r="82" spans="1:54" x14ac:dyDescent="0.3">
      <c r="A82" s="21" t="s">
        <v>1657</v>
      </c>
      <c r="B82" s="21" t="s">
        <v>15</v>
      </c>
      <c r="C82" s="21" t="s">
        <v>15</v>
      </c>
      <c r="D82" s="299" t="s">
        <v>1998</v>
      </c>
      <c r="E82" s="435" t="s">
        <v>38</v>
      </c>
      <c r="F82" s="299" t="s">
        <v>1972</v>
      </c>
      <c r="G82" s="299" t="s">
        <v>38</v>
      </c>
      <c r="H82" s="241">
        <v>347900</v>
      </c>
      <c r="I82" s="20">
        <v>1011</v>
      </c>
      <c r="J82" s="20">
        <v>16</v>
      </c>
      <c r="K82" s="417">
        <v>63.1875</v>
      </c>
      <c r="L82" s="243">
        <v>1011</v>
      </c>
      <c r="M82" s="20">
        <v>16</v>
      </c>
      <c r="N82" s="20">
        <v>63.1875</v>
      </c>
      <c r="O82" s="20">
        <v>0</v>
      </c>
      <c r="P82" s="20">
        <v>0</v>
      </c>
      <c r="Q82" s="20">
        <v>0</v>
      </c>
      <c r="R82" s="414">
        <v>0</v>
      </c>
      <c r="S82" s="378">
        <v>0</v>
      </c>
      <c r="T82" s="415">
        <v>0</v>
      </c>
      <c r="U82" s="378">
        <v>0</v>
      </c>
      <c r="V82" s="378">
        <v>0</v>
      </c>
      <c r="W82" s="378">
        <v>0</v>
      </c>
      <c r="X82" s="378">
        <v>0</v>
      </c>
      <c r="Y82" s="416">
        <v>0</v>
      </c>
      <c r="Z82" s="21"/>
      <c r="AA82" s="241">
        <v>325300</v>
      </c>
      <c r="AB82" s="417">
        <v>49</v>
      </c>
      <c r="AC82" s="417">
        <v>49</v>
      </c>
      <c r="AD82" s="20">
        <v>65</v>
      </c>
      <c r="AE82" s="20">
        <v>3</v>
      </c>
      <c r="AF82" s="20">
        <v>147</v>
      </c>
      <c r="AH82" s="21"/>
      <c r="AI82" s="320"/>
      <c r="AJ82" s="320"/>
      <c r="AK82" s="320"/>
      <c r="AL82" s="20"/>
      <c r="AM82" s="20"/>
      <c r="AN82" s="21"/>
      <c r="AO82" s="21"/>
      <c r="AP82" s="320"/>
      <c r="AQ82" s="320"/>
      <c r="AR82" s="466"/>
      <c r="AS82" s="20"/>
      <c r="AT82" s="20"/>
      <c r="AU82" s="21"/>
      <c r="AV82" s="20"/>
      <c r="AW82" s="20"/>
      <c r="AX82" s="20"/>
      <c r="AY82" s="20"/>
      <c r="AZ82" s="20"/>
      <c r="BA82" s="20"/>
      <c r="BB82" s="21"/>
    </row>
    <row r="83" spans="1:54" x14ac:dyDescent="0.3">
      <c r="A83" s="21" t="s">
        <v>1526</v>
      </c>
      <c r="B83" s="21" t="s">
        <v>17</v>
      </c>
      <c r="C83" s="21" t="s">
        <v>17</v>
      </c>
      <c r="D83" s="299" t="s">
        <v>1998</v>
      </c>
      <c r="E83" s="435" t="s">
        <v>10</v>
      </c>
      <c r="F83" s="299" t="s">
        <v>1972</v>
      </c>
      <c r="G83" s="299" t="s">
        <v>38</v>
      </c>
      <c r="H83" s="241">
        <v>318000</v>
      </c>
      <c r="I83" s="20">
        <v>361</v>
      </c>
      <c r="J83" s="20">
        <v>5</v>
      </c>
      <c r="K83" s="417">
        <v>72.2</v>
      </c>
      <c r="L83" s="243">
        <v>361</v>
      </c>
      <c r="M83" s="20">
        <v>5</v>
      </c>
      <c r="N83" s="20">
        <v>72.2</v>
      </c>
      <c r="O83" s="20">
        <v>0</v>
      </c>
      <c r="P83" s="20">
        <v>0</v>
      </c>
      <c r="Q83" s="20">
        <v>0</v>
      </c>
      <c r="R83" s="414">
        <v>0</v>
      </c>
      <c r="S83" s="378">
        <v>0</v>
      </c>
      <c r="T83" s="415">
        <v>0</v>
      </c>
      <c r="U83" s="378">
        <v>0</v>
      </c>
      <c r="V83" s="378">
        <v>0</v>
      </c>
      <c r="W83" s="378">
        <v>0</v>
      </c>
      <c r="X83" s="378">
        <v>0</v>
      </c>
      <c r="Y83" s="416">
        <v>0</v>
      </c>
      <c r="Z83" s="298"/>
      <c r="AA83" s="241">
        <v>284000</v>
      </c>
      <c r="AB83" s="417">
        <v>42.5</v>
      </c>
      <c r="AC83" s="417">
        <v>46.333333333333336</v>
      </c>
      <c r="AD83" s="20">
        <v>94</v>
      </c>
      <c r="AE83" s="20">
        <v>4</v>
      </c>
      <c r="AF83" s="20">
        <v>170</v>
      </c>
      <c r="AH83" s="21"/>
      <c r="AI83" s="320"/>
      <c r="AJ83" s="320"/>
      <c r="AK83" s="320"/>
      <c r="AL83" s="20"/>
      <c r="AM83" s="20"/>
      <c r="AN83" s="25"/>
      <c r="AO83" s="21"/>
      <c r="AP83" s="320"/>
      <c r="AQ83" s="320"/>
      <c r="AR83" s="466"/>
      <c r="AS83" s="20"/>
      <c r="AT83" s="20"/>
      <c r="AU83" s="25"/>
      <c r="AV83" s="20"/>
      <c r="AW83" s="20"/>
      <c r="AX83" s="20"/>
      <c r="AY83" s="20"/>
      <c r="AZ83" s="20"/>
      <c r="BA83" s="20"/>
      <c r="BB83" s="25"/>
    </row>
    <row r="84" spans="1:54" x14ac:dyDescent="0.3">
      <c r="A84" s="21" t="s">
        <v>1527</v>
      </c>
      <c r="B84" s="21" t="s">
        <v>18</v>
      </c>
      <c r="C84" s="21" t="s">
        <v>18</v>
      </c>
      <c r="D84" s="299" t="s">
        <v>1998</v>
      </c>
      <c r="E84" s="435" t="s">
        <v>10</v>
      </c>
      <c r="F84" s="299" t="s">
        <v>1972</v>
      </c>
      <c r="G84" s="299" t="s">
        <v>38</v>
      </c>
      <c r="H84" s="241">
        <v>360600</v>
      </c>
      <c r="I84" s="20">
        <v>1048</v>
      </c>
      <c r="J84" s="20">
        <v>16</v>
      </c>
      <c r="K84" s="417">
        <v>65.5</v>
      </c>
      <c r="L84" s="243">
        <v>1048</v>
      </c>
      <c r="M84" s="20">
        <v>16</v>
      </c>
      <c r="N84" s="20">
        <v>65.5</v>
      </c>
      <c r="O84" s="20">
        <v>430</v>
      </c>
      <c r="P84" s="20">
        <v>7</v>
      </c>
      <c r="Q84" s="20">
        <v>61.4</v>
      </c>
      <c r="R84" s="414">
        <v>0</v>
      </c>
      <c r="S84" s="378">
        <v>0</v>
      </c>
      <c r="T84" s="415">
        <v>0</v>
      </c>
      <c r="U84" s="378">
        <v>0</v>
      </c>
      <c r="V84" s="378">
        <v>0</v>
      </c>
      <c r="W84" s="378">
        <v>0</v>
      </c>
      <c r="X84" s="378">
        <v>0</v>
      </c>
      <c r="Y84" s="416">
        <v>0</v>
      </c>
      <c r="Z84" s="298"/>
      <c r="AA84" s="241">
        <v>488900</v>
      </c>
      <c r="AB84" s="417">
        <v>94.875</v>
      </c>
      <c r="AC84" s="417">
        <v>101</v>
      </c>
      <c r="AD84" s="20">
        <v>72</v>
      </c>
      <c r="AE84" s="20">
        <v>8</v>
      </c>
      <c r="AF84" s="20">
        <v>759</v>
      </c>
      <c r="AH84" s="21"/>
      <c r="AI84" s="320"/>
      <c r="AJ84" s="320"/>
      <c r="AK84" s="320"/>
      <c r="AL84" s="20"/>
      <c r="AM84" s="20"/>
      <c r="AN84" s="63"/>
      <c r="AO84" s="21"/>
      <c r="AP84" s="320"/>
      <c r="AQ84" s="320"/>
      <c r="AR84" s="466"/>
      <c r="AS84" s="20"/>
      <c r="AT84" s="20"/>
      <c r="AU84" s="63"/>
      <c r="AV84" s="20"/>
      <c r="AW84" s="20"/>
      <c r="AX84" s="20"/>
      <c r="AY84" s="20"/>
      <c r="AZ84" s="20"/>
      <c r="BA84" s="20"/>
      <c r="BB84" s="63"/>
    </row>
    <row r="85" spans="1:54" x14ac:dyDescent="0.3">
      <c r="A85" s="21" t="s">
        <v>1219</v>
      </c>
      <c r="B85" s="21" t="s">
        <v>14</v>
      </c>
      <c r="C85" s="21" t="s">
        <v>14</v>
      </c>
      <c r="D85" s="299" t="s">
        <v>1998</v>
      </c>
      <c r="E85" s="435" t="s">
        <v>1972</v>
      </c>
      <c r="F85" s="299" t="s">
        <v>1972</v>
      </c>
      <c r="G85" s="299" t="s">
        <v>1998</v>
      </c>
      <c r="H85" s="241">
        <v>330900</v>
      </c>
      <c r="I85" s="20">
        <v>1262</v>
      </c>
      <c r="J85" s="20">
        <v>21</v>
      </c>
      <c r="K85" s="417">
        <v>60.095238095238095</v>
      </c>
      <c r="L85" s="243">
        <v>1262</v>
      </c>
      <c r="M85" s="20">
        <v>21</v>
      </c>
      <c r="N85" s="20">
        <v>60.095238095238095</v>
      </c>
      <c r="O85" s="20">
        <v>1389</v>
      </c>
      <c r="P85" s="20">
        <v>20</v>
      </c>
      <c r="Q85" s="20">
        <v>69.5</v>
      </c>
      <c r="R85" s="414">
        <v>1005</v>
      </c>
      <c r="S85" s="378">
        <v>16</v>
      </c>
      <c r="T85" s="415">
        <v>62.8</v>
      </c>
      <c r="U85" s="378">
        <v>1196</v>
      </c>
      <c r="V85" s="378">
        <v>17</v>
      </c>
      <c r="W85" s="378">
        <v>70.349999999999994</v>
      </c>
      <c r="X85" s="378">
        <v>1541</v>
      </c>
      <c r="Y85" s="416">
        <v>22</v>
      </c>
      <c r="Z85" s="21"/>
      <c r="AA85" s="241">
        <v>323900</v>
      </c>
      <c r="AB85" s="417">
        <v>62.25</v>
      </c>
      <c r="AC85" s="417">
        <v>72</v>
      </c>
      <c r="AD85" s="20">
        <v>6</v>
      </c>
      <c r="AE85" s="20">
        <v>8</v>
      </c>
      <c r="AF85" s="20">
        <v>498</v>
      </c>
      <c r="AH85" s="21"/>
      <c r="AI85" s="320"/>
      <c r="AJ85" s="320"/>
      <c r="AK85" s="320"/>
      <c r="AL85" s="20"/>
      <c r="AM85" s="20"/>
      <c r="AN85" s="21"/>
      <c r="AO85" s="21"/>
      <c r="AP85" s="320"/>
      <c r="AQ85" s="320"/>
      <c r="AR85" s="466"/>
      <c r="AS85" s="20"/>
      <c r="AT85" s="20"/>
      <c r="AU85" s="21"/>
      <c r="AV85" s="20"/>
      <c r="AW85" s="20"/>
      <c r="AX85" s="20"/>
      <c r="AY85" s="20"/>
      <c r="AZ85" s="20"/>
      <c r="BA85" s="20"/>
      <c r="BB85" s="21"/>
    </row>
    <row r="86" spans="1:54" x14ac:dyDescent="0.3">
      <c r="A86" s="21" t="s">
        <v>1220</v>
      </c>
      <c r="B86" s="21" t="s">
        <v>23</v>
      </c>
      <c r="C86" s="21" t="s">
        <v>23</v>
      </c>
      <c r="D86" s="299" t="s">
        <v>1998</v>
      </c>
      <c r="E86" s="435" t="s">
        <v>9</v>
      </c>
      <c r="F86" s="299" t="s">
        <v>1971</v>
      </c>
      <c r="G86" s="299" t="s">
        <v>38</v>
      </c>
      <c r="H86" s="241">
        <v>545100</v>
      </c>
      <c r="I86" s="20">
        <v>2079</v>
      </c>
      <c r="J86" s="20">
        <v>21</v>
      </c>
      <c r="K86" s="417">
        <v>99</v>
      </c>
      <c r="L86" s="243">
        <v>2079</v>
      </c>
      <c r="M86" s="20">
        <v>21</v>
      </c>
      <c r="N86" s="20">
        <v>99</v>
      </c>
      <c r="O86" s="20">
        <v>1805</v>
      </c>
      <c r="P86" s="20">
        <v>21</v>
      </c>
      <c r="Q86" s="20">
        <v>86</v>
      </c>
      <c r="R86" s="414">
        <v>1366</v>
      </c>
      <c r="S86" s="378">
        <v>15</v>
      </c>
      <c r="T86" s="415">
        <v>91.1</v>
      </c>
      <c r="U86" s="378">
        <v>1875</v>
      </c>
      <c r="V86" s="378">
        <v>21</v>
      </c>
      <c r="W86" s="378">
        <v>89.29</v>
      </c>
      <c r="X86" s="378">
        <v>1704</v>
      </c>
      <c r="Y86" s="416">
        <v>22</v>
      </c>
      <c r="Z86" s="20"/>
      <c r="AA86" s="241">
        <v>540000</v>
      </c>
      <c r="AB86" s="417">
        <v>99.125</v>
      </c>
      <c r="AC86" s="417">
        <v>108.33333333333333</v>
      </c>
      <c r="AD86" s="20">
        <v>73</v>
      </c>
      <c r="AE86" s="20">
        <v>8</v>
      </c>
      <c r="AF86" s="20">
        <v>793</v>
      </c>
      <c r="AH86" s="21"/>
      <c r="AI86" s="320"/>
      <c r="AJ86" s="320"/>
      <c r="AK86" s="320"/>
      <c r="AL86" s="20"/>
      <c r="AM86" s="20"/>
      <c r="AN86" s="25"/>
      <c r="AO86" s="21"/>
      <c r="AP86" s="320"/>
      <c r="AQ86" s="320"/>
      <c r="AR86" s="466"/>
      <c r="AS86" s="20"/>
      <c r="AT86" s="20"/>
      <c r="AU86" s="25"/>
      <c r="AV86" s="20"/>
      <c r="AW86" s="20"/>
      <c r="AX86" s="20"/>
      <c r="AY86" s="20"/>
      <c r="AZ86" s="20"/>
      <c r="BA86" s="20"/>
      <c r="BB86" s="25"/>
    </row>
    <row r="87" spans="1:54" x14ac:dyDescent="0.3">
      <c r="A87" s="21" t="s">
        <v>1224</v>
      </c>
      <c r="B87" s="21" t="s">
        <v>16</v>
      </c>
      <c r="C87" s="21" t="s">
        <v>16</v>
      </c>
      <c r="D87" s="299" t="s">
        <v>1998</v>
      </c>
      <c r="E87" s="435" t="s">
        <v>1971</v>
      </c>
      <c r="F87" s="299" t="s">
        <v>9</v>
      </c>
      <c r="G87" s="299" t="s">
        <v>38</v>
      </c>
      <c r="H87" s="241">
        <v>283700</v>
      </c>
      <c r="I87" s="20">
        <v>322</v>
      </c>
      <c r="J87" s="20">
        <v>5</v>
      </c>
      <c r="K87" s="417">
        <v>64.400000000000006</v>
      </c>
      <c r="L87" s="243">
        <v>322</v>
      </c>
      <c r="M87" s="20">
        <v>5</v>
      </c>
      <c r="N87" s="20">
        <v>64.400000000000006</v>
      </c>
      <c r="O87" s="20">
        <v>502</v>
      </c>
      <c r="P87" s="20">
        <v>8</v>
      </c>
      <c r="Q87" s="20">
        <v>62.8</v>
      </c>
      <c r="R87" s="414">
        <v>1208</v>
      </c>
      <c r="S87" s="378">
        <v>17</v>
      </c>
      <c r="T87" s="415">
        <v>71.099999999999994</v>
      </c>
      <c r="U87" s="378">
        <v>1408</v>
      </c>
      <c r="V87" s="378">
        <v>21</v>
      </c>
      <c r="W87" s="378">
        <v>67.05</v>
      </c>
      <c r="X87" s="378">
        <v>269</v>
      </c>
      <c r="Y87" s="416">
        <v>5</v>
      </c>
      <c r="Z87" s="21"/>
      <c r="AA87" s="241">
        <v>299300</v>
      </c>
      <c r="AB87" s="417">
        <v>59.875</v>
      </c>
      <c r="AC87" s="417">
        <v>61</v>
      </c>
      <c r="AD87" s="20">
        <v>41</v>
      </c>
      <c r="AE87" s="20">
        <v>8</v>
      </c>
      <c r="AF87" s="20">
        <v>479</v>
      </c>
      <c r="AH87" s="21"/>
      <c r="AI87" s="320"/>
      <c r="AJ87" s="320"/>
      <c r="AK87" s="320"/>
      <c r="AL87" s="20"/>
      <c r="AM87" s="20"/>
      <c r="AN87" s="25"/>
      <c r="AO87" s="21"/>
      <c r="AP87" s="320"/>
      <c r="AQ87" s="320"/>
      <c r="AR87" s="466"/>
      <c r="AS87" s="20"/>
      <c r="AT87" s="20"/>
      <c r="AU87" s="25"/>
      <c r="AV87" s="20"/>
      <c r="AW87" s="20"/>
      <c r="AX87" s="20"/>
      <c r="AY87" s="20"/>
      <c r="AZ87" s="20"/>
      <c r="BA87" s="20"/>
      <c r="BB87" s="25"/>
    </row>
    <row r="88" spans="1:54" x14ac:dyDescent="0.3">
      <c r="A88" s="21" t="s">
        <v>1225</v>
      </c>
      <c r="B88" s="437" t="s">
        <v>25</v>
      </c>
      <c r="C88" s="21" t="s">
        <v>21</v>
      </c>
      <c r="D88" s="299" t="s">
        <v>38</v>
      </c>
      <c r="E88" s="435" t="s">
        <v>1971</v>
      </c>
      <c r="F88" s="299" t="s">
        <v>9</v>
      </c>
      <c r="G88" s="299" t="s">
        <v>38</v>
      </c>
      <c r="H88" s="241">
        <v>285600</v>
      </c>
      <c r="I88" s="20">
        <v>830</v>
      </c>
      <c r="J88" s="20">
        <v>16</v>
      </c>
      <c r="K88" s="417">
        <v>51.875</v>
      </c>
      <c r="L88" s="243">
        <v>830</v>
      </c>
      <c r="M88" s="20">
        <v>16</v>
      </c>
      <c r="N88" s="20">
        <v>51.875</v>
      </c>
      <c r="O88" s="20">
        <v>1116</v>
      </c>
      <c r="P88" s="20">
        <v>20</v>
      </c>
      <c r="Q88" s="20">
        <v>55.8</v>
      </c>
      <c r="R88" s="414">
        <v>294</v>
      </c>
      <c r="S88" s="378">
        <v>6</v>
      </c>
      <c r="T88" s="415">
        <v>49</v>
      </c>
      <c r="U88" s="378">
        <v>1227</v>
      </c>
      <c r="V88" s="378">
        <v>21</v>
      </c>
      <c r="W88" s="378">
        <v>58.43</v>
      </c>
      <c r="X88" s="378">
        <v>298</v>
      </c>
      <c r="Y88" s="416">
        <v>6</v>
      </c>
      <c r="Z88" s="20"/>
      <c r="AA88" s="241">
        <v>393500</v>
      </c>
      <c r="AB88" s="417">
        <v>79.75</v>
      </c>
      <c r="AC88" s="417">
        <v>81</v>
      </c>
      <c r="AD88" s="20">
        <v>57</v>
      </c>
      <c r="AE88" s="20">
        <v>8</v>
      </c>
      <c r="AF88" s="20">
        <v>638</v>
      </c>
      <c r="AH88" s="21"/>
      <c r="AI88" s="320"/>
      <c r="AJ88" s="320"/>
      <c r="AK88" s="320"/>
      <c r="AL88" s="20"/>
      <c r="AM88" s="20"/>
      <c r="AN88" s="63"/>
      <c r="AO88" s="21"/>
      <c r="AP88" s="320"/>
      <c r="AQ88" s="320"/>
      <c r="AR88" s="466"/>
      <c r="AS88" s="20"/>
      <c r="AT88" s="20"/>
      <c r="AU88" s="63"/>
      <c r="AV88" s="20"/>
      <c r="AW88" s="20"/>
      <c r="AX88" s="20"/>
      <c r="AY88" s="20"/>
      <c r="AZ88" s="20"/>
      <c r="BA88" s="20"/>
      <c r="BB88" s="63"/>
    </row>
    <row r="89" spans="1:54" x14ac:dyDescent="0.3">
      <c r="A89" s="199" t="s">
        <v>1661</v>
      </c>
      <c r="B89" s="199" t="s">
        <v>23</v>
      </c>
      <c r="C89" s="199" t="s">
        <v>23</v>
      </c>
      <c r="D89" s="441" t="s">
        <v>1998</v>
      </c>
      <c r="E89" s="435" t="s">
        <v>1972</v>
      </c>
      <c r="F89" s="441" t="s">
        <v>10</v>
      </c>
      <c r="G89" s="441" t="s">
        <v>38</v>
      </c>
      <c r="H89" s="245">
        <v>123900</v>
      </c>
      <c r="I89" s="246">
        <v>0</v>
      </c>
      <c r="J89" s="246">
        <v>0</v>
      </c>
      <c r="K89" s="442" t="s">
        <v>1020</v>
      </c>
      <c r="L89" s="322">
        <v>0</v>
      </c>
      <c r="M89" s="246">
        <v>0</v>
      </c>
      <c r="N89" s="246">
        <v>0</v>
      </c>
      <c r="O89" s="246">
        <v>0</v>
      </c>
      <c r="P89" s="246">
        <v>0</v>
      </c>
      <c r="Q89" s="246">
        <v>0</v>
      </c>
      <c r="R89" s="443">
        <v>0</v>
      </c>
      <c r="S89" s="444">
        <v>0</v>
      </c>
      <c r="T89" s="445">
        <v>0</v>
      </c>
      <c r="U89" s="444">
        <v>0</v>
      </c>
      <c r="V89" s="444">
        <v>0</v>
      </c>
      <c r="W89" s="444">
        <v>0</v>
      </c>
      <c r="X89" s="444">
        <v>0</v>
      </c>
      <c r="Y89" s="446">
        <v>0</v>
      </c>
      <c r="Z89" s="199"/>
      <c r="AA89" s="245">
        <v>123900</v>
      </c>
      <c r="AB89" s="442">
        <v>0</v>
      </c>
      <c r="AC89" s="442">
        <v>0</v>
      </c>
      <c r="AD89" s="246">
        <v>23</v>
      </c>
      <c r="AE89" s="246">
        <v>0</v>
      </c>
      <c r="AF89" s="246">
        <v>0</v>
      </c>
      <c r="AH89" s="21"/>
      <c r="AI89" s="320"/>
      <c r="AJ89" s="320"/>
      <c r="AK89" s="320"/>
      <c r="AL89" s="20"/>
      <c r="AM89" s="20"/>
      <c r="AN89" s="25"/>
      <c r="AO89" s="21"/>
      <c r="AP89" s="320"/>
      <c r="AQ89" s="320"/>
      <c r="AR89" s="466"/>
      <c r="AS89" s="20"/>
      <c r="AT89" s="20"/>
      <c r="AU89" s="25"/>
      <c r="AV89" s="20"/>
      <c r="AW89" s="20"/>
      <c r="AX89" s="20"/>
      <c r="AY89" s="20"/>
      <c r="AZ89" s="20"/>
      <c r="BA89" s="20"/>
      <c r="BB89" s="25"/>
    </row>
    <row r="90" spans="1:54" x14ac:dyDescent="0.3">
      <c r="A90" s="21" t="s">
        <v>1232</v>
      </c>
      <c r="B90" s="21" t="s">
        <v>20</v>
      </c>
      <c r="C90" s="21" t="s">
        <v>20</v>
      </c>
      <c r="D90" s="299" t="s">
        <v>1998</v>
      </c>
      <c r="E90" s="435" t="s">
        <v>1974</v>
      </c>
      <c r="F90" s="299" t="s">
        <v>38</v>
      </c>
      <c r="G90" s="299" t="s">
        <v>38</v>
      </c>
      <c r="H90" s="241">
        <v>211400</v>
      </c>
      <c r="I90" s="20">
        <v>144</v>
      </c>
      <c r="J90" s="20">
        <v>3</v>
      </c>
      <c r="K90" s="417">
        <v>48</v>
      </c>
      <c r="L90" s="243">
        <v>144</v>
      </c>
      <c r="M90" s="20">
        <v>3</v>
      </c>
      <c r="N90" s="20">
        <v>48</v>
      </c>
      <c r="O90" s="20">
        <v>140</v>
      </c>
      <c r="P90" s="20">
        <v>4</v>
      </c>
      <c r="Q90" s="20">
        <v>35</v>
      </c>
      <c r="R90" s="414">
        <v>0</v>
      </c>
      <c r="S90" s="378">
        <v>0</v>
      </c>
      <c r="T90" s="415">
        <v>0</v>
      </c>
      <c r="U90" s="378">
        <v>0</v>
      </c>
      <c r="V90" s="378">
        <v>0</v>
      </c>
      <c r="W90" s="378">
        <v>0</v>
      </c>
      <c r="X90" s="378">
        <v>0</v>
      </c>
      <c r="Y90" s="416">
        <v>0</v>
      </c>
      <c r="Z90" s="20"/>
      <c r="AA90" s="241">
        <v>211400</v>
      </c>
      <c r="AB90" s="417">
        <v>0</v>
      </c>
      <c r="AC90" s="417">
        <v>0</v>
      </c>
      <c r="AD90" s="20">
        <v>40</v>
      </c>
      <c r="AE90" s="20">
        <v>0</v>
      </c>
      <c r="AF90" s="20">
        <v>0</v>
      </c>
      <c r="AH90" s="21"/>
      <c r="AI90" s="320"/>
      <c r="AJ90" s="320"/>
      <c r="AK90" s="320"/>
      <c r="AL90" s="20"/>
      <c r="AM90" s="20"/>
      <c r="AN90" s="63"/>
      <c r="AO90" s="21"/>
      <c r="AP90" s="320"/>
      <c r="AQ90" s="320"/>
      <c r="AR90" s="466"/>
      <c r="AS90" s="20"/>
      <c r="AT90" s="20"/>
      <c r="AU90" s="63"/>
      <c r="AV90" s="20"/>
      <c r="AW90" s="20"/>
      <c r="AX90" s="20"/>
      <c r="AY90" s="20"/>
      <c r="AZ90" s="20"/>
      <c r="BA90" s="20"/>
      <c r="BB90" s="63"/>
    </row>
    <row r="91" spans="1:54" x14ac:dyDescent="0.3">
      <c r="A91" s="21" t="s">
        <v>1234</v>
      </c>
      <c r="B91" s="21" t="s">
        <v>3</v>
      </c>
      <c r="C91" s="21" t="s">
        <v>3</v>
      </c>
      <c r="D91" s="299" t="s">
        <v>1998</v>
      </c>
      <c r="E91" s="435" t="s">
        <v>1974</v>
      </c>
      <c r="F91" s="299" t="s">
        <v>38</v>
      </c>
      <c r="G91" s="299" t="s">
        <v>38</v>
      </c>
      <c r="H91" s="241">
        <v>298700</v>
      </c>
      <c r="I91" s="20">
        <v>422</v>
      </c>
      <c r="J91" s="20">
        <v>7</v>
      </c>
      <c r="K91" s="417">
        <v>60.285714285714285</v>
      </c>
      <c r="L91" s="243">
        <v>422</v>
      </c>
      <c r="M91" s="20">
        <v>7</v>
      </c>
      <c r="N91" s="20">
        <v>60.285714285714285</v>
      </c>
      <c r="O91" s="20">
        <v>1128</v>
      </c>
      <c r="P91" s="20">
        <v>20</v>
      </c>
      <c r="Q91" s="20">
        <v>56.4</v>
      </c>
      <c r="R91" s="414">
        <v>1335</v>
      </c>
      <c r="S91" s="378">
        <v>16</v>
      </c>
      <c r="T91" s="415">
        <v>83.4</v>
      </c>
      <c r="U91" s="378">
        <v>1603</v>
      </c>
      <c r="V91" s="378">
        <v>19</v>
      </c>
      <c r="W91" s="378">
        <v>84.37</v>
      </c>
      <c r="X91" s="378">
        <v>1887</v>
      </c>
      <c r="Y91" s="416">
        <v>22</v>
      </c>
      <c r="Z91" s="280"/>
      <c r="AA91" s="241">
        <v>419800</v>
      </c>
      <c r="AB91" s="417">
        <v>76.428571428571431</v>
      </c>
      <c r="AC91" s="417">
        <v>86.333333333333329</v>
      </c>
      <c r="AD91" s="20">
        <v>62</v>
      </c>
      <c r="AE91" s="20">
        <v>7</v>
      </c>
      <c r="AF91" s="20">
        <v>535</v>
      </c>
      <c r="AH91" s="21"/>
      <c r="AI91" s="320"/>
      <c r="AJ91" s="320"/>
      <c r="AK91" s="320"/>
      <c r="AL91" s="20"/>
      <c r="AM91" s="20"/>
      <c r="AN91" s="25"/>
      <c r="AO91" s="21"/>
      <c r="AP91" s="320"/>
      <c r="AQ91" s="320"/>
      <c r="AR91" s="466"/>
      <c r="AS91" s="20"/>
      <c r="AT91" s="20"/>
      <c r="AU91" s="25"/>
      <c r="AV91" s="20"/>
      <c r="AW91" s="20"/>
      <c r="AX91" s="20"/>
      <c r="AY91" s="20"/>
      <c r="AZ91" s="20"/>
      <c r="BA91" s="20"/>
      <c r="BB91" s="25"/>
    </row>
    <row r="92" spans="1:54" x14ac:dyDescent="0.3">
      <c r="A92" s="199" t="s">
        <v>1662</v>
      </c>
      <c r="B92" s="199" t="s">
        <v>3</v>
      </c>
      <c r="C92" s="199" t="s">
        <v>3</v>
      </c>
      <c r="D92" s="441" t="s">
        <v>1998</v>
      </c>
      <c r="E92" s="435" t="s">
        <v>38</v>
      </c>
      <c r="F92" s="441" t="s">
        <v>1974</v>
      </c>
      <c r="G92" s="441" t="s">
        <v>38</v>
      </c>
      <c r="H92" s="245">
        <v>123900</v>
      </c>
      <c r="I92" s="246">
        <v>0</v>
      </c>
      <c r="J92" s="246">
        <v>0</v>
      </c>
      <c r="K92" s="442" t="s">
        <v>1020</v>
      </c>
      <c r="L92" s="322">
        <v>0</v>
      </c>
      <c r="M92" s="246">
        <v>0</v>
      </c>
      <c r="N92" s="246">
        <v>0</v>
      </c>
      <c r="O92" s="246">
        <v>0</v>
      </c>
      <c r="P92" s="246">
        <v>0</v>
      </c>
      <c r="Q92" s="246">
        <v>0</v>
      </c>
      <c r="R92" s="443">
        <v>0</v>
      </c>
      <c r="S92" s="444">
        <v>0</v>
      </c>
      <c r="T92" s="445">
        <v>0</v>
      </c>
      <c r="U92" s="444">
        <v>0</v>
      </c>
      <c r="V92" s="444">
        <v>0</v>
      </c>
      <c r="W92" s="444">
        <v>0</v>
      </c>
      <c r="X92" s="444">
        <v>0</v>
      </c>
      <c r="Y92" s="446">
        <v>0</v>
      </c>
      <c r="Z92" s="246"/>
      <c r="AA92" s="245">
        <v>169100</v>
      </c>
      <c r="AB92" s="442">
        <v>36.166666666666664</v>
      </c>
      <c r="AC92" s="442">
        <v>46.666666666666664</v>
      </c>
      <c r="AD92" s="246">
        <v>-11</v>
      </c>
      <c r="AE92" s="246">
        <v>6</v>
      </c>
      <c r="AF92" s="246">
        <v>217</v>
      </c>
      <c r="AH92" s="21"/>
      <c r="AI92" s="320"/>
      <c r="AJ92" s="320"/>
      <c r="AK92" s="320"/>
      <c r="AL92" s="20"/>
      <c r="AM92" s="20"/>
      <c r="AN92" s="21"/>
      <c r="AO92" s="21"/>
      <c r="AP92" s="320"/>
      <c r="AQ92" s="320"/>
      <c r="AR92" s="466"/>
      <c r="AS92" s="20"/>
      <c r="AT92" s="20"/>
      <c r="AU92" s="21"/>
      <c r="AV92" s="20"/>
      <c r="AW92" s="20"/>
      <c r="AX92" s="20"/>
      <c r="AY92" s="20"/>
      <c r="AZ92" s="20"/>
      <c r="BA92" s="20"/>
      <c r="BB92" s="21"/>
    </row>
    <row r="93" spans="1:54" x14ac:dyDescent="0.3">
      <c r="A93" s="21" t="s">
        <v>1483</v>
      </c>
      <c r="B93" s="21" t="s">
        <v>25</v>
      </c>
      <c r="C93" s="21" t="s">
        <v>25</v>
      </c>
      <c r="D93" s="299" t="s">
        <v>1998</v>
      </c>
      <c r="E93" s="435" t="s">
        <v>9</v>
      </c>
      <c r="F93" s="299" t="s">
        <v>1974</v>
      </c>
      <c r="G93" s="299" t="s">
        <v>38</v>
      </c>
      <c r="H93" s="241">
        <v>352700</v>
      </c>
      <c r="I93" s="20">
        <v>1154</v>
      </c>
      <c r="J93" s="20">
        <v>18</v>
      </c>
      <c r="K93" s="417">
        <v>64.111111111111114</v>
      </c>
      <c r="L93" s="243">
        <v>1154</v>
      </c>
      <c r="M93" s="20">
        <v>18</v>
      </c>
      <c r="N93" s="20">
        <v>64.111111111111114</v>
      </c>
      <c r="O93" s="20">
        <v>660</v>
      </c>
      <c r="P93" s="20">
        <v>12</v>
      </c>
      <c r="Q93" s="20">
        <v>55</v>
      </c>
      <c r="R93" s="414">
        <v>97</v>
      </c>
      <c r="S93" s="378">
        <v>2</v>
      </c>
      <c r="T93" s="415">
        <v>48.5</v>
      </c>
      <c r="U93" s="378">
        <v>0</v>
      </c>
      <c r="V93" s="378">
        <v>0</v>
      </c>
      <c r="W93" s="378">
        <v>0</v>
      </c>
      <c r="X93" s="378">
        <v>0</v>
      </c>
      <c r="Y93" s="416">
        <v>0</v>
      </c>
      <c r="Z93" s="21"/>
      <c r="AA93" s="241">
        <v>430600</v>
      </c>
      <c r="AB93" s="417">
        <v>82.625</v>
      </c>
      <c r="AC93" s="417">
        <v>90</v>
      </c>
      <c r="AD93" s="20">
        <v>65</v>
      </c>
      <c r="AE93" s="20">
        <v>8</v>
      </c>
      <c r="AF93" s="20">
        <v>661</v>
      </c>
      <c r="AH93" s="21"/>
      <c r="AI93" s="320"/>
      <c r="AJ93" s="320"/>
      <c r="AK93" s="320"/>
      <c r="AL93" s="20"/>
      <c r="AM93" s="20"/>
      <c r="AN93" s="21"/>
      <c r="AO93" s="21"/>
      <c r="AP93" s="320"/>
      <c r="AQ93" s="320"/>
      <c r="AR93" s="466"/>
      <c r="AS93" s="20"/>
      <c r="AT93" s="20"/>
      <c r="AU93" s="21"/>
      <c r="AV93" s="20"/>
      <c r="AW93" s="20"/>
      <c r="AX93" s="20"/>
      <c r="AY93" s="20"/>
      <c r="AZ93" s="20"/>
      <c r="BA93" s="20"/>
      <c r="BB93" s="21"/>
    </row>
    <row r="94" spans="1:54" x14ac:dyDescent="0.3">
      <c r="A94" s="21" t="s">
        <v>1240</v>
      </c>
      <c r="B94" s="21" t="s">
        <v>12</v>
      </c>
      <c r="C94" s="21" t="s">
        <v>12</v>
      </c>
      <c r="D94" s="299" t="s">
        <v>1998</v>
      </c>
      <c r="E94" s="435" t="s">
        <v>1972</v>
      </c>
      <c r="F94" s="299" t="s">
        <v>10</v>
      </c>
      <c r="G94" s="299" t="s">
        <v>38</v>
      </c>
      <c r="H94" s="241">
        <v>548600</v>
      </c>
      <c r="I94" s="20">
        <v>2192</v>
      </c>
      <c r="J94" s="20">
        <v>22</v>
      </c>
      <c r="K94" s="417">
        <v>99.63636363636364</v>
      </c>
      <c r="L94" s="243">
        <v>2192</v>
      </c>
      <c r="M94" s="20">
        <v>22</v>
      </c>
      <c r="N94" s="20">
        <v>99.63636363636364</v>
      </c>
      <c r="O94" s="20">
        <v>2265</v>
      </c>
      <c r="P94" s="20">
        <v>22</v>
      </c>
      <c r="Q94" s="20">
        <v>103</v>
      </c>
      <c r="R94" s="414">
        <v>1299</v>
      </c>
      <c r="S94" s="378">
        <v>16</v>
      </c>
      <c r="T94" s="415">
        <v>81.2</v>
      </c>
      <c r="U94" s="378">
        <v>140</v>
      </c>
      <c r="V94" s="378">
        <v>2</v>
      </c>
      <c r="W94" s="378">
        <v>70</v>
      </c>
      <c r="X94" s="378">
        <v>120</v>
      </c>
      <c r="Y94" s="416">
        <v>2</v>
      </c>
      <c r="Z94" s="280"/>
      <c r="AA94" s="241">
        <v>372200</v>
      </c>
      <c r="AB94" s="417">
        <v>68.25</v>
      </c>
      <c r="AC94" s="417">
        <v>48.666666666666664</v>
      </c>
      <c r="AD94" s="20">
        <v>114</v>
      </c>
      <c r="AE94" s="20">
        <v>8</v>
      </c>
      <c r="AF94" s="20">
        <v>546</v>
      </c>
      <c r="AH94" s="21"/>
      <c r="AI94" s="320"/>
      <c r="AJ94" s="320"/>
      <c r="AK94" s="320"/>
      <c r="AL94" s="20"/>
      <c r="AM94" s="20"/>
      <c r="AN94" s="25"/>
      <c r="AO94" s="21"/>
      <c r="AP94" s="320"/>
      <c r="AQ94" s="320"/>
      <c r="AR94" s="466"/>
      <c r="AS94" s="20"/>
      <c r="AT94" s="20"/>
      <c r="AU94" s="25"/>
      <c r="AV94" s="20"/>
      <c r="AW94" s="20"/>
      <c r="AX94" s="20"/>
      <c r="AY94" s="20"/>
      <c r="AZ94" s="20"/>
      <c r="BA94" s="20"/>
      <c r="BB94" s="25"/>
    </row>
    <row r="95" spans="1:54" x14ac:dyDescent="0.3">
      <c r="A95" s="199" t="s">
        <v>986</v>
      </c>
      <c r="B95" s="199" t="s">
        <v>14</v>
      </c>
      <c r="C95" s="199" t="s">
        <v>14</v>
      </c>
      <c r="D95" s="441" t="s">
        <v>1998</v>
      </c>
      <c r="E95" s="435" t="s">
        <v>9</v>
      </c>
      <c r="F95" s="441" t="s">
        <v>1974</v>
      </c>
      <c r="G95" s="441" t="s">
        <v>38</v>
      </c>
      <c r="H95" s="245">
        <v>123900</v>
      </c>
      <c r="I95" s="246">
        <v>0</v>
      </c>
      <c r="J95" s="246">
        <v>0</v>
      </c>
      <c r="K95" s="442" t="s">
        <v>1020</v>
      </c>
      <c r="L95" s="322">
        <v>0</v>
      </c>
      <c r="M95" s="246">
        <v>0</v>
      </c>
      <c r="N95" s="246">
        <v>0</v>
      </c>
      <c r="O95" s="246">
        <v>44</v>
      </c>
      <c r="P95" s="246">
        <v>2</v>
      </c>
      <c r="Q95" s="246">
        <v>22</v>
      </c>
      <c r="R95" s="443">
        <v>36</v>
      </c>
      <c r="S95" s="444">
        <v>1</v>
      </c>
      <c r="T95" s="445">
        <v>36</v>
      </c>
      <c r="U95" s="444">
        <v>0</v>
      </c>
      <c r="V95" s="444">
        <v>0</v>
      </c>
      <c r="W95" s="444">
        <v>0</v>
      </c>
      <c r="X95" s="444">
        <v>0</v>
      </c>
      <c r="Y95" s="446">
        <v>0</v>
      </c>
      <c r="Z95" s="372"/>
      <c r="AA95" s="245">
        <v>123900</v>
      </c>
      <c r="AB95" s="442">
        <v>28</v>
      </c>
      <c r="AC95" s="442">
        <v>28</v>
      </c>
      <c r="AD95" s="246">
        <v>14</v>
      </c>
      <c r="AE95" s="246">
        <v>2</v>
      </c>
      <c r="AF95" s="246">
        <v>56</v>
      </c>
      <c r="AH95" s="21"/>
      <c r="AI95" s="320"/>
      <c r="AJ95" s="320"/>
      <c r="AK95" s="320"/>
      <c r="AL95" s="20"/>
      <c r="AM95" s="20"/>
      <c r="AN95" s="25"/>
      <c r="AO95" s="21"/>
      <c r="AP95" s="320"/>
      <c r="AQ95" s="320"/>
      <c r="AR95" s="466"/>
      <c r="AS95" s="20"/>
      <c r="AT95" s="20"/>
      <c r="AU95" s="25"/>
      <c r="AV95" s="20"/>
      <c r="AW95" s="20"/>
      <c r="AX95" s="20"/>
      <c r="AY95" s="20"/>
      <c r="AZ95" s="20"/>
      <c r="BA95" s="20"/>
      <c r="BB95" s="25"/>
    </row>
    <row r="96" spans="1:54" x14ac:dyDescent="0.3">
      <c r="A96" s="21" t="s">
        <v>1244</v>
      </c>
      <c r="B96" s="21" t="s">
        <v>26</v>
      </c>
      <c r="C96" s="21" t="s">
        <v>26</v>
      </c>
      <c r="D96" s="299" t="s">
        <v>1998</v>
      </c>
      <c r="E96" s="435" t="s">
        <v>1974</v>
      </c>
      <c r="F96" s="299" t="s">
        <v>9</v>
      </c>
      <c r="G96" s="299" t="s">
        <v>38</v>
      </c>
      <c r="H96" s="241">
        <v>245100</v>
      </c>
      <c r="I96" s="20">
        <v>191</v>
      </c>
      <c r="J96" s="20">
        <v>3</v>
      </c>
      <c r="K96" s="417">
        <v>63.666666666666664</v>
      </c>
      <c r="L96" s="243">
        <v>191</v>
      </c>
      <c r="M96" s="20">
        <v>3</v>
      </c>
      <c r="N96" s="20">
        <v>63.666666666666664</v>
      </c>
      <c r="O96" s="20">
        <v>72</v>
      </c>
      <c r="P96" s="20">
        <v>2</v>
      </c>
      <c r="Q96" s="20">
        <v>36</v>
      </c>
      <c r="R96" s="414">
        <v>0</v>
      </c>
      <c r="S96" s="378">
        <v>0</v>
      </c>
      <c r="T96" s="415">
        <v>0</v>
      </c>
      <c r="U96" s="378">
        <v>0</v>
      </c>
      <c r="V96" s="378">
        <v>0</v>
      </c>
      <c r="W96" s="378">
        <v>0</v>
      </c>
      <c r="X96" s="378">
        <v>0</v>
      </c>
      <c r="Y96" s="416">
        <v>0</v>
      </c>
      <c r="Z96" s="280"/>
      <c r="AA96" s="241">
        <v>245400</v>
      </c>
      <c r="AB96" s="417">
        <v>77</v>
      </c>
      <c r="AC96" s="417">
        <v>77</v>
      </c>
      <c r="AD96" s="20">
        <v>-15</v>
      </c>
      <c r="AE96" s="20">
        <v>2</v>
      </c>
      <c r="AF96" s="20">
        <v>154</v>
      </c>
      <c r="AH96" s="21"/>
      <c r="AI96" s="320"/>
      <c r="AJ96" s="320"/>
      <c r="AK96" s="320"/>
      <c r="AL96" s="20"/>
      <c r="AM96" s="20"/>
      <c r="AN96" s="63"/>
      <c r="AO96" s="21"/>
      <c r="AP96" s="320"/>
      <c r="AQ96" s="320"/>
      <c r="AR96" s="466"/>
      <c r="AS96" s="20"/>
      <c r="AT96" s="20"/>
      <c r="AU96" s="63"/>
      <c r="AV96" s="20"/>
      <c r="AW96" s="20"/>
      <c r="AX96" s="20"/>
      <c r="AY96" s="20"/>
      <c r="AZ96" s="20"/>
      <c r="BA96" s="20"/>
      <c r="BB96" s="63"/>
    </row>
    <row r="97" spans="1:55" x14ac:dyDescent="0.3">
      <c r="A97" s="21" t="s">
        <v>1245</v>
      </c>
      <c r="B97" s="21" t="s">
        <v>19</v>
      </c>
      <c r="C97" s="21" t="s">
        <v>19</v>
      </c>
      <c r="D97" s="299" t="s">
        <v>1998</v>
      </c>
      <c r="E97" s="435" t="s">
        <v>1974</v>
      </c>
      <c r="F97" s="299" t="s">
        <v>1971</v>
      </c>
      <c r="G97" s="299" t="s">
        <v>38</v>
      </c>
      <c r="H97" s="241">
        <v>329400</v>
      </c>
      <c r="I97" s="20">
        <v>1017</v>
      </c>
      <c r="J97" s="20">
        <v>17</v>
      </c>
      <c r="K97" s="417">
        <v>59.823529411764703</v>
      </c>
      <c r="L97" s="243">
        <v>1017</v>
      </c>
      <c r="M97" s="20">
        <v>17</v>
      </c>
      <c r="N97" s="20">
        <v>59.823529411764703</v>
      </c>
      <c r="O97" s="20">
        <v>586</v>
      </c>
      <c r="P97" s="20">
        <v>9</v>
      </c>
      <c r="Q97" s="20">
        <v>65.099999999999994</v>
      </c>
      <c r="R97" s="414">
        <v>336</v>
      </c>
      <c r="S97" s="378">
        <v>6</v>
      </c>
      <c r="T97" s="415">
        <v>56</v>
      </c>
      <c r="U97" s="378">
        <v>1237</v>
      </c>
      <c r="V97" s="378">
        <v>19</v>
      </c>
      <c r="W97" s="378">
        <v>65.11</v>
      </c>
      <c r="X97" s="378">
        <v>614</v>
      </c>
      <c r="Y97" s="416">
        <v>7</v>
      </c>
      <c r="Z97" s="298"/>
      <c r="AA97" s="241">
        <v>218500</v>
      </c>
      <c r="AB97" s="417">
        <v>32.6</v>
      </c>
      <c r="AC97" s="417">
        <v>18</v>
      </c>
      <c r="AD97" s="20">
        <v>93</v>
      </c>
      <c r="AE97" s="20">
        <v>5</v>
      </c>
      <c r="AF97" s="20">
        <v>163</v>
      </c>
      <c r="AH97" s="21"/>
      <c r="AI97" s="320"/>
      <c r="AJ97" s="320"/>
      <c r="AK97" s="320"/>
      <c r="AL97" s="20"/>
      <c r="AM97" s="20"/>
      <c r="AN97" s="63"/>
      <c r="AO97" s="21"/>
      <c r="AP97" s="320"/>
      <c r="AQ97" s="320"/>
      <c r="AR97" s="466"/>
      <c r="AS97" s="20"/>
      <c r="AT97" s="20"/>
      <c r="AU97" s="63"/>
      <c r="AV97" s="20"/>
      <c r="AW97" s="20"/>
      <c r="AX97" s="20"/>
      <c r="AY97" s="20"/>
      <c r="AZ97" s="20"/>
      <c r="BA97" s="20"/>
      <c r="BB97" s="63"/>
    </row>
    <row r="98" spans="1:55" x14ac:dyDescent="0.3">
      <c r="A98" s="21" t="s">
        <v>1994</v>
      </c>
      <c r="B98" s="21" t="s">
        <v>3</v>
      </c>
      <c r="C98" s="21" t="s">
        <v>3</v>
      </c>
      <c r="D98" s="299" t="s">
        <v>1998</v>
      </c>
      <c r="E98" s="435" t="s">
        <v>1974</v>
      </c>
      <c r="F98" s="299" t="s">
        <v>9</v>
      </c>
      <c r="G98" s="299" t="s">
        <v>38</v>
      </c>
      <c r="H98" s="241">
        <v>271200</v>
      </c>
      <c r="I98" s="20">
        <v>394</v>
      </c>
      <c r="J98" s="20">
        <v>8</v>
      </c>
      <c r="K98" s="417">
        <v>49.25</v>
      </c>
      <c r="L98" s="243">
        <v>394</v>
      </c>
      <c r="M98" s="20">
        <v>8</v>
      </c>
      <c r="N98" s="20">
        <v>49.25</v>
      </c>
      <c r="O98" s="20">
        <v>39</v>
      </c>
      <c r="P98" s="20">
        <v>1</v>
      </c>
      <c r="Q98" s="20">
        <v>39</v>
      </c>
      <c r="R98" s="414">
        <v>0</v>
      </c>
      <c r="S98" s="378">
        <v>0</v>
      </c>
      <c r="T98" s="415">
        <v>0</v>
      </c>
      <c r="U98" s="378">
        <v>0</v>
      </c>
      <c r="V98" s="378">
        <v>0</v>
      </c>
      <c r="W98" s="378">
        <v>0</v>
      </c>
      <c r="X98" s="378">
        <v>0</v>
      </c>
      <c r="Y98" s="416">
        <v>0</v>
      </c>
      <c r="Z98" s="298"/>
      <c r="AA98" s="241">
        <v>271200</v>
      </c>
      <c r="AB98" s="417">
        <v>0</v>
      </c>
      <c r="AC98" s="417">
        <v>0</v>
      </c>
      <c r="AD98" s="20">
        <v>51</v>
      </c>
      <c r="AE98" s="20">
        <v>0</v>
      </c>
      <c r="AF98" s="20">
        <v>0</v>
      </c>
      <c r="AH98" s="21"/>
      <c r="AI98" s="320"/>
      <c r="AJ98" s="320"/>
      <c r="AK98" s="320"/>
      <c r="AL98" s="20"/>
      <c r="AM98" s="20"/>
      <c r="AN98" s="21"/>
      <c r="AO98" s="21"/>
      <c r="AP98" s="320"/>
      <c r="AQ98" s="320"/>
      <c r="AR98" s="466"/>
      <c r="AS98" s="20"/>
      <c r="AT98" s="20"/>
      <c r="AU98" s="21"/>
      <c r="AV98" s="20"/>
      <c r="AW98" s="20"/>
      <c r="AX98" s="20"/>
      <c r="AY98" s="20"/>
      <c r="AZ98" s="20"/>
      <c r="BA98" s="20"/>
      <c r="BB98" s="21"/>
    </row>
    <row r="99" spans="1:55" x14ac:dyDescent="0.3">
      <c r="A99" s="199" t="s">
        <v>990</v>
      </c>
      <c r="B99" s="199" t="s">
        <v>14</v>
      </c>
      <c r="C99" s="199" t="s">
        <v>14</v>
      </c>
      <c r="D99" s="441" t="s">
        <v>1998</v>
      </c>
      <c r="E99" s="435" t="s">
        <v>38</v>
      </c>
      <c r="F99" s="441" t="s">
        <v>9</v>
      </c>
      <c r="G99" s="441" t="s">
        <v>38</v>
      </c>
      <c r="H99" s="245">
        <v>192300</v>
      </c>
      <c r="I99" s="246">
        <v>131</v>
      </c>
      <c r="J99" s="246">
        <v>3</v>
      </c>
      <c r="K99" s="442">
        <v>43.666666666666664</v>
      </c>
      <c r="L99" s="322">
        <v>131</v>
      </c>
      <c r="M99" s="246">
        <v>3</v>
      </c>
      <c r="N99" s="246">
        <v>43.666666666666664</v>
      </c>
      <c r="O99" s="246">
        <v>104</v>
      </c>
      <c r="P99" s="246">
        <v>2</v>
      </c>
      <c r="Q99" s="246">
        <v>52</v>
      </c>
      <c r="R99" s="443">
        <v>0</v>
      </c>
      <c r="S99" s="444">
        <v>0</v>
      </c>
      <c r="T99" s="445">
        <v>0</v>
      </c>
      <c r="U99" s="444">
        <v>0</v>
      </c>
      <c r="V99" s="444">
        <v>0</v>
      </c>
      <c r="W99" s="444">
        <v>0</v>
      </c>
      <c r="X99" s="444">
        <v>0</v>
      </c>
      <c r="Y99" s="446">
        <v>0</v>
      </c>
      <c r="Z99" s="372"/>
      <c r="AA99" s="245">
        <v>192300</v>
      </c>
      <c r="AB99" s="442">
        <v>8.5</v>
      </c>
      <c r="AC99" s="442">
        <v>8.5</v>
      </c>
      <c r="AD99" s="246">
        <v>92</v>
      </c>
      <c r="AE99" s="246">
        <v>2</v>
      </c>
      <c r="AF99" s="246">
        <v>17</v>
      </c>
      <c r="AH99" s="21"/>
      <c r="AI99" s="320"/>
      <c r="AJ99" s="320"/>
      <c r="AK99" s="320"/>
      <c r="AL99" s="20"/>
      <c r="AM99" s="20"/>
      <c r="AN99" s="21"/>
      <c r="AO99" s="21"/>
      <c r="AP99" s="320"/>
      <c r="AQ99" s="320"/>
      <c r="AR99" s="466"/>
      <c r="AS99" s="20"/>
      <c r="AT99" s="20"/>
      <c r="AU99" s="21"/>
      <c r="AV99" s="20"/>
      <c r="AW99" s="20"/>
      <c r="AX99" s="20"/>
      <c r="AY99" s="20"/>
      <c r="AZ99" s="20"/>
      <c r="BA99" s="20"/>
      <c r="BB99" s="21"/>
    </row>
    <row r="100" spans="1:55" x14ac:dyDescent="0.3">
      <c r="A100" s="21" t="s">
        <v>912</v>
      </c>
      <c r="B100" s="21" t="s">
        <v>24</v>
      </c>
      <c r="C100" s="21" t="s">
        <v>24</v>
      </c>
      <c r="D100" s="299" t="s">
        <v>1998</v>
      </c>
      <c r="E100" s="435" t="s">
        <v>11</v>
      </c>
      <c r="F100" s="299" t="s">
        <v>1973</v>
      </c>
      <c r="G100" s="299" t="s">
        <v>38</v>
      </c>
      <c r="H100" s="241">
        <v>429400</v>
      </c>
      <c r="I100" s="20">
        <v>858</v>
      </c>
      <c r="J100" s="20">
        <v>11</v>
      </c>
      <c r="K100" s="417">
        <v>78</v>
      </c>
      <c r="L100" s="243">
        <v>858</v>
      </c>
      <c r="M100" s="20">
        <v>11</v>
      </c>
      <c r="N100" s="20">
        <v>78</v>
      </c>
      <c r="O100" s="20">
        <v>1144</v>
      </c>
      <c r="P100" s="20">
        <v>15</v>
      </c>
      <c r="Q100" s="20">
        <v>76.3</v>
      </c>
      <c r="R100" s="414">
        <v>685</v>
      </c>
      <c r="S100" s="378">
        <v>8</v>
      </c>
      <c r="T100" s="415">
        <v>85.6</v>
      </c>
      <c r="U100" s="378">
        <v>376</v>
      </c>
      <c r="V100" s="378">
        <v>5</v>
      </c>
      <c r="W100" s="378">
        <v>75.2</v>
      </c>
      <c r="X100" s="378">
        <v>0</v>
      </c>
      <c r="Y100" s="416">
        <v>0</v>
      </c>
      <c r="Z100" s="280"/>
      <c r="AA100" s="241">
        <v>413100</v>
      </c>
      <c r="AB100" s="417">
        <v>74.125</v>
      </c>
      <c r="AC100" s="417">
        <v>72.333333333333329</v>
      </c>
      <c r="AD100" s="20">
        <v>90</v>
      </c>
      <c r="AE100" s="20">
        <v>8</v>
      </c>
      <c r="AF100" s="20">
        <v>593</v>
      </c>
      <c r="AH100" s="21"/>
      <c r="AI100" s="320"/>
      <c r="AJ100" s="320"/>
      <c r="AK100" s="320"/>
      <c r="AL100" s="20"/>
      <c r="AM100" s="20"/>
      <c r="AN100" s="21"/>
      <c r="AO100" s="21"/>
      <c r="AP100" s="320"/>
      <c r="AQ100" s="320"/>
      <c r="AR100" s="466"/>
      <c r="AS100" s="20"/>
      <c r="AT100" s="20"/>
      <c r="AU100" s="21"/>
      <c r="AV100" s="20"/>
      <c r="AW100" s="20"/>
      <c r="AX100" s="20"/>
      <c r="AY100" s="20"/>
      <c r="AZ100" s="20"/>
      <c r="BA100" s="20"/>
      <c r="BB100" s="21"/>
    </row>
    <row r="101" spans="1:55" x14ac:dyDescent="0.3">
      <c r="A101" s="21" t="s">
        <v>1251</v>
      </c>
      <c r="B101" s="21" t="s">
        <v>15</v>
      </c>
      <c r="C101" s="21" t="s">
        <v>15</v>
      </c>
      <c r="D101" s="299" t="s">
        <v>1998</v>
      </c>
      <c r="E101" s="435" t="s">
        <v>1972</v>
      </c>
      <c r="F101" s="299" t="s">
        <v>10</v>
      </c>
      <c r="G101" s="299" t="s">
        <v>38</v>
      </c>
      <c r="H101" s="241">
        <v>362800</v>
      </c>
      <c r="I101" s="20">
        <v>593</v>
      </c>
      <c r="J101" s="20">
        <v>9</v>
      </c>
      <c r="K101" s="417">
        <v>65.888888888888886</v>
      </c>
      <c r="L101" s="243">
        <v>593</v>
      </c>
      <c r="M101" s="20">
        <v>9</v>
      </c>
      <c r="N101" s="20">
        <v>65.888888888888886</v>
      </c>
      <c r="O101" s="20">
        <v>1475</v>
      </c>
      <c r="P101" s="20">
        <v>17</v>
      </c>
      <c r="Q101" s="20">
        <v>86.8</v>
      </c>
      <c r="R101" s="414">
        <v>1301</v>
      </c>
      <c r="S101" s="378">
        <v>16</v>
      </c>
      <c r="T101" s="415">
        <v>81.3</v>
      </c>
      <c r="U101" s="378">
        <v>1252</v>
      </c>
      <c r="V101" s="378">
        <v>17</v>
      </c>
      <c r="W101" s="378">
        <v>73.650000000000006</v>
      </c>
      <c r="X101" s="378">
        <v>1287</v>
      </c>
      <c r="Y101" s="416">
        <v>16</v>
      </c>
      <c r="Z101" s="21"/>
      <c r="AA101" s="241">
        <v>414200</v>
      </c>
      <c r="AB101" s="417">
        <v>84.25</v>
      </c>
      <c r="AC101" s="417">
        <v>75</v>
      </c>
      <c r="AD101" s="20">
        <v>91</v>
      </c>
      <c r="AE101" s="20">
        <v>8</v>
      </c>
      <c r="AF101" s="20">
        <v>674</v>
      </c>
      <c r="AH101" s="21"/>
      <c r="AI101" s="320"/>
      <c r="AJ101" s="320"/>
      <c r="AK101" s="320"/>
      <c r="AL101" s="20"/>
      <c r="AM101" s="20"/>
      <c r="AN101" s="21"/>
      <c r="AO101" s="21"/>
      <c r="AP101" s="320"/>
      <c r="AQ101" s="320"/>
      <c r="AR101" s="466"/>
      <c r="AS101" s="20"/>
      <c r="AT101" s="20"/>
      <c r="AU101" s="21"/>
      <c r="AV101" s="20"/>
      <c r="AW101" s="20"/>
      <c r="AX101" s="20"/>
      <c r="AY101" s="20"/>
      <c r="AZ101" s="20"/>
      <c r="BA101" s="20"/>
      <c r="BB101" s="21"/>
    </row>
    <row r="102" spans="1:55" x14ac:dyDescent="0.3">
      <c r="A102" s="21" t="s">
        <v>1531</v>
      </c>
      <c r="B102" s="21" t="s">
        <v>22</v>
      </c>
      <c r="C102" s="21" t="s">
        <v>22</v>
      </c>
      <c r="D102" s="299" t="s">
        <v>1998</v>
      </c>
      <c r="E102" s="435" t="s">
        <v>38</v>
      </c>
      <c r="F102" s="299" t="s">
        <v>1972</v>
      </c>
      <c r="G102" s="299" t="s">
        <v>38</v>
      </c>
      <c r="H102" s="241">
        <v>217200</v>
      </c>
      <c r="I102" s="20">
        <v>355</v>
      </c>
      <c r="J102" s="20">
        <v>9</v>
      </c>
      <c r="K102" s="417">
        <v>39.444444444444443</v>
      </c>
      <c r="L102" s="243">
        <v>355</v>
      </c>
      <c r="M102" s="20">
        <v>9</v>
      </c>
      <c r="N102" s="20">
        <v>39.444444444444443</v>
      </c>
      <c r="O102" s="20">
        <v>370</v>
      </c>
      <c r="P102" s="20">
        <v>10</v>
      </c>
      <c r="Q102" s="20">
        <v>37</v>
      </c>
      <c r="R102" s="414">
        <v>0</v>
      </c>
      <c r="S102" s="378">
        <v>0</v>
      </c>
      <c r="T102" s="415">
        <v>0</v>
      </c>
      <c r="U102" s="378">
        <v>0</v>
      </c>
      <c r="V102" s="378">
        <v>0</v>
      </c>
      <c r="W102" s="378">
        <v>0</v>
      </c>
      <c r="X102" s="378">
        <v>0</v>
      </c>
      <c r="Y102" s="416">
        <v>0</v>
      </c>
      <c r="Z102" s="280"/>
      <c r="AA102" s="241">
        <v>217200</v>
      </c>
      <c r="AB102" s="417">
        <v>3</v>
      </c>
      <c r="AC102" s="417">
        <v>3</v>
      </c>
      <c r="AD102" s="20">
        <v>81</v>
      </c>
      <c r="AE102" s="20">
        <v>1</v>
      </c>
      <c r="AF102" s="20">
        <v>3</v>
      </c>
      <c r="AH102" s="21"/>
      <c r="AI102" s="320"/>
      <c r="AJ102" s="320"/>
      <c r="AK102" s="320"/>
      <c r="AL102" s="20"/>
      <c r="AM102" s="20"/>
      <c r="AN102" s="63"/>
      <c r="AO102" s="21"/>
      <c r="AP102" s="320"/>
      <c r="AQ102" s="320"/>
      <c r="AR102" s="466"/>
      <c r="AS102" s="20"/>
      <c r="AT102" s="20"/>
      <c r="AU102" s="63"/>
      <c r="AV102" s="20"/>
      <c r="AW102" s="20"/>
      <c r="AX102" s="20"/>
      <c r="AY102" s="20"/>
      <c r="AZ102" s="20"/>
      <c r="BA102" s="20"/>
      <c r="BB102" s="63"/>
    </row>
    <row r="103" spans="1:55" x14ac:dyDescent="0.3">
      <c r="A103" s="21" t="s">
        <v>1258</v>
      </c>
      <c r="B103" s="21" t="s">
        <v>3</v>
      </c>
      <c r="C103" s="21" t="s">
        <v>3</v>
      </c>
      <c r="D103" s="299" t="s">
        <v>1998</v>
      </c>
      <c r="E103" s="435" t="s">
        <v>10</v>
      </c>
      <c r="F103" s="299" t="s">
        <v>1972</v>
      </c>
      <c r="G103" s="299" t="s">
        <v>38</v>
      </c>
      <c r="H103" s="241">
        <v>576900</v>
      </c>
      <c r="I103" s="20">
        <v>2305</v>
      </c>
      <c r="J103" s="20">
        <v>22</v>
      </c>
      <c r="K103" s="417">
        <v>104.77272727272727</v>
      </c>
      <c r="L103" s="243">
        <v>2305</v>
      </c>
      <c r="M103" s="20">
        <v>22</v>
      </c>
      <c r="N103" s="20">
        <v>104.77272727272727</v>
      </c>
      <c r="O103" s="20">
        <v>2167</v>
      </c>
      <c r="P103" s="20">
        <v>21</v>
      </c>
      <c r="Q103" s="20">
        <v>103.2</v>
      </c>
      <c r="R103" s="414">
        <v>1591</v>
      </c>
      <c r="S103" s="378">
        <v>15</v>
      </c>
      <c r="T103" s="415">
        <v>106.1</v>
      </c>
      <c r="U103" s="378">
        <v>1236</v>
      </c>
      <c r="V103" s="378">
        <v>15</v>
      </c>
      <c r="W103" s="378">
        <v>82.4</v>
      </c>
      <c r="X103" s="378">
        <v>13</v>
      </c>
      <c r="Y103" s="416">
        <v>1</v>
      </c>
      <c r="Z103" s="280"/>
      <c r="AA103" s="241">
        <v>610000</v>
      </c>
      <c r="AB103" s="417">
        <v>115.28571428571429</v>
      </c>
      <c r="AC103" s="417">
        <v>113.66666666666667</v>
      </c>
      <c r="AD103" s="20">
        <v>105</v>
      </c>
      <c r="AE103" s="20">
        <v>7</v>
      </c>
      <c r="AF103" s="20">
        <v>807</v>
      </c>
      <c r="AH103" s="21"/>
      <c r="AI103" s="320"/>
      <c r="AJ103" s="320"/>
      <c r="AK103" s="320"/>
      <c r="AL103" s="20"/>
      <c r="AM103" s="20"/>
      <c r="AN103" s="25"/>
      <c r="AO103" s="21"/>
      <c r="AP103" s="320"/>
      <c r="AQ103" s="320"/>
      <c r="AR103" s="466"/>
      <c r="AS103" s="20"/>
      <c r="AT103" s="20"/>
      <c r="AU103" s="25"/>
      <c r="AV103" s="20"/>
      <c r="AW103" s="20"/>
      <c r="AX103" s="20"/>
      <c r="AY103" s="20"/>
      <c r="AZ103" s="20"/>
      <c r="BA103" s="20"/>
      <c r="BB103" s="25"/>
    </row>
    <row r="104" spans="1:55" x14ac:dyDescent="0.3">
      <c r="A104" s="21" t="s">
        <v>1264</v>
      </c>
      <c r="B104" s="437" t="s">
        <v>22</v>
      </c>
      <c r="C104" s="21" t="s">
        <v>16</v>
      </c>
      <c r="D104" s="299" t="s">
        <v>38</v>
      </c>
      <c r="E104" s="435" t="s">
        <v>1974</v>
      </c>
      <c r="F104" s="299" t="s">
        <v>9</v>
      </c>
      <c r="G104" s="299" t="s">
        <v>38</v>
      </c>
      <c r="H104" s="241">
        <v>410200</v>
      </c>
      <c r="I104" s="20">
        <v>1341</v>
      </c>
      <c r="J104" s="20">
        <v>18</v>
      </c>
      <c r="K104" s="417">
        <v>74.5</v>
      </c>
      <c r="L104" s="243">
        <v>1341</v>
      </c>
      <c r="M104" s="20">
        <v>18</v>
      </c>
      <c r="N104" s="20">
        <v>74.5</v>
      </c>
      <c r="O104" s="20">
        <v>941</v>
      </c>
      <c r="P104" s="20">
        <v>16</v>
      </c>
      <c r="Q104" s="20">
        <v>58.8</v>
      </c>
      <c r="R104" s="414">
        <v>351</v>
      </c>
      <c r="S104" s="378">
        <v>5</v>
      </c>
      <c r="T104" s="415">
        <v>70.2</v>
      </c>
      <c r="U104" s="378">
        <v>626</v>
      </c>
      <c r="V104" s="378">
        <v>10</v>
      </c>
      <c r="W104" s="378">
        <v>62.6</v>
      </c>
      <c r="X104" s="378">
        <v>0</v>
      </c>
      <c r="Y104" s="416">
        <v>0</v>
      </c>
      <c r="Z104" s="298"/>
      <c r="AA104" s="241">
        <v>389500</v>
      </c>
      <c r="AB104" s="417">
        <v>71.142857142857139</v>
      </c>
      <c r="AC104" s="417">
        <v>66.666666666666671</v>
      </c>
      <c r="AD104" s="20">
        <v>108</v>
      </c>
      <c r="AE104" s="20">
        <v>7</v>
      </c>
      <c r="AF104" s="20">
        <v>498</v>
      </c>
      <c r="AH104" s="21"/>
      <c r="AI104" s="320"/>
      <c r="AJ104" s="320"/>
      <c r="AK104" s="320"/>
      <c r="AL104" s="20"/>
      <c r="AM104" s="20"/>
      <c r="AN104" s="25"/>
      <c r="AO104" s="21"/>
      <c r="AP104" s="320"/>
      <c r="AQ104" s="320"/>
      <c r="AR104" s="466"/>
      <c r="AS104" s="20"/>
      <c r="AT104" s="20"/>
      <c r="AU104" s="25"/>
      <c r="AV104" s="20"/>
      <c r="AW104" s="20"/>
      <c r="AX104" s="20"/>
      <c r="AY104" s="20"/>
      <c r="AZ104" s="20"/>
      <c r="BA104" s="20"/>
      <c r="BB104" s="25"/>
      <c r="BC104" s="200"/>
    </row>
    <row r="105" spans="1:55" x14ac:dyDescent="0.3">
      <c r="A105" s="199" t="s">
        <v>1667</v>
      </c>
      <c r="B105" s="199" t="s">
        <v>20</v>
      </c>
      <c r="C105" s="199" t="s">
        <v>20</v>
      </c>
      <c r="D105" s="441" t="s">
        <v>1998</v>
      </c>
      <c r="E105" s="435" t="s">
        <v>10</v>
      </c>
      <c r="F105" s="441" t="s">
        <v>1972</v>
      </c>
      <c r="G105" s="441" t="s">
        <v>38</v>
      </c>
      <c r="H105" s="245">
        <v>165700</v>
      </c>
      <c r="I105" s="246">
        <v>43</v>
      </c>
      <c r="J105" s="246">
        <v>1</v>
      </c>
      <c r="K105" s="442">
        <v>43</v>
      </c>
      <c r="L105" s="322">
        <v>43</v>
      </c>
      <c r="M105" s="246">
        <v>1</v>
      </c>
      <c r="N105" s="246">
        <v>43</v>
      </c>
      <c r="O105" s="246">
        <v>0</v>
      </c>
      <c r="P105" s="246">
        <v>0</v>
      </c>
      <c r="Q105" s="246">
        <v>0</v>
      </c>
      <c r="R105" s="443">
        <v>0</v>
      </c>
      <c r="S105" s="444">
        <v>0</v>
      </c>
      <c r="T105" s="445">
        <v>0</v>
      </c>
      <c r="U105" s="444">
        <v>0</v>
      </c>
      <c r="V105" s="444">
        <v>0</v>
      </c>
      <c r="W105" s="444">
        <v>0</v>
      </c>
      <c r="X105" s="444">
        <v>0</v>
      </c>
      <c r="Y105" s="446">
        <v>0</v>
      </c>
      <c r="Z105" s="199"/>
      <c r="AA105" s="245">
        <v>165700</v>
      </c>
      <c r="AB105" s="442">
        <v>59</v>
      </c>
      <c r="AC105" s="442">
        <v>59</v>
      </c>
      <c r="AD105" s="246">
        <v>-24</v>
      </c>
      <c r="AE105" s="246">
        <v>2</v>
      </c>
      <c r="AF105" s="246">
        <v>118</v>
      </c>
      <c r="AH105" s="21"/>
      <c r="AI105" s="320"/>
      <c r="AJ105" s="320"/>
      <c r="AK105" s="320"/>
      <c r="AL105" s="20"/>
      <c r="AM105" s="20"/>
      <c r="AN105" s="21"/>
      <c r="AO105" s="21"/>
      <c r="AP105" s="320"/>
      <c r="AQ105" s="320"/>
      <c r="AR105" s="466"/>
      <c r="AS105" s="20"/>
      <c r="AT105" s="20"/>
      <c r="AU105" s="21"/>
      <c r="AV105" s="20"/>
      <c r="AW105" s="20"/>
      <c r="AX105" s="20"/>
      <c r="AY105" s="20"/>
      <c r="AZ105" s="20"/>
      <c r="BA105" s="20"/>
      <c r="BB105" s="21"/>
    </row>
    <row r="106" spans="1:55" s="200" customFormat="1" x14ac:dyDescent="0.3">
      <c r="A106" s="199" t="s">
        <v>1532</v>
      </c>
      <c r="B106" s="199" t="s">
        <v>23</v>
      </c>
      <c r="C106" s="199" t="s">
        <v>23</v>
      </c>
      <c r="D106" s="441" t="s">
        <v>1998</v>
      </c>
      <c r="E106" s="435" t="s">
        <v>1974</v>
      </c>
      <c r="F106" s="441" t="s">
        <v>38</v>
      </c>
      <c r="G106" s="441" t="s">
        <v>38</v>
      </c>
      <c r="H106" s="245">
        <v>123900</v>
      </c>
      <c r="I106" s="246">
        <v>0</v>
      </c>
      <c r="J106" s="246">
        <v>0</v>
      </c>
      <c r="K106" s="442" t="s">
        <v>1020</v>
      </c>
      <c r="L106" s="322">
        <v>0</v>
      </c>
      <c r="M106" s="246">
        <v>0</v>
      </c>
      <c r="N106" s="246">
        <v>0</v>
      </c>
      <c r="O106" s="246">
        <v>0</v>
      </c>
      <c r="P106" s="246">
        <v>0</v>
      </c>
      <c r="Q106" s="246">
        <v>0</v>
      </c>
      <c r="R106" s="443">
        <v>0</v>
      </c>
      <c r="S106" s="444">
        <v>0</v>
      </c>
      <c r="T106" s="445">
        <v>0</v>
      </c>
      <c r="U106" s="444">
        <v>0</v>
      </c>
      <c r="V106" s="444">
        <v>0</v>
      </c>
      <c r="W106" s="444">
        <v>0</v>
      </c>
      <c r="X106" s="444">
        <v>0</v>
      </c>
      <c r="Y106" s="446">
        <v>0</v>
      </c>
      <c r="Z106" s="301"/>
      <c r="AA106" s="245">
        <v>123900</v>
      </c>
      <c r="AB106" s="442">
        <v>44</v>
      </c>
      <c r="AC106" s="442">
        <v>44</v>
      </c>
      <c r="AD106" s="246">
        <v>-18</v>
      </c>
      <c r="AE106" s="246">
        <v>2</v>
      </c>
      <c r="AF106" s="246">
        <v>88</v>
      </c>
      <c r="AG106"/>
      <c r="AH106" s="21"/>
      <c r="AI106" s="320"/>
      <c r="AJ106" s="320"/>
      <c r="AK106" s="320"/>
      <c r="AL106" s="20"/>
      <c r="AM106" s="20"/>
      <c r="AN106" s="63"/>
      <c r="AO106" s="21"/>
      <c r="AP106" s="320"/>
      <c r="AQ106" s="320"/>
      <c r="AR106" s="466"/>
      <c r="AS106" s="20"/>
      <c r="AT106" s="20"/>
      <c r="AU106" s="63"/>
      <c r="AV106" s="20"/>
      <c r="AW106" s="20"/>
      <c r="AX106" s="20"/>
      <c r="AY106" s="20"/>
      <c r="AZ106" s="20"/>
      <c r="BA106" s="20"/>
      <c r="BB106" s="63"/>
      <c r="BC106"/>
    </row>
    <row r="107" spans="1:55" x14ac:dyDescent="0.3">
      <c r="A107" s="21" t="s">
        <v>991</v>
      </c>
      <c r="B107" s="21" t="s">
        <v>17</v>
      </c>
      <c r="C107" s="21" t="s">
        <v>17</v>
      </c>
      <c r="D107" s="299" t="s">
        <v>1998</v>
      </c>
      <c r="E107" s="435" t="s">
        <v>38</v>
      </c>
      <c r="F107" s="299" t="s">
        <v>1971</v>
      </c>
      <c r="G107" s="299" t="s">
        <v>38</v>
      </c>
      <c r="H107" s="241">
        <v>360400</v>
      </c>
      <c r="I107" s="20">
        <v>850</v>
      </c>
      <c r="J107" s="20">
        <v>13</v>
      </c>
      <c r="K107" s="417">
        <v>65.384615384615387</v>
      </c>
      <c r="L107" s="243">
        <v>850</v>
      </c>
      <c r="M107" s="20">
        <v>13</v>
      </c>
      <c r="N107" s="20">
        <v>65.384615384615387</v>
      </c>
      <c r="O107" s="20">
        <v>1772</v>
      </c>
      <c r="P107" s="20">
        <v>22</v>
      </c>
      <c r="Q107" s="20">
        <v>80.5</v>
      </c>
      <c r="R107" s="414">
        <v>1363</v>
      </c>
      <c r="S107" s="378">
        <v>17</v>
      </c>
      <c r="T107" s="415">
        <v>80.2</v>
      </c>
      <c r="U107" s="378">
        <v>1062</v>
      </c>
      <c r="V107" s="378">
        <v>21</v>
      </c>
      <c r="W107" s="378">
        <v>50.57</v>
      </c>
      <c r="X107" s="378">
        <v>0</v>
      </c>
      <c r="Y107" s="416">
        <v>0</v>
      </c>
      <c r="Z107" s="20"/>
      <c r="AA107" s="241">
        <v>390500</v>
      </c>
      <c r="AB107" s="417">
        <v>74.5</v>
      </c>
      <c r="AC107" s="417">
        <v>61.333333333333336</v>
      </c>
      <c r="AD107" s="20">
        <v>116</v>
      </c>
      <c r="AE107" s="20">
        <v>8</v>
      </c>
      <c r="AF107" s="20">
        <v>596</v>
      </c>
      <c r="AH107" s="21"/>
      <c r="AI107" s="320"/>
      <c r="AJ107" s="320"/>
      <c r="AK107" s="320"/>
      <c r="AL107" s="20"/>
      <c r="AM107" s="20"/>
      <c r="AN107" s="21"/>
      <c r="AO107" s="21"/>
      <c r="AP107" s="320"/>
      <c r="AQ107" s="320"/>
      <c r="AR107" s="466"/>
      <c r="AS107" s="20"/>
      <c r="AT107" s="20"/>
      <c r="AU107" s="21"/>
      <c r="AV107" s="20"/>
      <c r="AW107" s="20"/>
      <c r="AX107" s="20"/>
      <c r="AY107" s="20"/>
      <c r="AZ107" s="20"/>
      <c r="BA107" s="20"/>
      <c r="BB107" s="21"/>
    </row>
    <row r="108" spans="1:55" x14ac:dyDescent="0.3">
      <c r="A108" s="21" t="s">
        <v>1923</v>
      </c>
      <c r="B108" s="21" t="s">
        <v>20</v>
      </c>
      <c r="C108" s="21" t="s">
        <v>20</v>
      </c>
      <c r="D108" s="299" t="s">
        <v>1998</v>
      </c>
      <c r="E108" s="435" t="s">
        <v>38</v>
      </c>
      <c r="F108" s="299" t="s">
        <v>1972</v>
      </c>
      <c r="G108" s="299" t="s">
        <v>38</v>
      </c>
      <c r="H108" s="241">
        <v>279100</v>
      </c>
      <c r="I108" s="20">
        <v>963</v>
      </c>
      <c r="J108" s="20">
        <v>19</v>
      </c>
      <c r="K108" s="417">
        <v>50.684210526315788</v>
      </c>
      <c r="L108" s="243">
        <v>963</v>
      </c>
      <c r="M108" s="20">
        <v>19</v>
      </c>
      <c r="N108" s="20">
        <v>50.684210526315788</v>
      </c>
      <c r="O108" s="20">
        <v>0</v>
      </c>
      <c r="P108" s="20">
        <v>0</v>
      </c>
      <c r="Q108" s="20">
        <v>0</v>
      </c>
      <c r="R108" s="414">
        <v>0</v>
      </c>
      <c r="S108" s="378">
        <v>0</v>
      </c>
      <c r="T108" s="415">
        <v>0</v>
      </c>
      <c r="U108" s="378">
        <v>0</v>
      </c>
      <c r="V108" s="378">
        <v>0</v>
      </c>
      <c r="W108" s="378">
        <v>0</v>
      </c>
      <c r="X108" s="378">
        <v>0</v>
      </c>
      <c r="Y108" s="416">
        <v>0</v>
      </c>
      <c r="Z108" s="21"/>
      <c r="AA108" s="241">
        <v>307300</v>
      </c>
      <c r="AB108" s="417">
        <v>59.571428571428569</v>
      </c>
      <c r="AC108" s="417">
        <v>56</v>
      </c>
      <c r="AD108" s="20">
        <v>64</v>
      </c>
      <c r="AE108" s="20">
        <v>7</v>
      </c>
      <c r="AF108" s="20">
        <v>417</v>
      </c>
      <c r="AH108" s="21"/>
      <c r="AI108" s="320"/>
      <c r="AJ108" s="320"/>
      <c r="AK108" s="320"/>
      <c r="AL108" s="20"/>
      <c r="AM108" s="20"/>
      <c r="AN108" s="21"/>
      <c r="AO108" s="21"/>
      <c r="AP108" s="320"/>
      <c r="AQ108" s="320"/>
      <c r="AR108" s="466"/>
      <c r="AS108" s="20"/>
      <c r="AT108" s="20"/>
      <c r="AU108" s="21"/>
      <c r="AV108" s="20"/>
      <c r="AW108" s="20"/>
      <c r="AX108" s="20"/>
      <c r="AY108" s="20"/>
      <c r="AZ108" s="20"/>
      <c r="BA108" s="20"/>
      <c r="BB108" s="21"/>
    </row>
    <row r="109" spans="1:55" x14ac:dyDescent="0.3">
      <c r="A109" s="21" t="s">
        <v>1533</v>
      </c>
      <c r="B109" s="21" t="s">
        <v>17</v>
      </c>
      <c r="C109" s="21" t="s">
        <v>17</v>
      </c>
      <c r="D109" s="299" t="s">
        <v>1998</v>
      </c>
      <c r="E109" s="435" t="s">
        <v>1974</v>
      </c>
      <c r="F109" s="299" t="s">
        <v>38</v>
      </c>
      <c r="G109" s="299" t="s">
        <v>38</v>
      </c>
      <c r="H109" s="241">
        <v>310400</v>
      </c>
      <c r="I109" s="20">
        <v>451</v>
      </c>
      <c r="J109" s="20">
        <v>8</v>
      </c>
      <c r="K109" s="417">
        <v>56.375</v>
      </c>
      <c r="L109" s="243">
        <v>451</v>
      </c>
      <c r="M109" s="20">
        <v>8</v>
      </c>
      <c r="N109" s="20">
        <v>56.375</v>
      </c>
      <c r="O109" s="20">
        <v>650</v>
      </c>
      <c r="P109" s="20">
        <v>11</v>
      </c>
      <c r="Q109" s="20">
        <v>59.1</v>
      </c>
      <c r="R109" s="414">
        <v>685</v>
      </c>
      <c r="S109" s="378">
        <v>12</v>
      </c>
      <c r="T109" s="415">
        <v>57.1</v>
      </c>
      <c r="U109" s="378">
        <v>1798</v>
      </c>
      <c r="V109" s="378">
        <v>22</v>
      </c>
      <c r="W109" s="378">
        <v>81.73</v>
      </c>
      <c r="X109" s="378">
        <v>300</v>
      </c>
      <c r="Y109" s="416">
        <v>5</v>
      </c>
      <c r="Z109" s="21"/>
      <c r="AA109" s="241">
        <v>446300</v>
      </c>
      <c r="AB109" s="417">
        <v>86.5</v>
      </c>
      <c r="AC109" s="417">
        <v>99</v>
      </c>
      <c r="AD109" s="20">
        <v>59</v>
      </c>
      <c r="AE109" s="20">
        <v>8</v>
      </c>
      <c r="AF109" s="20">
        <v>692</v>
      </c>
      <c r="AH109" s="21"/>
      <c r="AI109" s="320"/>
      <c r="AJ109" s="320"/>
      <c r="AK109" s="320"/>
      <c r="AL109" s="20"/>
      <c r="AM109" s="20"/>
      <c r="AN109" s="21"/>
      <c r="AO109" s="21"/>
      <c r="AP109" s="320"/>
      <c r="AQ109" s="320"/>
      <c r="AR109" s="466"/>
      <c r="AS109" s="20"/>
      <c r="AT109" s="20"/>
      <c r="AU109" s="21"/>
      <c r="AV109" s="20"/>
      <c r="AW109" s="20"/>
      <c r="AX109" s="20"/>
      <c r="AY109" s="20"/>
      <c r="AZ109" s="20"/>
      <c r="BA109" s="20"/>
      <c r="BB109" s="21"/>
    </row>
    <row r="110" spans="1:55" x14ac:dyDescent="0.3">
      <c r="A110" s="199" t="s">
        <v>1534</v>
      </c>
      <c r="B110" s="199" t="s">
        <v>14</v>
      </c>
      <c r="C110" s="199" t="s">
        <v>14</v>
      </c>
      <c r="D110" s="441" t="s">
        <v>1998</v>
      </c>
      <c r="E110" s="435" t="s">
        <v>1972</v>
      </c>
      <c r="F110" s="441" t="s">
        <v>10</v>
      </c>
      <c r="G110" s="441" t="s">
        <v>38</v>
      </c>
      <c r="H110" s="245">
        <v>123900</v>
      </c>
      <c r="I110" s="246">
        <v>32</v>
      </c>
      <c r="J110" s="246">
        <v>2</v>
      </c>
      <c r="K110" s="442">
        <v>16</v>
      </c>
      <c r="L110" s="322">
        <v>32</v>
      </c>
      <c r="M110" s="246">
        <v>2</v>
      </c>
      <c r="N110" s="246">
        <v>16</v>
      </c>
      <c r="O110" s="246">
        <v>342</v>
      </c>
      <c r="P110" s="246">
        <v>9</v>
      </c>
      <c r="Q110" s="246">
        <v>38</v>
      </c>
      <c r="R110" s="443">
        <v>0</v>
      </c>
      <c r="S110" s="444">
        <v>0</v>
      </c>
      <c r="T110" s="445">
        <v>0</v>
      </c>
      <c r="U110" s="444">
        <v>0</v>
      </c>
      <c r="V110" s="444">
        <v>0</v>
      </c>
      <c r="W110" s="444">
        <v>0</v>
      </c>
      <c r="X110" s="444">
        <v>0</v>
      </c>
      <c r="Y110" s="446">
        <v>0</v>
      </c>
      <c r="Z110" s="301"/>
      <c r="AA110" s="245">
        <v>123900</v>
      </c>
      <c r="AB110" s="442">
        <v>0</v>
      </c>
      <c r="AC110" s="442">
        <v>0</v>
      </c>
      <c r="AD110" s="246">
        <v>23</v>
      </c>
      <c r="AE110" s="246">
        <v>0</v>
      </c>
      <c r="AF110" s="246">
        <v>0</v>
      </c>
      <c r="AH110" s="21"/>
      <c r="AI110" s="320"/>
      <c r="AJ110" s="320"/>
      <c r="AK110" s="320"/>
      <c r="AL110" s="20"/>
      <c r="AM110" s="20"/>
      <c r="AN110" s="21"/>
      <c r="AO110" s="21"/>
      <c r="AP110" s="320"/>
      <c r="AQ110" s="320"/>
      <c r="AR110" s="466"/>
      <c r="AS110" s="20"/>
      <c r="AT110" s="20"/>
      <c r="AU110" s="21"/>
      <c r="AV110" s="20"/>
      <c r="AW110" s="20"/>
      <c r="AX110" s="20"/>
      <c r="AY110" s="20"/>
      <c r="AZ110" s="20"/>
      <c r="BA110" s="20"/>
      <c r="BB110" s="21"/>
    </row>
    <row r="111" spans="1:55" x14ac:dyDescent="0.3">
      <c r="A111" s="21" t="s">
        <v>1270</v>
      </c>
      <c r="B111" s="21" t="s">
        <v>20</v>
      </c>
      <c r="C111" s="21" t="s">
        <v>20</v>
      </c>
      <c r="D111" s="299" t="s">
        <v>1998</v>
      </c>
      <c r="E111" s="435" t="s">
        <v>1971</v>
      </c>
      <c r="F111" s="299" t="s">
        <v>1972</v>
      </c>
      <c r="G111" s="299" t="s">
        <v>38</v>
      </c>
      <c r="H111" s="241">
        <v>264600</v>
      </c>
      <c r="I111" s="20">
        <v>769</v>
      </c>
      <c r="J111" s="20">
        <v>16</v>
      </c>
      <c r="K111" s="417">
        <v>48.0625</v>
      </c>
      <c r="L111" s="243">
        <v>769</v>
      </c>
      <c r="M111" s="20">
        <v>16</v>
      </c>
      <c r="N111" s="20">
        <v>48.0625</v>
      </c>
      <c r="O111" s="20">
        <v>66</v>
      </c>
      <c r="P111" s="20">
        <v>2</v>
      </c>
      <c r="Q111" s="20">
        <v>33</v>
      </c>
      <c r="R111" s="414">
        <v>52</v>
      </c>
      <c r="S111" s="378">
        <v>1</v>
      </c>
      <c r="T111" s="415">
        <v>52</v>
      </c>
      <c r="U111" s="378">
        <v>0</v>
      </c>
      <c r="V111" s="378">
        <v>0</v>
      </c>
      <c r="W111" s="378">
        <v>0</v>
      </c>
      <c r="X111" s="378">
        <v>0</v>
      </c>
      <c r="Y111" s="416">
        <v>0</v>
      </c>
      <c r="Z111" s="21"/>
      <c r="AA111" s="241">
        <v>224600</v>
      </c>
      <c r="AB111" s="417">
        <v>33</v>
      </c>
      <c r="AC111" s="417">
        <v>35.333333333333336</v>
      </c>
      <c r="AD111" s="20">
        <v>54</v>
      </c>
      <c r="AE111" s="20">
        <v>4</v>
      </c>
      <c r="AF111" s="20">
        <v>132</v>
      </c>
      <c r="AH111" s="21"/>
      <c r="AI111" s="320"/>
      <c r="AJ111" s="320"/>
      <c r="AK111" s="320"/>
      <c r="AL111" s="20"/>
      <c r="AM111" s="20"/>
      <c r="AN111" s="21"/>
      <c r="AO111" s="21"/>
      <c r="AP111" s="320"/>
      <c r="AQ111" s="320"/>
      <c r="AR111" s="466"/>
      <c r="AS111" s="20"/>
      <c r="AT111" s="20"/>
      <c r="AU111" s="21"/>
      <c r="AV111" s="20"/>
      <c r="AW111" s="20"/>
      <c r="AX111" s="20"/>
      <c r="AY111" s="20"/>
      <c r="AZ111" s="20"/>
      <c r="BA111" s="20"/>
      <c r="BB111" s="21"/>
    </row>
    <row r="112" spans="1:55" x14ac:dyDescent="0.3">
      <c r="A112" s="199" t="s">
        <v>1535</v>
      </c>
      <c r="B112" s="199" t="s">
        <v>2</v>
      </c>
      <c r="C112" s="199" t="s">
        <v>2</v>
      </c>
      <c r="D112" s="441" t="s">
        <v>1998</v>
      </c>
      <c r="E112" s="435" t="s">
        <v>1974</v>
      </c>
      <c r="F112" s="441" t="s">
        <v>9</v>
      </c>
      <c r="G112" s="441" t="s">
        <v>38</v>
      </c>
      <c r="H112" s="245">
        <v>188800</v>
      </c>
      <c r="I112" s="246">
        <v>98</v>
      </c>
      <c r="J112" s="246">
        <v>2</v>
      </c>
      <c r="K112" s="442">
        <v>49</v>
      </c>
      <c r="L112" s="322">
        <v>98</v>
      </c>
      <c r="M112" s="246">
        <v>2</v>
      </c>
      <c r="N112" s="246">
        <v>49</v>
      </c>
      <c r="O112" s="246">
        <v>630</v>
      </c>
      <c r="P112" s="246">
        <v>13</v>
      </c>
      <c r="Q112" s="246">
        <v>48.5</v>
      </c>
      <c r="R112" s="443">
        <v>0</v>
      </c>
      <c r="S112" s="444">
        <v>0</v>
      </c>
      <c r="T112" s="445">
        <v>0</v>
      </c>
      <c r="U112" s="444">
        <v>0</v>
      </c>
      <c r="V112" s="444">
        <v>0</v>
      </c>
      <c r="W112" s="444">
        <v>0</v>
      </c>
      <c r="X112" s="444">
        <v>0</v>
      </c>
      <c r="Y112" s="446">
        <v>0</v>
      </c>
      <c r="Z112" s="199"/>
      <c r="AA112" s="245">
        <v>239900</v>
      </c>
      <c r="AB112" s="442">
        <v>41.857142857142854</v>
      </c>
      <c r="AC112" s="442">
        <v>38.666666666666664</v>
      </c>
      <c r="AD112" s="246">
        <v>88</v>
      </c>
      <c r="AE112" s="246">
        <v>7</v>
      </c>
      <c r="AF112" s="246">
        <v>293</v>
      </c>
      <c r="AH112" s="21"/>
      <c r="AI112" s="320"/>
      <c r="AJ112" s="320"/>
      <c r="AK112" s="320"/>
      <c r="AL112" s="20"/>
      <c r="AM112" s="20"/>
      <c r="AN112" s="21"/>
      <c r="AO112" s="21"/>
      <c r="AP112" s="320"/>
      <c r="AQ112" s="320"/>
      <c r="AR112" s="466"/>
      <c r="AS112" s="20"/>
      <c r="AT112" s="20"/>
      <c r="AU112" s="21"/>
      <c r="AV112" s="20"/>
      <c r="AW112" s="20"/>
      <c r="AX112" s="20"/>
      <c r="AY112" s="20"/>
      <c r="AZ112" s="20"/>
      <c r="BA112" s="20"/>
      <c r="BB112" s="21"/>
    </row>
    <row r="113" spans="1:54" x14ac:dyDescent="0.3">
      <c r="A113" s="21" t="s">
        <v>916</v>
      </c>
      <c r="B113" s="21" t="s">
        <v>41</v>
      </c>
      <c r="C113" s="21" t="s">
        <v>41</v>
      </c>
      <c r="D113" s="299" t="s">
        <v>1998</v>
      </c>
      <c r="E113" s="435" t="s">
        <v>11</v>
      </c>
      <c r="F113" s="299" t="s">
        <v>1973</v>
      </c>
      <c r="G113" s="299" t="s">
        <v>38</v>
      </c>
      <c r="H113" s="241">
        <v>506500</v>
      </c>
      <c r="I113" s="20">
        <v>1932</v>
      </c>
      <c r="J113" s="20">
        <v>21</v>
      </c>
      <c r="K113" s="417">
        <v>92</v>
      </c>
      <c r="L113" s="243">
        <v>1932</v>
      </c>
      <c r="M113" s="20">
        <v>21</v>
      </c>
      <c r="N113" s="20">
        <v>92</v>
      </c>
      <c r="O113" s="20">
        <v>1282</v>
      </c>
      <c r="P113" s="20">
        <v>13</v>
      </c>
      <c r="Q113" s="20">
        <v>98.6</v>
      </c>
      <c r="R113" s="414">
        <v>1763</v>
      </c>
      <c r="S113" s="378">
        <v>17</v>
      </c>
      <c r="T113" s="415">
        <v>103.7</v>
      </c>
      <c r="U113" s="378">
        <v>2205</v>
      </c>
      <c r="V113" s="378">
        <v>20</v>
      </c>
      <c r="W113" s="378">
        <v>110.25</v>
      </c>
      <c r="X113" s="378">
        <v>754</v>
      </c>
      <c r="Y113" s="416">
        <v>12</v>
      </c>
      <c r="Z113" s="20"/>
      <c r="AA113" s="241">
        <v>570600</v>
      </c>
      <c r="AB113" s="417">
        <v>107.5</v>
      </c>
      <c r="AC113" s="417">
        <v>118</v>
      </c>
      <c r="AD113" s="20">
        <v>57</v>
      </c>
      <c r="AE113" s="20">
        <v>8</v>
      </c>
      <c r="AF113" s="20">
        <v>860</v>
      </c>
      <c r="AH113" s="21"/>
      <c r="AI113" s="320"/>
      <c r="AJ113" s="320"/>
      <c r="AK113" s="320"/>
      <c r="AL113" s="20"/>
      <c r="AM113" s="20"/>
      <c r="AN113" s="21"/>
      <c r="AO113" s="21"/>
      <c r="AP113" s="320"/>
      <c r="AQ113" s="320"/>
      <c r="AR113" s="466"/>
      <c r="AS113" s="20"/>
      <c r="AT113" s="20"/>
      <c r="AU113" s="21"/>
      <c r="AV113" s="20"/>
      <c r="AW113" s="20"/>
      <c r="AX113" s="20"/>
      <c r="AY113" s="20"/>
      <c r="AZ113" s="20"/>
      <c r="BA113" s="20"/>
      <c r="BB113" s="21"/>
    </row>
    <row r="114" spans="1:54" x14ac:dyDescent="0.3">
      <c r="A114" s="21" t="s">
        <v>1278</v>
      </c>
      <c r="B114" s="21" t="s">
        <v>13</v>
      </c>
      <c r="C114" s="21" t="s">
        <v>13</v>
      </c>
      <c r="D114" s="299" t="s">
        <v>1998</v>
      </c>
      <c r="E114" s="435" t="s">
        <v>1972</v>
      </c>
      <c r="F114" s="299" t="s">
        <v>10</v>
      </c>
      <c r="G114" s="299" t="s">
        <v>38</v>
      </c>
      <c r="H114" s="241">
        <v>446800</v>
      </c>
      <c r="I114" s="20">
        <v>541</v>
      </c>
      <c r="J114" s="20">
        <v>6</v>
      </c>
      <c r="K114" s="417">
        <v>90.166666666666671</v>
      </c>
      <c r="L114" s="243">
        <v>541</v>
      </c>
      <c r="M114" s="20">
        <v>6</v>
      </c>
      <c r="N114" s="20">
        <v>90.166666666666671</v>
      </c>
      <c r="O114" s="20">
        <v>620</v>
      </c>
      <c r="P114" s="20">
        <v>10</v>
      </c>
      <c r="Q114" s="20">
        <v>62</v>
      </c>
      <c r="R114" s="414">
        <v>97</v>
      </c>
      <c r="S114" s="378">
        <v>1</v>
      </c>
      <c r="T114" s="415">
        <v>97</v>
      </c>
      <c r="U114" s="378">
        <v>539</v>
      </c>
      <c r="V114" s="378">
        <v>9</v>
      </c>
      <c r="W114" s="378">
        <v>59.89</v>
      </c>
      <c r="X114" s="378">
        <v>874</v>
      </c>
      <c r="Y114" s="416">
        <v>13</v>
      </c>
      <c r="Z114" s="21"/>
      <c r="AA114" s="241">
        <v>446800</v>
      </c>
      <c r="AB114" s="417">
        <v>0</v>
      </c>
      <c r="AC114" s="417">
        <v>0</v>
      </c>
      <c r="AD114" s="20">
        <v>84</v>
      </c>
      <c r="AE114" s="20">
        <v>0</v>
      </c>
      <c r="AF114" s="20">
        <v>0</v>
      </c>
      <c r="AH114" s="21"/>
      <c r="AI114" s="320"/>
      <c r="AJ114" s="320"/>
      <c r="AK114" s="320"/>
      <c r="AL114" s="20"/>
      <c r="AM114" s="20"/>
      <c r="AN114" s="21"/>
      <c r="AO114" s="21"/>
      <c r="AP114" s="320"/>
      <c r="AQ114" s="320"/>
      <c r="AR114" s="466"/>
      <c r="AS114" s="20"/>
      <c r="AT114" s="20"/>
      <c r="AU114" s="21"/>
      <c r="AV114" s="20"/>
      <c r="AW114" s="20"/>
      <c r="AX114" s="20"/>
      <c r="AY114" s="20"/>
      <c r="AZ114" s="20"/>
      <c r="BA114" s="20"/>
      <c r="BB114" s="21"/>
    </row>
    <row r="115" spans="1:54" x14ac:dyDescent="0.3">
      <c r="A115" s="199" t="s">
        <v>1670</v>
      </c>
      <c r="B115" s="199" t="s">
        <v>24</v>
      </c>
      <c r="C115" s="199" t="s">
        <v>24</v>
      </c>
      <c r="D115" s="441" t="s">
        <v>1998</v>
      </c>
      <c r="E115" s="435" t="s">
        <v>1973</v>
      </c>
      <c r="F115" s="441" t="s">
        <v>11</v>
      </c>
      <c r="G115" s="441" t="s">
        <v>38</v>
      </c>
      <c r="H115" s="245">
        <v>123900</v>
      </c>
      <c r="I115" s="246">
        <v>0</v>
      </c>
      <c r="J115" s="246">
        <v>0</v>
      </c>
      <c r="K115" s="442" t="s">
        <v>1020</v>
      </c>
      <c r="L115" s="322">
        <v>0</v>
      </c>
      <c r="M115" s="246">
        <v>0</v>
      </c>
      <c r="N115" s="246">
        <v>0</v>
      </c>
      <c r="O115" s="246">
        <v>0</v>
      </c>
      <c r="P115" s="246">
        <v>0</v>
      </c>
      <c r="Q115" s="246">
        <v>0</v>
      </c>
      <c r="R115" s="443">
        <v>0</v>
      </c>
      <c r="S115" s="444">
        <v>0</v>
      </c>
      <c r="T115" s="445">
        <v>0</v>
      </c>
      <c r="U115" s="444">
        <v>0</v>
      </c>
      <c r="V115" s="444">
        <v>0</v>
      </c>
      <c r="W115" s="444">
        <v>0</v>
      </c>
      <c r="X115" s="444">
        <v>0</v>
      </c>
      <c r="Y115" s="446">
        <v>0</v>
      </c>
      <c r="Z115" s="301"/>
      <c r="AA115" s="245">
        <v>123900</v>
      </c>
      <c r="AB115" s="442">
        <v>0</v>
      </c>
      <c r="AC115" s="442">
        <v>0</v>
      </c>
      <c r="AD115" s="246">
        <v>23</v>
      </c>
      <c r="AE115" s="246">
        <v>0</v>
      </c>
      <c r="AF115" s="246">
        <v>0</v>
      </c>
      <c r="AH115" s="21"/>
      <c r="AI115" s="320"/>
      <c r="AJ115" s="320"/>
      <c r="AK115" s="320"/>
      <c r="AL115" s="20"/>
      <c r="AM115" s="20"/>
      <c r="AN115" s="63"/>
      <c r="AO115" s="21"/>
      <c r="AP115" s="320"/>
      <c r="AQ115" s="320"/>
      <c r="AR115" s="466"/>
      <c r="AS115" s="20"/>
      <c r="AT115" s="20"/>
      <c r="AU115" s="63"/>
      <c r="AV115" s="20"/>
      <c r="AW115" s="20"/>
      <c r="AX115" s="20"/>
      <c r="AY115" s="20"/>
      <c r="AZ115" s="20"/>
      <c r="BA115" s="20"/>
      <c r="BB115" s="63"/>
    </row>
    <row r="116" spans="1:54" x14ac:dyDescent="0.3">
      <c r="A116" s="199" t="s">
        <v>1283</v>
      </c>
      <c r="B116" s="199" t="s">
        <v>15</v>
      </c>
      <c r="C116" s="199" t="s">
        <v>15</v>
      </c>
      <c r="D116" s="441" t="s">
        <v>1998</v>
      </c>
      <c r="E116" s="435" t="s">
        <v>1976</v>
      </c>
      <c r="F116" s="441" t="s">
        <v>1973</v>
      </c>
      <c r="G116" s="441" t="s">
        <v>38</v>
      </c>
      <c r="H116" s="245">
        <v>123900</v>
      </c>
      <c r="I116" s="246">
        <v>0</v>
      </c>
      <c r="J116" s="246">
        <v>0</v>
      </c>
      <c r="K116" s="442" t="s">
        <v>1020</v>
      </c>
      <c r="L116" s="322">
        <v>0</v>
      </c>
      <c r="M116" s="246">
        <v>0</v>
      </c>
      <c r="N116" s="246">
        <v>0</v>
      </c>
      <c r="O116" s="246">
        <v>0</v>
      </c>
      <c r="P116" s="246">
        <v>0</v>
      </c>
      <c r="Q116" s="246">
        <v>0</v>
      </c>
      <c r="R116" s="443">
        <v>0</v>
      </c>
      <c r="S116" s="444">
        <v>0</v>
      </c>
      <c r="T116" s="445">
        <v>0</v>
      </c>
      <c r="U116" s="444">
        <v>0</v>
      </c>
      <c r="V116" s="444">
        <v>0</v>
      </c>
      <c r="W116" s="444">
        <v>0</v>
      </c>
      <c r="X116" s="444">
        <v>0</v>
      </c>
      <c r="Y116" s="446">
        <v>0</v>
      </c>
      <c r="Z116" s="301"/>
      <c r="AA116" s="245">
        <v>123900</v>
      </c>
      <c r="AB116" s="442">
        <v>0</v>
      </c>
      <c r="AC116" s="442">
        <v>0</v>
      </c>
      <c r="AD116" s="246">
        <v>23</v>
      </c>
      <c r="AE116" s="246">
        <v>0</v>
      </c>
      <c r="AF116" s="246">
        <v>0</v>
      </c>
      <c r="AH116" s="21"/>
      <c r="AI116" s="320"/>
      <c r="AJ116" s="320"/>
      <c r="AK116" s="320"/>
      <c r="AL116" s="20"/>
      <c r="AM116" s="20"/>
      <c r="AN116" s="63"/>
      <c r="AO116" s="21"/>
      <c r="AP116" s="320"/>
      <c r="AQ116" s="320"/>
      <c r="AR116" s="466"/>
      <c r="AS116" s="20"/>
      <c r="AT116" s="20"/>
      <c r="AU116" s="63"/>
      <c r="AV116" s="20"/>
      <c r="AW116" s="20"/>
      <c r="AX116" s="20"/>
      <c r="AY116" s="20"/>
      <c r="AZ116" s="20"/>
      <c r="BA116" s="20"/>
      <c r="BB116" s="63"/>
    </row>
    <row r="117" spans="1:54" x14ac:dyDescent="0.3">
      <c r="A117" s="21" t="s">
        <v>1287</v>
      </c>
      <c r="B117" s="21" t="s">
        <v>22</v>
      </c>
      <c r="C117" s="21" t="s">
        <v>22</v>
      </c>
      <c r="D117" s="299" t="s">
        <v>1998</v>
      </c>
      <c r="E117" s="435" t="s">
        <v>9</v>
      </c>
      <c r="F117" s="299" t="s">
        <v>1971</v>
      </c>
      <c r="G117" s="299" t="s">
        <v>38</v>
      </c>
      <c r="H117" s="241">
        <v>487300</v>
      </c>
      <c r="I117" s="20">
        <v>1947</v>
      </c>
      <c r="J117" s="20">
        <v>22</v>
      </c>
      <c r="K117" s="417">
        <v>88.5</v>
      </c>
      <c r="L117" s="243">
        <v>1947</v>
      </c>
      <c r="M117" s="20">
        <v>22</v>
      </c>
      <c r="N117" s="20">
        <v>88.5</v>
      </c>
      <c r="O117" s="20">
        <v>752</v>
      </c>
      <c r="P117" s="20">
        <v>11</v>
      </c>
      <c r="Q117" s="20">
        <v>68.400000000000006</v>
      </c>
      <c r="R117" s="414">
        <v>1623</v>
      </c>
      <c r="S117" s="378">
        <v>17</v>
      </c>
      <c r="T117" s="415">
        <v>95.5</v>
      </c>
      <c r="U117" s="378">
        <v>783</v>
      </c>
      <c r="V117" s="378">
        <v>13</v>
      </c>
      <c r="W117" s="378">
        <v>60.23</v>
      </c>
      <c r="X117" s="378">
        <v>1468</v>
      </c>
      <c r="Y117" s="416">
        <v>22</v>
      </c>
      <c r="Z117" s="280"/>
      <c r="AA117" s="241">
        <v>472300</v>
      </c>
      <c r="AB117" s="417">
        <v>89.875</v>
      </c>
      <c r="AC117" s="417">
        <v>98.666666666666671</v>
      </c>
      <c r="AD117" s="20">
        <v>61</v>
      </c>
      <c r="AE117" s="20">
        <v>8</v>
      </c>
      <c r="AF117" s="20">
        <v>719</v>
      </c>
      <c r="AH117" s="21"/>
      <c r="AI117" s="320"/>
      <c r="AJ117" s="320"/>
      <c r="AK117" s="320"/>
      <c r="AL117" s="20"/>
      <c r="AM117" s="20"/>
      <c r="AN117" s="63"/>
      <c r="AO117" s="21"/>
      <c r="AP117" s="320"/>
      <c r="AQ117" s="320"/>
      <c r="AR117" s="466"/>
      <c r="AS117" s="20"/>
      <c r="AT117" s="20"/>
      <c r="AU117" s="63"/>
      <c r="AV117" s="20"/>
      <c r="AW117" s="20"/>
      <c r="AX117" s="20"/>
      <c r="AY117" s="20"/>
      <c r="AZ117" s="20"/>
      <c r="BA117" s="20"/>
      <c r="BB117" s="63"/>
    </row>
    <row r="118" spans="1:54" x14ac:dyDescent="0.3">
      <c r="A118" s="21" t="s">
        <v>1673</v>
      </c>
      <c r="B118" s="21" t="s">
        <v>23</v>
      </c>
      <c r="C118" s="21" t="s">
        <v>23</v>
      </c>
      <c r="D118" s="299" t="s">
        <v>1998</v>
      </c>
      <c r="E118" s="435" t="s">
        <v>38</v>
      </c>
      <c r="F118" s="299" t="s">
        <v>1972</v>
      </c>
      <c r="G118" s="299" t="s">
        <v>38</v>
      </c>
      <c r="H118" s="241">
        <v>228600</v>
      </c>
      <c r="I118" s="20">
        <v>323</v>
      </c>
      <c r="J118" s="20">
        <v>7</v>
      </c>
      <c r="K118" s="417">
        <v>46.142857142857146</v>
      </c>
      <c r="L118" s="243">
        <v>323</v>
      </c>
      <c r="M118" s="20">
        <v>7</v>
      </c>
      <c r="N118" s="20">
        <v>46.142857142857146</v>
      </c>
      <c r="O118" s="20">
        <v>3</v>
      </c>
      <c r="P118" s="20">
        <v>1</v>
      </c>
      <c r="Q118" s="20">
        <v>3</v>
      </c>
      <c r="R118" s="414">
        <v>0</v>
      </c>
      <c r="S118" s="378">
        <v>0</v>
      </c>
      <c r="T118" s="415">
        <v>0</v>
      </c>
      <c r="U118" s="378">
        <v>0</v>
      </c>
      <c r="V118" s="378">
        <v>0</v>
      </c>
      <c r="W118" s="378">
        <v>0</v>
      </c>
      <c r="X118" s="378">
        <v>0</v>
      </c>
      <c r="Y118" s="416">
        <v>0</v>
      </c>
      <c r="Z118" s="21"/>
      <c r="AA118" s="241">
        <v>250300</v>
      </c>
      <c r="AB118" s="417">
        <v>53.2</v>
      </c>
      <c r="AC118" s="417">
        <v>45</v>
      </c>
      <c r="AD118" s="20">
        <v>41</v>
      </c>
      <c r="AE118" s="20">
        <v>5</v>
      </c>
      <c r="AF118" s="20">
        <v>266</v>
      </c>
      <c r="AH118" s="21"/>
      <c r="AI118" s="320"/>
      <c r="AJ118" s="320"/>
      <c r="AK118" s="320"/>
      <c r="AL118" s="20"/>
      <c r="AM118" s="20"/>
      <c r="AN118" s="63"/>
      <c r="AO118" s="21"/>
      <c r="AP118" s="320"/>
      <c r="AQ118" s="320"/>
      <c r="AR118" s="466"/>
      <c r="AS118" s="20"/>
      <c r="AT118" s="20"/>
      <c r="AU118" s="63"/>
      <c r="AV118" s="20"/>
      <c r="AW118" s="20"/>
      <c r="AX118" s="20"/>
      <c r="AY118" s="20"/>
      <c r="AZ118" s="20"/>
      <c r="BA118" s="20"/>
      <c r="BB118" s="63"/>
    </row>
    <row r="119" spans="1:54" x14ac:dyDescent="0.3">
      <c r="A119" s="21" t="s">
        <v>1293</v>
      </c>
      <c r="B119" s="21" t="s">
        <v>26</v>
      </c>
      <c r="C119" s="21" t="s">
        <v>26</v>
      </c>
      <c r="D119" s="299" t="s">
        <v>1998</v>
      </c>
      <c r="E119" s="435" t="s">
        <v>9</v>
      </c>
      <c r="F119" s="299" t="s">
        <v>38</v>
      </c>
      <c r="G119" s="299" t="s">
        <v>38</v>
      </c>
      <c r="H119" s="241">
        <v>338400</v>
      </c>
      <c r="I119" s="20">
        <v>478</v>
      </c>
      <c r="J119" s="20">
        <v>7</v>
      </c>
      <c r="K119" s="417">
        <v>68.285714285714292</v>
      </c>
      <c r="L119" s="243">
        <v>478</v>
      </c>
      <c r="M119" s="20">
        <v>7</v>
      </c>
      <c r="N119" s="20">
        <v>68.285714285714292</v>
      </c>
      <c r="O119" s="20">
        <v>294</v>
      </c>
      <c r="P119" s="20">
        <v>5</v>
      </c>
      <c r="Q119" s="20">
        <v>58.8</v>
      </c>
      <c r="R119" s="414">
        <v>634</v>
      </c>
      <c r="S119" s="378">
        <v>12</v>
      </c>
      <c r="T119" s="415">
        <v>52.8</v>
      </c>
      <c r="U119" s="378">
        <v>776</v>
      </c>
      <c r="V119" s="378">
        <v>16</v>
      </c>
      <c r="W119" s="378">
        <v>48.5</v>
      </c>
      <c r="X119" s="378">
        <v>814</v>
      </c>
      <c r="Y119" s="416">
        <v>12</v>
      </c>
      <c r="Z119" s="298"/>
      <c r="AA119" s="241">
        <v>408600</v>
      </c>
      <c r="AB119" s="417">
        <v>82.571428571428569</v>
      </c>
      <c r="AC119" s="417">
        <v>70.333333333333329</v>
      </c>
      <c r="AD119" s="20">
        <v>104</v>
      </c>
      <c r="AE119" s="20">
        <v>7</v>
      </c>
      <c r="AF119" s="20">
        <v>578</v>
      </c>
      <c r="AH119" s="21"/>
      <c r="AI119" s="320"/>
      <c r="AJ119" s="320"/>
      <c r="AK119" s="320"/>
      <c r="AL119" s="20"/>
      <c r="AM119" s="20"/>
      <c r="AN119" s="25"/>
      <c r="AO119" s="21"/>
      <c r="AP119" s="320"/>
      <c r="AQ119" s="320"/>
      <c r="AR119" s="466"/>
      <c r="AS119" s="20"/>
      <c r="AT119" s="20"/>
      <c r="AU119" s="25"/>
      <c r="AV119" s="20"/>
      <c r="AW119" s="20"/>
      <c r="AX119" s="20"/>
      <c r="AY119" s="20"/>
      <c r="AZ119" s="20"/>
      <c r="BA119" s="20"/>
      <c r="BB119" s="25"/>
    </row>
    <row r="120" spans="1:54" x14ac:dyDescent="0.3">
      <c r="A120" s="21" t="s">
        <v>1294</v>
      </c>
      <c r="B120" s="21" t="s">
        <v>15</v>
      </c>
      <c r="C120" s="21" t="s">
        <v>15</v>
      </c>
      <c r="D120" s="299" t="s">
        <v>1998</v>
      </c>
      <c r="E120" s="435" t="s">
        <v>1971</v>
      </c>
      <c r="F120" s="299" t="s">
        <v>10</v>
      </c>
      <c r="G120" s="299" t="s">
        <v>38</v>
      </c>
      <c r="H120" s="241">
        <v>478700</v>
      </c>
      <c r="I120" s="20">
        <v>1565</v>
      </c>
      <c r="J120" s="20">
        <v>18</v>
      </c>
      <c r="K120" s="417">
        <v>86.944444444444443</v>
      </c>
      <c r="L120" s="243">
        <v>1565</v>
      </c>
      <c r="M120" s="20">
        <v>18</v>
      </c>
      <c r="N120" s="20">
        <v>86.944444444444443</v>
      </c>
      <c r="O120" s="20">
        <v>1195</v>
      </c>
      <c r="P120" s="20">
        <v>14</v>
      </c>
      <c r="Q120" s="20">
        <v>85.4</v>
      </c>
      <c r="R120" s="414">
        <v>1329</v>
      </c>
      <c r="S120" s="378">
        <v>14</v>
      </c>
      <c r="T120" s="415">
        <v>94.9</v>
      </c>
      <c r="U120" s="378">
        <v>1618</v>
      </c>
      <c r="V120" s="378">
        <v>22</v>
      </c>
      <c r="W120" s="378">
        <v>73.55</v>
      </c>
      <c r="X120" s="378">
        <v>1416</v>
      </c>
      <c r="Y120" s="416">
        <v>20</v>
      </c>
      <c r="Z120" s="298"/>
      <c r="AA120" s="241">
        <v>442700</v>
      </c>
      <c r="AB120" s="417">
        <v>84.75</v>
      </c>
      <c r="AC120" s="417">
        <v>77.333333333333329</v>
      </c>
      <c r="AD120" s="20">
        <v>94</v>
      </c>
      <c r="AE120" s="20">
        <v>8</v>
      </c>
      <c r="AF120" s="20">
        <v>678</v>
      </c>
      <c r="AH120" s="21"/>
      <c r="AI120" s="320"/>
      <c r="AJ120" s="320"/>
      <c r="AK120" s="320"/>
      <c r="AL120" s="20"/>
      <c r="AM120" s="20"/>
      <c r="AN120" s="25"/>
      <c r="AO120" s="21"/>
      <c r="AP120" s="320"/>
      <c r="AQ120" s="320"/>
      <c r="AR120" s="466"/>
      <c r="AS120" s="20"/>
      <c r="AT120" s="20"/>
      <c r="AU120" s="25"/>
      <c r="AV120" s="20"/>
      <c r="AW120" s="20"/>
      <c r="AX120" s="20"/>
      <c r="AY120" s="20"/>
      <c r="AZ120" s="20"/>
      <c r="BA120" s="20"/>
      <c r="BB120" s="25"/>
    </row>
    <row r="121" spans="1:54" x14ac:dyDescent="0.3">
      <c r="A121" s="21" t="s">
        <v>996</v>
      </c>
      <c r="B121" s="21" t="s">
        <v>24</v>
      </c>
      <c r="C121" s="21" t="s">
        <v>24</v>
      </c>
      <c r="D121" s="299" t="s">
        <v>1998</v>
      </c>
      <c r="E121" s="435" t="s">
        <v>10</v>
      </c>
      <c r="F121" s="299" t="s">
        <v>1971</v>
      </c>
      <c r="G121" s="299" t="s">
        <v>38</v>
      </c>
      <c r="H121" s="241">
        <v>397000</v>
      </c>
      <c r="I121" s="20">
        <v>1370</v>
      </c>
      <c r="J121" s="20">
        <v>19</v>
      </c>
      <c r="K121" s="417">
        <v>72.10526315789474</v>
      </c>
      <c r="L121" s="243">
        <v>1370</v>
      </c>
      <c r="M121" s="20">
        <v>19</v>
      </c>
      <c r="N121" s="20">
        <v>72.10526315789474</v>
      </c>
      <c r="O121" s="20">
        <v>1510</v>
      </c>
      <c r="P121" s="20">
        <v>20</v>
      </c>
      <c r="Q121" s="20">
        <v>75.5</v>
      </c>
      <c r="R121" s="414">
        <v>644</v>
      </c>
      <c r="S121" s="378">
        <v>9</v>
      </c>
      <c r="T121" s="415">
        <v>71.599999999999994</v>
      </c>
      <c r="U121" s="378">
        <v>21</v>
      </c>
      <c r="V121" s="378">
        <v>1</v>
      </c>
      <c r="W121" s="378">
        <v>21</v>
      </c>
      <c r="X121" s="378">
        <v>0</v>
      </c>
      <c r="Y121" s="416">
        <v>0</v>
      </c>
      <c r="Z121" s="20"/>
      <c r="AA121" s="241">
        <v>329600</v>
      </c>
      <c r="AB121" s="417">
        <v>63.428571428571431</v>
      </c>
      <c r="AC121" s="417">
        <v>62.333333333333336</v>
      </c>
      <c r="AD121" s="20">
        <v>49</v>
      </c>
      <c r="AE121" s="20">
        <v>7</v>
      </c>
      <c r="AF121" s="20">
        <v>444</v>
      </c>
      <c r="AH121" s="21"/>
      <c r="AI121" s="320"/>
      <c r="AJ121" s="320"/>
      <c r="AK121" s="320"/>
      <c r="AL121" s="20"/>
      <c r="AM121" s="20"/>
      <c r="AN121" s="21"/>
      <c r="AO121" s="21"/>
      <c r="AP121" s="320"/>
      <c r="AQ121" s="320"/>
      <c r="AR121" s="466"/>
      <c r="AS121" s="20"/>
      <c r="AT121" s="20"/>
      <c r="AU121" s="21"/>
      <c r="AV121" s="20"/>
      <c r="AW121" s="20"/>
      <c r="AX121" s="20"/>
      <c r="AY121" s="20"/>
      <c r="AZ121" s="20"/>
      <c r="BA121" s="20"/>
      <c r="BB121" s="21"/>
    </row>
    <row r="122" spans="1:54" x14ac:dyDescent="0.3">
      <c r="A122" s="199" t="s">
        <v>1538</v>
      </c>
      <c r="B122" s="199" t="s">
        <v>14</v>
      </c>
      <c r="C122" s="199" t="s">
        <v>14</v>
      </c>
      <c r="D122" s="441" t="s">
        <v>1998</v>
      </c>
      <c r="E122" s="435" t="s">
        <v>38</v>
      </c>
      <c r="F122" s="441" t="s">
        <v>10</v>
      </c>
      <c r="G122" s="441" t="s">
        <v>38</v>
      </c>
      <c r="H122" s="245">
        <v>176200</v>
      </c>
      <c r="I122" s="246">
        <v>200</v>
      </c>
      <c r="J122" s="246">
        <v>5</v>
      </c>
      <c r="K122" s="442">
        <v>40</v>
      </c>
      <c r="L122" s="322">
        <v>200</v>
      </c>
      <c r="M122" s="246">
        <v>5</v>
      </c>
      <c r="N122" s="246">
        <v>40</v>
      </c>
      <c r="O122" s="246">
        <v>0</v>
      </c>
      <c r="P122" s="246">
        <v>0</v>
      </c>
      <c r="Q122" s="246">
        <v>0</v>
      </c>
      <c r="R122" s="443">
        <v>0</v>
      </c>
      <c r="S122" s="444">
        <v>0</v>
      </c>
      <c r="T122" s="445">
        <v>0</v>
      </c>
      <c r="U122" s="444">
        <v>0</v>
      </c>
      <c r="V122" s="444">
        <v>0</v>
      </c>
      <c r="W122" s="444">
        <v>0</v>
      </c>
      <c r="X122" s="444">
        <v>0</v>
      </c>
      <c r="Y122" s="446">
        <v>0</v>
      </c>
      <c r="Z122" s="372"/>
      <c r="AA122" s="245">
        <v>165800</v>
      </c>
      <c r="AB122" s="442">
        <v>26</v>
      </c>
      <c r="AC122" s="442">
        <v>26</v>
      </c>
      <c r="AD122" s="246">
        <v>77</v>
      </c>
      <c r="AE122" s="246">
        <v>3</v>
      </c>
      <c r="AF122" s="246">
        <v>78</v>
      </c>
      <c r="AH122" s="21"/>
      <c r="AI122" s="320"/>
      <c r="AJ122" s="320"/>
      <c r="AK122" s="320"/>
      <c r="AL122" s="20"/>
      <c r="AM122" s="20"/>
      <c r="AN122" s="63"/>
      <c r="AO122" s="21"/>
      <c r="AP122" s="320"/>
      <c r="AQ122" s="320"/>
      <c r="AR122" s="466"/>
      <c r="AS122" s="20"/>
      <c r="AT122" s="20"/>
      <c r="AU122" s="63"/>
      <c r="AV122" s="20"/>
      <c r="AW122" s="20"/>
      <c r="AX122" s="20"/>
      <c r="AY122" s="20"/>
      <c r="AZ122" s="20"/>
      <c r="BA122" s="20"/>
      <c r="BB122" s="63"/>
    </row>
    <row r="123" spans="1:54" x14ac:dyDescent="0.3">
      <c r="A123" s="21" t="s">
        <v>1539</v>
      </c>
      <c r="B123" s="21" t="s">
        <v>2</v>
      </c>
      <c r="C123" s="21" t="s">
        <v>2</v>
      </c>
      <c r="D123" s="299" t="s">
        <v>1998</v>
      </c>
      <c r="E123" s="435" t="s">
        <v>10</v>
      </c>
      <c r="F123" s="299" t="s">
        <v>1972</v>
      </c>
      <c r="G123" s="299" t="s">
        <v>38</v>
      </c>
      <c r="H123" s="241">
        <v>393700</v>
      </c>
      <c r="I123" s="20">
        <v>1430</v>
      </c>
      <c r="J123" s="20">
        <v>20</v>
      </c>
      <c r="K123" s="417">
        <v>71.5</v>
      </c>
      <c r="L123" s="243">
        <v>1430</v>
      </c>
      <c r="M123" s="20">
        <v>20</v>
      </c>
      <c r="N123" s="20">
        <v>71.5</v>
      </c>
      <c r="O123" s="20">
        <v>1039</v>
      </c>
      <c r="P123" s="20">
        <v>17</v>
      </c>
      <c r="Q123" s="20">
        <v>61.1</v>
      </c>
      <c r="R123" s="414">
        <v>994</v>
      </c>
      <c r="S123" s="378">
        <v>14</v>
      </c>
      <c r="T123" s="415">
        <v>71</v>
      </c>
      <c r="U123" s="378">
        <v>1013</v>
      </c>
      <c r="V123" s="378">
        <v>16</v>
      </c>
      <c r="W123" s="378">
        <v>63.31</v>
      </c>
      <c r="X123" s="378">
        <v>1106</v>
      </c>
      <c r="Y123" s="416">
        <v>19</v>
      </c>
      <c r="Z123" s="298"/>
      <c r="AA123" s="241">
        <v>299000</v>
      </c>
      <c r="AB123" s="417">
        <v>53.5</v>
      </c>
      <c r="AC123" s="417">
        <v>53.333333333333336</v>
      </c>
      <c r="AD123" s="20">
        <v>40</v>
      </c>
      <c r="AE123" s="20">
        <v>8</v>
      </c>
      <c r="AF123" s="20">
        <v>428</v>
      </c>
      <c r="AH123" s="21"/>
      <c r="AI123" s="320"/>
      <c r="AJ123" s="320"/>
      <c r="AK123" s="320"/>
      <c r="AL123" s="20"/>
      <c r="AM123" s="20"/>
      <c r="AN123" s="25"/>
      <c r="AO123" s="21"/>
      <c r="AP123" s="320"/>
      <c r="AQ123" s="320"/>
      <c r="AR123" s="466"/>
      <c r="AS123" s="20"/>
      <c r="AT123" s="20"/>
      <c r="AU123" s="25"/>
      <c r="AV123" s="20"/>
      <c r="AW123" s="20"/>
      <c r="AX123" s="20"/>
      <c r="AY123" s="20"/>
      <c r="AZ123" s="20"/>
      <c r="BA123" s="20"/>
      <c r="BB123" s="25"/>
    </row>
    <row r="124" spans="1:54" x14ac:dyDescent="0.3">
      <c r="A124" s="199" t="s">
        <v>1300</v>
      </c>
      <c r="B124" s="199" t="s">
        <v>3</v>
      </c>
      <c r="C124" s="199" t="s">
        <v>3</v>
      </c>
      <c r="D124" s="441" t="s">
        <v>1998</v>
      </c>
      <c r="E124" s="435" t="s">
        <v>1972</v>
      </c>
      <c r="F124" s="441" t="s">
        <v>38</v>
      </c>
      <c r="G124" s="441" t="s">
        <v>38</v>
      </c>
      <c r="H124" s="245">
        <v>178900</v>
      </c>
      <c r="I124" s="246">
        <v>0</v>
      </c>
      <c r="J124" s="246">
        <v>0</v>
      </c>
      <c r="K124" s="442" t="s">
        <v>1020</v>
      </c>
      <c r="L124" s="322">
        <v>0</v>
      </c>
      <c r="M124" s="246">
        <v>0</v>
      </c>
      <c r="N124" s="246">
        <v>0</v>
      </c>
      <c r="O124" s="246">
        <v>195</v>
      </c>
      <c r="P124" s="246">
        <v>3</v>
      </c>
      <c r="Q124" s="246">
        <v>65</v>
      </c>
      <c r="R124" s="443">
        <v>819</v>
      </c>
      <c r="S124" s="444">
        <v>12</v>
      </c>
      <c r="T124" s="445">
        <v>68.2</v>
      </c>
      <c r="U124" s="444">
        <v>1260</v>
      </c>
      <c r="V124" s="444">
        <v>18</v>
      </c>
      <c r="W124" s="444">
        <v>70</v>
      </c>
      <c r="X124" s="444">
        <v>2083</v>
      </c>
      <c r="Y124" s="446">
        <v>22</v>
      </c>
      <c r="Z124" s="199"/>
      <c r="AA124" s="245">
        <v>175900</v>
      </c>
      <c r="AB124" s="442">
        <v>31.75</v>
      </c>
      <c r="AC124" s="442">
        <v>35.333333333333336</v>
      </c>
      <c r="AD124" s="246">
        <v>56</v>
      </c>
      <c r="AE124" s="246">
        <v>4</v>
      </c>
      <c r="AF124" s="246">
        <v>127</v>
      </c>
      <c r="AH124" s="21"/>
      <c r="AI124" s="320"/>
      <c r="AJ124" s="320"/>
      <c r="AK124" s="320"/>
      <c r="AL124" s="20"/>
      <c r="AM124" s="20"/>
      <c r="AN124" s="21"/>
      <c r="AO124" s="21"/>
      <c r="AP124" s="320"/>
      <c r="AQ124" s="320"/>
      <c r="AR124" s="466"/>
      <c r="AS124" s="20"/>
      <c r="AT124" s="20"/>
      <c r="AU124" s="21"/>
      <c r="AV124" s="20"/>
      <c r="AW124" s="20"/>
      <c r="AX124" s="20"/>
      <c r="AY124" s="20"/>
      <c r="AZ124" s="20"/>
      <c r="BA124" s="20"/>
      <c r="BB124" s="21"/>
    </row>
    <row r="125" spans="1:54" x14ac:dyDescent="0.3">
      <c r="A125" s="21" t="s">
        <v>1540</v>
      </c>
      <c r="B125" s="21" t="s">
        <v>3</v>
      </c>
      <c r="C125" s="21" t="s">
        <v>3</v>
      </c>
      <c r="D125" s="299" t="s">
        <v>1998</v>
      </c>
      <c r="E125" s="435" t="s">
        <v>1972</v>
      </c>
      <c r="F125" s="299" t="s">
        <v>38</v>
      </c>
      <c r="G125" s="299" t="s">
        <v>38</v>
      </c>
      <c r="H125" s="241">
        <v>244800</v>
      </c>
      <c r="I125" s="20">
        <v>667</v>
      </c>
      <c r="J125" s="20">
        <v>15</v>
      </c>
      <c r="K125" s="417">
        <v>44.466666666666669</v>
      </c>
      <c r="L125" s="243">
        <v>667</v>
      </c>
      <c r="M125" s="20">
        <v>15</v>
      </c>
      <c r="N125" s="20">
        <v>44.466666666666669</v>
      </c>
      <c r="O125" s="20">
        <v>522</v>
      </c>
      <c r="P125" s="20">
        <v>11</v>
      </c>
      <c r="Q125" s="20">
        <v>47.5</v>
      </c>
      <c r="R125" s="414">
        <v>0</v>
      </c>
      <c r="S125" s="378">
        <v>0</v>
      </c>
      <c r="T125" s="415">
        <v>0</v>
      </c>
      <c r="U125" s="378">
        <v>0</v>
      </c>
      <c r="V125" s="378">
        <v>0</v>
      </c>
      <c r="W125" s="378">
        <v>0</v>
      </c>
      <c r="X125" s="378">
        <v>0</v>
      </c>
      <c r="Y125" s="416">
        <v>0</v>
      </c>
      <c r="Z125" s="280"/>
      <c r="AA125" s="241">
        <v>218200</v>
      </c>
      <c r="AB125" s="417">
        <v>26.666666666666668</v>
      </c>
      <c r="AC125" s="417">
        <v>26.666666666666668</v>
      </c>
      <c r="AD125" s="20">
        <v>64</v>
      </c>
      <c r="AE125" s="20">
        <v>3</v>
      </c>
      <c r="AF125" s="20">
        <v>80</v>
      </c>
      <c r="AH125" s="21"/>
      <c r="AI125" s="320"/>
      <c r="AJ125" s="320"/>
      <c r="AK125" s="320"/>
      <c r="AL125" s="20"/>
      <c r="AM125" s="20"/>
      <c r="AN125" s="25"/>
      <c r="AO125" s="21"/>
      <c r="AP125" s="320"/>
      <c r="AQ125" s="320"/>
      <c r="AR125" s="466"/>
      <c r="AS125" s="20"/>
      <c r="AT125" s="20"/>
      <c r="AU125" s="25"/>
      <c r="AV125" s="20"/>
      <c r="AW125" s="20"/>
      <c r="AX125" s="20"/>
      <c r="AY125" s="20"/>
      <c r="AZ125" s="20"/>
      <c r="BA125" s="20"/>
      <c r="BB125" s="25"/>
    </row>
    <row r="126" spans="1:54" x14ac:dyDescent="0.3">
      <c r="A126" s="21" t="s">
        <v>919</v>
      </c>
      <c r="B126" s="437" t="s">
        <v>20</v>
      </c>
      <c r="C126" s="21" t="s">
        <v>16</v>
      </c>
      <c r="D126" s="299" t="s">
        <v>38</v>
      </c>
      <c r="E126" s="435" t="s">
        <v>1973</v>
      </c>
      <c r="F126" s="299" t="s">
        <v>11</v>
      </c>
      <c r="G126" s="299" t="s">
        <v>38</v>
      </c>
      <c r="H126" s="241">
        <v>431100</v>
      </c>
      <c r="I126" s="20">
        <v>525</v>
      </c>
      <c r="J126" s="20">
        <v>6</v>
      </c>
      <c r="K126" s="417">
        <v>87.5</v>
      </c>
      <c r="L126" s="243">
        <v>525</v>
      </c>
      <c r="M126" s="20">
        <v>6</v>
      </c>
      <c r="N126" s="20">
        <v>87.5</v>
      </c>
      <c r="O126" s="20">
        <v>436</v>
      </c>
      <c r="P126" s="20">
        <v>9</v>
      </c>
      <c r="Q126" s="20">
        <v>48.4</v>
      </c>
      <c r="R126" s="414">
        <v>0</v>
      </c>
      <c r="S126" s="378">
        <v>0</v>
      </c>
      <c r="T126" s="415">
        <v>0</v>
      </c>
      <c r="U126" s="378">
        <v>0</v>
      </c>
      <c r="V126" s="378">
        <v>0</v>
      </c>
      <c r="W126" s="378">
        <v>0</v>
      </c>
      <c r="X126" s="378">
        <v>0</v>
      </c>
      <c r="Y126" s="416">
        <v>0</v>
      </c>
      <c r="Z126" s="298"/>
      <c r="AA126" s="241">
        <v>353100</v>
      </c>
      <c r="AB126" s="417">
        <v>65.166666666666671</v>
      </c>
      <c r="AC126" s="417">
        <v>73.666666666666671</v>
      </c>
      <c r="AD126" s="20">
        <v>25</v>
      </c>
      <c r="AE126" s="20">
        <v>6</v>
      </c>
      <c r="AF126" s="20">
        <v>391</v>
      </c>
      <c r="AH126" s="21"/>
      <c r="AI126" s="320"/>
      <c r="AJ126" s="320"/>
      <c r="AK126" s="320"/>
      <c r="AL126" s="20"/>
      <c r="AM126" s="20"/>
      <c r="AN126" s="25"/>
      <c r="AO126" s="21"/>
      <c r="AP126" s="320"/>
      <c r="AQ126" s="320"/>
      <c r="AR126" s="466"/>
      <c r="AS126" s="20"/>
      <c r="AT126" s="20"/>
      <c r="AU126" s="25"/>
      <c r="AV126" s="20"/>
      <c r="AW126" s="20"/>
      <c r="AX126" s="20"/>
      <c r="AY126" s="20"/>
      <c r="AZ126" s="20"/>
      <c r="BA126" s="20"/>
      <c r="BB126" s="25"/>
    </row>
    <row r="127" spans="1:54" x14ac:dyDescent="0.3">
      <c r="A127" s="21" t="s">
        <v>1311</v>
      </c>
      <c r="B127" s="21" t="s">
        <v>12</v>
      </c>
      <c r="C127" s="21" t="s">
        <v>12</v>
      </c>
      <c r="D127" s="299" t="s">
        <v>1998</v>
      </c>
      <c r="E127" s="435" t="s">
        <v>1974</v>
      </c>
      <c r="F127" s="299" t="s">
        <v>9</v>
      </c>
      <c r="G127" s="299" t="s">
        <v>38</v>
      </c>
      <c r="H127" s="241">
        <v>321200</v>
      </c>
      <c r="I127" s="20">
        <v>700</v>
      </c>
      <c r="J127" s="20">
        <v>12</v>
      </c>
      <c r="K127" s="417">
        <v>58.333333333333336</v>
      </c>
      <c r="L127" s="243">
        <v>700</v>
      </c>
      <c r="M127" s="20">
        <v>12</v>
      </c>
      <c r="N127" s="20">
        <v>58.333333333333336</v>
      </c>
      <c r="O127" s="20">
        <v>0</v>
      </c>
      <c r="P127" s="20">
        <v>0</v>
      </c>
      <c r="Q127" s="20">
        <v>0</v>
      </c>
      <c r="R127" s="414">
        <v>166</v>
      </c>
      <c r="S127" s="378">
        <v>2</v>
      </c>
      <c r="T127" s="415">
        <v>83</v>
      </c>
      <c r="U127" s="378">
        <v>1260</v>
      </c>
      <c r="V127" s="378">
        <v>17</v>
      </c>
      <c r="W127" s="378">
        <v>74.12</v>
      </c>
      <c r="X127" s="378">
        <v>1516</v>
      </c>
      <c r="Y127" s="416">
        <v>19</v>
      </c>
      <c r="Z127" s="21"/>
      <c r="AA127" s="241">
        <v>345500</v>
      </c>
      <c r="AB127" s="417">
        <v>69.571428571428569</v>
      </c>
      <c r="AC127" s="417">
        <v>54.333333333333336</v>
      </c>
      <c r="AD127" s="20">
        <v>86</v>
      </c>
      <c r="AE127" s="20">
        <v>7</v>
      </c>
      <c r="AF127" s="20">
        <v>487</v>
      </c>
      <c r="AH127" s="21"/>
      <c r="AI127" s="320"/>
      <c r="AJ127" s="320"/>
      <c r="AK127" s="320"/>
      <c r="AL127" s="20"/>
      <c r="AM127" s="20"/>
      <c r="AN127" s="21"/>
      <c r="AO127" s="21"/>
      <c r="AP127" s="320"/>
      <c r="AQ127" s="320"/>
      <c r="AR127" s="466"/>
      <c r="AS127" s="20"/>
      <c r="AT127" s="20"/>
      <c r="AU127" s="21"/>
      <c r="AV127" s="20"/>
      <c r="AW127" s="20"/>
      <c r="AX127" s="20"/>
      <c r="AY127" s="20"/>
      <c r="AZ127" s="20"/>
      <c r="BA127" s="20"/>
      <c r="BB127" s="21"/>
    </row>
    <row r="128" spans="1:54" x14ac:dyDescent="0.3">
      <c r="A128" s="199" t="s">
        <v>1542</v>
      </c>
      <c r="B128" s="199" t="s">
        <v>20</v>
      </c>
      <c r="C128" s="199" t="s">
        <v>20</v>
      </c>
      <c r="D128" s="441" t="s">
        <v>1998</v>
      </c>
      <c r="E128" s="435" t="s">
        <v>1974</v>
      </c>
      <c r="F128" s="441" t="s">
        <v>38</v>
      </c>
      <c r="G128" s="441" t="s">
        <v>38</v>
      </c>
      <c r="H128" s="245">
        <v>123900</v>
      </c>
      <c r="I128" s="246">
        <v>0</v>
      </c>
      <c r="J128" s="246">
        <v>0</v>
      </c>
      <c r="K128" s="442" t="s">
        <v>1020</v>
      </c>
      <c r="L128" s="322">
        <v>0</v>
      </c>
      <c r="M128" s="246">
        <v>0</v>
      </c>
      <c r="N128" s="246">
        <v>0</v>
      </c>
      <c r="O128" s="246">
        <v>0</v>
      </c>
      <c r="P128" s="246">
        <v>0</v>
      </c>
      <c r="Q128" s="246">
        <v>0</v>
      </c>
      <c r="R128" s="443">
        <v>0</v>
      </c>
      <c r="S128" s="444">
        <v>0</v>
      </c>
      <c r="T128" s="445">
        <v>0</v>
      </c>
      <c r="U128" s="444">
        <v>0</v>
      </c>
      <c r="V128" s="444">
        <v>0</v>
      </c>
      <c r="W128" s="444">
        <v>0</v>
      </c>
      <c r="X128" s="444">
        <v>0</v>
      </c>
      <c r="Y128" s="446">
        <v>0</v>
      </c>
      <c r="Z128" s="372"/>
      <c r="AA128" s="245">
        <v>210300</v>
      </c>
      <c r="AB128" s="442">
        <v>60.25</v>
      </c>
      <c r="AC128" s="442">
        <v>58</v>
      </c>
      <c r="AD128" s="246">
        <v>24</v>
      </c>
      <c r="AE128" s="246">
        <v>4</v>
      </c>
      <c r="AF128" s="246">
        <v>241</v>
      </c>
      <c r="AH128" s="21"/>
      <c r="AI128" s="320"/>
      <c r="AJ128" s="320"/>
      <c r="AK128" s="320"/>
      <c r="AL128" s="20"/>
      <c r="AM128" s="20"/>
      <c r="AN128" s="21"/>
      <c r="AO128" s="21"/>
      <c r="AP128" s="320"/>
      <c r="AQ128" s="320"/>
      <c r="AR128" s="466"/>
      <c r="AS128" s="20"/>
      <c r="AT128" s="20"/>
      <c r="AU128" s="21"/>
      <c r="AV128" s="20"/>
      <c r="AW128" s="20"/>
      <c r="AX128" s="20"/>
      <c r="AY128" s="20"/>
      <c r="AZ128" s="20"/>
      <c r="BA128" s="20"/>
      <c r="BB128" s="21"/>
    </row>
    <row r="129" spans="1:56" x14ac:dyDescent="0.3">
      <c r="A129" s="199" t="s">
        <v>1677</v>
      </c>
      <c r="B129" s="199" t="s">
        <v>21</v>
      </c>
      <c r="C129" s="199" t="s">
        <v>21</v>
      </c>
      <c r="D129" s="441" t="s">
        <v>1998</v>
      </c>
      <c r="E129" s="435" t="s">
        <v>38</v>
      </c>
      <c r="F129" s="441" t="s">
        <v>10</v>
      </c>
      <c r="G129" s="441" t="s">
        <v>38</v>
      </c>
      <c r="H129" s="245">
        <v>123900</v>
      </c>
      <c r="I129" s="246">
        <v>0</v>
      </c>
      <c r="J129" s="246">
        <v>0</v>
      </c>
      <c r="K129" s="442" t="s">
        <v>1020</v>
      </c>
      <c r="L129" s="322">
        <v>0</v>
      </c>
      <c r="M129" s="246">
        <v>0</v>
      </c>
      <c r="N129" s="246">
        <v>0</v>
      </c>
      <c r="O129" s="246">
        <v>0</v>
      </c>
      <c r="P129" s="246">
        <v>0</v>
      </c>
      <c r="Q129" s="246">
        <v>0</v>
      </c>
      <c r="R129" s="443">
        <v>0</v>
      </c>
      <c r="S129" s="444">
        <v>0</v>
      </c>
      <c r="T129" s="445">
        <v>0</v>
      </c>
      <c r="U129" s="444">
        <v>0</v>
      </c>
      <c r="V129" s="444">
        <v>0</v>
      </c>
      <c r="W129" s="444">
        <v>0</v>
      </c>
      <c r="X129" s="444">
        <v>0</v>
      </c>
      <c r="Y129" s="446">
        <v>0</v>
      </c>
      <c r="Z129" s="199"/>
      <c r="AA129" s="245">
        <v>123900</v>
      </c>
      <c r="AB129" s="442">
        <v>0</v>
      </c>
      <c r="AC129" s="442">
        <v>0</v>
      </c>
      <c r="AD129" s="246">
        <v>23</v>
      </c>
      <c r="AE129" s="246">
        <v>0</v>
      </c>
      <c r="AF129" s="246">
        <v>0</v>
      </c>
      <c r="AH129" s="21"/>
      <c r="AI129" s="320"/>
      <c r="AJ129" s="320"/>
      <c r="AK129" s="320"/>
      <c r="AL129" s="20"/>
      <c r="AM129" s="20"/>
      <c r="AN129" s="21"/>
      <c r="AO129" s="21"/>
      <c r="AP129" s="320"/>
      <c r="AQ129" s="320"/>
      <c r="AR129" s="466"/>
      <c r="AS129" s="20"/>
      <c r="AT129" s="20"/>
      <c r="AU129" s="21"/>
      <c r="AV129" s="20"/>
      <c r="AW129" s="20"/>
      <c r="AX129" s="20"/>
      <c r="AY129" s="20"/>
      <c r="AZ129" s="20"/>
      <c r="BA129" s="20"/>
      <c r="BB129" s="21"/>
    </row>
    <row r="130" spans="1:56" x14ac:dyDescent="0.3">
      <c r="A130" s="199" t="s">
        <v>1316</v>
      </c>
      <c r="B130" s="199" t="s">
        <v>20</v>
      </c>
      <c r="C130" s="199" t="s">
        <v>20</v>
      </c>
      <c r="D130" s="441" t="s">
        <v>1998</v>
      </c>
      <c r="E130" s="435" t="s">
        <v>9</v>
      </c>
      <c r="F130" s="441" t="s">
        <v>38</v>
      </c>
      <c r="G130" s="441" t="s">
        <v>38</v>
      </c>
      <c r="H130" s="245">
        <v>123900</v>
      </c>
      <c r="I130" s="246">
        <v>162</v>
      </c>
      <c r="J130" s="246">
        <v>5</v>
      </c>
      <c r="K130" s="442">
        <v>32.4</v>
      </c>
      <c r="L130" s="322">
        <v>162</v>
      </c>
      <c r="M130" s="246">
        <v>5</v>
      </c>
      <c r="N130" s="246">
        <v>32.4</v>
      </c>
      <c r="O130" s="246">
        <v>35</v>
      </c>
      <c r="P130" s="246">
        <v>2</v>
      </c>
      <c r="Q130" s="246">
        <v>17.5</v>
      </c>
      <c r="R130" s="443">
        <v>108</v>
      </c>
      <c r="S130" s="444">
        <v>4</v>
      </c>
      <c r="T130" s="445">
        <v>27</v>
      </c>
      <c r="U130" s="444">
        <v>0</v>
      </c>
      <c r="V130" s="444">
        <v>0</v>
      </c>
      <c r="W130" s="444">
        <v>0</v>
      </c>
      <c r="X130" s="444">
        <v>0</v>
      </c>
      <c r="Y130" s="446">
        <v>0</v>
      </c>
      <c r="Z130" s="199"/>
      <c r="AA130" s="245">
        <v>142700</v>
      </c>
      <c r="AB130" s="442">
        <v>0</v>
      </c>
      <c r="AC130" s="442">
        <v>0</v>
      </c>
      <c r="AD130" s="246">
        <v>27</v>
      </c>
      <c r="AE130" s="246">
        <v>0</v>
      </c>
      <c r="AF130" s="246">
        <v>0</v>
      </c>
      <c r="AH130" s="21"/>
      <c r="AI130" s="320"/>
      <c r="AJ130" s="320"/>
      <c r="AK130" s="320"/>
      <c r="AL130" s="20"/>
      <c r="AM130" s="20"/>
      <c r="AN130" s="21"/>
      <c r="AO130" s="21"/>
      <c r="AP130" s="320"/>
      <c r="AQ130" s="320"/>
      <c r="AR130" s="466"/>
      <c r="AS130" s="20"/>
      <c r="AT130" s="20"/>
      <c r="AU130" s="21"/>
      <c r="AV130" s="20"/>
      <c r="AW130" s="20"/>
      <c r="AX130" s="20"/>
      <c r="AY130" s="20"/>
      <c r="AZ130" s="20"/>
      <c r="BA130" s="20"/>
      <c r="BB130" s="21"/>
    </row>
    <row r="131" spans="1:56" x14ac:dyDescent="0.3">
      <c r="A131" s="21" t="s">
        <v>1317</v>
      </c>
      <c r="B131" s="21" t="s">
        <v>20</v>
      </c>
      <c r="C131" s="21" t="s">
        <v>20</v>
      </c>
      <c r="D131" s="299" t="s">
        <v>1998</v>
      </c>
      <c r="E131" s="435" t="s">
        <v>10</v>
      </c>
      <c r="F131" s="299" t="s">
        <v>1972</v>
      </c>
      <c r="G131" s="299" t="s">
        <v>38</v>
      </c>
      <c r="H131" s="241">
        <v>415600</v>
      </c>
      <c r="I131" s="20">
        <v>1585</v>
      </c>
      <c r="J131" s="20">
        <v>21</v>
      </c>
      <c r="K131" s="417">
        <v>75.476190476190482</v>
      </c>
      <c r="L131" s="243">
        <v>1585</v>
      </c>
      <c r="M131" s="20">
        <v>21</v>
      </c>
      <c r="N131" s="20">
        <v>75.476190476190482</v>
      </c>
      <c r="O131" s="20">
        <v>899</v>
      </c>
      <c r="P131" s="20">
        <v>14</v>
      </c>
      <c r="Q131" s="20">
        <v>64.2</v>
      </c>
      <c r="R131" s="414">
        <v>734</v>
      </c>
      <c r="S131" s="378">
        <v>11</v>
      </c>
      <c r="T131" s="415">
        <v>66.7</v>
      </c>
      <c r="U131" s="378">
        <v>476</v>
      </c>
      <c r="V131" s="378">
        <v>9</v>
      </c>
      <c r="W131" s="378">
        <v>52.89</v>
      </c>
      <c r="X131" s="378">
        <v>1225</v>
      </c>
      <c r="Y131" s="416">
        <v>19</v>
      </c>
      <c r="Z131" s="298"/>
      <c r="AA131" s="241">
        <v>393100</v>
      </c>
      <c r="AB131" s="417">
        <v>72.333333333333329</v>
      </c>
      <c r="AC131" s="417">
        <v>79</v>
      </c>
      <c r="AD131" s="20">
        <v>75</v>
      </c>
      <c r="AE131" s="20">
        <v>6</v>
      </c>
      <c r="AF131" s="20">
        <v>434</v>
      </c>
      <c r="AH131" s="21"/>
      <c r="AI131" s="320"/>
      <c r="AJ131" s="320"/>
      <c r="AK131" s="320"/>
      <c r="AL131" s="20"/>
      <c r="AM131" s="20"/>
      <c r="AN131" s="25"/>
      <c r="AO131" s="21"/>
      <c r="AP131" s="320"/>
      <c r="AQ131" s="320"/>
      <c r="AR131" s="466"/>
      <c r="AS131" s="20"/>
      <c r="AT131" s="20"/>
      <c r="AU131" s="25"/>
      <c r="AV131" s="20"/>
      <c r="AW131" s="20"/>
      <c r="AX131" s="20"/>
      <c r="AY131" s="20"/>
      <c r="AZ131" s="20"/>
      <c r="BA131" s="20"/>
      <c r="BB131" s="25"/>
    </row>
    <row r="132" spans="1:56" x14ac:dyDescent="0.3">
      <c r="A132" s="21" t="s">
        <v>922</v>
      </c>
      <c r="B132" s="21" t="s">
        <v>14</v>
      </c>
      <c r="C132" s="21" t="s">
        <v>14</v>
      </c>
      <c r="D132" s="299" t="s">
        <v>1998</v>
      </c>
      <c r="E132" s="435" t="s">
        <v>9</v>
      </c>
      <c r="F132" s="299" t="s">
        <v>10</v>
      </c>
      <c r="G132" s="299" t="s">
        <v>38</v>
      </c>
      <c r="H132" s="241">
        <v>337100</v>
      </c>
      <c r="I132" s="20">
        <v>796</v>
      </c>
      <c r="J132" s="20">
        <v>13</v>
      </c>
      <c r="K132" s="417">
        <v>61.230769230769234</v>
      </c>
      <c r="L132" s="243">
        <v>796</v>
      </c>
      <c r="M132" s="20">
        <v>13</v>
      </c>
      <c r="N132" s="20">
        <v>61.230769230769234</v>
      </c>
      <c r="O132" s="20">
        <v>581</v>
      </c>
      <c r="P132" s="20">
        <v>13</v>
      </c>
      <c r="Q132" s="20">
        <v>44.7</v>
      </c>
      <c r="R132" s="414">
        <v>0</v>
      </c>
      <c r="S132" s="378">
        <v>0</v>
      </c>
      <c r="T132" s="415">
        <v>0</v>
      </c>
      <c r="U132" s="378">
        <v>0</v>
      </c>
      <c r="V132" s="378">
        <v>0</v>
      </c>
      <c r="W132" s="378">
        <v>0</v>
      </c>
      <c r="X132" s="378">
        <v>77</v>
      </c>
      <c r="Y132" s="416">
        <v>2</v>
      </c>
      <c r="Z132" s="298"/>
      <c r="AA132" s="241">
        <v>334000</v>
      </c>
      <c r="AB132" s="417">
        <v>59.285714285714285</v>
      </c>
      <c r="AC132" s="417">
        <v>62.333333333333336</v>
      </c>
      <c r="AD132" s="20">
        <v>62</v>
      </c>
      <c r="AE132" s="20">
        <v>7</v>
      </c>
      <c r="AF132" s="20">
        <v>415</v>
      </c>
      <c r="AH132" s="21"/>
      <c r="AI132" s="320"/>
      <c r="AJ132" s="320"/>
      <c r="AK132" s="320"/>
      <c r="AL132" s="20"/>
      <c r="AM132" s="20"/>
      <c r="AN132" s="25"/>
      <c r="AO132" s="21"/>
      <c r="AP132" s="320"/>
      <c r="AQ132" s="320"/>
      <c r="AR132" s="466"/>
      <c r="AS132" s="20"/>
      <c r="AT132" s="20"/>
      <c r="AU132" s="25"/>
      <c r="AV132" s="20"/>
      <c r="AW132" s="20"/>
      <c r="AX132" s="20"/>
      <c r="AY132" s="20"/>
      <c r="AZ132" s="20"/>
      <c r="BA132" s="20"/>
      <c r="BB132" s="25"/>
    </row>
    <row r="133" spans="1:56" x14ac:dyDescent="0.3">
      <c r="A133" s="21" t="s">
        <v>1327</v>
      </c>
      <c r="B133" s="21" t="s">
        <v>20</v>
      </c>
      <c r="C133" s="21" t="s">
        <v>20</v>
      </c>
      <c r="D133" s="299" t="s">
        <v>1998</v>
      </c>
      <c r="E133" s="435" t="s">
        <v>10</v>
      </c>
      <c r="F133" s="299" t="s">
        <v>1972</v>
      </c>
      <c r="G133" s="299" t="s">
        <v>38</v>
      </c>
      <c r="H133" s="241">
        <v>365200</v>
      </c>
      <c r="I133" s="20">
        <v>1393</v>
      </c>
      <c r="J133" s="20">
        <v>21</v>
      </c>
      <c r="K133" s="417">
        <v>66.333333333333329</v>
      </c>
      <c r="L133" s="243">
        <v>1393</v>
      </c>
      <c r="M133" s="20">
        <v>21</v>
      </c>
      <c r="N133" s="20">
        <v>66.333333333333329</v>
      </c>
      <c r="O133" s="20">
        <v>399</v>
      </c>
      <c r="P133" s="20">
        <v>7</v>
      </c>
      <c r="Q133" s="20">
        <v>57</v>
      </c>
      <c r="R133" s="414">
        <v>80</v>
      </c>
      <c r="S133" s="378">
        <v>2</v>
      </c>
      <c r="T133" s="415">
        <v>40</v>
      </c>
      <c r="U133" s="378">
        <v>695</v>
      </c>
      <c r="V133" s="378">
        <v>14</v>
      </c>
      <c r="W133" s="378">
        <v>49.64</v>
      </c>
      <c r="X133" s="378">
        <v>207</v>
      </c>
      <c r="Y133" s="416">
        <v>3</v>
      </c>
      <c r="Z133" s="280"/>
      <c r="AA133" s="241">
        <v>462800</v>
      </c>
      <c r="AB133" s="417">
        <v>80.25</v>
      </c>
      <c r="AC133" s="417">
        <v>101</v>
      </c>
      <c r="AD133" s="20">
        <v>83</v>
      </c>
      <c r="AE133" s="20">
        <v>8</v>
      </c>
      <c r="AF133" s="20">
        <v>642</v>
      </c>
      <c r="AH133" s="21"/>
      <c r="AI133" s="320"/>
      <c r="AJ133" s="320"/>
      <c r="AK133" s="320"/>
      <c r="AL133" s="20"/>
      <c r="AM133" s="20"/>
      <c r="AN133" s="63"/>
      <c r="AO133" s="21"/>
      <c r="AP133" s="320"/>
      <c r="AQ133" s="320"/>
      <c r="AR133" s="466"/>
      <c r="AS133" s="20"/>
      <c r="AT133" s="20"/>
      <c r="AU133" s="63"/>
      <c r="AV133" s="20"/>
      <c r="AW133" s="20"/>
      <c r="AX133" s="20"/>
      <c r="AY133" s="20"/>
      <c r="AZ133" s="20"/>
      <c r="BA133" s="20"/>
      <c r="BB133" s="63"/>
    </row>
    <row r="134" spans="1:56" x14ac:dyDescent="0.3">
      <c r="A134" s="21" t="s">
        <v>1333</v>
      </c>
      <c r="B134" s="21" t="s">
        <v>26</v>
      </c>
      <c r="C134" s="21" t="s">
        <v>26</v>
      </c>
      <c r="D134" s="299" t="s">
        <v>1998</v>
      </c>
      <c r="E134" s="435" t="s">
        <v>1972</v>
      </c>
      <c r="F134" s="299" t="s">
        <v>10</v>
      </c>
      <c r="G134" s="299" t="s">
        <v>38</v>
      </c>
      <c r="H134" s="241">
        <v>354400</v>
      </c>
      <c r="I134" s="20">
        <v>1223</v>
      </c>
      <c r="J134" s="20">
        <v>19</v>
      </c>
      <c r="K134" s="417">
        <v>64.368421052631575</v>
      </c>
      <c r="L134" s="243">
        <v>1223</v>
      </c>
      <c r="M134" s="20">
        <v>19</v>
      </c>
      <c r="N134" s="20">
        <v>64.368421052631575</v>
      </c>
      <c r="O134" s="20">
        <v>323</v>
      </c>
      <c r="P134" s="20">
        <v>5</v>
      </c>
      <c r="Q134" s="20">
        <v>64.599999999999994</v>
      </c>
      <c r="R134" s="414">
        <v>42</v>
      </c>
      <c r="S134" s="378">
        <v>1</v>
      </c>
      <c r="T134" s="415">
        <v>42</v>
      </c>
      <c r="U134" s="378">
        <v>762</v>
      </c>
      <c r="V134" s="378">
        <v>17</v>
      </c>
      <c r="W134" s="378">
        <v>44.82</v>
      </c>
      <c r="X134" s="378">
        <v>852</v>
      </c>
      <c r="Y134" s="416">
        <v>18</v>
      </c>
      <c r="Z134" s="280"/>
      <c r="AA134" s="241">
        <v>229600</v>
      </c>
      <c r="AB134" s="417">
        <v>26.6</v>
      </c>
      <c r="AC134" s="417">
        <v>28.333333333333332</v>
      </c>
      <c r="AD134" s="20">
        <v>66</v>
      </c>
      <c r="AE134" s="20">
        <v>5</v>
      </c>
      <c r="AF134" s="20">
        <v>133</v>
      </c>
      <c r="AH134" s="21"/>
      <c r="AI134" s="320"/>
      <c r="AJ134" s="320"/>
      <c r="AK134" s="320"/>
      <c r="AL134" s="20"/>
      <c r="AM134" s="20"/>
      <c r="AN134" s="63"/>
      <c r="AO134" s="21"/>
      <c r="AP134" s="320"/>
      <c r="AQ134" s="320"/>
      <c r="AR134" s="466"/>
      <c r="AS134" s="20"/>
      <c r="AT134" s="20"/>
      <c r="AU134" s="63"/>
      <c r="AV134" s="20"/>
      <c r="AW134" s="20"/>
      <c r="AX134" s="20"/>
      <c r="AY134" s="20"/>
      <c r="AZ134" s="20"/>
      <c r="BA134" s="20"/>
      <c r="BB134" s="63"/>
    </row>
    <row r="135" spans="1:56" x14ac:dyDescent="0.3">
      <c r="A135" s="21" t="s">
        <v>1335</v>
      </c>
      <c r="B135" s="21" t="s">
        <v>3</v>
      </c>
      <c r="C135" s="21" t="s">
        <v>3</v>
      </c>
      <c r="D135" s="299" t="s">
        <v>1998</v>
      </c>
      <c r="E135" s="435" t="s">
        <v>9</v>
      </c>
      <c r="F135" s="299" t="s">
        <v>1974</v>
      </c>
      <c r="G135" s="299" t="s">
        <v>38</v>
      </c>
      <c r="H135" s="241">
        <v>344400</v>
      </c>
      <c r="I135" s="20">
        <v>688</v>
      </c>
      <c r="J135" s="20">
        <v>11</v>
      </c>
      <c r="K135" s="417">
        <v>62.545454545454547</v>
      </c>
      <c r="L135" s="243">
        <v>688</v>
      </c>
      <c r="M135" s="20">
        <v>11</v>
      </c>
      <c r="N135" s="20">
        <v>62.545454545454547</v>
      </c>
      <c r="O135" s="20">
        <v>1192</v>
      </c>
      <c r="P135" s="20">
        <v>18</v>
      </c>
      <c r="Q135" s="20">
        <v>66.2</v>
      </c>
      <c r="R135" s="414">
        <v>886</v>
      </c>
      <c r="S135" s="378">
        <v>16</v>
      </c>
      <c r="T135" s="415">
        <v>55.4</v>
      </c>
      <c r="U135" s="378">
        <v>1147</v>
      </c>
      <c r="V135" s="378">
        <v>16</v>
      </c>
      <c r="W135" s="378">
        <v>71.69</v>
      </c>
      <c r="X135" s="378">
        <v>609</v>
      </c>
      <c r="Y135" s="416">
        <v>12</v>
      </c>
      <c r="Z135" s="21"/>
      <c r="AA135" s="241">
        <v>356900</v>
      </c>
      <c r="AB135" s="417">
        <v>74.666666666666671</v>
      </c>
      <c r="AC135" s="417">
        <v>74.666666666666671</v>
      </c>
      <c r="AD135" s="20">
        <v>63</v>
      </c>
      <c r="AE135" s="20">
        <v>3</v>
      </c>
      <c r="AF135" s="20">
        <v>224</v>
      </c>
      <c r="AH135" s="21"/>
      <c r="AI135" s="320"/>
      <c r="AJ135" s="320"/>
      <c r="AK135" s="320"/>
      <c r="AL135" s="20"/>
      <c r="AM135" s="20"/>
      <c r="AN135" s="63"/>
      <c r="AO135" s="21"/>
      <c r="AP135" s="320"/>
      <c r="AQ135" s="320"/>
      <c r="AR135" s="466"/>
      <c r="AS135" s="20"/>
      <c r="AT135" s="20"/>
      <c r="AU135" s="63"/>
      <c r="AV135" s="20"/>
      <c r="AW135" s="20"/>
      <c r="AX135" s="20"/>
      <c r="AY135" s="20"/>
      <c r="AZ135" s="20"/>
      <c r="BA135" s="20"/>
      <c r="BB135" s="63"/>
    </row>
    <row r="136" spans="1:56" x14ac:dyDescent="0.3">
      <c r="A136" s="21" t="s">
        <v>1337</v>
      </c>
      <c r="B136" s="21" t="s">
        <v>18</v>
      </c>
      <c r="C136" s="21" t="s">
        <v>18</v>
      </c>
      <c r="D136" s="299" t="s">
        <v>1998</v>
      </c>
      <c r="E136" s="435" t="s">
        <v>9</v>
      </c>
      <c r="F136" s="299" t="s">
        <v>1971</v>
      </c>
      <c r="G136" s="299" t="s">
        <v>38</v>
      </c>
      <c r="H136" s="241">
        <v>323100</v>
      </c>
      <c r="I136" s="20">
        <v>1115</v>
      </c>
      <c r="J136" s="20">
        <v>19</v>
      </c>
      <c r="K136" s="417">
        <v>58.684210526315788</v>
      </c>
      <c r="L136" s="243">
        <v>1115</v>
      </c>
      <c r="M136" s="20">
        <v>19</v>
      </c>
      <c r="N136" s="20">
        <v>58.684210526315788</v>
      </c>
      <c r="O136" s="20">
        <v>942</v>
      </c>
      <c r="P136" s="20">
        <v>13</v>
      </c>
      <c r="Q136" s="20">
        <v>72.5</v>
      </c>
      <c r="R136" s="414">
        <v>1205</v>
      </c>
      <c r="S136" s="378">
        <v>17</v>
      </c>
      <c r="T136" s="415">
        <v>70.900000000000006</v>
      </c>
      <c r="U136" s="378">
        <v>1276</v>
      </c>
      <c r="V136" s="378">
        <v>20</v>
      </c>
      <c r="W136" s="378">
        <v>63.8</v>
      </c>
      <c r="X136" s="378">
        <v>227</v>
      </c>
      <c r="Y136" s="416">
        <v>4</v>
      </c>
      <c r="Z136" s="21"/>
      <c r="AA136" s="241">
        <v>404100</v>
      </c>
      <c r="AB136" s="417">
        <v>78.75</v>
      </c>
      <c r="AC136" s="417">
        <v>85.333333333333329</v>
      </c>
      <c r="AD136" s="20">
        <v>59</v>
      </c>
      <c r="AE136" s="20">
        <v>8</v>
      </c>
      <c r="AF136" s="20">
        <v>630</v>
      </c>
      <c r="AH136" s="21"/>
      <c r="AI136" s="320"/>
      <c r="AJ136" s="320"/>
      <c r="AK136" s="320"/>
      <c r="AL136" s="20"/>
      <c r="AM136" s="20"/>
      <c r="AN136" s="63"/>
      <c r="AO136" s="21"/>
      <c r="AP136" s="320"/>
      <c r="AQ136" s="320"/>
      <c r="AR136" s="466"/>
      <c r="AS136" s="20"/>
      <c r="AT136" s="20"/>
      <c r="AU136" s="63"/>
      <c r="AV136" s="20"/>
      <c r="AW136" s="20"/>
      <c r="AX136" s="20"/>
      <c r="AY136" s="20"/>
      <c r="AZ136" s="20"/>
      <c r="BA136" s="20"/>
      <c r="BB136" s="63"/>
    </row>
    <row r="137" spans="1:56" x14ac:dyDescent="0.3">
      <c r="A137" s="21" t="s">
        <v>1545</v>
      </c>
      <c r="B137" s="21" t="s">
        <v>16</v>
      </c>
      <c r="C137" s="21" t="s">
        <v>16</v>
      </c>
      <c r="D137" s="299" t="s">
        <v>1998</v>
      </c>
      <c r="E137" s="435" t="s">
        <v>10</v>
      </c>
      <c r="F137" s="299" t="s">
        <v>1971</v>
      </c>
      <c r="G137" s="299" t="s">
        <v>38</v>
      </c>
      <c r="H137" s="241">
        <v>352900</v>
      </c>
      <c r="I137" s="20">
        <v>639</v>
      </c>
      <c r="J137" s="20">
        <v>10</v>
      </c>
      <c r="K137" s="417">
        <v>63.9</v>
      </c>
      <c r="L137" s="243">
        <v>639</v>
      </c>
      <c r="M137" s="20">
        <v>10</v>
      </c>
      <c r="N137" s="20">
        <v>63.9</v>
      </c>
      <c r="O137" s="20">
        <v>0</v>
      </c>
      <c r="P137" s="20">
        <v>0</v>
      </c>
      <c r="Q137" s="20">
        <v>0</v>
      </c>
      <c r="R137" s="414">
        <v>0</v>
      </c>
      <c r="S137" s="378">
        <v>0</v>
      </c>
      <c r="T137" s="415">
        <v>0</v>
      </c>
      <c r="U137" s="378">
        <v>0</v>
      </c>
      <c r="V137" s="378">
        <v>0</v>
      </c>
      <c r="W137" s="378">
        <v>0</v>
      </c>
      <c r="X137" s="378">
        <v>0</v>
      </c>
      <c r="Y137" s="416">
        <v>0</v>
      </c>
      <c r="Z137" s="21"/>
      <c r="AA137" s="241">
        <v>307400</v>
      </c>
      <c r="AB137" s="417">
        <v>47.75</v>
      </c>
      <c r="AC137" s="417">
        <v>52</v>
      </c>
      <c r="AD137" s="20">
        <v>48</v>
      </c>
      <c r="AE137" s="20">
        <v>4</v>
      </c>
      <c r="AF137" s="20">
        <v>191</v>
      </c>
      <c r="AH137" s="21"/>
      <c r="AI137" s="320"/>
      <c r="AJ137" s="320"/>
      <c r="AK137" s="320"/>
      <c r="AL137" s="20"/>
      <c r="AM137" s="20"/>
      <c r="AN137" s="21"/>
      <c r="AO137" s="21"/>
      <c r="AP137" s="320"/>
      <c r="AQ137" s="320"/>
      <c r="AR137" s="466"/>
      <c r="AS137" s="20"/>
      <c r="AT137" s="20"/>
      <c r="AU137" s="21"/>
      <c r="AV137" s="20"/>
      <c r="AW137" s="20"/>
      <c r="AX137" s="20"/>
      <c r="AY137" s="20"/>
      <c r="AZ137" s="20"/>
      <c r="BA137" s="20"/>
      <c r="BB137" s="21"/>
    </row>
    <row r="138" spans="1:56" x14ac:dyDescent="0.3">
      <c r="A138" s="199" t="s">
        <v>1684</v>
      </c>
      <c r="B138" s="199" t="s">
        <v>17</v>
      </c>
      <c r="C138" s="199" t="s">
        <v>17</v>
      </c>
      <c r="D138" s="441" t="s">
        <v>1998</v>
      </c>
      <c r="E138" s="435" t="s">
        <v>38</v>
      </c>
      <c r="F138" s="441" t="s">
        <v>1972</v>
      </c>
      <c r="G138" s="441" t="s">
        <v>38</v>
      </c>
      <c r="H138" s="245">
        <v>160800</v>
      </c>
      <c r="I138" s="246">
        <v>146</v>
      </c>
      <c r="J138" s="246">
        <v>4</v>
      </c>
      <c r="K138" s="442">
        <v>36.5</v>
      </c>
      <c r="L138" s="322">
        <v>146</v>
      </c>
      <c r="M138" s="246">
        <v>4</v>
      </c>
      <c r="N138" s="246">
        <v>36.5</v>
      </c>
      <c r="O138" s="246">
        <v>0</v>
      </c>
      <c r="P138" s="246">
        <v>0</v>
      </c>
      <c r="Q138" s="246">
        <v>0</v>
      </c>
      <c r="R138" s="443">
        <v>0</v>
      </c>
      <c r="S138" s="444">
        <v>0</v>
      </c>
      <c r="T138" s="445">
        <v>0</v>
      </c>
      <c r="U138" s="444">
        <v>0</v>
      </c>
      <c r="V138" s="444">
        <v>0</v>
      </c>
      <c r="W138" s="444">
        <v>0</v>
      </c>
      <c r="X138" s="444">
        <v>0</v>
      </c>
      <c r="Y138" s="446">
        <v>0</v>
      </c>
      <c r="Z138" s="372"/>
      <c r="AA138" s="245">
        <v>160800</v>
      </c>
      <c r="AB138" s="442">
        <v>46</v>
      </c>
      <c r="AC138" s="442">
        <v>46</v>
      </c>
      <c r="AD138" s="246">
        <v>-1</v>
      </c>
      <c r="AE138" s="246">
        <v>2</v>
      </c>
      <c r="AF138" s="246">
        <v>92</v>
      </c>
      <c r="AH138" s="21"/>
      <c r="AI138" s="320"/>
      <c r="AJ138" s="320"/>
      <c r="AK138" s="320"/>
      <c r="AL138" s="20"/>
      <c r="AM138" s="20"/>
      <c r="AN138" s="21"/>
      <c r="AO138" s="21"/>
      <c r="AP138" s="320"/>
      <c r="AQ138" s="320"/>
      <c r="AR138" s="466"/>
      <c r="AS138" s="20"/>
      <c r="AT138" s="20"/>
      <c r="AU138" s="21"/>
      <c r="AV138" s="20"/>
      <c r="AW138" s="20"/>
      <c r="AX138" s="20"/>
      <c r="AY138" s="20"/>
      <c r="AZ138" s="20"/>
      <c r="BA138" s="20"/>
      <c r="BB138" s="21"/>
    </row>
    <row r="139" spans="1:56" x14ac:dyDescent="0.3">
      <c r="A139" s="199" t="s">
        <v>997</v>
      </c>
      <c r="B139" s="199" t="s">
        <v>19</v>
      </c>
      <c r="C139" s="199" t="s">
        <v>19</v>
      </c>
      <c r="D139" s="441" t="s">
        <v>1998</v>
      </c>
      <c r="E139" s="435" t="s">
        <v>10</v>
      </c>
      <c r="F139" s="441" t="s">
        <v>10</v>
      </c>
      <c r="G139" s="441" t="s">
        <v>1998</v>
      </c>
      <c r="H139" s="245">
        <v>202100</v>
      </c>
      <c r="I139" s="246">
        <v>514</v>
      </c>
      <c r="J139" s="246">
        <v>14</v>
      </c>
      <c r="K139" s="442">
        <v>36.714285714285715</v>
      </c>
      <c r="L139" s="322">
        <v>514</v>
      </c>
      <c r="M139" s="246">
        <v>14</v>
      </c>
      <c r="N139" s="246">
        <v>36.714285714285715</v>
      </c>
      <c r="O139" s="246">
        <v>769</v>
      </c>
      <c r="P139" s="246">
        <v>14</v>
      </c>
      <c r="Q139" s="246">
        <v>54.9</v>
      </c>
      <c r="R139" s="443">
        <v>121</v>
      </c>
      <c r="S139" s="444">
        <v>2</v>
      </c>
      <c r="T139" s="445">
        <v>60.5</v>
      </c>
      <c r="U139" s="444">
        <v>0</v>
      </c>
      <c r="V139" s="444">
        <v>0</v>
      </c>
      <c r="W139" s="444">
        <v>0</v>
      </c>
      <c r="X139" s="444">
        <v>0</v>
      </c>
      <c r="Y139" s="446">
        <v>0</v>
      </c>
      <c r="Z139" s="246"/>
      <c r="AA139" s="245">
        <v>276400</v>
      </c>
      <c r="AB139" s="442">
        <v>62.5</v>
      </c>
      <c r="AC139" s="442">
        <v>69.666666666666671</v>
      </c>
      <c r="AD139" s="246">
        <v>50</v>
      </c>
      <c r="AE139" s="246">
        <v>4</v>
      </c>
      <c r="AF139" s="246">
        <v>250</v>
      </c>
      <c r="AH139" s="21"/>
      <c r="AI139" s="320"/>
      <c r="AJ139" s="320"/>
      <c r="AK139" s="320"/>
      <c r="AL139" s="20"/>
      <c r="AM139" s="20"/>
      <c r="AN139" s="21"/>
      <c r="AO139" s="21"/>
      <c r="AP139" s="320"/>
      <c r="AQ139" s="320"/>
      <c r="AR139" s="466"/>
      <c r="AS139" s="20"/>
      <c r="AT139" s="20"/>
      <c r="AU139" s="21"/>
      <c r="AV139" s="20"/>
      <c r="AW139" s="20"/>
      <c r="AX139" s="20"/>
      <c r="AY139" s="20"/>
      <c r="AZ139" s="20"/>
      <c r="BA139" s="20"/>
      <c r="BB139" s="21"/>
    </row>
    <row r="140" spans="1:56" x14ac:dyDescent="0.3">
      <c r="A140" s="199" t="s">
        <v>1685</v>
      </c>
      <c r="B140" s="199" t="s">
        <v>20</v>
      </c>
      <c r="C140" s="199" t="s">
        <v>20</v>
      </c>
      <c r="D140" s="441" t="s">
        <v>1998</v>
      </c>
      <c r="E140" s="435" t="s">
        <v>9</v>
      </c>
      <c r="F140" s="441" t="s">
        <v>10</v>
      </c>
      <c r="G140" s="441" t="s">
        <v>38</v>
      </c>
      <c r="H140" s="245">
        <v>123900</v>
      </c>
      <c r="I140" s="246">
        <v>272</v>
      </c>
      <c r="J140" s="246">
        <v>4</v>
      </c>
      <c r="K140" s="442">
        <v>68</v>
      </c>
      <c r="L140" s="322">
        <v>272</v>
      </c>
      <c r="M140" s="246">
        <v>4</v>
      </c>
      <c r="N140" s="246">
        <v>68</v>
      </c>
      <c r="O140" s="246">
        <v>0</v>
      </c>
      <c r="P140" s="246">
        <v>0</v>
      </c>
      <c r="Q140" s="246">
        <v>0</v>
      </c>
      <c r="R140" s="443">
        <v>0</v>
      </c>
      <c r="S140" s="444">
        <v>0</v>
      </c>
      <c r="T140" s="445">
        <v>0</v>
      </c>
      <c r="U140" s="444">
        <v>0</v>
      </c>
      <c r="V140" s="444">
        <v>0</v>
      </c>
      <c r="W140" s="444">
        <v>0</v>
      </c>
      <c r="X140" s="444">
        <v>0</v>
      </c>
      <c r="Y140" s="446">
        <v>0</v>
      </c>
      <c r="Z140" s="246"/>
      <c r="AA140" s="245">
        <v>123900</v>
      </c>
      <c r="AB140" s="442">
        <v>0</v>
      </c>
      <c r="AC140" s="442">
        <v>0</v>
      </c>
      <c r="AD140" s="246">
        <v>23</v>
      </c>
      <c r="AE140" s="246">
        <v>0</v>
      </c>
      <c r="AF140" s="246">
        <v>0</v>
      </c>
      <c r="AH140" s="21"/>
      <c r="AI140" s="320"/>
      <c r="AJ140" s="320"/>
      <c r="AK140" s="320"/>
      <c r="AL140" s="20"/>
      <c r="AM140" s="20"/>
      <c r="AN140" s="25"/>
      <c r="AO140" s="21"/>
      <c r="AP140" s="320"/>
      <c r="AQ140" s="320"/>
      <c r="AR140" s="466"/>
      <c r="AS140" s="20"/>
      <c r="AT140" s="20"/>
      <c r="AU140" s="25"/>
      <c r="AV140" s="20"/>
      <c r="AW140" s="20"/>
      <c r="AX140" s="20"/>
      <c r="AY140" s="20"/>
      <c r="AZ140" s="20"/>
      <c r="BA140" s="20"/>
      <c r="BB140" s="25"/>
      <c r="BD140" s="200"/>
    </row>
    <row r="141" spans="1:56" s="200" customFormat="1" x14ac:dyDescent="0.3">
      <c r="A141" s="21" t="s">
        <v>998</v>
      </c>
      <c r="B141" s="21" t="s">
        <v>25</v>
      </c>
      <c r="C141" s="21" t="s">
        <v>25</v>
      </c>
      <c r="D141" s="299" t="s">
        <v>1998</v>
      </c>
      <c r="E141" s="435" t="s">
        <v>10</v>
      </c>
      <c r="F141" s="299" t="s">
        <v>1972</v>
      </c>
      <c r="G141" s="299" t="s">
        <v>38</v>
      </c>
      <c r="H141" s="241">
        <v>333800</v>
      </c>
      <c r="I141" s="20">
        <v>667</v>
      </c>
      <c r="J141" s="20">
        <v>11</v>
      </c>
      <c r="K141" s="417">
        <v>60.636363636363633</v>
      </c>
      <c r="L141" s="243">
        <v>667</v>
      </c>
      <c r="M141" s="20">
        <v>11</v>
      </c>
      <c r="N141" s="20">
        <v>60.636363636363633</v>
      </c>
      <c r="O141" s="20">
        <v>301</v>
      </c>
      <c r="P141" s="20">
        <v>7</v>
      </c>
      <c r="Q141" s="20">
        <v>43</v>
      </c>
      <c r="R141" s="414">
        <v>217</v>
      </c>
      <c r="S141" s="378">
        <v>5</v>
      </c>
      <c r="T141" s="415">
        <v>43.4</v>
      </c>
      <c r="U141" s="378">
        <v>0</v>
      </c>
      <c r="V141" s="378">
        <v>0</v>
      </c>
      <c r="W141" s="378">
        <v>0</v>
      </c>
      <c r="X141" s="378">
        <v>0</v>
      </c>
      <c r="Y141" s="416">
        <v>0</v>
      </c>
      <c r="Z141" s="280"/>
      <c r="AA141" s="241">
        <v>325200</v>
      </c>
      <c r="AB141" s="417">
        <v>55.75</v>
      </c>
      <c r="AC141" s="417">
        <v>60.666666666666664</v>
      </c>
      <c r="AD141" s="20">
        <v>51</v>
      </c>
      <c r="AE141" s="20">
        <v>4</v>
      </c>
      <c r="AF141" s="20">
        <v>223</v>
      </c>
      <c r="AG141"/>
      <c r="AH141" s="21"/>
      <c r="AI141" s="320"/>
      <c r="AJ141" s="320"/>
      <c r="AK141" s="320"/>
      <c r="AL141" s="20"/>
      <c r="AM141" s="20"/>
      <c r="AN141" s="25"/>
      <c r="AO141" s="21"/>
      <c r="AP141" s="320"/>
      <c r="AQ141" s="320"/>
      <c r="AR141" s="466"/>
      <c r="AS141" s="20"/>
      <c r="AT141" s="20"/>
      <c r="AU141" s="25"/>
      <c r="AV141" s="20"/>
      <c r="AW141" s="20"/>
      <c r="AX141" s="20"/>
      <c r="AY141" s="20"/>
      <c r="AZ141" s="20"/>
      <c r="BA141" s="20"/>
      <c r="BB141" s="25"/>
      <c r="BC141"/>
      <c r="BD141"/>
    </row>
    <row r="142" spans="1:56" x14ac:dyDescent="0.3">
      <c r="A142" s="21" t="s">
        <v>1686</v>
      </c>
      <c r="B142" s="21" t="s">
        <v>41</v>
      </c>
      <c r="C142" s="21" t="s">
        <v>41</v>
      </c>
      <c r="D142" s="299" t="s">
        <v>1998</v>
      </c>
      <c r="E142" s="435" t="s">
        <v>38</v>
      </c>
      <c r="F142" s="299" t="s">
        <v>10</v>
      </c>
      <c r="G142" s="299" t="s">
        <v>38</v>
      </c>
      <c r="H142" s="241">
        <v>249900</v>
      </c>
      <c r="I142" s="20">
        <v>353</v>
      </c>
      <c r="J142" s="20">
        <v>7</v>
      </c>
      <c r="K142" s="417">
        <v>50.428571428571431</v>
      </c>
      <c r="L142" s="243">
        <v>353</v>
      </c>
      <c r="M142" s="20">
        <v>7</v>
      </c>
      <c r="N142" s="20">
        <v>50.428571428571431</v>
      </c>
      <c r="O142" s="20">
        <v>0</v>
      </c>
      <c r="P142" s="20">
        <v>0</v>
      </c>
      <c r="Q142" s="20">
        <v>0</v>
      </c>
      <c r="R142" s="414">
        <v>0</v>
      </c>
      <c r="S142" s="378">
        <v>0</v>
      </c>
      <c r="T142" s="415">
        <v>0</v>
      </c>
      <c r="U142" s="378">
        <v>0</v>
      </c>
      <c r="V142" s="378">
        <v>0</v>
      </c>
      <c r="W142" s="378">
        <v>0</v>
      </c>
      <c r="X142" s="378">
        <v>0</v>
      </c>
      <c r="Y142" s="416">
        <v>0</v>
      </c>
      <c r="Z142" s="203"/>
      <c r="AA142" s="241">
        <v>480800</v>
      </c>
      <c r="AB142" s="417">
        <v>96.125</v>
      </c>
      <c r="AC142" s="417">
        <v>97.666666666666671</v>
      </c>
      <c r="AD142" s="20">
        <v>93</v>
      </c>
      <c r="AE142" s="20">
        <v>8</v>
      </c>
      <c r="AF142" s="20">
        <v>769</v>
      </c>
      <c r="AH142" s="21"/>
      <c r="AI142" s="320"/>
      <c r="AJ142" s="320"/>
      <c r="AK142" s="320"/>
      <c r="AL142" s="20"/>
      <c r="AM142" s="20"/>
      <c r="AN142" s="63"/>
      <c r="AO142" s="21"/>
      <c r="AP142" s="320"/>
      <c r="AQ142" s="320"/>
      <c r="AR142" s="466"/>
      <c r="AS142" s="20"/>
      <c r="AT142" s="20"/>
      <c r="AU142" s="63"/>
      <c r="AV142" s="20"/>
      <c r="AW142" s="20"/>
      <c r="AX142" s="20"/>
      <c r="AY142" s="20"/>
      <c r="AZ142" s="20"/>
      <c r="BA142" s="20"/>
      <c r="BB142" s="63"/>
    </row>
    <row r="143" spans="1:56" x14ac:dyDescent="0.3">
      <c r="A143" s="21" t="s">
        <v>1341</v>
      </c>
      <c r="B143" s="21" t="s">
        <v>24</v>
      </c>
      <c r="C143" s="21" t="s">
        <v>24</v>
      </c>
      <c r="D143" s="299" t="s">
        <v>1998</v>
      </c>
      <c r="E143" s="435" t="s">
        <v>38</v>
      </c>
      <c r="F143" s="299" t="s">
        <v>38</v>
      </c>
      <c r="G143" s="299" t="s">
        <v>1998</v>
      </c>
      <c r="H143" s="241">
        <v>441800</v>
      </c>
      <c r="I143" s="20">
        <v>1284</v>
      </c>
      <c r="J143" s="20">
        <v>16</v>
      </c>
      <c r="K143" s="417">
        <v>80.25</v>
      </c>
      <c r="L143" s="243">
        <v>1284</v>
      </c>
      <c r="M143" s="20">
        <v>16</v>
      </c>
      <c r="N143" s="20">
        <v>80.25</v>
      </c>
      <c r="O143" s="20">
        <v>1545</v>
      </c>
      <c r="P143" s="20">
        <v>22</v>
      </c>
      <c r="Q143" s="20">
        <v>70.2</v>
      </c>
      <c r="R143" s="414">
        <v>1356</v>
      </c>
      <c r="S143" s="378">
        <v>17</v>
      </c>
      <c r="T143" s="415">
        <v>79.8</v>
      </c>
      <c r="U143" s="378">
        <v>1724</v>
      </c>
      <c r="V143" s="378">
        <v>22</v>
      </c>
      <c r="W143" s="378">
        <v>78.36</v>
      </c>
      <c r="X143" s="378">
        <v>1342</v>
      </c>
      <c r="Y143" s="416">
        <v>19</v>
      </c>
      <c r="Z143" s="280"/>
      <c r="AA143" s="241">
        <v>393400</v>
      </c>
      <c r="AB143" s="417">
        <v>75.375</v>
      </c>
      <c r="AC143" s="417">
        <v>47</v>
      </c>
      <c r="AD143" s="20">
        <v>145</v>
      </c>
      <c r="AE143" s="20">
        <v>8</v>
      </c>
      <c r="AF143" s="20">
        <v>603</v>
      </c>
      <c r="AH143" s="21"/>
      <c r="AI143" s="320"/>
      <c r="AJ143" s="320"/>
      <c r="AK143" s="320"/>
      <c r="AL143" s="20"/>
      <c r="AM143" s="20"/>
      <c r="AN143" s="25"/>
      <c r="AO143" s="21"/>
      <c r="AP143" s="320"/>
      <c r="AQ143" s="320"/>
      <c r="AR143" s="466"/>
      <c r="AS143" s="20"/>
      <c r="AT143" s="20"/>
      <c r="AU143" s="25"/>
      <c r="AV143" s="20"/>
      <c r="AW143" s="20"/>
      <c r="AX143" s="20"/>
      <c r="AY143" s="20"/>
      <c r="AZ143" s="20"/>
      <c r="BA143" s="20"/>
      <c r="BB143" s="25"/>
    </row>
    <row r="144" spans="1:56" x14ac:dyDescent="0.3">
      <c r="A144" s="21" t="s">
        <v>1344</v>
      </c>
      <c r="B144" s="21" t="s">
        <v>24</v>
      </c>
      <c r="C144" s="21" t="s">
        <v>24</v>
      </c>
      <c r="D144" s="299" t="s">
        <v>1998</v>
      </c>
      <c r="E144" s="435" t="s">
        <v>10</v>
      </c>
      <c r="F144" s="299" t="s">
        <v>1972</v>
      </c>
      <c r="G144" s="299" t="s">
        <v>38</v>
      </c>
      <c r="H144" s="241">
        <v>572100</v>
      </c>
      <c r="I144" s="20">
        <v>2286</v>
      </c>
      <c r="J144" s="20">
        <v>22</v>
      </c>
      <c r="K144" s="417">
        <v>103.90909090909091</v>
      </c>
      <c r="L144" s="243">
        <v>2286</v>
      </c>
      <c r="M144" s="20">
        <v>22</v>
      </c>
      <c r="N144" s="20">
        <v>103.90909090909091</v>
      </c>
      <c r="O144" s="20">
        <v>2391</v>
      </c>
      <c r="P144" s="20">
        <v>22</v>
      </c>
      <c r="Q144" s="20">
        <v>108.7</v>
      </c>
      <c r="R144" s="414">
        <v>1807</v>
      </c>
      <c r="S144" s="378">
        <v>17</v>
      </c>
      <c r="T144" s="415">
        <v>106.3</v>
      </c>
      <c r="U144" s="378">
        <v>2312</v>
      </c>
      <c r="V144" s="378">
        <v>22</v>
      </c>
      <c r="W144" s="378">
        <v>105.09</v>
      </c>
      <c r="X144" s="378">
        <v>2173</v>
      </c>
      <c r="Y144" s="416">
        <v>21</v>
      </c>
      <c r="Z144" s="20"/>
      <c r="AA144" s="241">
        <v>506500</v>
      </c>
      <c r="AB144" s="417">
        <v>92.875</v>
      </c>
      <c r="AC144" s="417">
        <v>107.66666666666667</v>
      </c>
      <c r="AD144" s="20">
        <v>68</v>
      </c>
      <c r="AE144" s="20">
        <v>8</v>
      </c>
      <c r="AF144" s="20">
        <v>743</v>
      </c>
      <c r="AH144" s="21"/>
      <c r="AI144" s="320"/>
      <c r="AJ144" s="320"/>
      <c r="AK144" s="320"/>
      <c r="AL144" s="20"/>
      <c r="AM144" s="20"/>
      <c r="AN144" s="25"/>
      <c r="AO144" s="21"/>
      <c r="AP144" s="320"/>
      <c r="AQ144" s="320"/>
      <c r="AR144" s="466"/>
      <c r="AS144" s="20"/>
      <c r="AT144" s="20"/>
      <c r="AU144" s="25"/>
      <c r="AV144" s="20"/>
      <c r="AW144" s="20"/>
      <c r="AX144" s="20"/>
      <c r="AY144" s="20"/>
      <c r="AZ144" s="20"/>
      <c r="BA144" s="20"/>
      <c r="BB144" s="25"/>
    </row>
    <row r="145" spans="1:54" x14ac:dyDescent="0.3">
      <c r="A145" s="21" t="s">
        <v>1347</v>
      </c>
      <c r="B145" s="21" t="s">
        <v>41</v>
      </c>
      <c r="C145" s="21" t="s">
        <v>41</v>
      </c>
      <c r="D145" s="299" t="s">
        <v>1998</v>
      </c>
      <c r="E145" s="435" t="s">
        <v>9</v>
      </c>
      <c r="F145" s="299" t="s">
        <v>9</v>
      </c>
      <c r="G145" s="299" t="s">
        <v>1998</v>
      </c>
      <c r="H145" s="241">
        <v>345800</v>
      </c>
      <c r="I145" s="20">
        <v>1256</v>
      </c>
      <c r="J145" s="20">
        <v>20</v>
      </c>
      <c r="K145" s="417">
        <v>62.8</v>
      </c>
      <c r="L145" s="243">
        <v>1256</v>
      </c>
      <c r="M145" s="20">
        <v>20</v>
      </c>
      <c r="N145" s="20">
        <v>62.8</v>
      </c>
      <c r="O145" s="20">
        <v>0</v>
      </c>
      <c r="P145" s="20">
        <v>0</v>
      </c>
      <c r="Q145" s="20">
        <v>0</v>
      </c>
      <c r="R145" s="414">
        <v>1089</v>
      </c>
      <c r="S145" s="378">
        <v>17</v>
      </c>
      <c r="T145" s="415">
        <v>64.099999999999994</v>
      </c>
      <c r="U145" s="378">
        <v>752</v>
      </c>
      <c r="V145" s="378">
        <v>13</v>
      </c>
      <c r="W145" s="378">
        <v>57.85</v>
      </c>
      <c r="X145" s="378">
        <v>164</v>
      </c>
      <c r="Y145" s="416">
        <v>3</v>
      </c>
      <c r="Z145" s="21"/>
      <c r="AA145" s="241">
        <v>285400</v>
      </c>
      <c r="AB145" s="417">
        <v>51.5</v>
      </c>
      <c r="AC145" s="417">
        <v>56.666666666666664</v>
      </c>
      <c r="AD145" s="20">
        <v>37</v>
      </c>
      <c r="AE145" s="20">
        <v>8</v>
      </c>
      <c r="AF145" s="20">
        <v>412</v>
      </c>
      <c r="AH145" s="21"/>
      <c r="AI145" s="320"/>
      <c r="AJ145" s="320"/>
      <c r="AK145" s="320"/>
      <c r="AL145" s="20"/>
      <c r="AM145" s="20"/>
      <c r="AN145" s="21"/>
      <c r="AO145" s="21"/>
      <c r="AP145" s="320"/>
      <c r="AQ145" s="320"/>
      <c r="AR145" s="466"/>
      <c r="AS145" s="20"/>
      <c r="AT145" s="20"/>
      <c r="AU145" s="21"/>
      <c r="AV145" s="20"/>
      <c r="AW145" s="20"/>
      <c r="AX145" s="20"/>
      <c r="AY145" s="20"/>
      <c r="AZ145" s="20"/>
      <c r="BA145" s="20"/>
      <c r="BB145" s="21"/>
    </row>
    <row r="146" spans="1:54" x14ac:dyDescent="0.3">
      <c r="A146" s="21" t="s">
        <v>1689</v>
      </c>
      <c r="B146" s="21" t="s">
        <v>19</v>
      </c>
      <c r="C146" s="21" t="s">
        <v>19</v>
      </c>
      <c r="D146" s="299" t="s">
        <v>1998</v>
      </c>
      <c r="E146" s="435" t="s">
        <v>38</v>
      </c>
      <c r="F146" s="299" t="s">
        <v>9</v>
      </c>
      <c r="G146" s="299" t="s">
        <v>38</v>
      </c>
      <c r="H146" s="241">
        <v>271600</v>
      </c>
      <c r="I146" s="20">
        <v>546</v>
      </c>
      <c r="J146" s="20">
        <v>11</v>
      </c>
      <c r="K146" s="417">
        <v>49.636363636363633</v>
      </c>
      <c r="L146" s="243">
        <v>546</v>
      </c>
      <c r="M146" s="20">
        <v>11</v>
      </c>
      <c r="N146" s="20">
        <v>49.636363636363633</v>
      </c>
      <c r="O146" s="20">
        <v>167</v>
      </c>
      <c r="P146" s="20">
        <v>3</v>
      </c>
      <c r="Q146" s="20">
        <v>55.7</v>
      </c>
      <c r="R146" s="414">
        <v>0</v>
      </c>
      <c r="S146" s="378">
        <v>0</v>
      </c>
      <c r="T146" s="415">
        <v>0</v>
      </c>
      <c r="U146" s="378">
        <v>0</v>
      </c>
      <c r="V146" s="378">
        <v>0</v>
      </c>
      <c r="W146" s="378">
        <v>0</v>
      </c>
      <c r="X146" s="378">
        <v>0</v>
      </c>
      <c r="Y146" s="416">
        <v>0</v>
      </c>
      <c r="Z146" s="21"/>
      <c r="AA146" s="241">
        <v>286600</v>
      </c>
      <c r="AB146" s="417">
        <v>52.142857142857146</v>
      </c>
      <c r="AC146" s="417">
        <v>62</v>
      </c>
      <c r="AD146" s="20">
        <v>47</v>
      </c>
      <c r="AE146" s="20">
        <v>7</v>
      </c>
      <c r="AF146" s="20">
        <v>365</v>
      </c>
      <c r="AH146" s="21"/>
      <c r="AI146" s="320"/>
      <c r="AJ146" s="320"/>
      <c r="AK146" s="320"/>
      <c r="AL146" s="20"/>
      <c r="AM146" s="20"/>
      <c r="AN146" s="21"/>
      <c r="AO146" s="21"/>
      <c r="AP146" s="320"/>
      <c r="AQ146" s="320"/>
      <c r="AR146" s="466"/>
      <c r="AS146" s="20"/>
      <c r="AT146" s="20"/>
      <c r="AU146" s="21"/>
      <c r="AV146" s="20"/>
      <c r="AW146" s="20"/>
      <c r="AX146" s="20"/>
      <c r="AY146" s="20"/>
      <c r="AZ146" s="20"/>
      <c r="BA146" s="20"/>
      <c r="BB146" s="21"/>
    </row>
    <row r="147" spans="1:54" x14ac:dyDescent="0.3">
      <c r="A147" s="199" t="s">
        <v>1548</v>
      </c>
      <c r="B147" s="199" t="s">
        <v>12</v>
      </c>
      <c r="C147" s="199" t="s">
        <v>12</v>
      </c>
      <c r="D147" s="441" t="s">
        <v>1998</v>
      </c>
      <c r="E147" s="435" t="s">
        <v>38</v>
      </c>
      <c r="F147" s="441" t="s">
        <v>1972</v>
      </c>
      <c r="G147" s="441" t="s">
        <v>38</v>
      </c>
      <c r="H147" s="245">
        <v>173400</v>
      </c>
      <c r="I147" s="246">
        <v>45</v>
      </c>
      <c r="J147" s="246">
        <v>1</v>
      </c>
      <c r="K147" s="442">
        <v>45</v>
      </c>
      <c r="L147" s="322">
        <v>45</v>
      </c>
      <c r="M147" s="246">
        <v>1</v>
      </c>
      <c r="N147" s="246">
        <v>45</v>
      </c>
      <c r="O147" s="246">
        <v>40</v>
      </c>
      <c r="P147" s="246">
        <v>2</v>
      </c>
      <c r="Q147" s="246">
        <v>20</v>
      </c>
      <c r="R147" s="443">
        <v>0</v>
      </c>
      <c r="S147" s="444">
        <v>0</v>
      </c>
      <c r="T147" s="445">
        <v>0</v>
      </c>
      <c r="U147" s="444">
        <v>0</v>
      </c>
      <c r="V147" s="444">
        <v>0</v>
      </c>
      <c r="W147" s="444">
        <v>0</v>
      </c>
      <c r="X147" s="444">
        <v>0</v>
      </c>
      <c r="Y147" s="446">
        <v>0</v>
      </c>
      <c r="Z147" s="246"/>
      <c r="AA147" s="245">
        <v>276300</v>
      </c>
      <c r="AB147" s="442">
        <v>59.857142857142854</v>
      </c>
      <c r="AC147" s="442">
        <v>55.666666666666664</v>
      </c>
      <c r="AD147" s="246">
        <v>36</v>
      </c>
      <c r="AE147" s="246">
        <v>7</v>
      </c>
      <c r="AF147" s="246">
        <v>419</v>
      </c>
      <c r="AH147" s="21"/>
      <c r="AI147" s="320"/>
      <c r="AJ147" s="320"/>
      <c r="AK147" s="320"/>
      <c r="AL147" s="20"/>
      <c r="AM147" s="20"/>
      <c r="AN147" s="21"/>
      <c r="AO147" s="21"/>
      <c r="AP147" s="320"/>
      <c r="AQ147" s="320"/>
      <c r="AR147" s="466"/>
      <c r="AS147" s="20"/>
      <c r="AT147" s="20"/>
      <c r="AU147" s="21"/>
      <c r="AV147" s="20"/>
      <c r="AW147" s="20"/>
      <c r="AX147" s="20"/>
      <c r="AY147" s="20"/>
      <c r="AZ147" s="20"/>
      <c r="BA147" s="20"/>
      <c r="BB147" s="21"/>
    </row>
    <row r="148" spans="1:54" x14ac:dyDescent="0.3">
      <c r="A148" s="21" t="s">
        <v>924</v>
      </c>
      <c r="B148" s="21" t="s">
        <v>14</v>
      </c>
      <c r="C148" s="21" t="s">
        <v>14</v>
      </c>
      <c r="D148" s="299" t="s">
        <v>1998</v>
      </c>
      <c r="E148" s="435" t="s">
        <v>10</v>
      </c>
      <c r="F148" s="299" t="s">
        <v>1971</v>
      </c>
      <c r="G148" s="299" t="s">
        <v>38</v>
      </c>
      <c r="H148" s="241">
        <v>520700.00000000006</v>
      </c>
      <c r="I148" s="20">
        <v>1986</v>
      </c>
      <c r="J148" s="20">
        <v>21</v>
      </c>
      <c r="K148" s="417">
        <v>94.571428571428569</v>
      </c>
      <c r="L148" s="243">
        <v>1986</v>
      </c>
      <c r="M148" s="20">
        <v>21</v>
      </c>
      <c r="N148" s="20">
        <v>94.571428571428569</v>
      </c>
      <c r="O148" s="20">
        <v>1628</v>
      </c>
      <c r="P148" s="20">
        <v>18</v>
      </c>
      <c r="Q148" s="20">
        <v>90.4</v>
      </c>
      <c r="R148" s="414">
        <v>1433</v>
      </c>
      <c r="S148" s="378">
        <v>13</v>
      </c>
      <c r="T148" s="415">
        <v>110.2</v>
      </c>
      <c r="U148" s="378">
        <v>2295</v>
      </c>
      <c r="V148" s="378">
        <v>22</v>
      </c>
      <c r="W148" s="378">
        <v>104.32</v>
      </c>
      <c r="X148" s="378">
        <v>2174</v>
      </c>
      <c r="Y148" s="416">
        <v>21</v>
      </c>
      <c r="Z148" s="21"/>
      <c r="AA148" s="241">
        <v>516000</v>
      </c>
      <c r="AB148" s="417">
        <v>103</v>
      </c>
      <c r="AC148" s="417">
        <v>87</v>
      </c>
      <c r="AD148" s="20">
        <v>123</v>
      </c>
      <c r="AE148" s="20">
        <v>7</v>
      </c>
      <c r="AF148" s="20">
        <v>721</v>
      </c>
      <c r="AH148" s="21"/>
      <c r="AI148" s="320"/>
      <c r="AJ148" s="320"/>
      <c r="AK148" s="320"/>
      <c r="AL148" s="20"/>
      <c r="AM148" s="20"/>
      <c r="AN148" s="21"/>
      <c r="AO148" s="21"/>
      <c r="AP148" s="320"/>
      <c r="AQ148" s="320"/>
      <c r="AR148" s="466"/>
      <c r="AS148" s="20"/>
      <c r="AT148" s="20"/>
      <c r="AU148" s="21"/>
      <c r="AV148" s="20"/>
      <c r="AW148" s="20"/>
      <c r="AX148" s="20"/>
      <c r="AY148" s="20"/>
      <c r="AZ148" s="20"/>
      <c r="BA148" s="20"/>
      <c r="BB148" s="21"/>
    </row>
    <row r="149" spans="1:54" x14ac:dyDescent="0.3">
      <c r="A149" s="21" t="s">
        <v>1604</v>
      </c>
      <c r="B149" s="21" t="s">
        <v>15</v>
      </c>
      <c r="C149" s="21" t="s">
        <v>15</v>
      </c>
      <c r="D149" s="299" t="s">
        <v>1998</v>
      </c>
      <c r="E149" s="435" t="s">
        <v>38</v>
      </c>
      <c r="F149" s="299" t="s">
        <v>1972</v>
      </c>
      <c r="G149" s="299" t="s">
        <v>38</v>
      </c>
      <c r="H149" s="241">
        <v>314400</v>
      </c>
      <c r="I149" s="20">
        <v>1028</v>
      </c>
      <c r="J149" s="20">
        <v>18</v>
      </c>
      <c r="K149" s="417">
        <v>57.111111111111114</v>
      </c>
      <c r="L149" s="243">
        <v>1028</v>
      </c>
      <c r="M149" s="20">
        <v>18</v>
      </c>
      <c r="N149" s="20">
        <v>57.111111111111114</v>
      </c>
      <c r="O149" s="20">
        <v>952</v>
      </c>
      <c r="P149" s="20">
        <v>19</v>
      </c>
      <c r="Q149" s="20">
        <v>50.1</v>
      </c>
      <c r="R149" s="414">
        <v>0</v>
      </c>
      <c r="S149" s="378">
        <v>0</v>
      </c>
      <c r="T149" s="415">
        <v>0</v>
      </c>
      <c r="U149" s="378">
        <v>0</v>
      </c>
      <c r="V149" s="378">
        <v>0</v>
      </c>
      <c r="W149" s="378">
        <v>0</v>
      </c>
      <c r="X149" s="378">
        <v>0</v>
      </c>
      <c r="Y149" s="416">
        <v>0</v>
      </c>
      <c r="Z149" s="298"/>
      <c r="AA149" s="241">
        <v>339600</v>
      </c>
      <c r="AB149" s="417">
        <v>68.5</v>
      </c>
      <c r="AC149" s="417">
        <v>65.666666666666671</v>
      </c>
      <c r="AD149" s="20">
        <v>77</v>
      </c>
      <c r="AE149" s="20">
        <v>8</v>
      </c>
      <c r="AF149" s="20">
        <v>548</v>
      </c>
      <c r="AH149" s="21"/>
      <c r="AI149" s="320"/>
      <c r="AJ149" s="320"/>
      <c r="AK149" s="320"/>
      <c r="AL149" s="20"/>
      <c r="AM149" s="20"/>
      <c r="AN149" s="63"/>
      <c r="AO149" s="21"/>
      <c r="AP149" s="320"/>
      <c r="AQ149" s="320"/>
      <c r="AR149" s="466"/>
      <c r="AS149" s="20"/>
      <c r="AT149" s="20"/>
      <c r="AU149" s="63"/>
      <c r="AV149" s="20"/>
      <c r="AW149" s="20"/>
      <c r="AX149" s="20"/>
      <c r="AY149" s="20"/>
      <c r="AZ149" s="20"/>
      <c r="BA149" s="20"/>
      <c r="BB149" s="63"/>
    </row>
    <row r="150" spans="1:54" x14ac:dyDescent="0.3">
      <c r="A150" s="21" t="s">
        <v>1351</v>
      </c>
      <c r="B150" s="21" t="s">
        <v>19</v>
      </c>
      <c r="C150" s="21" t="s">
        <v>19</v>
      </c>
      <c r="D150" s="299" t="s">
        <v>1998</v>
      </c>
      <c r="E150" s="435" t="s">
        <v>10</v>
      </c>
      <c r="F150" s="299" t="s">
        <v>1971</v>
      </c>
      <c r="G150" s="299" t="s">
        <v>38</v>
      </c>
      <c r="H150" s="241">
        <v>520299.99999999994</v>
      </c>
      <c r="I150" s="20">
        <v>1512</v>
      </c>
      <c r="J150" s="20">
        <v>16</v>
      </c>
      <c r="K150" s="417">
        <v>94.5</v>
      </c>
      <c r="L150" s="243">
        <v>1512</v>
      </c>
      <c r="M150" s="20">
        <v>16</v>
      </c>
      <c r="N150" s="20">
        <v>94.5</v>
      </c>
      <c r="O150" s="20">
        <v>1463</v>
      </c>
      <c r="P150" s="20">
        <v>16</v>
      </c>
      <c r="Q150" s="20">
        <v>91.4</v>
      </c>
      <c r="R150" s="414">
        <v>1504</v>
      </c>
      <c r="S150" s="378">
        <v>16</v>
      </c>
      <c r="T150" s="415">
        <v>94</v>
      </c>
      <c r="U150" s="378">
        <v>1134</v>
      </c>
      <c r="V150" s="378">
        <v>15</v>
      </c>
      <c r="W150" s="378">
        <v>75.599999999999994</v>
      </c>
      <c r="X150" s="378">
        <v>463</v>
      </c>
      <c r="Y150" s="416">
        <v>8</v>
      </c>
      <c r="Z150" s="21"/>
      <c r="AA150" s="241">
        <v>494500</v>
      </c>
      <c r="AB150" s="417">
        <v>75</v>
      </c>
      <c r="AC150" s="417">
        <v>99.666666666666671</v>
      </c>
      <c r="AD150" s="20">
        <v>69</v>
      </c>
      <c r="AE150" s="20">
        <v>4</v>
      </c>
      <c r="AF150" s="20">
        <v>300</v>
      </c>
      <c r="AH150" s="21"/>
      <c r="AI150" s="320"/>
      <c r="AJ150" s="320"/>
      <c r="AK150" s="320"/>
      <c r="AL150" s="20"/>
      <c r="AM150" s="20"/>
      <c r="AN150" s="21"/>
      <c r="AO150" s="21"/>
      <c r="AP150" s="320"/>
      <c r="AQ150" s="320"/>
      <c r="AR150" s="466"/>
      <c r="AS150" s="20"/>
      <c r="AT150" s="20"/>
      <c r="AU150" s="21"/>
      <c r="AV150" s="20"/>
      <c r="AW150" s="20"/>
      <c r="AX150" s="20"/>
      <c r="AY150" s="20"/>
      <c r="AZ150" s="20"/>
      <c r="BA150" s="20"/>
      <c r="BB150" s="21"/>
    </row>
    <row r="151" spans="1:54" x14ac:dyDescent="0.3">
      <c r="A151" s="21" t="s">
        <v>1352</v>
      </c>
      <c r="B151" s="21" t="s">
        <v>25</v>
      </c>
      <c r="C151" s="21" t="s">
        <v>25</v>
      </c>
      <c r="D151" s="299" t="s">
        <v>1998</v>
      </c>
      <c r="E151" s="435" t="s">
        <v>38</v>
      </c>
      <c r="F151" s="299" t="s">
        <v>1974</v>
      </c>
      <c r="G151" s="299" t="s">
        <v>38</v>
      </c>
      <c r="H151" s="241">
        <v>281600</v>
      </c>
      <c r="I151" s="20">
        <v>715</v>
      </c>
      <c r="J151" s="20">
        <v>14</v>
      </c>
      <c r="K151" s="417">
        <v>51.071428571428569</v>
      </c>
      <c r="L151" s="243">
        <v>715</v>
      </c>
      <c r="M151" s="20">
        <v>14</v>
      </c>
      <c r="N151" s="20">
        <v>51.071428571428569</v>
      </c>
      <c r="O151" s="20">
        <v>822</v>
      </c>
      <c r="P151" s="20">
        <v>13</v>
      </c>
      <c r="Q151" s="20">
        <v>63.2</v>
      </c>
      <c r="R151" s="414">
        <v>1195</v>
      </c>
      <c r="S151" s="378">
        <v>16</v>
      </c>
      <c r="T151" s="415">
        <v>74.7</v>
      </c>
      <c r="U151" s="378">
        <v>1796</v>
      </c>
      <c r="V151" s="378">
        <v>22</v>
      </c>
      <c r="W151" s="378">
        <v>81.64</v>
      </c>
      <c r="X151" s="378">
        <v>1479</v>
      </c>
      <c r="Y151" s="416">
        <v>22</v>
      </c>
      <c r="Z151" s="21"/>
      <c r="AA151" s="241">
        <v>297200</v>
      </c>
      <c r="AB151" s="417">
        <v>62.5</v>
      </c>
      <c r="AC151" s="417">
        <v>43.333333333333336</v>
      </c>
      <c r="AD151" s="20">
        <v>90</v>
      </c>
      <c r="AE151" s="20">
        <v>6</v>
      </c>
      <c r="AF151" s="20">
        <v>375</v>
      </c>
      <c r="AH151" s="21"/>
      <c r="AI151" s="320"/>
      <c r="AJ151" s="320"/>
      <c r="AK151" s="320"/>
      <c r="AL151" s="20"/>
      <c r="AM151" s="20"/>
      <c r="AN151" s="21"/>
      <c r="AO151" s="21"/>
      <c r="AP151" s="320"/>
      <c r="AQ151" s="320"/>
      <c r="AR151" s="466"/>
      <c r="AS151" s="20"/>
      <c r="AT151" s="20"/>
      <c r="AU151" s="21"/>
      <c r="AV151" s="20"/>
      <c r="AW151" s="20"/>
      <c r="AX151" s="20"/>
      <c r="AY151" s="20"/>
      <c r="AZ151" s="20"/>
      <c r="BA151" s="20"/>
      <c r="BB151" s="21"/>
    </row>
    <row r="152" spans="1:54" x14ac:dyDescent="0.3">
      <c r="A152" s="21" t="s">
        <v>926</v>
      </c>
      <c r="B152" s="20" t="s">
        <v>15</v>
      </c>
      <c r="C152" s="21" t="s">
        <v>15</v>
      </c>
      <c r="D152" s="299" t="s">
        <v>1998</v>
      </c>
      <c r="E152" s="435" t="s">
        <v>1973</v>
      </c>
      <c r="F152" s="299" t="s">
        <v>11</v>
      </c>
      <c r="G152" s="299" t="s">
        <v>38</v>
      </c>
      <c r="H152" s="241">
        <v>325500</v>
      </c>
      <c r="I152" s="20">
        <v>532</v>
      </c>
      <c r="J152" s="20">
        <v>9</v>
      </c>
      <c r="K152" s="417">
        <v>59.111111111111114</v>
      </c>
      <c r="L152" s="243">
        <v>532</v>
      </c>
      <c r="M152" s="20">
        <v>9</v>
      </c>
      <c r="N152" s="20">
        <v>59.111111111111114</v>
      </c>
      <c r="O152" s="20">
        <v>504</v>
      </c>
      <c r="P152" s="20">
        <v>6</v>
      </c>
      <c r="Q152" s="20">
        <v>84</v>
      </c>
      <c r="R152" s="414">
        <v>365</v>
      </c>
      <c r="S152" s="378">
        <v>5</v>
      </c>
      <c r="T152" s="415">
        <v>73</v>
      </c>
      <c r="U152" s="378">
        <v>464</v>
      </c>
      <c r="V152" s="378">
        <v>5</v>
      </c>
      <c r="W152" s="378">
        <v>92.8</v>
      </c>
      <c r="X152" s="378">
        <v>321</v>
      </c>
      <c r="Y152" s="416">
        <v>5</v>
      </c>
      <c r="Z152" s="298"/>
      <c r="AA152" s="241">
        <v>324700</v>
      </c>
      <c r="AB152" s="417">
        <v>56.428571428571431</v>
      </c>
      <c r="AC152" s="417">
        <v>51.666666666666664</v>
      </c>
      <c r="AD152" s="20">
        <v>88</v>
      </c>
      <c r="AE152" s="20">
        <v>7</v>
      </c>
      <c r="AF152" s="20">
        <v>395</v>
      </c>
      <c r="AH152" s="21"/>
      <c r="AI152" s="320"/>
      <c r="AJ152" s="320"/>
      <c r="AK152" s="320"/>
      <c r="AL152" s="20"/>
      <c r="AM152" s="20"/>
      <c r="AN152" s="25"/>
      <c r="AO152" s="21"/>
      <c r="AP152" s="320"/>
      <c r="AQ152" s="320"/>
      <c r="AR152" s="466"/>
      <c r="AS152" s="20"/>
      <c r="AT152" s="20"/>
      <c r="AU152" s="25"/>
      <c r="AV152" s="20"/>
      <c r="AW152" s="20"/>
      <c r="AX152" s="20"/>
      <c r="AY152" s="20"/>
      <c r="AZ152" s="20"/>
      <c r="BA152" s="20"/>
      <c r="BB152" s="25"/>
    </row>
    <row r="153" spans="1:54" x14ac:dyDescent="0.3">
      <c r="A153" s="199" t="s">
        <v>1549</v>
      </c>
      <c r="B153" s="199" t="s">
        <v>22</v>
      </c>
      <c r="C153" s="199" t="s">
        <v>22</v>
      </c>
      <c r="D153" s="441" t="s">
        <v>1998</v>
      </c>
      <c r="E153" s="435" t="s">
        <v>1972</v>
      </c>
      <c r="F153" s="441" t="s">
        <v>1972</v>
      </c>
      <c r="G153" s="441" t="s">
        <v>1998</v>
      </c>
      <c r="H153" s="245">
        <v>158300</v>
      </c>
      <c r="I153" s="246">
        <v>0</v>
      </c>
      <c r="J153" s="246">
        <v>0</v>
      </c>
      <c r="K153" s="442" t="s">
        <v>1020</v>
      </c>
      <c r="L153" s="322">
        <v>0</v>
      </c>
      <c r="M153" s="246">
        <v>0</v>
      </c>
      <c r="N153" s="246">
        <v>0</v>
      </c>
      <c r="O153" s="246">
        <v>671</v>
      </c>
      <c r="P153" s="246">
        <v>14</v>
      </c>
      <c r="Q153" s="246">
        <v>47.9</v>
      </c>
      <c r="R153" s="443">
        <v>0</v>
      </c>
      <c r="S153" s="444">
        <v>0</v>
      </c>
      <c r="T153" s="445">
        <v>0</v>
      </c>
      <c r="U153" s="444">
        <v>0</v>
      </c>
      <c r="V153" s="444">
        <v>0</v>
      </c>
      <c r="W153" s="444">
        <v>0</v>
      </c>
      <c r="X153" s="444">
        <v>0</v>
      </c>
      <c r="Y153" s="446">
        <v>0</v>
      </c>
      <c r="Z153" s="301"/>
      <c r="AA153" s="245">
        <v>269400</v>
      </c>
      <c r="AB153" s="442">
        <v>64</v>
      </c>
      <c r="AC153" s="442">
        <v>59</v>
      </c>
      <c r="AD153" s="246">
        <v>42</v>
      </c>
      <c r="AE153" s="246">
        <v>5</v>
      </c>
      <c r="AF153" s="246">
        <v>320</v>
      </c>
      <c r="AH153" s="21"/>
      <c r="AI153" s="320"/>
      <c r="AJ153" s="320"/>
      <c r="AK153" s="320"/>
      <c r="AL153" s="20"/>
      <c r="AM153" s="20"/>
      <c r="AN153" s="63"/>
      <c r="AO153" s="21"/>
      <c r="AP153" s="320"/>
      <c r="AQ153" s="320"/>
      <c r="AR153" s="466"/>
      <c r="AS153" s="20"/>
      <c r="AT153" s="20"/>
      <c r="AU153" s="63"/>
      <c r="AV153" s="20"/>
      <c r="AW153" s="20"/>
      <c r="AX153" s="20"/>
      <c r="AY153" s="20"/>
      <c r="AZ153" s="20"/>
      <c r="BA153" s="20"/>
      <c r="BB153" s="63"/>
    </row>
    <row r="154" spans="1:54" x14ac:dyDescent="0.3">
      <c r="A154" s="21" t="s">
        <v>1361</v>
      </c>
      <c r="B154" s="21" t="s">
        <v>23</v>
      </c>
      <c r="C154" s="21" t="s">
        <v>23</v>
      </c>
      <c r="D154" s="299" t="s">
        <v>1998</v>
      </c>
      <c r="E154" s="435" t="s">
        <v>38</v>
      </c>
      <c r="F154" s="299" t="s">
        <v>1972</v>
      </c>
      <c r="G154" s="299" t="s">
        <v>38</v>
      </c>
      <c r="H154" s="241">
        <v>408400</v>
      </c>
      <c r="I154" s="20">
        <v>1632</v>
      </c>
      <c r="J154" s="20">
        <v>22</v>
      </c>
      <c r="K154" s="417">
        <v>74.181818181818187</v>
      </c>
      <c r="L154" s="243">
        <v>1632</v>
      </c>
      <c r="M154" s="20">
        <v>22</v>
      </c>
      <c r="N154" s="20">
        <v>74.181818181818187</v>
      </c>
      <c r="O154" s="20">
        <v>972</v>
      </c>
      <c r="P154" s="20">
        <v>14</v>
      </c>
      <c r="Q154" s="20">
        <v>69.400000000000006</v>
      </c>
      <c r="R154" s="414">
        <v>1280</v>
      </c>
      <c r="S154" s="378">
        <v>17</v>
      </c>
      <c r="T154" s="415">
        <v>75.3</v>
      </c>
      <c r="U154" s="378">
        <v>1411</v>
      </c>
      <c r="V154" s="378">
        <v>19</v>
      </c>
      <c r="W154" s="378">
        <v>74.260000000000005</v>
      </c>
      <c r="X154" s="378">
        <v>1255</v>
      </c>
      <c r="Y154" s="416">
        <v>16</v>
      </c>
      <c r="Z154" s="21"/>
      <c r="AA154" s="241">
        <v>348200</v>
      </c>
      <c r="AB154" s="417">
        <v>70.25</v>
      </c>
      <c r="AC154" s="417">
        <v>63.666666666666664</v>
      </c>
      <c r="AD154" s="20">
        <v>65</v>
      </c>
      <c r="AE154" s="20">
        <v>8</v>
      </c>
      <c r="AF154" s="20">
        <v>562</v>
      </c>
      <c r="AH154" s="21"/>
      <c r="AI154" s="320"/>
      <c r="AJ154" s="320"/>
      <c r="AK154" s="320"/>
      <c r="AL154" s="20"/>
      <c r="AM154" s="20"/>
      <c r="AN154" s="21"/>
      <c r="AO154" s="21"/>
      <c r="AP154" s="320"/>
      <c r="AQ154" s="320"/>
      <c r="AR154" s="466"/>
      <c r="AS154" s="20"/>
      <c r="AT154" s="20"/>
      <c r="AU154" s="21"/>
      <c r="AV154" s="20"/>
      <c r="AW154" s="20"/>
      <c r="AX154" s="20"/>
      <c r="AY154" s="20"/>
      <c r="AZ154" s="20"/>
      <c r="BA154" s="20"/>
      <c r="BB154" s="21"/>
    </row>
    <row r="155" spans="1:54" x14ac:dyDescent="0.3">
      <c r="A155" s="21" t="s">
        <v>1362</v>
      </c>
      <c r="B155" s="21" t="s">
        <v>2</v>
      </c>
      <c r="C155" s="21" t="s">
        <v>2</v>
      </c>
      <c r="D155" s="299" t="s">
        <v>1998</v>
      </c>
      <c r="E155" s="435" t="s">
        <v>10</v>
      </c>
      <c r="F155" s="299" t="s">
        <v>1972</v>
      </c>
      <c r="G155" s="299" t="s">
        <v>38</v>
      </c>
      <c r="H155" s="241">
        <v>518799.99999999994</v>
      </c>
      <c r="I155" s="20">
        <v>1696</v>
      </c>
      <c r="J155" s="20">
        <v>18</v>
      </c>
      <c r="K155" s="417">
        <v>94.222222222222229</v>
      </c>
      <c r="L155" s="243">
        <v>1696</v>
      </c>
      <c r="M155" s="20">
        <v>18</v>
      </c>
      <c r="N155" s="20">
        <v>94.222222222222229</v>
      </c>
      <c r="O155" s="20">
        <v>767</v>
      </c>
      <c r="P155" s="20">
        <v>9</v>
      </c>
      <c r="Q155" s="20">
        <v>85.2</v>
      </c>
      <c r="R155" s="414">
        <v>462</v>
      </c>
      <c r="S155" s="378">
        <v>5</v>
      </c>
      <c r="T155" s="415">
        <v>92.4</v>
      </c>
      <c r="U155" s="378">
        <v>2229</v>
      </c>
      <c r="V155" s="378">
        <v>22</v>
      </c>
      <c r="W155" s="378">
        <v>101.32</v>
      </c>
      <c r="X155" s="378">
        <v>978</v>
      </c>
      <c r="Y155" s="416">
        <v>11</v>
      </c>
      <c r="Z155" s="20"/>
      <c r="AA155" s="241">
        <v>423900</v>
      </c>
      <c r="AB155" s="417">
        <v>77.142857142857139</v>
      </c>
      <c r="AC155" s="417">
        <v>86.333333333333329</v>
      </c>
      <c r="AD155" s="20">
        <v>50</v>
      </c>
      <c r="AE155" s="20">
        <v>7</v>
      </c>
      <c r="AF155" s="20">
        <v>540</v>
      </c>
      <c r="AH155" s="21"/>
      <c r="AI155" s="320"/>
      <c r="AJ155" s="320"/>
      <c r="AK155" s="320"/>
      <c r="AL155" s="20"/>
      <c r="AM155" s="20"/>
      <c r="AN155" s="21"/>
      <c r="AO155" s="21"/>
      <c r="AP155" s="320"/>
      <c r="AQ155" s="320"/>
      <c r="AR155" s="466"/>
      <c r="AS155" s="20"/>
      <c r="AT155" s="20"/>
      <c r="AU155" s="21"/>
      <c r="AV155" s="20"/>
      <c r="AW155" s="20"/>
      <c r="AX155" s="20"/>
      <c r="AY155" s="20"/>
      <c r="AZ155" s="20"/>
      <c r="BA155" s="20"/>
      <c r="BB155" s="21"/>
    </row>
    <row r="156" spans="1:54" x14ac:dyDescent="0.3">
      <c r="A156" s="199" t="s">
        <v>1691</v>
      </c>
      <c r="B156" s="199" t="s">
        <v>3</v>
      </c>
      <c r="C156" s="199" t="s">
        <v>3</v>
      </c>
      <c r="D156" s="441" t="s">
        <v>1998</v>
      </c>
      <c r="E156" s="435" t="s">
        <v>1974</v>
      </c>
      <c r="F156" s="441" t="s">
        <v>9</v>
      </c>
      <c r="G156" s="441" t="s">
        <v>38</v>
      </c>
      <c r="H156" s="245">
        <v>123900</v>
      </c>
      <c r="I156" s="246">
        <v>0</v>
      </c>
      <c r="J156" s="246">
        <v>0</v>
      </c>
      <c r="K156" s="442" t="s">
        <v>1020</v>
      </c>
      <c r="L156" s="322">
        <v>0</v>
      </c>
      <c r="M156" s="246">
        <v>0</v>
      </c>
      <c r="N156" s="246">
        <v>0</v>
      </c>
      <c r="O156" s="246">
        <v>0</v>
      </c>
      <c r="P156" s="246">
        <v>0</v>
      </c>
      <c r="Q156" s="246">
        <v>0</v>
      </c>
      <c r="R156" s="443">
        <v>0</v>
      </c>
      <c r="S156" s="444">
        <v>0</v>
      </c>
      <c r="T156" s="445">
        <v>0</v>
      </c>
      <c r="U156" s="444">
        <v>0</v>
      </c>
      <c r="V156" s="444">
        <v>0</v>
      </c>
      <c r="W156" s="444">
        <v>0</v>
      </c>
      <c r="X156" s="444">
        <v>0</v>
      </c>
      <c r="Y156" s="446">
        <v>0</v>
      </c>
      <c r="Z156" s="199"/>
      <c r="AA156" s="245">
        <v>123900</v>
      </c>
      <c r="AB156" s="442">
        <v>0</v>
      </c>
      <c r="AC156" s="442">
        <v>0</v>
      </c>
      <c r="AD156" s="246">
        <v>23</v>
      </c>
      <c r="AE156" s="246">
        <v>0</v>
      </c>
      <c r="AF156" s="246">
        <v>0</v>
      </c>
      <c r="AH156" s="21"/>
      <c r="AI156" s="320"/>
      <c r="AJ156" s="320"/>
      <c r="AK156" s="320"/>
      <c r="AL156" s="20"/>
      <c r="AM156" s="20"/>
      <c r="AN156" s="21"/>
      <c r="AO156" s="21"/>
      <c r="AP156" s="320"/>
      <c r="AQ156" s="320"/>
      <c r="AR156" s="466"/>
      <c r="AS156" s="20"/>
      <c r="AT156" s="20"/>
      <c r="AU156" s="21"/>
      <c r="AV156" s="20"/>
      <c r="AW156" s="20"/>
      <c r="AX156" s="20"/>
      <c r="AY156" s="20"/>
      <c r="AZ156" s="20"/>
      <c r="BA156" s="20"/>
      <c r="BB156" s="21"/>
    </row>
    <row r="157" spans="1:54" x14ac:dyDescent="0.3">
      <c r="A157" s="21" t="s">
        <v>1732</v>
      </c>
      <c r="B157" s="21" t="s">
        <v>12</v>
      </c>
      <c r="C157" s="21" t="s">
        <v>12</v>
      </c>
      <c r="D157" s="299" t="s">
        <v>1998</v>
      </c>
      <c r="E157" s="435" t="s">
        <v>1972</v>
      </c>
      <c r="F157" s="299" t="s">
        <v>1972</v>
      </c>
      <c r="G157" s="299" t="s">
        <v>1998</v>
      </c>
      <c r="H157" s="241">
        <v>287100</v>
      </c>
      <c r="I157" s="20">
        <v>678</v>
      </c>
      <c r="J157" s="20">
        <v>13</v>
      </c>
      <c r="K157" s="417">
        <v>52.153846153846153</v>
      </c>
      <c r="L157" s="243">
        <v>678</v>
      </c>
      <c r="M157" s="20">
        <v>13</v>
      </c>
      <c r="N157" s="20">
        <v>52.153846153846153</v>
      </c>
      <c r="O157" s="20">
        <v>0</v>
      </c>
      <c r="P157" s="20">
        <v>0</v>
      </c>
      <c r="Q157" s="20">
        <v>0</v>
      </c>
      <c r="R157" s="414">
        <v>0</v>
      </c>
      <c r="S157" s="378">
        <v>0</v>
      </c>
      <c r="T157" s="415">
        <v>0</v>
      </c>
      <c r="U157" s="378">
        <v>0</v>
      </c>
      <c r="V157" s="378">
        <v>0</v>
      </c>
      <c r="W157" s="378">
        <v>0</v>
      </c>
      <c r="X157" s="378">
        <v>0</v>
      </c>
      <c r="Y157" s="416">
        <v>0</v>
      </c>
      <c r="Z157" s="21"/>
      <c r="AA157" s="241">
        <v>389900</v>
      </c>
      <c r="AB157" s="417">
        <v>79.25</v>
      </c>
      <c r="AC157" s="417">
        <v>62.333333333333336</v>
      </c>
      <c r="AD157" s="20">
        <v>123</v>
      </c>
      <c r="AE157" s="20">
        <v>8</v>
      </c>
      <c r="AF157" s="20">
        <v>634</v>
      </c>
      <c r="AH157" s="21"/>
      <c r="AI157" s="320"/>
      <c r="AJ157" s="320"/>
      <c r="AK157" s="320"/>
      <c r="AL157" s="20"/>
      <c r="AM157" s="20"/>
      <c r="AN157" s="21"/>
      <c r="AO157" s="21"/>
      <c r="AP157" s="320"/>
      <c r="AQ157" s="320"/>
      <c r="AR157" s="466"/>
      <c r="AS157" s="20"/>
      <c r="AT157" s="20"/>
      <c r="AU157" s="21"/>
      <c r="AV157" s="20"/>
      <c r="AW157" s="20"/>
      <c r="AX157" s="20"/>
      <c r="AY157" s="20"/>
      <c r="AZ157" s="20"/>
      <c r="BA157" s="20"/>
      <c r="BB157" s="21"/>
    </row>
    <row r="158" spans="1:54" x14ac:dyDescent="0.3">
      <c r="A158" s="21" t="s">
        <v>1365</v>
      </c>
      <c r="B158" s="21" t="s">
        <v>2</v>
      </c>
      <c r="C158" s="21" t="s">
        <v>2</v>
      </c>
      <c r="D158" s="299" t="s">
        <v>1998</v>
      </c>
      <c r="E158" s="435" t="s">
        <v>9</v>
      </c>
      <c r="F158" s="299" t="s">
        <v>1972</v>
      </c>
      <c r="G158" s="299" t="s">
        <v>38</v>
      </c>
      <c r="H158" s="241">
        <v>333300</v>
      </c>
      <c r="I158" s="20">
        <v>787</v>
      </c>
      <c r="J158" s="20">
        <v>13</v>
      </c>
      <c r="K158" s="417">
        <v>60.53846153846154</v>
      </c>
      <c r="L158" s="243">
        <v>787</v>
      </c>
      <c r="M158" s="20">
        <v>13</v>
      </c>
      <c r="N158" s="20">
        <v>60.53846153846154</v>
      </c>
      <c r="O158" s="20">
        <v>211</v>
      </c>
      <c r="P158" s="20">
        <v>5</v>
      </c>
      <c r="Q158" s="20">
        <v>42.2</v>
      </c>
      <c r="R158" s="414">
        <v>0</v>
      </c>
      <c r="S158" s="378">
        <v>0</v>
      </c>
      <c r="T158" s="415">
        <v>0</v>
      </c>
      <c r="U158" s="378">
        <v>0</v>
      </c>
      <c r="V158" s="378">
        <v>0</v>
      </c>
      <c r="W158" s="378">
        <v>0</v>
      </c>
      <c r="X158" s="378">
        <v>0</v>
      </c>
      <c r="Y158" s="416">
        <v>0</v>
      </c>
      <c r="Z158" s="20"/>
      <c r="AA158" s="241">
        <v>280900</v>
      </c>
      <c r="AB158" s="417">
        <v>49</v>
      </c>
      <c r="AC158" s="417">
        <v>33</v>
      </c>
      <c r="AD158" s="20">
        <v>116</v>
      </c>
      <c r="AE158" s="20">
        <v>5</v>
      </c>
      <c r="AF158" s="20">
        <v>245</v>
      </c>
      <c r="AH158" s="21"/>
      <c r="AI158" s="320"/>
      <c r="AJ158" s="320"/>
      <c r="AK158" s="320"/>
      <c r="AL158" s="20"/>
      <c r="AM158" s="20"/>
      <c r="AN158" s="21"/>
      <c r="AO158" s="21"/>
      <c r="AP158" s="320"/>
      <c r="AQ158" s="320"/>
      <c r="AR158" s="466"/>
      <c r="AS158" s="20"/>
      <c r="AT158" s="20"/>
      <c r="AU158" s="21"/>
      <c r="AV158" s="20"/>
      <c r="AW158" s="20"/>
      <c r="AX158" s="20"/>
      <c r="AY158" s="20"/>
      <c r="AZ158" s="20"/>
      <c r="BA158" s="20"/>
      <c r="BB158" s="21"/>
    </row>
    <row r="159" spans="1:54" x14ac:dyDescent="0.3">
      <c r="A159" s="199" t="s">
        <v>1731</v>
      </c>
      <c r="B159" s="199" t="s">
        <v>24</v>
      </c>
      <c r="C159" s="199" t="s">
        <v>24</v>
      </c>
      <c r="D159" s="441" t="s">
        <v>1998</v>
      </c>
      <c r="E159" s="435" t="s">
        <v>9</v>
      </c>
      <c r="F159" s="441" t="s">
        <v>1974</v>
      </c>
      <c r="G159" s="441" t="s">
        <v>38</v>
      </c>
      <c r="H159" s="245">
        <v>123900</v>
      </c>
      <c r="I159" s="246">
        <v>0</v>
      </c>
      <c r="J159" s="246">
        <v>0</v>
      </c>
      <c r="K159" s="442" t="s">
        <v>1020</v>
      </c>
      <c r="L159" s="322">
        <v>0</v>
      </c>
      <c r="M159" s="246">
        <v>0</v>
      </c>
      <c r="N159" s="246">
        <v>0</v>
      </c>
      <c r="O159" s="246">
        <v>0</v>
      </c>
      <c r="P159" s="246">
        <v>0</v>
      </c>
      <c r="Q159" s="246">
        <v>0</v>
      </c>
      <c r="R159" s="443">
        <v>0</v>
      </c>
      <c r="S159" s="444">
        <v>0</v>
      </c>
      <c r="T159" s="445">
        <v>0</v>
      </c>
      <c r="U159" s="444">
        <v>0</v>
      </c>
      <c r="V159" s="444">
        <v>0</v>
      </c>
      <c r="W159" s="444">
        <v>0</v>
      </c>
      <c r="X159" s="444">
        <v>0</v>
      </c>
      <c r="Y159" s="446">
        <v>0</v>
      </c>
      <c r="Z159" s="199"/>
      <c r="AA159" s="245">
        <v>123900</v>
      </c>
      <c r="AB159" s="442">
        <v>0</v>
      </c>
      <c r="AC159" s="442">
        <v>0</v>
      </c>
      <c r="AD159" s="246">
        <v>23</v>
      </c>
      <c r="AE159" s="246">
        <v>0</v>
      </c>
      <c r="AF159" s="246">
        <v>0</v>
      </c>
      <c r="AH159" s="21"/>
      <c r="AI159" s="320"/>
      <c r="AJ159" s="320"/>
      <c r="AK159" s="320"/>
      <c r="AL159" s="20"/>
      <c r="AM159" s="20"/>
      <c r="AN159" s="21"/>
      <c r="AO159" s="21"/>
      <c r="AP159" s="320"/>
      <c r="AQ159" s="320"/>
      <c r="AR159" s="466"/>
      <c r="AS159" s="20"/>
      <c r="AT159" s="20"/>
      <c r="AU159" s="21"/>
      <c r="AV159" s="20"/>
      <c r="AW159" s="20"/>
      <c r="AX159" s="20"/>
      <c r="AY159" s="20"/>
      <c r="AZ159" s="20"/>
      <c r="BA159" s="20"/>
      <c r="BB159" s="21"/>
    </row>
    <row r="160" spans="1:54" x14ac:dyDescent="0.3">
      <c r="A160" s="21" t="s">
        <v>1370</v>
      </c>
      <c r="B160" s="21" t="s">
        <v>19</v>
      </c>
      <c r="C160" s="21" t="s">
        <v>19</v>
      </c>
      <c r="D160" s="299" t="s">
        <v>1998</v>
      </c>
      <c r="E160" s="435" t="s">
        <v>38</v>
      </c>
      <c r="F160" s="299" t="s">
        <v>1972</v>
      </c>
      <c r="G160" s="299" t="s">
        <v>38</v>
      </c>
      <c r="H160" s="241">
        <v>325600</v>
      </c>
      <c r="I160" s="20">
        <v>828</v>
      </c>
      <c r="J160" s="20">
        <v>14</v>
      </c>
      <c r="K160" s="417">
        <v>59.142857142857146</v>
      </c>
      <c r="L160" s="243">
        <v>828</v>
      </c>
      <c r="M160" s="20">
        <v>14</v>
      </c>
      <c r="N160" s="20">
        <v>59.142857142857146</v>
      </c>
      <c r="O160" s="20">
        <v>296</v>
      </c>
      <c r="P160" s="20">
        <v>7</v>
      </c>
      <c r="Q160" s="20">
        <v>42.3</v>
      </c>
      <c r="R160" s="414">
        <v>348</v>
      </c>
      <c r="S160" s="378">
        <v>5</v>
      </c>
      <c r="T160" s="415">
        <v>69.599999999999994</v>
      </c>
      <c r="U160" s="378">
        <v>0</v>
      </c>
      <c r="V160" s="378">
        <v>0</v>
      </c>
      <c r="W160" s="378">
        <v>0</v>
      </c>
      <c r="X160" s="378">
        <v>0</v>
      </c>
      <c r="Y160" s="416">
        <v>0</v>
      </c>
      <c r="Z160" s="21"/>
      <c r="AA160" s="241">
        <v>269200</v>
      </c>
      <c r="AB160" s="417">
        <v>39.75</v>
      </c>
      <c r="AC160" s="417">
        <v>35.666666666666664</v>
      </c>
      <c r="AD160" s="20">
        <v>81</v>
      </c>
      <c r="AE160" s="20">
        <v>4</v>
      </c>
      <c r="AF160" s="20">
        <v>159</v>
      </c>
      <c r="AH160" s="21"/>
      <c r="AI160" s="320"/>
      <c r="AJ160" s="320"/>
      <c r="AK160" s="320"/>
      <c r="AL160" s="20"/>
      <c r="AM160" s="20"/>
      <c r="AN160" s="21"/>
      <c r="AO160" s="21"/>
      <c r="AP160" s="320"/>
      <c r="AQ160" s="320"/>
      <c r="AR160" s="466"/>
      <c r="AS160" s="20"/>
      <c r="AT160" s="20"/>
      <c r="AU160" s="21"/>
      <c r="AV160" s="20"/>
      <c r="AW160" s="20"/>
      <c r="AX160" s="20"/>
      <c r="AY160" s="20"/>
      <c r="AZ160" s="20"/>
      <c r="BA160" s="20"/>
      <c r="BB160" s="21"/>
    </row>
    <row r="161" spans="1:54" x14ac:dyDescent="0.3">
      <c r="A161" s="21" t="s">
        <v>1372</v>
      </c>
      <c r="B161" s="21" t="s">
        <v>3</v>
      </c>
      <c r="C161" s="21" t="s">
        <v>3</v>
      </c>
      <c r="D161" s="299" t="s">
        <v>1998</v>
      </c>
      <c r="E161" s="435" t="s">
        <v>9</v>
      </c>
      <c r="F161" s="299" t="s">
        <v>1974</v>
      </c>
      <c r="G161" s="299" t="s">
        <v>38</v>
      </c>
      <c r="H161" s="241">
        <v>460400</v>
      </c>
      <c r="I161" s="20">
        <v>1756</v>
      </c>
      <c r="J161" s="20">
        <v>21</v>
      </c>
      <c r="K161" s="417">
        <v>83.61904761904762</v>
      </c>
      <c r="L161" s="243">
        <v>1756</v>
      </c>
      <c r="M161" s="20">
        <v>21</v>
      </c>
      <c r="N161" s="20">
        <v>83.61904761904762</v>
      </c>
      <c r="O161" s="20">
        <v>300</v>
      </c>
      <c r="P161" s="20">
        <v>5</v>
      </c>
      <c r="Q161" s="20">
        <v>60</v>
      </c>
      <c r="R161" s="414">
        <v>921</v>
      </c>
      <c r="S161" s="378">
        <v>16</v>
      </c>
      <c r="T161" s="415">
        <v>57.6</v>
      </c>
      <c r="U161" s="378">
        <v>925</v>
      </c>
      <c r="V161" s="378">
        <v>19</v>
      </c>
      <c r="W161" s="378">
        <v>48.68</v>
      </c>
      <c r="X161" s="378">
        <v>1236</v>
      </c>
      <c r="Y161" s="416">
        <v>21</v>
      </c>
      <c r="Z161" s="298"/>
      <c r="AA161" s="241">
        <v>423900</v>
      </c>
      <c r="AB161" s="417">
        <v>84.625</v>
      </c>
      <c r="AC161" s="417">
        <v>73.333333333333329</v>
      </c>
      <c r="AD161" s="20">
        <v>77</v>
      </c>
      <c r="AE161" s="20">
        <v>8</v>
      </c>
      <c r="AF161" s="20">
        <v>677</v>
      </c>
      <c r="AH161" s="21"/>
      <c r="AI161" s="320"/>
      <c r="AJ161" s="320"/>
      <c r="AK161" s="320"/>
      <c r="AL161" s="20"/>
      <c r="AM161" s="20"/>
      <c r="AN161" s="21"/>
      <c r="AO161" s="21"/>
      <c r="AP161" s="320"/>
      <c r="AQ161" s="320"/>
      <c r="AR161" s="466"/>
      <c r="AS161" s="20"/>
      <c r="AT161" s="20"/>
      <c r="AU161" s="21"/>
      <c r="AV161" s="20"/>
      <c r="AW161" s="20"/>
      <c r="AX161" s="20"/>
      <c r="AY161" s="20"/>
      <c r="AZ161" s="20"/>
      <c r="BA161" s="20"/>
      <c r="BB161" s="21"/>
    </row>
    <row r="162" spans="1:54" x14ac:dyDescent="0.3">
      <c r="A162" s="21" t="s">
        <v>929</v>
      </c>
      <c r="B162" s="21" t="s">
        <v>2</v>
      </c>
      <c r="C162" s="21" t="s">
        <v>2</v>
      </c>
      <c r="D162" s="299" t="s">
        <v>1998</v>
      </c>
      <c r="E162" s="435" t="s">
        <v>9</v>
      </c>
      <c r="F162" s="299" t="s">
        <v>1974</v>
      </c>
      <c r="G162" s="299" t="s">
        <v>38</v>
      </c>
      <c r="H162" s="241">
        <v>507000</v>
      </c>
      <c r="I162" s="20">
        <v>2026</v>
      </c>
      <c r="J162" s="20">
        <v>22</v>
      </c>
      <c r="K162" s="417">
        <v>92.090909090909093</v>
      </c>
      <c r="L162" s="243">
        <v>2026</v>
      </c>
      <c r="M162" s="20">
        <v>22</v>
      </c>
      <c r="N162" s="20">
        <v>92.090909090909093</v>
      </c>
      <c r="O162" s="20">
        <v>1111</v>
      </c>
      <c r="P162" s="20">
        <v>18</v>
      </c>
      <c r="Q162" s="20">
        <v>61.7</v>
      </c>
      <c r="R162" s="414">
        <v>890</v>
      </c>
      <c r="S162" s="378">
        <v>14</v>
      </c>
      <c r="T162" s="415">
        <v>63.6</v>
      </c>
      <c r="U162" s="378">
        <v>1126</v>
      </c>
      <c r="V162" s="378">
        <v>19</v>
      </c>
      <c r="W162" s="378">
        <v>59.26</v>
      </c>
      <c r="X162" s="378">
        <v>598</v>
      </c>
      <c r="Y162" s="416">
        <v>10</v>
      </c>
      <c r="Z162" s="20"/>
      <c r="AA162" s="241">
        <v>483000</v>
      </c>
      <c r="AB162" s="417">
        <v>92.375</v>
      </c>
      <c r="AC162" s="417">
        <v>81.666666666666671</v>
      </c>
      <c r="AD162" s="20">
        <v>112</v>
      </c>
      <c r="AE162" s="20">
        <v>8</v>
      </c>
      <c r="AF162" s="20">
        <v>739</v>
      </c>
      <c r="AH162" s="21"/>
      <c r="AI162" s="320"/>
      <c r="AJ162" s="320"/>
      <c r="AK162" s="320"/>
      <c r="AL162" s="20"/>
      <c r="AM162" s="20"/>
      <c r="AN162" s="21"/>
      <c r="AO162" s="21"/>
      <c r="AP162" s="320"/>
      <c r="AQ162" s="320"/>
      <c r="AR162" s="466"/>
      <c r="AS162" s="20"/>
      <c r="AT162" s="20"/>
      <c r="AU162" s="21"/>
      <c r="AV162" s="20"/>
      <c r="AW162" s="20"/>
      <c r="AX162" s="20"/>
      <c r="AY162" s="20"/>
      <c r="AZ162" s="20"/>
      <c r="BA162" s="20"/>
      <c r="BB162" s="21"/>
    </row>
    <row r="163" spans="1:54" x14ac:dyDescent="0.3">
      <c r="A163" s="21" t="s">
        <v>1555</v>
      </c>
      <c r="B163" s="21" t="s">
        <v>2</v>
      </c>
      <c r="C163" s="21" t="s">
        <v>2</v>
      </c>
      <c r="D163" s="299" t="s">
        <v>1998</v>
      </c>
      <c r="E163" s="435" t="s">
        <v>38</v>
      </c>
      <c r="F163" s="299" t="s">
        <v>1972</v>
      </c>
      <c r="G163" s="299" t="s">
        <v>38</v>
      </c>
      <c r="H163" s="241">
        <v>246600</v>
      </c>
      <c r="I163" s="20">
        <v>627</v>
      </c>
      <c r="J163" s="20">
        <v>14</v>
      </c>
      <c r="K163" s="417">
        <v>44.785714285714285</v>
      </c>
      <c r="L163" s="243">
        <v>627</v>
      </c>
      <c r="M163" s="20">
        <v>14</v>
      </c>
      <c r="N163" s="20">
        <v>44.785714285714285</v>
      </c>
      <c r="O163" s="20">
        <v>46</v>
      </c>
      <c r="P163" s="20">
        <v>2</v>
      </c>
      <c r="Q163" s="20">
        <v>23</v>
      </c>
      <c r="R163" s="414">
        <v>0</v>
      </c>
      <c r="S163" s="378">
        <v>0</v>
      </c>
      <c r="T163" s="415">
        <v>0</v>
      </c>
      <c r="U163" s="378">
        <v>0</v>
      </c>
      <c r="V163" s="378">
        <v>0</v>
      </c>
      <c r="W163" s="378">
        <v>0</v>
      </c>
      <c r="X163" s="378">
        <v>0</v>
      </c>
      <c r="Y163" s="416">
        <v>0</v>
      </c>
      <c r="Z163" s="21"/>
      <c r="AA163" s="241">
        <v>180600</v>
      </c>
      <c r="AB163" s="417">
        <v>29.6</v>
      </c>
      <c r="AC163" s="417">
        <v>24</v>
      </c>
      <c r="AD163" s="20">
        <v>60</v>
      </c>
      <c r="AE163" s="20">
        <v>5</v>
      </c>
      <c r="AF163" s="20">
        <v>148</v>
      </c>
      <c r="AH163" s="21"/>
      <c r="AI163" s="320"/>
      <c r="AJ163" s="320"/>
      <c r="AK163" s="320"/>
      <c r="AL163" s="20"/>
      <c r="AM163" s="20"/>
      <c r="AN163" s="21"/>
      <c r="AO163" s="21"/>
      <c r="AP163" s="320"/>
      <c r="AQ163" s="320"/>
      <c r="AR163" s="466"/>
      <c r="AS163" s="20"/>
      <c r="AT163" s="20"/>
      <c r="AU163" s="21"/>
      <c r="AV163" s="20"/>
      <c r="AW163" s="20"/>
      <c r="AX163" s="20"/>
      <c r="AY163" s="20"/>
      <c r="AZ163" s="20"/>
      <c r="BA163" s="20"/>
      <c r="BB163" s="21"/>
    </row>
    <row r="164" spans="1:54" x14ac:dyDescent="0.3">
      <c r="A164" s="21" t="s">
        <v>1388</v>
      </c>
      <c r="B164" s="437" t="s">
        <v>21</v>
      </c>
      <c r="C164" s="21" t="s">
        <v>3</v>
      </c>
      <c r="D164" s="299" t="s">
        <v>38</v>
      </c>
      <c r="E164" s="435" t="s">
        <v>38</v>
      </c>
      <c r="F164" s="299" t="s">
        <v>1974</v>
      </c>
      <c r="G164" s="299" t="s">
        <v>38</v>
      </c>
      <c r="H164" s="241">
        <v>217300</v>
      </c>
      <c r="I164" s="20">
        <v>307</v>
      </c>
      <c r="J164" s="20">
        <v>7</v>
      </c>
      <c r="K164" s="417">
        <v>43.857142857142854</v>
      </c>
      <c r="L164" s="243">
        <v>307</v>
      </c>
      <c r="M164" s="20">
        <v>7</v>
      </c>
      <c r="N164" s="20">
        <v>43.857142857142854</v>
      </c>
      <c r="O164" s="20">
        <v>272</v>
      </c>
      <c r="P164" s="20">
        <v>4</v>
      </c>
      <c r="Q164" s="20">
        <v>68</v>
      </c>
      <c r="R164" s="414">
        <v>78</v>
      </c>
      <c r="S164" s="378">
        <v>2</v>
      </c>
      <c r="T164" s="415">
        <v>39</v>
      </c>
      <c r="U164" s="378">
        <v>741</v>
      </c>
      <c r="V164" s="378">
        <v>13</v>
      </c>
      <c r="W164" s="378">
        <v>57</v>
      </c>
      <c r="X164" s="378">
        <v>682</v>
      </c>
      <c r="Y164" s="416">
        <v>13</v>
      </c>
      <c r="Z164" s="21"/>
      <c r="AA164" s="241">
        <v>217300</v>
      </c>
      <c r="AB164" s="417">
        <v>37</v>
      </c>
      <c r="AC164" s="417">
        <v>37</v>
      </c>
      <c r="AD164" s="20">
        <v>47</v>
      </c>
      <c r="AE164" s="20">
        <v>1</v>
      </c>
      <c r="AF164" s="20">
        <v>37</v>
      </c>
      <c r="AH164" s="21"/>
      <c r="AI164" s="320"/>
      <c r="AJ164" s="320"/>
      <c r="AK164" s="320"/>
      <c r="AL164" s="20"/>
      <c r="AM164" s="20"/>
      <c r="AN164" s="21"/>
      <c r="AO164" s="21"/>
      <c r="AP164" s="320"/>
      <c r="AQ164" s="320"/>
      <c r="AR164" s="466"/>
      <c r="AS164" s="20"/>
      <c r="AT164" s="20"/>
      <c r="AU164" s="21"/>
      <c r="AV164" s="20"/>
      <c r="AW164" s="20"/>
      <c r="AX164" s="20"/>
      <c r="AY164" s="20"/>
      <c r="AZ164" s="20"/>
      <c r="BA164" s="20"/>
      <c r="BB164" s="21"/>
    </row>
    <row r="165" spans="1:54" x14ac:dyDescent="0.3">
      <c r="A165" s="21" t="s">
        <v>1563</v>
      </c>
      <c r="B165" s="21" t="s">
        <v>3</v>
      </c>
      <c r="C165" s="21" t="s">
        <v>3</v>
      </c>
      <c r="D165" s="299" t="s">
        <v>1998</v>
      </c>
      <c r="E165" s="435" t="s">
        <v>10</v>
      </c>
      <c r="F165" s="299" t="s">
        <v>1972</v>
      </c>
      <c r="G165" s="299" t="s">
        <v>38</v>
      </c>
      <c r="H165" s="241">
        <v>302000</v>
      </c>
      <c r="I165" s="20">
        <v>768</v>
      </c>
      <c r="J165" s="20">
        <v>14</v>
      </c>
      <c r="K165" s="417">
        <v>54.857142857142854</v>
      </c>
      <c r="L165" s="243">
        <v>768</v>
      </c>
      <c r="M165" s="20">
        <v>14</v>
      </c>
      <c r="N165" s="20">
        <v>54.857142857142854</v>
      </c>
      <c r="O165" s="20">
        <v>914</v>
      </c>
      <c r="P165" s="20">
        <v>18</v>
      </c>
      <c r="Q165" s="20">
        <v>50.8</v>
      </c>
      <c r="R165" s="414">
        <v>0</v>
      </c>
      <c r="S165" s="378">
        <v>0</v>
      </c>
      <c r="T165" s="415">
        <v>0</v>
      </c>
      <c r="U165" s="378">
        <v>0</v>
      </c>
      <c r="V165" s="378">
        <v>0</v>
      </c>
      <c r="W165" s="378">
        <v>0</v>
      </c>
      <c r="X165" s="378">
        <v>0</v>
      </c>
      <c r="Y165" s="416">
        <v>0</v>
      </c>
      <c r="Z165" s="20"/>
      <c r="AA165" s="241">
        <v>278200</v>
      </c>
      <c r="AB165" s="417">
        <v>55.375</v>
      </c>
      <c r="AC165" s="417">
        <v>55</v>
      </c>
      <c r="AD165" s="20">
        <v>46</v>
      </c>
      <c r="AE165" s="20">
        <v>8</v>
      </c>
      <c r="AF165" s="20">
        <v>443</v>
      </c>
      <c r="AH165" s="21"/>
      <c r="AI165" s="320"/>
      <c r="AJ165" s="320"/>
      <c r="AK165" s="320"/>
      <c r="AL165" s="20"/>
      <c r="AM165" s="20"/>
      <c r="AN165" s="21"/>
      <c r="AO165" s="21"/>
      <c r="AP165" s="320"/>
      <c r="AQ165" s="320"/>
      <c r="AR165" s="466"/>
      <c r="AS165" s="20"/>
      <c r="AT165" s="20"/>
      <c r="AU165" s="21"/>
      <c r="AV165" s="20"/>
      <c r="AW165" s="20"/>
      <c r="AX165" s="20"/>
      <c r="AY165" s="20"/>
      <c r="AZ165" s="20"/>
      <c r="BA165" s="20"/>
      <c r="BB165" s="21"/>
    </row>
    <row r="166" spans="1:54" x14ac:dyDescent="0.3">
      <c r="A166" s="21" t="s">
        <v>1004</v>
      </c>
      <c r="B166" s="21" t="s">
        <v>22</v>
      </c>
      <c r="C166" s="21" t="s">
        <v>22</v>
      </c>
      <c r="D166" s="299" t="s">
        <v>1998</v>
      </c>
      <c r="E166" s="435" t="s">
        <v>1971</v>
      </c>
      <c r="F166" s="299" t="s">
        <v>1974</v>
      </c>
      <c r="G166" s="299" t="s">
        <v>38</v>
      </c>
      <c r="H166" s="241">
        <v>385100</v>
      </c>
      <c r="I166" s="20">
        <v>1469</v>
      </c>
      <c r="J166" s="20">
        <v>21</v>
      </c>
      <c r="K166" s="417">
        <v>69.952380952380949</v>
      </c>
      <c r="L166" s="243">
        <v>1469</v>
      </c>
      <c r="M166" s="20">
        <v>21</v>
      </c>
      <c r="N166" s="20">
        <v>69.952380952380949</v>
      </c>
      <c r="O166" s="20">
        <v>843</v>
      </c>
      <c r="P166" s="20">
        <v>16</v>
      </c>
      <c r="Q166" s="20">
        <v>52.7</v>
      </c>
      <c r="R166" s="414">
        <v>804</v>
      </c>
      <c r="S166" s="378">
        <v>13</v>
      </c>
      <c r="T166" s="415">
        <v>61.8</v>
      </c>
      <c r="U166" s="378">
        <v>216</v>
      </c>
      <c r="V166" s="378">
        <v>4</v>
      </c>
      <c r="W166" s="378">
        <v>54</v>
      </c>
      <c r="X166" s="378">
        <v>0</v>
      </c>
      <c r="Y166" s="416">
        <v>0</v>
      </c>
      <c r="Z166" s="21"/>
      <c r="AA166" s="241">
        <v>297400</v>
      </c>
      <c r="AB166" s="417">
        <v>56.75</v>
      </c>
      <c r="AC166" s="417">
        <v>51.666666666666664</v>
      </c>
      <c r="AD166" s="20">
        <v>59</v>
      </c>
      <c r="AE166" s="20">
        <v>8</v>
      </c>
      <c r="AF166" s="20">
        <v>454</v>
      </c>
      <c r="AH166" s="21"/>
      <c r="AI166" s="320"/>
      <c r="AJ166" s="320"/>
      <c r="AK166" s="320"/>
      <c r="AL166" s="20"/>
      <c r="AM166" s="20"/>
      <c r="AN166" s="21"/>
      <c r="AO166" s="21"/>
      <c r="AP166" s="320"/>
      <c r="AQ166" s="320"/>
      <c r="AR166" s="466"/>
      <c r="AS166" s="20"/>
      <c r="AT166" s="20"/>
      <c r="AU166" s="21"/>
      <c r="AV166" s="20"/>
      <c r="AW166" s="20"/>
      <c r="AX166" s="20"/>
      <c r="AY166" s="20"/>
      <c r="AZ166" s="20"/>
      <c r="BA166" s="20"/>
      <c r="BB166" s="21"/>
    </row>
    <row r="167" spans="1:54" x14ac:dyDescent="0.3">
      <c r="A167" s="21" t="s">
        <v>1391</v>
      </c>
      <c r="B167" s="21" t="s">
        <v>12</v>
      </c>
      <c r="C167" s="21" t="s">
        <v>12</v>
      </c>
      <c r="D167" s="299" t="s">
        <v>1998</v>
      </c>
      <c r="E167" s="435" t="s">
        <v>10</v>
      </c>
      <c r="F167" s="299" t="s">
        <v>1972</v>
      </c>
      <c r="G167" s="299" t="s">
        <v>38</v>
      </c>
      <c r="H167" s="241">
        <v>422000</v>
      </c>
      <c r="I167" s="20">
        <v>0</v>
      </c>
      <c r="J167" s="20">
        <v>0</v>
      </c>
      <c r="K167" s="417" t="s">
        <v>1020</v>
      </c>
      <c r="L167" s="243">
        <v>0</v>
      </c>
      <c r="M167" s="20">
        <v>0</v>
      </c>
      <c r="N167" s="20">
        <v>0</v>
      </c>
      <c r="O167" s="20">
        <v>2108</v>
      </c>
      <c r="P167" s="20">
        <v>22</v>
      </c>
      <c r="Q167" s="20">
        <v>95.8</v>
      </c>
      <c r="R167" s="414">
        <v>720</v>
      </c>
      <c r="S167" s="378">
        <v>9</v>
      </c>
      <c r="T167" s="415">
        <v>80</v>
      </c>
      <c r="U167" s="378">
        <v>940</v>
      </c>
      <c r="V167" s="378">
        <v>13</v>
      </c>
      <c r="W167" s="378">
        <v>72.31</v>
      </c>
      <c r="X167" s="378">
        <v>1540</v>
      </c>
      <c r="Y167" s="416">
        <v>19</v>
      </c>
      <c r="Z167" s="21"/>
      <c r="AA167" s="241">
        <v>422000</v>
      </c>
      <c r="AB167" s="417">
        <v>0</v>
      </c>
      <c r="AC167" s="417">
        <v>0</v>
      </c>
      <c r="AD167" s="20">
        <v>80</v>
      </c>
      <c r="AE167" s="20">
        <v>0</v>
      </c>
      <c r="AF167" s="20">
        <v>0</v>
      </c>
      <c r="AH167" s="21"/>
      <c r="AI167" s="320"/>
      <c r="AJ167" s="320"/>
      <c r="AK167" s="320"/>
      <c r="AL167" s="20"/>
      <c r="AM167" s="20"/>
      <c r="AN167" s="21"/>
      <c r="AO167" s="21"/>
      <c r="AP167" s="320"/>
      <c r="AQ167" s="320"/>
      <c r="AR167" s="466"/>
      <c r="AS167" s="20"/>
      <c r="AT167" s="20"/>
      <c r="AU167" s="21"/>
      <c r="AV167" s="20"/>
      <c r="AW167" s="20"/>
      <c r="AX167" s="20"/>
      <c r="AY167" s="20"/>
      <c r="AZ167" s="20"/>
      <c r="BA167" s="20"/>
      <c r="BB167" s="21"/>
    </row>
    <row r="168" spans="1:54" x14ac:dyDescent="0.3">
      <c r="A168" s="199" t="s">
        <v>1692</v>
      </c>
      <c r="B168" s="199" t="s">
        <v>20</v>
      </c>
      <c r="C168" s="199" t="s">
        <v>20</v>
      </c>
      <c r="D168" s="441" t="s">
        <v>1998</v>
      </c>
      <c r="E168" s="435" t="s">
        <v>38</v>
      </c>
      <c r="F168" s="441" t="s">
        <v>1972</v>
      </c>
      <c r="G168" s="441" t="s">
        <v>38</v>
      </c>
      <c r="H168" s="245">
        <v>123900</v>
      </c>
      <c r="I168" s="246">
        <v>63</v>
      </c>
      <c r="J168" s="246">
        <v>2</v>
      </c>
      <c r="K168" s="442">
        <v>31.5</v>
      </c>
      <c r="L168" s="322">
        <v>63</v>
      </c>
      <c r="M168" s="246">
        <v>2</v>
      </c>
      <c r="N168" s="246">
        <v>31.5</v>
      </c>
      <c r="O168" s="246">
        <v>0</v>
      </c>
      <c r="P168" s="246">
        <v>0</v>
      </c>
      <c r="Q168" s="246">
        <v>0</v>
      </c>
      <c r="R168" s="443">
        <v>0</v>
      </c>
      <c r="S168" s="444">
        <v>0</v>
      </c>
      <c r="T168" s="445">
        <v>0</v>
      </c>
      <c r="U168" s="444">
        <v>0</v>
      </c>
      <c r="V168" s="444">
        <v>0</v>
      </c>
      <c r="W168" s="444">
        <v>0</v>
      </c>
      <c r="X168" s="444">
        <v>0</v>
      </c>
      <c r="Y168" s="446">
        <v>0</v>
      </c>
      <c r="Z168" s="301"/>
      <c r="AA168" s="245">
        <v>123900</v>
      </c>
      <c r="AB168" s="442">
        <v>0</v>
      </c>
      <c r="AC168" s="442">
        <v>0</v>
      </c>
      <c r="AD168" s="246">
        <v>23</v>
      </c>
      <c r="AE168" s="246">
        <v>0</v>
      </c>
      <c r="AF168" s="246">
        <v>0</v>
      </c>
      <c r="AH168" s="21"/>
      <c r="AI168" s="320"/>
      <c r="AJ168" s="320"/>
      <c r="AK168" s="320"/>
      <c r="AL168" s="20"/>
      <c r="AM168" s="20"/>
      <c r="AN168" s="21"/>
      <c r="AO168" s="21"/>
      <c r="AP168" s="320"/>
      <c r="AQ168" s="320"/>
      <c r="AR168" s="466"/>
      <c r="AS168" s="20"/>
      <c r="AT168" s="20"/>
      <c r="AU168" s="21"/>
      <c r="AV168" s="20"/>
      <c r="AW168" s="20"/>
      <c r="AX168" s="20"/>
      <c r="AY168" s="20"/>
      <c r="AZ168" s="20"/>
      <c r="BA168" s="20"/>
      <c r="BB168" s="21"/>
    </row>
    <row r="169" spans="1:54" x14ac:dyDescent="0.3">
      <c r="A169" s="21" t="s">
        <v>1693</v>
      </c>
      <c r="B169" s="21" t="s">
        <v>41</v>
      </c>
      <c r="C169" s="21" t="s">
        <v>41</v>
      </c>
      <c r="D169" s="299" t="s">
        <v>1998</v>
      </c>
      <c r="E169" s="435" t="s">
        <v>1974</v>
      </c>
      <c r="F169" s="299" t="s">
        <v>38</v>
      </c>
      <c r="G169" s="299" t="s">
        <v>38</v>
      </c>
      <c r="H169" s="241">
        <v>262400</v>
      </c>
      <c r="I169" s="20">
        <v>429</v>
      </c>
      <c r="J169" s="20">
        <v>9</v>
      </c>
      <c r="K169" s="417">
        <v>47.666666666666664</v>
      </c>
      <c r="L169" s="243">
        <v>429</v>
      </c>
      <c r="M169" s="20">
        <v>9</v>
      </c>
      <c r="N169" s="20">
        <v>47.666666666666664</v>
      </c>
      <c r="O169" s="20">
        <v>270</v>
      </c>
      <c r="P169" s="20">
        <v>4</v>
      </c>
      <c r="Q169" s="20">
        <v>67.5</v>
      </c>
      <c r="R169" s="414">
        <v>0</v>
      </c>
      <c r="S169" s="378">
        <v>0</v>
      </c>
      <c r="T169" s="415">
        <v>0</v>
      </c>
      <c r="U169" s="378">
        <v>0</v>
      </c>
      <c r="V169" s="378">
        <v>0</v>
      </c>
      <c r="W169" s="378">
        <v>0</v>
      </c>
      <c r="X169" s="378">
        <v>0</v>
      </c>
      <c r="Y169" s="416">
        <v>0</v>
      </c>
      <c r="Z169" s="21"/>
      <c r="AA169" s="241">
        <v>262400</v>
      </c>
      <c r="AB169" s="417">
        <v>92</v>
      </c>
      <c r="AC169" s="417">
        <v>92</v>
      </c>
      <c r="AD169" s="20">
        <v>8</v>
      </c>
      <c r="AE169" s="20">
        <v>1</v>
      </c>
      <c r="AF169" s="20">
        <v>92</v>
      </c>
      <c r="AH169" s="21"/>
      <c r="AI169" s="320"/>
      <c r="AJ169" s="320"/>
      <c r="AK169" s="320"/>
      <c r="AL169" s="20"/>
      <c r="AM169" s="20"/>
      <c r="AN169" s="21"/>
      <c r="AO169" s="21"/>
      <c r="AP169" s="320"/>
      <c r="AQ169" s="320"/>
      <c r="AR169" s="466"/>
      <c r="AS169" s="20"/>
      <c r="AT169" s="20"/>
      <c r="AU169" s="21"/>
      <c r="AV169" s="20"/>
      <c r="AW169" s="20"/>
      <c r="AX169" s="20"/>
      <c r="AY169" s="20"/>
      <c r="AZ169" s="20"/>
      <c r="BA169" s="20"/>
      <c r="BB169" s="21"/>
    </row>
    <row r="170" spans="1:54" x14ac:dyDescent="0.3">
      <c r="A170" s="199" t="s">
        <v>1694</v>
      </c>
      <c r="B170" s="199" t="s">
        <v>24</v>
      </c>
      <c r="C170" s="199" t="s">
        <v>24</v>
      </c>
      <c r="D170" s="441" t="s">
        <v>1998</v>
      </c>
      <c r="E170" s="435" t="s">
        <v>1974</v>
      </c>
      <c r="F170" s="441" t="s">
        <v>38</v>
      </c>
      <c r="G170" s="441" t="s">
        <v>38</v>
      </c>
      <c r="H170" s="245">
        <v>123900</v>
      </c>
      <c r="I170" s="246">
        <v>0</v>
      </c>
      <c r="J170" s="246">
        <v>0</v>
      </c>
      <c r="K170" s="442" t="s">
        <v>1020</v>
      </c>
      <c r="L170" s="322">
        <v>0</v>
      </c>
      <c r="M170" s="246">
        <v>0</v>
      </c>
      <c r="N170" s="246">
        <v>0</v>
      </c>
      <c r="O170" s="246">
        <v>0</v>
      </c>
      <c r="P170" s="246">
        <v>0</v>
      </c>
      <c r="Q170" s="246">
        <v>0</v>
      </c>
      <c r="R170" s="443">
        <v>0</v>
      </c>
      <c r="S170" s="444">
        <v>0</v>
      </c>
      <c r="T170" s="445">
        <v>0</v>
      </c>
      <c r="U170" s="444">
        <v>0</v>
      </c>
      <c r="V170" s="444">
        <v>0</v>
      </c>
      <c r="W170" s="444">
        <v>0</v>
      </c>
      <c r="X170" s="444">
        <v>0</v>
      </c>
      <c r="Y170" s="446">
        <v>0</v>
      </c>
      <c r="Z170" s="246"/>
      <c r="AA170" s="245">
        <v>123900</v>
      </c>
      <c r="AB170" s="442">
        <v>11.5</v>
      </c>
      <c r="AC170" s="442">
        <v>11.5</v>
      </c>
      <c r="AD170" s="246">
        <v>47</v>
      </c>
      <c r="AE170" s="246">
        <v>2</v>
      </c>
      <c r="AF170" s="246">
        <v>23</v>
      </c>
      <c r="AH170" s="21"/>
      <c r="AI170" s="320"/>
      <c r="AJ170" s="320"/>
      <c r="AK170" s="320"/>
      <c r="AL170" s="20"/>
      <c r="AM170" s="20"/>
      <c r="AN170" s="21"/>
      <c r="AO170" s="21"/>
      <c r="AP170" s="320"/>
      <c r="AQ170" s="320"/>
      <c r="AR170" s="466"/>
      <c r="AS170" s="20"/>
      <c r="AT170" s="20"/>
      <c r="AU170" s="21"/>
      <c r="AV170" s="20"/>
      <c r="AW170" s="20"/>
      <c r="AX170" s="20"/>
      <c r="AY170" s="20"/>
      <c r="AZ170" s="20"/>
      <c r="BA170" s="20"/>
      <c r="BB170" s="21"/>
    </row>
    <row r="171" spans="1:54" x14ac:dyDescent="0.3">
      <c r="A171" s="199" t="s">
        <v>1695</v>
      </c>
      <c r="B171" s="199" t="s">
        <v>24</v>
      </c>
      <c r="C171" s="199" t="s">
        <v>24</v>
      </c>
      <c r="D171" s="441" t="s">
        <v>1998</v>
      </c>
      <c r="E171" s="435" t="s">
        <v>1972</v>
      </c>
      <c r="F171" s="441" t="s">
        <v>10</v>
      </c>
      <c r="G171" s="441" t="s">
        <v>38</v>
      </c>
      <c r="H171" s="245">
        <v>165700</v>
      </c>
      <c r="I171" s="246">
        <v>43</v>
      </c>
      <c r="J171" s="246">
        <v>1</v>
      </c>
      <c r="K171" s="442">
        <v>43</v>
      </c>
      <c r="L171" s="322">
        <v>43</v>
      </c>
      <c r="M171" s="246">
        <v>1</v>
      </c>
      <c r="N171" s="246">
        <v>43</v>
      </c>
      <c r="O171" s="246">
        <v>0</v>
      </c>
      <c r="P171" s="246">
        <v>0</v>
      </c>
      <c r="Q171" s="246">
        <v>0</v>
      </c>
      <c r="R171" s="443">
        <v>0</v>
      </c>
      <c r="S171" s="444">
        <v>0</v>
      </c>
      <c r="T171" s="445">
        <v>0</v>
      </c>
      <c r="U171" s="444">
        <v>0</v>
      </c>
      <c r="V171" s="444">
        <v>0</v>
      </c>
      <c r="W171" s="444">
        <v>0</v>
      </c>
      <c r="X171" s="444">
        <v>0</v>
      </c>
      <c r="Y171" s="446">
        <v>0</v>
      </c>
      <c r="Z171" s="246"/>
      <c r="AA171" s="245">
        <v>165700</v>
      </c>
      <c r="AB171" s="442">
        <v>11</v>
      </c>
      <c r="AC171" s="442">
        <v>11</v>
      </c>
      <c r="AD171" s="246">
        <v>53</v>
      </c>
      <c r="AE171" s="246">
        <v>1</v>
      </c>
      <c r="AF171" s="246">
        <v>11</v>
      </c>
      <c r="AH171" s="21"/>
      <c r="AI171" s="320"/>
      <c r="AJ171" s="320"/>
      <c r="AK171" s="320"/>
      <c r="AL171" s="20"/>
      <c r="AM171" s="20"/>
      <c r="AN171" s="21"/>
      <c r="AO171" s="21"/>
      <c r="AP171" s="320"/>
      <c r="AQ171" s="320"/>
      <c r="AR171" s="466"/>
      <c r="AS171" s="20"/>
      <c r="AT171" s="20"/>
      <c r="AU171" s="21"/>
      <c r="AV171" s="20"/>
      <c r="AW171" s="20"/>
      <c r="AX171" s="20"/>
      <c r="AY171" s="20"/>
      <c r="AZ171" s="20"/>
      <c r="BA171" s="20"/>
      <c r="BB171" s="21"/>
    </row>
    <row r="172" spans="1:54" x14ac:dyDescent="0.3">
      <c r="A172" s="21" t="s">
        <v>1400</v>
      </c>
      <c r="B172" s="21" t="s">
        <v>2</v>
      </c>
      <c r="C172" s="21" t="s">
        <v>2</v>
      </c>
      <c r="D172" s="299" t="s">
        <v>1998</v>
      </c>
      <c r="E172" s="435" t="s">
        <v>10</v>
      </c>
      <c r="F172" s="299" t="s">
        <v>1971</v>
      </c>
      <c r="G172" s="299" t="s">
        <v>38</v>
      </c>
      <c r="H172" s="241">
        <v>543800</v>
      </c>
      <c r="I172" s="20">
        <v>2173</v>
      </c>
      <c r="J172" s="20">
        <v>22</v>
      </c>
      <c r="K172" s="417">
        <v>98.772727272727266</v>
      </c>
      <c r="L172" s="243">
        <v>2173</v>
      </c>
      <c r="M172" s="20">
        <v>22</v>
      </c>
      <c r="N172" s="20">
        <v>98.772727272727266</v>
      </c>
      <c r="O172" s="20">
        <v>2163</v>
      </c>
      <c r="P172" s="20">
        <v>22</v>
      </c>
      <c r="Q172" s="20">
        <v>98.3</v>
      </c>
      <c r="R172" s="414">
        <v>1643</v>
      </c>
      <c r="S172" s="378">
        <v>17</v>
      </c>
      <c r="T172" s="415">
        <v>96.6</v>
      </c>
      <c r="U172" s="378">
        <v>772</v>
      </c>
      <c r="V172" s="378">
        <v>12</v>
      </c>
      <c r="W172" s="378">
        <v>64.33</v>
      </c>
      <c r="X172" s="378">
        <v>1887</v>
      </c>
      <c r="Y172" s="416">
        <v>22</v>
      </c>
      <c r="Z172" s="280"/>
      <c r="AA172" s="241">
        <v>546800</v>
      </c>
      <c r="AB172" s="417">
        <v>97</v>
      </c>
      <c r="AC172" s="417">
        <v>102</v>
      </c>
      <c r="AD172" s="20">
        <v>133</v>
      </c>
      <c r="AE172" s="20">
        <v>5</v>
      </c>
      <c r="AF172" s="20">
        <v>485</v>
      </c>
      <c r="AH172" s="21"/>
      <c r="AI172" s="320"/>
      <c r="AJ172" s="320"/>
      <c r="AK172" s="320"/>
      <c r="AL172" s="20"/>
      <c r="AM172" s="20"/>
      <c r="AN172" s="21"/>
      <c r="AO172" s="21"/>
      <c r="AP172" s="320"/>
      <c r="AQ172" s="320"/>
      <c r="AR172" s="466"/>
      <c r="AS172" s="20"/>
      <c r="AT172" s="20"/>
      <c r="AU172" s="21"/>
      <c r="AV172" s="20"/>
      <c r="AW172" s="20"/>
      <c r="AX172" s="20"/>
      <c r="AY172" s="20"/>
      <c r="AZ172" s="20"/>
      <c r="BA172" s="20"/>
      <c r="BB172" s="21"/>
    </row>
    <row r="173" spans="1:54" x14ac:dyDescent="0.3">
      <c r="A173" s="21" t="s">
        <v>1403</v>
      </c>
      <c r="B173" s="21" t="s">
        <v>14</v>
      </c>
      <c r="C173" s="21" t="s">
        <v>14</v>
      </c>
      <c r="D173" s="299" t="s">
        <v>1998</v>
      </c>
      <c r="E173" s="435" t="s">
        <v>10</v>
      </c>
      <c r="F173" s="299" t="s">
        <v>1972</v>
      </c>
      <c r="G173" s="299" t="s">
        <v>38</v>
      </c>
      <c r="H173" s="241">
        <v>409200</v>
      </c>
      <c r="I173" s="20">
        <v>1635</v>
      </c>
      <c r="J173" s="20">
        <v>22</v>
      </c>
      <c r="K173" s="417">
        <v>74.318181818181813</v>
      </c>
      <c r="L173" s="243">
        <v>1635</v>
      </c>
      <c r="M173" s="20">
        <v>22</v>
      </c>
      <c r="N173" s="20">
        <v>74.318181818181813</v>
      </c>
      <c r="O173" s="20">
        <v>1834</v>
      </c>
      <c r="P173" s="20">
        <v>21</v>
      </c>
      <c r="Q173" s="20">
        <v>87.3</v>
      </c>
      <c r="R173" s="414">
        <v>985</v>
      </c>
      <c r="S173" s="378">
        <v>9</v>
      </c>
      <c r="T173" s="415">
        <v>109.4</v>
      </c>
      <c r="U173" s="378">
        <v>1980</v>
      </c>
      <c r="V173" s="378">
        <v>21</v>
      </c>
      <c r="W173" s="378">
        <v>94.29</v>
      </c>
      <c r="X173" s="378">
        <v>2236</v>
      </c>
      <c r="Y173" s="416">
        <v>22</v>
      </c>
      <c r="Z173" s="20"/>
      <c r="AA173" s="241">
        <v>517600</v>
      </c>
      <c r="AB173" s="417">
        <v>100.125</v>
      </c>
      <c r="AC173" s="417">
        <v>110.33333333333333</v>
      </c>
      <c r="AD173" s="20">
        <v>111</v>
      </c>
      <c r="AE173" s="20">
        <v>8</v>
      </c>
      <c r="AF173" s="20">
        <v>801</v>
      </c>
      <c r="AH173" s="21"/>
      <c r="AI173" s="320"/>
      <c r="AJ173" s="320"/>
      <c r="AK173" s="320"/>
      <c r="AL173" s="20"/>
      <c r="AM173" s="20"/>
      <c r="AN173" s="21"/>
      <c r="AO173" s="21"/>
      <c r="AP173" s="320"/>
      <c r="AQ173" s="320"/>
      <c r="AR173" s="466"/>
      <c r="AS173" s="20"/>
      <c r="AT173" s="20"/>
      <c r="AU173" s="21"/>
      <c r="AV173" s="20"/>
      <c r="AW173" s="20"/>
      <c r="AX173" s="20"/>
      <c r="AY173" s="20"/>
      <c r="AZ173" s="20"/>
      <c r="BA173" s="20"/>
      <c r="BB173" s="21"/>
    </row>
    <row r="174" spans="1:54" x14ac:dyDescent="0.3">
      <c r="A174" s="199" t="s">
        <v>1406</v>
      </c>
      <c r="B174" s="199" t="s">
        <v>18</v>
      </c>
      <c r="C174" s="199" t="s">
        <v>18</v>
      </c>
      <c r="D174" s="441" t="s">
        <v>1998</v>
      </c>
      <c r="E174" s="435" t="s">
        <v>1972</v>
      </c>
      <c r="F174" s="441" t="s">
        <v>38</v>
      </c>
      <c r="G174" s="441" t="s">
        <v>38</v>
      </c>
      <c r="H174" s="245">
        <v>166100</v>
      </c>
      <c r="I174" s="246">
        <v>0</v>
      </c>
      <c r="J174" s="246">
        <v>0</v>
      </c>
      <c r="K174" s="442" t="s">
        <v>1020</v>
      </c>
      <c r="L174" s="322">
        <v>0</v>
      </c>
      <c r="M174" s="246">
        <v>0</v>
      </c>
      <c r="N174" s="246">
        <v>0</v>
      </c>
      <c r="O174" s="246">
        <v>181</v>
      </c>
      <c r="P174" s="246">
        <v>3</v>
      </c>
      <c r="Q174" s="246">
        <v>60.3</v>
      </c>
      <c r="R174" s="443">
        <v>435</v>
      </c>
      <c r="S174" s="444">
        <v>6</v>
      </c>
      <c r="T174" s="445">
        <v>72.5</v>
      </c>
      <c r="U174" s="444">
        <v>0</v>
      </c>
      <c r="V174" s="444">
        <v>0</v>
      </c>
      <c r="W174" s="444">
        <v>0</v>
      </c>
      <c r="X174" s="444">
        <v>28</v>
      </c>
      <c r="Y174" s="446">
        <v>1</v>
      </c>
      <c r="Z174" s="246"/>
      <c r="AA174" s="245">
        <v>216100</v>
      </c>
      <c r="AB174" s="442">
        <v>68</v>
      </c>
      <c r="AC174" s="442">
        <v>68</v>
      </c>
      <c r="AD174" s="246">
        <v>-2</v>
      </c>
      <c r="AE174" s="246">
        <v>3</v>
      </c>
      <c r="AF174" s="246">
        <v>204</v>
      </c>
      <c r="AH174" s="21"/>
      <c r="AI174" s="320"/>
      <c r="AJ174" s="320"/>
      <c r="AK174" s="320"/>
      <c r="AL174" s="20"/>
      <c r="AM174" s="20"/>
      <c r="AN174" s="21"/>
      <c r="AO174" s="21"/>
      <c r="AP174" s="320"/>
      <c r="AQ174" s="320"/>
      <c r="AR174" s="466"/>
      <c r="AS174" s="20"/>
      <c r="AT174" s="20"/>
      <c r="AU174" s="21"/>
      <c r="AV174" s="20"/>
      <c r="AW174" s="20"/>
      <c r="AX174" s="20"/>
      <c r="AY174" s="20"/>
      <c r="AZ174" s="20"/>
      <c r="BA174" s="20"/>
      <c r="BB174" s="21"/>
    </row>
    <row r="175" spans="1:54" x14ac:dyDescent="0.3">
      <c r="A175" s="21" t="s">
        <v>1408</v>
      </c>
      <c r="B175" s="21" t="s">
        <v>41</v>
      </c>
      <c r="C175" s="21" t="s">
        <v>41</v>
      </c>
      <c r="D175" s="299" t="s">
        <v>1998</v>
      </c>
      <c r="E175" s="435" t="s">
        <v>9</v>
      </c>
      <c r="F175" s="299" t="s">
        <v>1971</v>
      </c>
      <c r="G175" s="299" t="s">
        <v>38</v>
      </c>
      <c r="H175" s="241">
        <v>626200</v>
      </c>
      <c r="I175" s="20">
        <v>2502</v>
      </c>
      <c r="J175" s="20">
        <v>22</v>
      </c>
      <c r="K175" s="417">
        <v>113.72727272727273</v>
      </c>
      <c r="L175" s="243">
        <v>2502</v>
      </c>
      <c r="M175" s="20">
        <v>22</v>
      </c>
      <c r="N175" s="20">
        <v>113.72727272727273</v>
      </c>
      <c r="O175" s="20">
        <v>1812</v>
      </c>
      <c r="P175" s="20">
        <v>21</v>
      </c>
      <c r="Q175" s="20">
        <v>86.3</v>
      </c>
      <c r="R175" s="414">
        <v>794</v>
      </c>
      <c r="S175" s="378">
        <v>10</v>
      </c>
      <c r="T175" s="415">
        <v>79.400000000000006</v>
      </c>
      <c r="U175" s="378">
        <v>1703</v>
      </c>
      <c r="V175" s="378">
        <v>22</v>
      </c>
      <c r="W175" s="378">
        <v>77.41</v>
      </c>
      <c r="X175" s="378">
        <v>1557</v>
      </c>
      <c r="Y175" s="416">
        <v>20</v>
      </c>
      <c r="Z175" s="21"/>
      <c r="AA175" s="241">
        <v>544100</v>
      </c>
      <c r="AB175" s="417">
        <v>100.875</v>
      </c>
      <c r="AC175" s="417">
        <v>104.33333333333333</v>
      </c>
      <c r="AD175" s="20">
        <v>100</v>
      </c>
      <c r="AE175" s="20">
        <v>8</v>
      </c>
      <c r="AF175" s="20">
        <v>807</v>
      </c>
      <c r="AH175" s="21"/>
      <c r="AI175" s="320"/>
      <c r="AJ175" s="320"/>
      <c r="AK175" s="320"/>
      <c r="AL175" s="20"/>
      <c r="AM175" s="20"/>
      <c r="AN175" s="21"/>
      <c r="AO175" s="21"/>
      <c r="AP175" s="320"/>
      <c r="AQ175" s="320"/>
      <c r="AR175" s="466"/>
      <c r="AS175" s="20"/>
      <c r="AT175" s="20"/>
      <c r="AU175" s="21"/>
      <c r="AV175" s="20"/>
      <c r="AW175" s="20"/>
      <c r="AX175" s="20"/>
      <c r="AY175" s="20"/>
      <c r="AZ175" s="20"/>
      <c r="BA175" s="20"/>
      <c r="BB175" s="21"/>
    </row>
    <row r="176" spans="1:54" x14ac:dyDescent="0.3">
      <c r="A176" s="199" t="s">
        <v>1696</v>
      </c>
      <c r="B176" s="199" t="s">
        <v>23</v>
      </c>
      <c r="C176" s="199" t="s">
        <v>23</v>
      </c>
      <c r="D176" s="441" t="s">
        <v>1998</v>
      </c>
      <c r="E176" s="435" t="s">
        <v>1972</v>
      </c>
      <c r="F176" s="441" t="s">
        <v>1971</v>
      </c>
      <c r="G176" s="441" t="s">
        <v>38</v>
      </c>
      <c r="H176" s="245">
        <v>123900</v>
      </c>
      <c r="I176" s="246">
        <v>24</v>
      </c>
      <c r="J176" s="246">
        <v>1</v>
      </c>
      <c r="K176" s="442">
        <v>24</v>
      </c>
      <c r="L176" s="322">
        <v>24</v>
      </c>
      <c r="M176" s="246">
        <v>1</v>
      </c>
      <c r="N176" s="246">
        <v>24</v>
      </c>
      <c r="O176" s="246">
        <v>0</v>
      </c>
      <c r="P176" s="246">
        <v>0</v>
      </c>
      <c r="Q176" s="246">
        <v>0</v>
      </c>
      <c r="R176" s="443">
        <v>0</v>
      </c>
      <c r="S176" s="444">
        <v>0</v>
      </c>
      <c r="T176" s="445">
        <v>0</v>
      </c>
      <c r="U176" s="444">
        <v>0</v>
      </c>
      <c r="V176" s="444">
        <v>0</v>
      </c>
      <c r="W176" s="444">
        <v>0</v>
      </c>
      <c r="X176" s="444">
        <v>0</v>
      </c>
      <c r="Y176" s="446">
        <v>0</v>
      </c>
      <c r="Z176" s="199"/>
      <c r="AA176" s="245">
        <v>123900</v>
      </c>
      <c r="AB176" s="442">
        <v>0</v>
      </c>
      <c r="AC176" s="442">
        <v>0</v>
      </c>
      <c r="AD176" s="246">
        <v>23</v>
      </c>
      <c r="AE176" s="246">
        <v>0</v>
      </c>
      <c r="AF176" s="246">
        <v>0</v>
      </c>
      <c r="AH176" s="21"/>
      <c r="AI176" s="320"/>
      <c r="AJ176" s="320"/>
      <c r="AK176" s="320"/>
      <c r="AL176" s="20"/>
      <c r="AM176" s="20"/>
      <c r="AN176" s="21"/>
      <c r="AO176" s="21"/>
      <c r="AP176" s="320"/>
      <c r="AQ176" s="320"/>
      <c r="AR176" s="466"/>
      <c r="AS176" s="20"/>
      <c r="AT176" s="20"/>
      <c r="AU176" s="21"/>
      <c r="AV176" s="20"/>
      <c r="AW176" s="20"/>
      <c r="AX176" s="20"/>
      <c r="AY176" s="20"/>
      <c r="AZ176" s="20"/>
      <c r="BA176" s="20"/>
      <c r="BB176" s="21"/>
    </row>
    <row r="177" spans="1:56" x14ac:dyDescent="0.3">
      <c r="A177" s="21" t="s">
        <v>1410</v>
      </c>
      <c r="B177" s="21" t="s">
        <v>12</v>
      </c>
      <c r="C177" s="21" t="s">
        <v>12</v>
      </c>
      <c r="D177" s="299" t="s">
        <v>1998</v>
      </c>
      <c r="E177" s="435" t="s">
        <v>10</v>
      </c>
      <c r="F177" s="299" t="s">
        <v>1972</v>
      </c>
      <c r="G177" s="299" t="s">
        <v>38</v>
      </c>
      <c r="H177" s="241">
        <v>413800</v>
      </c>
      <c r="I177" s="20">
        <v>334</v>
      </c>
      <c r="J177" s="20">
        <v>4</v>
      </c>
      <c r="K177" s="417">
        <v>83.5</v>
      </c>
      <c r="L177" s="243">
        <v>334</v>
      </c>
      <c r="M177" s="20">
        <v>4</v>
      </c>
      <c r="N177" s="20">
        <v>83.5</v>
      </c>
      <c r="O177" s="20">
        <v>1746</v>
      </c>
      <c r="P177" s="20">
        <v>18</v>
      </c>
      <c r="Q177" s="20">
        <v>97</v>
      </c>
      <c r="R177" s="414">
        <v>1054</v>
      </c>
      <c r="S177" s="378">
        <v>12</v>
      </c>
      <c r="T177" s="415">
        <v>87.8</v>
      </c>
      <c r="U177" s="378">
        <v>2266</v>
      </c>
      <c r="V177" s="378">
        <v>22</v>
      </c>
      <c r="W177" s="378">
        <v>103</v>
      </c>
      <c r="X177" s="378">
        <v>1159</v>
      </c>
      <c r="Y177" s="416">
        <v>12</v>
      </c>
      <c r="Z177" s="20"/>
      <c r="AA177" s="241">
        <v>476900</v>
      </c>
      <c r="AB177" s="417">
        <v>87.125</v>
      </c>
      <c r="AC177" s="417">
        <v>97</v>
      </c>
      <c r="AD177" s="20">
        <v>98</v>
      </c>
      <c r="AE177" s="20">
        <v>8</v>
      </c>
      <c r="AF177" s="20">
        <v>697</v>
      </c>
      <c r="AH177" s="21"/>
      <c r="AI177" s="320"/>
      <c r="AJ177" s="320"/>
      <c r="AK177" s="320"/>
      <c r="AL177" s="20"/>
      <c r="AM177" s="20"/>
      <c r="AN177" s="21"/>
      <c r="AO177" s="21"/>
      <c r="AP177" s="320"/>
      <c r="AQ177" s="320"/>
      <c r="AR177" s="466"/>
      <c r="AS177" s="20"/>
      <c r="AT177" s="20"/>
      <c r="AU177" s="21"/>
      <c r="AV177" s="20"/>
      <c r="AW177" s="20"/>
      <c r="AX177" s="20"/>
      <c r="AY177" s="20"/>
      <c r="AZ177" s="20"/>
      <c r="BA177" s="20"/>
      <c r="BB177" s="21"/>
    </row>
    <row r="178" spans="1:56" x14ac:dyDescent="0.3">
      <c r="A178" s="21" t="s">
        <v>1411</v>
      </c>
      <c r="B178" s="21" t="s">
        <v>3</v>
      </c>
      <c r="C178" s="21" t="s">
        <v>3</v>
      </c>
      <c r="D178" s="299" t="s">
        <v>1998</v>
      </c>
      <c r="E178" s="435" t="s">
        <v>1972</v>
      </c>
      <c r="F178" s="299" t="s">
        <v>1972</v>
      </c>
      <c r="G178" s="299" t="s">
        <v>1998</v>
      </c>
      <c r="H178" s="241">
        <v>542700</v>
      </c>
      <c r="I178" s="20">
        <v>1577</v>
      </c>
      <c r="J178" s="20">
        <v>16</v>
      </c>
      <c r="K178" s="417">
        <v>98.5625</v>
      </c>
      <c r="L178" s="243">
        <v>1577</v>
      </c>
      <c r="M178" s="20">
        <v>16</v>
      </c>
      <c r="N178" s="20">
        <v>98.5625</v>
      </c>
      <c r="O178" s="20">
        <v>1911</v>
      </c>
      <c r="P178" s="20">
        <v>22</v>
      </c>
      <c r="Q178" s="20">
        <v>86.9</v>
      </c>
      <c r="R178" s="414">
        <v>1565</v>
      </c>
      <c r="S178" s="378">
        <v>17</v>
      </c>
      <c r="T178" s="415">
        <v>92.1</v>
      </c>
      <c r="U178" s="378">
        <v>1685</v>
      </c>
      <c r="V178" s="378">
        <v>22</v>
      </c>
      <c r="W178" s="378">
        <v>76.59</v>
      </c>
      <c r="X178" s="378">
        <v>0</v>
      </c>
      <c r="Y178" s="416">
        <v>0</v>
      </c>
      <c r="Z178" s="280"/>
      <c r="AA178" s="241">
        <v>497100</v>
      </c>
      <c r="AB178" s="417">
        <v>91</v>
      </c>
      <c r="AC178" s="417">
        <v>93.666666666666671</v>
      </c>
      <c r="AD178" s="20">
        <v>69</v>
      </c>
      <c r="AE178" s="20">
        <v>6</v>
      </c>
      <c r="AF178" s="20">
        <v>546</v>
      </c>
      <c r="AH178" s="21"/>
      <c r="AI178" s="320"/>
      <c r="AJ178" s="320"/>
      <c r="AK178" s="320"/>
      <c r="AL178" s="20"/>
      <c r="AM178" s="20"/>
      <c r="AN178" s="21"/>
      <c r="AO178" s="21"/>
      <c r="AP178" s="320"/>
      <c r="AQ178" s="320"/>
      <c r="AR178" s="466"/>
      <c r="AS178" s="20"/>
      <c r="AT178" s="20"/>
      <c r="AU178" s="21"/>
      <c r="AV178" s="20"/>
      <c r="AW178" s="20"/>
      <c r="AX178" s="20"/>
      <c r="AY178" s="20"/>
      <c r="AZ178" s="20"/>
      <c r="BA178" s="20"/>
      <c r="BB178" s="21"/>
    </row>
    <row r="179" spans="1:56" x14ac:dyDescent="0.3">
      <c r="A179" s="199" t="s">
        <v>1566</v>
      </c>
      <c r="B179" s="199" t="s">
        <v>13</v>
      </c>
      <c r="C179" s="199" t="s">
        <v>13</v>
      </c>
      <c r="D179" s="441" t="s">
        <v>1998</v>
      </c>
      <c r="E179" s="435" t="s">
        <v>1973</v>
      </c>
      <c r="F179" s="441" t="s">
        <v>38</v>
      </c>
      <c r="G179" s="441" t="s">
        <v>38</v>
      </c>
      <c r="H179" s="245">
        <v>123900</v>
      </c>
      <c r="I179" s="246">
        <v>0</v>
      </c>
      <c r="J179" s="246">
        <v>0</v>
      </c>
      <c r="K179" s="442" t="s">
        <v>1020</v>
      </c>
      <c r="L179" s="322">
        <v>0</v>
      </c>
      <c r="M179" s="246">
        <v>0</v>
      </c>
      <c r="N179" s="246">
        <v>0</v>
      </c>
      <c r="O179" s="246">
        <v>0</v>
      </c>
      <c r="P179" s="246">
        <v>0</v>
      </c>
      <c r="Q179" s="246">
        <v>0</v>
      </c>
      <c r="R179" s="443">
        <v>0</v>
      </c>
      <c r="S179" s="444">
        <v>0</v>
      </c>
      <c r="T179" s="445">
        <v>0</v>
      </c>
      <c r="U179" s="444">
        <v>0</v>
      </c>
      <c r="V179" s="444">
        <v>0</v>
      </c>
      <c r="W179" s="444">
        <v>0</v>
      </c>
      <c r="X179" s="444">
        <v>0</v>
      </c>
      <c r="Y179" s="446">
        <v>0</v>
      </c>
      <c r="Z179" s="199"/>
      <c r="AA179" s="245">
        <v>123900</v>
      </c>
      <c r="AB179" s="442">
        <v>0</v>
      </c>
      <c r="AC179" s="442">
        <v>0</v>
      </c>
      <c r="AD179" s="246">
        <v>23</v>
      </c>
      <c r="AE179" s="246">
        <v>0</v>
      </c>
      <c r="AF179" s="246">
        <v>0</v>
      </c>
      <c r="AH179" s="21"/>
      <c r="AI179" s="320"/>
      <c r="AJ179" s="320"/>
      <c r="AK179" s="320"/>
      <c r="AL179" s="20"/>
      <c r="AM179" s="20"/>
      <c r="AN179" s="21"/>
      <c r="AO179" s="21"/>
      <c r="AP179" s="320"/>
      <c r="AQ179" s="320"/>
      <c r="AR179" s="466"/>
      <c r="AS179" s="20"/>
      <c r="AT179" s="20"/>
      <c r="AU179" s="21"/>
      <c r="AV179" s="20"/>
      <c r="AW179" s="20"/>
      <c r="AX179" s="20"/>
      <c r="AY179" s="20"/>
      <c r="AZ179" s="20"/>
      <c r="BA179" s="20"/>
      <c r="BB179" s="21"/>
    </row>
    <row r="180" spans="1:56" x14ac:dyDescent="0.3">
      <c r="A180" s="21" t="s">
        <v>1697</v>
      </c>
      <c r="B180" s="21" t="s">
        <v>12</v>
      </c>
      <c r="C180" s="21" t="s">
        <v>12</v>
      </c>
      <c r="D180" s="299" t="s">
        <v>1998</v>
      </c>
      <c r="E180" s="435" t="s">
        <v>1972</v>
      </c>
      <c r="F180" s="299" t="s">
        <v>10</v>
      </c>
      <c r="G180" s="299" t="s">
        <v>38</v>
      </c>
      <c r="H180" s="241">
        <v>347900</v>
      </c>
      <c r="I180" s="20">
        <v>1011</v>
      </c>
      <c r="J180" s="20">
        <v>16</v>
      </c>
      <c r="K180" s="417">
        <v>63.1875</v>
      </c>
      <c r="L180" s="243">
        <v>1011</v>
      </c>
      <c r="M180" s="20">
        <v>16</v>
      </c>
      <c r="N180" s="20">
        <v>63.1875</v>
      </c>
      <c r="O180" s="20">
        <v>0</v>
      </c>
      <c r="P180" s="20">
        <v>0</v>
      </c>
      <c r="Q180" s="20">
        <v>0</v>
      </c>
      <c r="R180" s="414">
        <v>0</v>
      </c>
      <c r="S180" s="378">
        <v>0</v>
      </c>
      <c r="T180" s="415">
        <v>0</v>
      </c>
      <c r="U180" s="378">
        <v>0</v>
      </c>
      <c r="V180" s="378">
        <v>0</v>
      </c>
      <c r="W180" s="378">
        <v>0</v>
      </c>
      <c r="X180" s="378">
        <v>0</v>
      </c>
      <c r="Y180" s="416">
        <v>0</v>
      </c>
      <c r="Z180" s="20"/>
      <c r="AA180" s="241">
        <v>404100</v>
      </c>
      <c r="AB180" s="417">
        <v>76.25</v>
      </c>
      <c r="AC180" s="417">
        <v>99.666666666666671</v>
      </c>
      <c r="AD180" s="20">
        <v>46</v>
      </c>
      <c r="AE180" s="20">
        <v>8</v>
      </c>
      <c r="AF180" s="20">
        <v>610</v>
      </c>
      <c r="AH180" s="21"/>
      <c r="AI180" s="320"/>
      <c r="AJ180" s="320"/>
      <c r="AK180" s="320"/>
      <c r="AL180" s="20"/>
      <c r="AM180" s="20"/>
      <c r="AN180" s="21"/>
      <c r="AO180" s="21"/>
      <c r="AP180" s="320"/>
      <c r="AQ180" s="320"/>
      <c r="AR180" s="466"/>
      <c r="AS180" s="20"/>
      <c r="AT180" s="20"/>
      <c r="AU180" s="21"/>
      <c r="AV180" s="20"/>
      <c r="AW180" s="20"/>
      <c r="AX180" s="20"/>
      <c r="AY180" s="20"/>
      <c r="AZ180" s="20"/>
      <c r="BA180" s="20"/>
      <c r="BB180" s="21"/>
    </row>
    <row r="181" spans="1:56" x14ac:dyDescent="0.3">
      <c r="A181" s="21" t="s">
        <v>1698</v>
      </c>
      <c r="B181" s="21" t="s">
        <v>2</v>
      </c>
      <c r="C181" s="21" t="s">
        <v>2</v>
      </c>
      <c r="D181" s="299" t="s">
        <v>1998</v>
      </c>
      <c r="E181" s="435" t="s">
        <v>1972</v>
      </c>
      <c r="F181" s="299" t="s">
        <v>10</v>
      </c>
      <c r="G181" s="299" t="s">
        <v>38</v>
      </c>
      <c r="H181" s="241">
        <v>323700</v>
      </c>
      <c r="I181" s="20">
        <v>392</v>
      </c>
      <c r="J181" s="20">
        <v>6</v>
      </c>
      <c r="K181" s="417">
        <v>65.333333333333329</v>
      </c>
      <c r="L181" s="243">
        <v>392</v>
      </c>
      <c r="M181" s="20">
        <v>6</v>
      </c>
      <c r="N181" s="20">
        <v>65.333333333333329</v>
      </c>
      <c r="O181" s="20">
        <v>0</v>
      </c>
      <c r="P181" s="20">
        <v>0</v>
      </c>
      <c r="Q181" s="20">
        <v>0</v>
      </c>
      <c r="R181" s="414">
        <v>0</v>
      </c>
      <c r="S181" s="378">
        <v>0</v>
      </c>
      <c r="T181" s="415">
        <v>0</v>
      </c>
      <c r="U181" s="378">
        <v>0</v>
      </c>
      <c r="V181" s="378">
        <v>0</v>
      </c>
      <c r="W181" s="378">
        <v>0</v>
      </c>
      <c r="X181" s="378">
        <v>0</v>
      </c>
      <c r="Y181" s="416">
        <v>0</v>
      </c>
      <c r="Z181" s="298"/>
      <c r="AA181" s="241">
        <v>280800</v>
      </c>
      <c r="AB181" s="417">
        <v>30</v>
      </c>
      <c r="AC181" s="417">
        <v>30</v>
      </c>
      <c r="AD181" s="20">
        <v>115</v>
      </c>
      <c r="AE181" s="20">
        <v>3</v>
      </c>
      <c r="AF181" s="20">
        <v>90</v>
      </c>
      <c r="AH181" s="21"/>
      <c r="AI181" s="320"/>
      <c r="AJ181" s="320"/>
      <c r="AK181" s="320"/>
      <c r="AL181" s="20"/>
      <c r="AM181" s="20"/>
      <c r="AN181" s="25"/>
      <c r="AO181" s="21"/>
      <c r="AP181" s="320"/>
      <c r="AQ181" s="320"/>
      <c r="AR181" s="466"/>
      <c r="AS181" s="20"/>
      <c r="AT181" s="20"/>
      <c r="AU181" s="25"/>
      <c r="AV181" s="20"/>
      <c r="AW181" s="20"/>
      <c r="AX181" s="20"/>
      <c r="AY181" s="20"/>
      <c r="AZ181" s="20"/>
      <c r="BA181" s="20"/>
      <c r="BB181" s="25"/>
    </row>
    <row r="182" spans="1:56" x14ac:dyDescent="0.3">
      <c r="A182" s="21" t="s">
        <v>1425</v>
      </c>
      <c r="B182" s="21" t="s">
        <v>22</v>
      </c>
      <c r="C182" s="21" t="s">
        <v>22</v>
      </c>
      <c r="D182" s="299" t="s">
        <v>1998</v>
      </c>
      <c r="E182" s="435" t="s">
        <v>38</v>
      </c>
      <c r="F182" s="299" t="s">
        <v>1972</v>
      </c>
      <c r="G182" s="299" t="s">
        <v>38</v>
      </c>
      <c r="H182" s="241">
        <v>377500</v>
      </c>
      <c r="I182" s="20">
        <v>1097</v>
      </c>
      <c r="J182" s="20">
        <v>16</v>
      </c>
      <c r="K182" s="417">
        <v>68.5625</v>
      </c>
      <c r="L182" s="243">
        <v>1097</v>
      </c>
      <c r="M182" s="20">
        <v>16</v>
      </c>
      <c r="N182" s="20">
        <v>68.5625</v>
      </c>
      <c r="O182" s="20">
        <v>1479</v>
      </c>
      <c r="P182" s="20">
        <v>19</v>
      </c>
      <c r="Q182" s="20">
        <v>77.8</v>
      </c>
      <c r="R182" s="414">
        <v>791</v>
      </c>
      <c r="S182" s="378">
        <v>12</v>
      </c>
      <c r="T182" s="415">
        <v>65.900000000000006</v>
      </c>
      <c r="U182" s="378">
        <v>964</v>
      </c>
      <c r="V182" s="378">
        <v>12</v>
      </c>
      <c r="W182" s="378">
        <v>80.33</v>
      </c>
      <c r="X182" s="378">
        <v>1408</v>
      </c>
      <c r="Y182" s="416">
        <v>22</v>
      </c>
      <c r="Z182" s="203"/>
      <c r="AA182" s="241">
        <v>311000</v>
      </c>
      <c r="AB182" s="417">
        <v>51.625</v>
      </c>
      <c r="AC182" s="417">
        <v>47.333333333333336</v>
      </c>
      <c r="AD182" s="20">
        <v>118</v>
      </c>
      <c r="AE182" s="20">
        <v>8</v>
      </c>
      <c r="AF182" s="20">
        <v>413</v>
      </c>
      <c r="AH182" s="21"/>
      <c r="AI182" s="320"/>
      <c r="AJ182" s="320"/>
      <c r="AK182" s="320"/>
      <c r="AL182" s="20"/>
      <c r="AM182" s="20"/>
      <c r="AN182" s="63"/>
      <c r="AO182" s="21"/>
      <c r="AP182" s="320"/>
      <c r="AQ182" s="320"/>
      <c r="AR182" s="466"/>
      <c r="AS182" s="20"/>
      <c r="AT182" s="20"/>
      <c r="AU182" s="63"/>
      <c r="AV182" s="20"/>
      <c r="AW182" s="20"/>
      <c r="AX182" s="20"/>
      <c r="AY182" s="20"/>
      <c r="AZ182" s="20"/>
      <c r="BA182" s="20"/>
      <c r="BB182" s="63"/>
    </row>
    <row r="183" spans="1:56" x14ac:dyDescent="0.3">
      <c r="A183" s="199" t="s">
        <v>1570</v>
      </c>
      <c r="B183" s="199" t="s">
        <v>19</v>
      </c>
      <c r="C183" s="199" t="s">
        <v>19</v>
      </c>
      <c r="D183" s="441" t="s">
        <v>1998</v>
      </c>
      <c r="E183" s="435" t="s">
        <v>38</v>
      </c>
      <c r="F183" s="441" t="s">
        <v>1972</v>
      </c>
      <c r="G183" s="441" t="s">
        <v>38</v>
      </c>
      <c r="H183" s="245">
        <v>123900</v>
      </c>
      <c r="I183" s="246">
        <v>27</v>
      </c>
      <c r="J183" s="246">
        <v>1</v>
      </c>
      <c r="K183" s="442">
        <v>27</v>
      </c>
      <c r="L183" s="322">
        <v>27</v>
      </c>
      <c r="M183" s="246">
        <v>1</v>
      </c>
      <c r="N183" s="246">
        <v>27</v>
      </c>
      <c r="O183" s="246">
        <v>125</v>
      </c>
      <c r="P183" s="246">
        <v>3</v>
      </c>
      <c r="Q183" s="246">
        <v>41.7</v>
      </c>
      <c r="R183" s="443">
        <v>0</v>
      </c>
      <c r="S183" s="444">
        <v>0</v>
      </c>
      <c r="T183" s="445">
        <v>0</v>
      </c>
      <c r="U183" s="444">
        <v>0</v>
      </c>
      <c r="V183" s="444">
        <v>0</v>
      </c>
      <c r="W183" s="444">
        <v>0</v>
      </c>
      <c r="X183" s="444">
        <v>0</v>
      </c>
      <c r="Y183" s="446">
        <v>0</v>
      </c>
      <c r="Z183" s="372"/>
      <c r="AA183" s="245">
        <v>113400</v>
      </c>
      <c r="AB183" s="442">
        <v>16</v>
      </c>
      <c r="AC183" s="442">
        <v>16</v>
      </c>
      <c r="AD183" s="246">
        <v>37</v>
      </c>
      <c r="AE183" s="246">
        <v>3</v>
      </c>
      <c r="AF183" s="246">
        <v>48</v>
      </c>
      <c r="AH183" s="21"/>
      <c r="AI183" s="320"/>
      <c r="AJ183" s="320"/>
      <c r="AK183" s="320"/>
      <c r="AL183" s="20"/>
      <c r="AM183" s="20"/>
      <c r="AN183" s="63"/>
      <c r="AO183" s="21"/>
      <c r="AP183" s="320"/>
      <c r="AQ183" s="320"/>
      <c r="AR183" s="466"/>
      <c r="AS183" s="20"/>
      <c r="AT183" s="20"/>
      <c r="AU183" s="63"/>
      <c r="AV183" s="20"/>
      <c r="AW183" s="20"/>
      <c r="AX183" s="20"/>
      <c r="AY183" s="20"/>
      <c r="AZ183" s="20"/>
      <c r="BA183" s="20"/>
      <c r="BB183" s="63"/>
    </row>
    <row r="184" spans="1:56" x14ac:dyDescent="0.3">
      <c r="A184" s="21" t="s">
        <v>1429</v>
      </c>
      <c r="B184" s="21" t="s">
        <v>17</v>
      </c>
      <c r="C184" s="21" t="s">
        <v>17</v>
      </c>
      <c r="D184" s="299" t="s">
        <v>1998</v>
      </c>
      <c r="E184" s="435" t="s">
        <v>10</v>
      </c>
      <c r="F184" s="299" t="s">
        <v>1971</v>
      </c>
      <c r="G184" s="299" t="s">
        <v>38</v>
      </c>
      <c r="H184" s="241">
        <v>474800</v>
      </c>
      <c r="I184" s="20">
        <v>1896</v>
      </c>
      <c r="J184" s="20">
        <v>22</v>
      </c>
      <c r="K184" s="417">
        <v>86.181818181818187</v>
      </c>
      <c r="L184" s="243">
        <v>1896</v>
      </c>
      <c r="M184" s="20">
        <v>22</v>
      </c>
      <c r="N184" s="20">
        <v>86.181818181818187</v>
      </c>
      <c r="O184" s="20">
        <v>1890</v>
      </c>
      <c r="P184" s="20">
        <v>21</v>
      </c>
      <c r="Q184" s="20">
        <v>90</v>
      </c>
      <c r="R184" s="414">
        <v>1224</v>
      </c>
      <c r="S184" s="378">
        <v>15</v>
      </c>
      <c r="T184" s="415">
        <v>81.599999999999994</v>
      </c>
      <c r="U184" s="378">
        <v>1940</v>
      </c>
      <c r="V184" s="378">
        <v>22</v>
      </c>
      <c r="W184" s="378">
        <v>88.18</v>
      </c>
      <c r="X184" s="378">
        <v>1796</v>
      </c>
      <c r="Y184" s="416">
        <v>20</v>
      </c>
      <c r="Z184" s="21"/>
      <c r="AA184" s="241">
        <v>449200</v>
      </c>
      <c r="AB184" s="417">
        <v>82.5</v>
      </c>
      <c r="AC184" s="417">
        <v>87</v>
      </c>
      <c r="AD184" s="20">
        <v>70</v>
      </c>
      <c r="AE184" s="20">
        <v>8</v>
      </c>
      <c r="AF184" s="20">
        <v>660</v>
      </c>
      <c r="AH184" s="21"/>
      <c r="AI184" s="320"/>
      <c r="AJ184" s="320"/>
      <c r="AK184" s="320"/>
      <c r="AL184" s="20"/>
      <c r="AM184" s="20"/>
      <c r="AN184" s="21"/>
      <c r="AO184" s="21"/>
      <c r="AP184" s="320"/>
      <c r="AQ184" s="320"/>
      <c r="AR184" s="466"/>
      <c r="AS184" s="20"/>
      <c r="AT184" s="20"/>
      <c r="AU184" s="21"/>
      <c r="AV184" s="20"/>
      <c r="AW184" s="20"/>
      <c r="AX184" s="20"/>
      <c r="AY184" s="20"/>
      <c r="AZ184" s="20"/>
      <c r="BA184" s="20"/>
      <c r="BB184" s="21"/>
    </row>
    <row r="185" spans="1:56" x14ac:dyDescent="0.3">
      <c r="A185" s="21" t="s">
        <v>1012</v>
      </c>
      <c r="B185" s="21" t="s">
        <v>22</v>
      </c>
      <c r="C185" s="21" t="s">
        <v>22</v>
      </c>
      <c r="D185" s="299" t="s">
        <v>1998</v>
      </c>
      <c r="E185" s="435" t="s">
        <v>1972</v>
      </c>
      <c r="F185" s="299" t="s">
        <v>1972</v>
      </c>
      <c r="G185" s="299" t="s">
        <v>1998</v>
      </c>
      <c r="H185" s="241">
        <v>335300</v>
      </c>
      <c r="I185" s="20">
        <v>1340</v>
      </c>
      <c r="J185" s="20">
        <v>22</v>
      </c>
      <c r="K185" s="417">
        <v>60.909090909090907</v>
      </c>
      <c r="L185" s="243">
        <v>1340</v>
      </c>
      <c r="M185" s="20">
        <v>22</v>
      </c>
      <c r="N185" s="20">
        <v>60.909090909090907</v>
      </c>
      <c r="O185" s="20">
        <v>948</v>
      </c>
      <c r="P185" s="20">
        <v>18</v>
      </c>
      <c r="Q185" s="20">
        <v>52.7</v>
      </c>
      <c r="R185" s="414">
        <v>529</v>
      </c>
      <c r="S185" s="378">
        <v>9</v>
      </c>
      <c r="T185" s="415">
        <v>58.8</v>
      </c>
      <c r="U185" s="378">
        <v>40</v>
      </c>
      <c r="V185" s="378">
        <v>2</v>
      </c>
      <c r="W185" s="378">
        <v>20</v>
      </c>
      <c r="X185" s="378">
        <v>0</v>
      </c>
      <c r="Y185" s="416">
        <v>0</v>
      </c>
      <c r="Z185" s="21"/>
      <c r="AA185" s="241">
        <v>319700</v>
      </c>
      <c r="AB185" s="417">
        <v>58</v>
      </c>
      <c r="AC185" s="417">
        <v>59.333333333333336</v>
      </c>
      <c r="AD185" s="20">
        <v>78</v>
      </c>
      <c r="AE185" s="20">
        <v>8</v>
      </c>
      <c r="AF185" s="20">
        <v>464</v>
      </c>
      <c r="AH185" s="21"/>
      <c r="AI185" s="320"/>
      <c r="AJ185" s="320"/>
      <c r="AK185" s="320"/>
      <c r="AL185" s="20"/>
      <c r="AM185" s="20"/>
      <c r="AN185" s="21"/>
      <c r="AO185" s="21"/>
      <c r="AP185" s="320"/>
      <c r="AQ185" s="320"/>
      <c r="AR185" s="466"/>
      <c r="AS185" s="20"/>
      <c r="AT185" s="20"/>
      <c r="AU185" s="21"/>
      <c r="AV185" s="20"/>
      <c r="AW185" s="20"/>
      <c r="AX185" s="20"/>
      <c r="AY185" s="20"/>
      <c r="AZ185" s="20"/>
      <c r="BA185" s="20"/>
      <c r="BB185" s="21"/>
      <c r="BC185" s="200"/>
    </row>
    <row r="186" spans="1:56" x14ac:dyDescent="0.3">
      <c r="A186" s="21" t="s">
        <v>1437</v>
      </c>
      <c r="B186" s="21" t="s">
        <v>3</v>
      </c>
      <c r="C186" s="21" t="s">
        <v>3</v>
      </c>
      <c r="D186" s="299" t="s">
        <v>1998</v>
      </c>
      <c r="E186" s="435" t="s">
        <v>10</v>
      </c>
      <c r="F186" s="299" t="s">
        <v>1972</v>
      </c>
      <c r="G186" s="299" t="s">
        <v>38</v>
      </c>
      <c r="H186" s="241">
        <v>530600</v>
      </c>
      <c r="I186" s="20">
        <v>2024</v>
      </c>
      <c r="J186" s="20">
        <v>21</v>
      </c>
      <c r="K186" s="417">
        <v>96.38095238095238</v>
      </c>
      <c r="L186" s="243">
        <v>2024</v>
      </c>
      <c r="M186" s="20">
        <v>21</v>
      </c>
      <c r="N186" s="20">
        <v>96.38095238095238</v>
      </c>
      <c r="O186" s="20">
        <v>1154</v>
      </c>
      <c r="P186" s="20">
        <v>13</v>
      </c>
      <c r="Q186" s="20">
        <v>88.8</v>
      </c>
      <c r="R186" s="414">
        <v>875</v>
      </c>
      <c r="S186" s="378">
        <v>8</v>
      </c>
      <c r="T186" s="415">
        <v>109.4</v>
      </c>
      <c r="U186" s="378">
        <v>2495</v>
      </c>
      <c r="V186" s="378">
        <v>22</v>
      </c>
      <c r="W186" s="378">
        <v>113.41</v>
      </c>
      <c r="X186" s="378">
        <v>1423</v>
      </c>
      <c r="Y186" s="416">
        <v>13</v>
      </c>
      <c r="Z186" s="20"/>
      <c r="AA186" s="241">
        <v>535300</v>
      </c>
      <c r="AB186" s="417">
        <v>102.71428571428571</v>
      </c>
      <c r="AC186" s="417">
        <v>104.33333333333333</v>
      </c>
      <c r="AD186" s="20">
        <v>125</v>
      </c>
      <c r="AE186" s="20">
        <v>7</v>
      </c>
      <c r="AF186" s="20">
        <v>719</v>
      </c>
      <c r="AH186" s="21"/>
      <c r="AI186" s="320"/>
      <c r="AJ186" s="320"/>
      <c r="AK186" s="320"/>
      <c r="AL186" s="20"/>
      <c r="AM186" s="20"/>
      <c r="AN186" s="21"/>
      <c r="AO186" s="21"/>
      <c r="AP186" s="320"/>
      <c r="AQ186" s="320"/>
      <c r="AR186" s="466"/>
      <c r="AS186" s="20"/>
      <c r="AT186" s="20"/>
      <c r="AU186" s="21"/>
      <c r="AV186" s="20"/>
      <c r="AW186" s="20"/>
      <c r="AX186" s="20"/>
      <c r="AY186" s="20"/>
      <c r="AZ186" s="20"/>
      <c r="BA186" s="20"/>
      <c r="BB186" s="21"/>
    </row>
    <row r="187" spans="1:56" x14ac:dyDescent="0.3">
      <c r="A187" s="199" t="s">
        <v>1574</v>
      </c>
      <c r="B187" s="199" t="s">
        <v>25</v>
      </c>
      <c r="C187" s="199" t="s">
        <v>25</v>
      </c>
      <c r="D187" s="441" t="s">
        <v>1998</v>
      </c>
      <c r="E187" s="435" t="s">
        <v>1972</v>
      </c>
      <c r="F187" s="441" t="s">
        <v>10</v>
      </c>
      <c r="G187" s="441" t="s">
        <v>38</v>
      </c>
      <c r="H187" s="245">
        <v>175400</v>
      </c>
      <c r="I187" s="246">
        <v>91</v>
      </c>
      <c r="J187" s="246">
        <v>2</v>
      </c>
      <c r="K187" s="442">
        <v>45.5</v>
      </c>
      <c r="L187" s="322">
        <v>91</v>
      </c>
      <c r="M187" s="246">
        <v>2</v>
      </c>
      <c r="N187" s="246">
        <v>45.5</v>
      </c>
      <c r="O187" s="246">
        <v>0</v>
      </c>
      <c r="P187" s="246">
        <v>0</v>
      </c>
      <c r="Q187" s="246">
        <v>0</v>
      </c>
      <c r="R187" s="443">
        <v>0</v>
      </c>
      <c r="S187" s="444">
        <v>0</v>
      </c>
      <c r="T187" s="445">
        <v>0</v>
      </c>
      <c r="U187" s="444">
        <v>0</v>
      </c>
      <c r="V187" s="444">
        <v>0</v>
      </c>
      <c r="W187" s="444">
        <v>0</v>
      </c>
      <c r="X187" s="444">
        <v>0</v>
      </c>
      <c r="Y187" s="446">
        <v>0</v>
      </c>
      <c r="Z187" s="199"/>
      <c r="AA187" s="245">
        <v>175400</v>
      </c>
      <c r="AB187" s="442">
        <v>30.5</v>
      </c>
      <c r="AC187" s="442">
        <v>30.5</v>
      </c>
      <c r="AD187" s="246">
        <v>38</v>
      </c>
      <c r="AE187" s="246">
        <v>2</v>
      </c>
      <c r="AF187" s="246">
        <v>61</v>
      </c>
      <c r="AH187" s="21"/>
      <c r="AI187" s="320"/>
      <c r="AJ187" s="320"/>
      <c r="AK187" s="320"/>
      <c r="AL187" s="20"/>
      <c r="AM187" s="20"/>
      <c r="AN187" s="21"/>
      <c r="AO187" s="21"/>
      <c r="AP187" s="320"/>
      <c r="AQ187" s="320"/>
      <c r="AR187" s="466"/>
      <c r="AS187" s="20"/>
      <c r="AT187" s="20"/>
      <c r="AU187" s="21"/>
      <c r="AV187" s="20"/>
      <c r="AW187" s="20"/>
      <c r="AX187" s="20"/>
      <c r="AY187" s="20"/>
      <c r="AZ187" s="20"/>
      <c r="BA187" s="20"/>
      <c r="BB187" s="21"/>
      <c r="BD187" s="200"/>
    </row>
    <row r="188" spans="1:56" x14ac:dyDescent="0.3">
      <c r="A188" s="199" t="s">
        <v>1701</v>
      </c>
      <c r="B188" s="199" t="s">
        <v>17</v>
      </c>
      <c r="C188" s="199" t="s">
        <v>17</v>
      </c>
      <c r="D188" s="441" t="s">
        <v>1998</v>
      </c>
      <c r="E188" s="435" t="s">
        <v>1972</v>
      </c>
      <c r="F188" s="441" t="s">
        <v>10</v>
      </c>
      <c r="G188" s="441" t="s">
        <v>38</v>
      </c>
      <c r="H188" s="245">
        <v>123900</v>
      </c>
      <c r="I188" s="246">
        <v>26</v>
      </c>
      <c r="J188" s="246">
        <v>1</v>
      </c>
      <c r="K188" s="442">
        <v>26</v>
      </c>
      <c r="L188" s="322">
        <v>26</v>
      </c>
      <c r="M188" s="246">
        <v>1</v>
      </c>
      <c r="N188" s="246">
        <v>26</v>
      </c>
      <c r="O188" s="246">
        <v>0</v>
      </c>
      <c r="P188" s="246">
        <v>0</v>
      </c>
      <c r="Q188" s="246">
        <v>0</v>
      </c>
      <c r="R188" s="443">
        <v>0</v>
      </c>
      <c r="S188" s="444">
        <v>0</v>
      </c>
      <c r="T188" s="445">
        <v>0</v>
      </c>
      <c r="U188" s="444">
        <v>0</v>
      </c>
      <c r="V188" s="444">
        <v>0</v>
      </c>
      <c r="W188" s="444">
        <v>0</v>
      </c>
      <c r="X188" s="444">
        <v>0</v>
      </c>
      <c r="Y188" s="446">
        <v>0</v>
      </c>
      <c r="Z188" s="372"/>
      <c r="AA188" s="245">
        <v>123900</v>
      </c>
      <c r="AB188" s="442">
        <v>13</v>
      </c>
      <c r="AC188" s="442">
        <v>13</v>
      </c>
      <c r="AD188" s="246">
        <v>34</v>
      </c>
      <c r="AE188" s="246">
        <v>1</v>
      </c>
      <c r="AF188" s="246">
        <v>13</v>
      </c>
    </row>
    <row r="189" spans="1:56" x14ac:dyDescent="0.3">
      <c r="A189" s="21" t="s">
        <v>1438</v>
      </c>
      <c r="B189" s="437" t="s">
        <v>22</v>
      </c>
      <c r="C189" s="21" t="s">
        <v>16</v>
      </c>
      <c r="D189" s="299" t="s">
        <v>38</v>
      </c>
      <c r="E189" s="435" t="s">
        <v>1972</v>
      </c>
      <c r="F189" s="299" t="s">
        <v>1971</v>
      </c>
      <c r="G189" s="299" t="s">
        <v>38</v>
      </c>
      <c r="H189" s="241">
        <v>272500</v>
      </c>
      <c r="I189" s="20">
        <v>594</v>
      </c>
      <c r="J189" s="20">
        <v>12</v>
      </c>
      <c r="K189" s="417">
        <v>49.5</v>
      </c>
      <c r="L189" s="243">
        <v>594</v>
      </c>
      <c r="M189" s="20">
        <v>12</v>
      </c>
      <c r="N189" s="20">
        <v>49.5</v>
      </c>
      <c r="O189" s="20">
        <v>950</v>
      </c>
      <c r="P189" s="20">
        <v>16</v>
      </c>
      <c r="Q189" s="20">
        <v>59.4</v>
      </c>
      <c r="R189" s="414">
        <v>518</v>
      </c>
      <c r="S189" s="378">
        <v>8</v>
      </c>
      <c r="T189" s="415">
        <v>64.8</v>
      </c>
      <c r="U189" s="378">
        <v>1614</v>
      </c>
      <c r="V189" s="378">
        <v>22</v>
      </c>
      <c r="W189" s="378">
        <v>73.36</v>
      </c>
      <c r="X189" s="378">
        <v>1027</v>
      </c>
      <c r="Y189" s="416">
        <v>17</v>
      </c>
      <c r="Z189" s="20"/>
      <c r="AA189" s="241">
        <v>290100</v>
      </c>
      <c r="AB189" s="417">
        <v>55.5</v>
      </c>
      <c r="AC189" s="417">
        <v>59.333333333333336</v>
      </c>
      <c r="AD189" s="20">
        <v>42</v>
      </c>
      <c r="AE189" s="20">
        <v>6</v>
      </c>
      <c r="AF189" s="20">
        <v>333</v>
      </c>
    </row>
    <row r="190" spans="1:56" x14ac:dyDescent="0.3">
      <c r="A190" s="21" t="s">
        <v>1440</v>
      </c>
      <c r="B190" s="21" t="s">
        <v>22</v>
      </c>
      <c r="C190" s="21" t="s">
        <v>22</v>
      </c>
      <c r="D190" s="299" t="s">
        <v>1998</v>
      </c>
      <c r="E190" s="435" t="s">
        <v>1974</v>
      </c>
      <c r="F190" s="299" t="s">
        <v>1974</v>
      </c>
      <c r="G190" s="299" t="s">
        <v>1998</v>
      </c>
      <c r="H190" s="241">
        <v>264300</v>
      </c>
      <c r="I190" s="20">
        <v>768</v>
      </c>
      <c r="J190" s="20">
        <v>16</v>
      </c>
      <c r="K190" s="417">
        <v>48</v>
      </c>
      <c r="L190" s="243">
        <v>768</v>
      </c>
      <c r="M190" s="20">
        <v>16</v>
      </c>
      <c r="N190" s="20">
        <v>48</v>
      </c>
      <c r="O190" s="20">
        <v>1078</v>
      </c>
      <c r="P190" s="20">
        <v>22</v>
      </c>
      <c r="Q190" s="20">
        <v>49</v>
      </c>
      <c r="R190" s="414">
        <v>0</v>
      </c>
      <c r="S190" s="378">
        <v>0</v>
      </c>
      <c r="T190" s="415">
        <v>0</v>
      </c>
      <c r="U190" s="378">
        <v>1274</v>
      </c>
      <c r="V190" s="378">
        <v>21</v>
      </c>
      <c r="W190" s="378">
        <v>60.67</v>
      </c>
      <c r="X190" s="378">
        <v>1111</v>
      </c>
      <c r="Y190" s="416">
        <v>22</v>
      </c>
      <c r="Z190" s="20"/>
      <c r="AA190" s="241">
        <v>218500</v>
      </c>
      <c r="AB190" s="417">
        <v>42.714285714285715</v>
      </c>
      <c r="AC190" s="417">
        <v>32.333333333333336</v>
      </c>
      <c r="AD190" s="20">
        <v>63</v>
      </c>
      <c r="AE190" s="20">
        <v>7</v>
      </c>
      <c r="AF190" s="20">
        <v>299</v>
      </c>
    </row>
    <row r="191" spans="1:56" x14ac:dyDescent="0.3">
      <c r="A191" s="199" t="s">
        <v>1705</v>
      </c>
      <c r="B191" s="199" t="s">
        <v>21</v>
      </c>
      <c r="C191" s="199" t="s">
        <v>21</v>
      </c>
      <c r="D191" s="441" t="s">
        <v>1998</v>
      </c>
      <c r="E191" s="435" t="s">
        <v>38</v>
      </c>
      <c r="F191" s="441" t="s">
        <v>1974</v>
      </c>
      <c r="G191" s="441" t="s">
        <v>38</v>
      </c>
      <c r="H191" s="245">
        <v>123900</v>
      </c>
      <c r="I191" s="246">
        <v>0</v>
      </c>
      <c r="J191" s="246">
        <v>0</v>
      </c>
      <c r="K191" s="442" t="s">
        <v>1020</v>
      </c>
      <c r="L191" s="322">
        <v>0</v>
      </c>
      <c r="M191" s="246">
        <v>0</v>
      </c>
      <c r="N191" s="246">
        <v>0</v>
      </c>
      <c r="O191" s="246">
        <v>0</v>
      </c>
      <c r="P191" s="246">
        <v>0</v>
      </c>
      <c r="Q191" s="246">
        <v>0</v>
      </c>
      <c r="R191" s="443">
        <v>0</v>
      </c>
      <c r="S191" s="444">
        <v>0</v>
      </c>
      <c r="T191" s="445">
        <v>0</v>
      </c>
      <c r="U191" s="444">
        <v>0</v>
      </c>
      <c r="V191" s="444">
        <v>0</v>
      </c>
      <c r="W191" s="444">
        <v>0</v>
      </c>
      <c r="X191" s="444">
        <v>0</v>
      </c>
      <c r="Y191" s="446">
        <v>0</v>
      </c>
      <c r="Z191" s="301"/>
      <c r="AA191" s="245">
        <v>247800</v>
      </c>
      <c r="AB191" s="442">
        <v>59.166666666666664</v>
      </c>
      <c r="AC191" s="442">
        <v>53.666666666666664</v>
      </c>
      <c r="AD191" s="246">
        <v>59</v>
      </c>
      <c r="AE191" s="246">
        <v>6</v>
      </c>
      <c r="AF191" s="246">
        <v>355</v>
      </c>
    </row>
    <row r="192" spans="1:56" x14ac:dyDescent="0.3">
      <c r="A192" s="199" t="s">
        <v>1707</v>
      </c>
      <c r="B192" s="199" t="s">
        <v>15</v>
      </c>
      <c r="C192" s="199" t="s">
        <v>15</v>
      </c>
      <c r="D192" s="441" t="s">
        <v>1998</v>
      </c>
      <c r="E192" s="435" t="s">
        <v>38</v>
      </c>
      <c r="F192" s="441" t="s">
        <v>1974</v>
      </c>
      <c r="G192" s="441" t="s">
        <v>38</v>
      </c>
      <c r="H192" s="245">
        <v>123900</v>
      </c>
      <c r="I192" s="246">
        <v>0</v>
      </c>
      <c r="J192" s="246">
        <v>0</v>
      </c>
      <c r="K192" s="442" t="s">
        <v>1020</v>
      </c>
      <c r="L192" s="322">
        <v>0</v>
      </c>
      <c r="M192" s="246">
        <v>0</v>
      </c>
      <c r="N192" s="246">
        <v>0</v>
      </c>
      <c r="O192" s="246">
        <v>0</v>
      </c>
      <c r="P192" s="246">
        <v>0</v>
      </c>
      <c r="Q192" s="246">
        <v>0</v>
      </c>
      <c r="R192" s="443">
        <v>0</v>
      </c>
      <c r="S192" s="444">
        <v>0</v>
      </c>
      <c r="T192" s="445">
        <v>0</v>
      </c>
      <c r="U192" s="444">
        <v>0</v>
      </c>
      <c r="V192" s="444">
        <v>0</v>
      </c>
      <c r="W192" s="444">
        <v>0</v>
      </c>
      <c r="X192" s="444">
        <v>0</v>
      </c>
      <c r="Y192" s="446">
        <v>0</v>
      </c>
      <c r="Z192" s="372"/>
      <c r="AA192" s="245">
        <v>123900</v>
      </c>
      <c r="AB192" s="442">
        <v>0</v>
      </c>
      <c r="AC192" s="442">
        <v>0</v>
      </c>
      <c r="AD192" s="246">
        <v>23</v>
      </c>
      <c r="AE192" s="246">
        <v>0</v>
      </c>
      <c r="AF192" s="246">
        <v>0</v>
      </c>
    </row>
    <row r="193" spans="1:32" x14ac:dyDescent="0.3">
      <c r="A193" s="21" t="s">
        <v>1727</v>
      </c>
      <c r="B193" s="21" t="s">
        <v>41</v>
      </c>
      <c r="C193" s="21" t="s">
        <v>41</v>
      </c>
      <c r="D193" s="299" t="s">
        <v>1998</v>
      </c>
      <c r="E193" s="435" t="s">
        <v>1971</v>
      </c>
      <c r="F193" s="299" t="s">
        <v>1971</v>
      </c>
      <c r="G193" s="299" t="s">
        <v>1998</v>
      </c>
      <c r="H193" s="241">
        <v>303200</v>
      </c>
      <c r="I193" s="20">
        <v>881</v>
      </c>
      <c r="J193" s="20">
        <v>16</v>
      </c>
      <c r="K193" s="417">
        <v>55.0625</v>
      </c>
      <c r="L193" s="243">
        <v>881</v>
      </c>
      <c r="M193" s="20">
        <v>16</v>
      </c>
      <c r="N193" s="20">
        <v>55.0625</v>
      </c>
      <c r="O193" s="20">
        <v>0</v>
      </c>
      <c r="P193" s="20">
        <v>0</v>
      </c>
      <c r="Q193" s="20">
        <v>0</v>
      </c>
      <c r="R193" s="414">
        <v>0</v>
      </c>
      <c r="S193" s="378">
        <v>0</v>
      </c>
      <c r="T193" s="415">
        <v>0</v>
      </c>
      <c r="U193" s="378">
        <v>0</v>
      </c>
      <c r="V193" s="378">
        <v>0</v>
      </c>
      <c r="W193" s="378">
        <v>0</v>
      </c>
      <c r="X193" s="378">
        <v>0</v>
      </c>
      <c r="Y193" s="416">
        <v>0</v>
      </c>
      <c r="Z193" s="21"/>
      <c r="AA193" s="241">
        <v>372800</v>
      </c>
      <c r="AB193" s="417">
        <v>72.625</v>
      </c>
      <c r="AC193" s="417">
        <v>80.666666666666671</v>
      </c>
      <c r="AD193" s="20">
        <v>30</v>
      </c>
      <c r="AE193" s="20">
        <v>8</v>
      </c>
      <c r="AF193" s="20">
        <v>581</v>
      </c>
    </row>
    <row r="194" spans="1:32" x14ac:dyDescent="0.3">
      <c r="A194" s="21" t="s">
        <v>1447</v>
      </c>
      <c r="B194" s="21" t="s">
        <v>19</v>
      </c>
      <c r="C194" s="21" t="s">
        <v>19</v>
      </c>
      <c r="D194" s="299" t="s">
        <v>1998</v>
      </c>
      <c r="E194" s="435" t="s">
        <v>1972</v>
      </c>
      <c r="F194" s="299" t="s">
        <v>10</v>
      </c>
      <c r="G194" s="299" t="s">
        <v>38</v>
      </c>
      <c r="H194" s="300">
        <v>469200</v>
      </c>
      <c r="I194" s="20">
        <v>1875</v>
      </c>
      <c r="J194" s="20">
        <v>22</v>
      </c>
      <c r="K194" s="417">
        <v>85.227272727272734</v>
      </c>
      <c r="L194" s="243">
        <v>1875</v>
      </c>
      <c r="M194" s="20">
        <v>22</v>
      </c>
      <c r="N194" s="20">
        <v>85.227272727272734</v>
      </c>
      <c r="O194" s="20">
        <v>2046</v>
      </c>
      <c r="P194" s="20">
        <v>22</v>
      </c>
      <c r="Q194" s="20">
        <v>93</v>
      </c>
      <c r="R194" s="414">
        <v>534</v>
      </c>
      <c r="S194" s="378">
        <v>7</v>
      </c>
      <c r="T194" s="415">
        <v>76.3</v>
      </c>
      <c r="U194" s="378">
        <v>4</v>
      </c>
      <c r="V194" s="378">
        <v>1</v>
      </c>
      <c r="W194" s="378">
        <v>4</v>
      </c>
      <c r="X194" s="378">
        <v>2302</v>
      </c>
      <c r="Y194" s="416">
        <v>22</v>
      </c>
      <c r="Z194" s="21"/>
      <c r="AA194" s="241">
        <v>383200</v>
      </c>
      <c r="AB194" s="417">
        <v>74.142857142857139</v>
      </c>
      <c r="AC194" s="417">
        <v>49.666666666666664</v>
      </c>
      <c r="AD194" s="20">
        <v>147</v>
      </c>
      <c r="AE194" s="20">
        <v>7</v>
      </c>
      <c r="AF194" s="20">
        <v>519</v>
      </c>
    </row>
    <row r="195" spans="1:32" x14ac:dyDescent="0.3">
      <c r="A195" s="199" t="s">
        <v>1709</v>
      </c>
      <c r="B195" s="199" t="s">
        <v>24</v>
      </c>
      <c r="C195" s="199" t="s">
        <v>24</v>
      </c>
      <c r="D195" s="441" t="s">
        <v>1998</v>
      </c>
      <c r="E195" s="435" t="s">
        <v>1972</v>
      </c>
      <c r="F195" s="441" t="s">
        <v>10</v>
      </c>
      <c r="G195" s="441" t="s">
        <v>38</v>
      </c>
      <c r="H195" s="245">
        <v>123900</v>
      </c>
      <c r="I195" s="246">
        <v>0</v>
      </c>
      <c r="J195" s="246">
        <v>0</v>
      </c>
      <c r="K195" s="442" t="s">
        <v>1020</v>
      </c>
      <c r="L195" s="322">
        <v>0</v>
      </c>
      <c r="M195" s="246">
        <v>0</v>
      </c>
      <c r="N195" s="246">
        <v>0</v>
      </c>
      <c r="O195" s="246">
        <v>0</v>
      </c>
      <c r="P195" s="246">
        <v>0</v>
      </c>
      <c r="Q195" s="246">
        <v>0</v>
      </c>
      <c r="R195" s="443">
        <v>0</v>
      </c>
      <c r="S195" s="444">
        <v>0</v>
      </c>
      <c r="T195" s="445">
        <v>0</v>
      </c>
      <c r="U195" s="444">
        <v>0</v>
      </c>
      <c r="V195" s="444">
        <v>0</v>
      </c>
      <c r="W195" s="444">
        <v>0</v>
      </c>
      <c r="X195" s="444">
        <v>0</v>
      </c>
      <c r="Y195" s="446">
        <v>0</v>
      </c>
      <c r="Z195" s="246"/>
      <c r="AA195" s="245">
        <v>123900</v>
      </c>
      <c r="AB195" s="442">
        <v>37</v>
      </c>
      <c r="AC195" s="442">
        <v>37</v>
      </c>
      <c r="AD195" s="246">
        <v>10</v>
      </c>
      <c r="AE195" s="246">
        <v>1</v>
      </c>
      <c r="AF195" s="246">
        <v>37</v>
      </c>
    </row>
    <row r="196" spans="1:32" x14ac:dyDescent="0.3">
      <c r="A196" s="21" t="s">
        <v>1581</v>
      </c>
      <c r="B196" s="21" t="s">
        <v>19</v>
      </c>
      <c r="C196" s="21" t="s">
        <v>19</v>
      </c>
      <c r="D196" s="299" t="s">
        <v>1998</v>
      </c>
      <c r="E196" s="435" t="s">
        <v>10</v>
      </c>
      <c r="F196" s="299" t="s">
        <v>9</v>
      </c>
      <c r="G196" s="299" t="s">
        <v>38</v>
      </c>
      <c r="H196" s="241">
        <v>344100</v>
      </c>
      <c r="I196" s="20">
        <v>625</v>
      </c>
      <c r="J196" s="20">
        <v>10</v>
      </c>
      <c r="K196" s="417">
        <v>62.5</v>
      </c>
      <c r="L196" s="243">
        <v>625</v>
      </c>
      <c r="M196" s="20">
        <v>10</v>
      </c>
      <c r="N196" s="20">
        <v>62.5</v>
      </c>
      <c r="O196" s="20">
        <v>0</v>
      </c>
      <c r="P196" s="20">
        <v>0</v>
      </c>
      <c r="Q196" s="20">
        <v>0</v>
      </c>
      <c r="R196" s="414">
        <v>0</v>
      </c>
      <c r="S196" s="378">
        <v>0</v>
      </c>
      <c r="T196" s="415">
        <v>0</v>
      </c>
      <c r="U196" s="378">
        <v>0</v>
      </c>
      <c r="V196" s="378">
        <v>0</v>
      </c>
      <c r="W196" s="378">
        <v>0</v>
      </c>
      <c r="X196" s="378">
        <v>0</v>
      </c>
      <c r="Y196" s="416">
        <v>0</v>
      </c>
      <c r="Z196" s="21"/>
      <c r="AA196" s="241">
        <v>344100</v>
      </c>
      <c r="AB196" s="417">
        <v>31.5</v>
      </c>
      <c r="AC196" s="417">
        <v>31.5</v>
      </c>
      <c r="AD196" s="20">
        <v>132</v>
      </c>
      <c r="AE196" s="20">
        <v>2</v>
      </c>
      <c r="AF196" s="20">
        <v>63</v>
      </c>
    </row>
    <row r="197" spans="1:32" x14ac:dyDescent="0.3">
      <c r="A197" s="21" t="s">
        <v>1456</v>
      </c>
      <c r="B197" s="21" t="s">
        <v>19</v>
      </c>
      <c r="C197" s="21" t="s">
        <v>19</v>
      </c>
      <c r="D197" s="299" t="s">
        <v>1998</v>
      </c>
      <c r="E197" s="435" t="s">
        <v>1971</v>
      </c>
      <c r="F197" s="299" t="s">
        <v>1971</v>
      </c>
      <c r="G197" s="299" t="s">
        <v>1998</v>
      </c>
      <c r="H197" s="241">
        <v>573800</v>
      </c>
      <c r="I197" s="20">
        <v>1549</v>
      </c>
      <c r="J197" s="20">
        <v>18</v>
      </c>
      <c r="K197" s="417">
        <v>86.055555555555557</v>
      </c>
      <c r="L197" s="243">
        <v>1549</v>
      </c>
      <c r="M197" s="20">
        <v>18</v>
      </c>
      <c r="N197" s="20">
        <v>86.055555555555557</v>
      </c>
      <c r="O197" s="20">
        <v>1385</v>
      </c>
      <c r="P197" s="20">
        <v>15</v>
      </c>
      <c r="Q197" s="20">
        <v>92.3</v>
      </c>
      <c r="R197" s="414">
        <v>1777</v>
      </c>
      <c r="S197" s="378">
        <v>17</v>
      </c>
      <c r="T197" s="415">
        <v>104.5</v>
      </c>
      <c r="U197" s="378">
        <v>1780</v>
      </c>
      <c r="V197" s="378">
        <v>16</v>
      </c>
      <c r="W197" s="378">
        <v>111.25</v>
      </c>
      <c r="X197" s="378">
        <v>2197</v>
      </c>
      <c r="Y197" s="416">
        <v>22</v>
      </c>
      <c r="Z197" s="21"/>
      <c r="AA197" s="241">
        <v>449100</v>
      </c>
      <c r="AB197" s="417">
        <v>79.714285714285708</v>
      </c>
      <c r="AC197" s="417">
        <v>93</v>
      </c>
      <c r="AD197" s="20">
        <v>46</v>
      </c>
      <c r="AE197" s="20">
        <v>7</v>
      </c>
      <c r="AF197" s="20">
        <v>558</v>
      </c>
    </row>
    <row r="198" spans="1:32" x14ac:dyDescent="0.3">
      <c r="A198" s="199" t="s">
        <v>1711</v>
      </c>
      <c r="B198" s="199" t="s">
        <v>18</v>
      </c>
      <c r="C198" s="199" t="s">
        <v>18</v>
      </c>
      <c r="D198" s="441" t="s">
        <v>1998</v>
      </c>
      <c r="E198" s="435" t="s">
        <v>1972</v>
      </c>
      <c r="F198" s="441" t="s">
        <v>10</v>
      </c>
      <c r="G198" s="441" t="s">
        <v>38</v>
      </c>
      <c r="H198" s="245">
        <v>123900</v>
      </c>
      <c r="I198" s="246">
        <v>0</v>
      </c>
      <c r="J198" s="246">
        <v>0</v>
      </c>
      <c r="K198" s="442" t="s">
        <v>1020</v>
      </c>
      <c r="L198" s="322">
        <v>0</v>
      </c>
      <c r="M198" s="246">
        <v>0</v>
      </c>
      <c r="N198" s="246">
        <v>0</v>
      </c>
      <c r="O198" s="246">
        <v>0</v>
      </c>
      <c r="P198" s="246">
        <v>0</v>
      </c>
      <c r="Q198" s="246">
        <v>0</v>
      </c>
      <c r="R198" s="443">
        <v>0</v>
      </c>
      <c r="S198" s="444">
        <v>0</v>
      </c>
      <c r="T198" s="445">
        <v>0</v>
      </c>
      <c r="U198" s="444">
        <v>0</v>
      </c>
      <c r="V198" s="444">
        <v>0</v>
      </c>
      <c r="W198" s="444">
        <v>0</v>
      </c>
      <c r="X198" s="444">
        <v>0</v>
      </c>
      <c r="Y198" s="446">
        <v>0</v>
      </c>
      <c r="Z198" s="199"/>
      <c r="AA198" s="245">
        <v>123900</v>
      </c>
      <c r="AB198" s="442">
        <v>2</v>
      </c>
      <c r="AC198" s="442">
        <v>2</v>
      </c>
      <c r="AD198" s="246">
        <v>45</v>
      </c>
      <c r="AE198" s="246">
        <v>1</v>
      </c>
      <c r="AF198" s="246">
        <v>2</v>
      </c>
    </row>
    <row r="199" spans="1:32" x14ac:dyDescent="0.3">
      <c r="A199" s="21" t="s">
        <v>1457</v>
      </c>
      <c r="B199" s="21" t="s">
        <v>3</v>
      </c>
      <c r="C199" s="21" t="s">
        <v>3</v>
      </c>
      <c r="D199" s="299" t="s">
        <v>1998</v>
      </c>
      <c r="E199" s="435" t="s">
        <v>1971</v>
      </c>
      <c r="F199" s="299" t="s">
        <v>1971</v>
      </c>
      <c r="G199" s="299" t="s">
        <v>1998</v>
      </c>
      <c r="H199" s="241">
        <v>317000</v>
      </c>
      <c r="I199" s="20">
        <v>1209</v>
      </c>
      <c r="J199" s="20">
        <v>21</v>
      </c>
      <c r="K199" s="417">
        <v>57.571428571428569</v>
      </c>
      <c r="L199" s="243">
        <v>1209</v>
      </c>
      <c r="M199" s="20">
        <v>21</v>
      </c>
      <c r="N199" s="20">
        <v>57.571428571428569</v>
      </c>
      <c r="O199" s="20">
        <v>1464</v>
      </c>
      <c r="P199" s="20">
        <v>19</v>
      </c>
      <c r="Q199" s="20">
        <v>77.099999999999994</v>
      </c>
      <c r="R199" s="414">
        <v>1432</v>
      </c>
      <c r="S199" s="378">
        <v>17</v>
      </c>
      <c r="T199" s="415">
        <v>84.2</v>
      </c>
      <c r="U199" s="378">
        <v>498</v>
      </c>
      <c r="V199" s="378">
        <v>9</v>
      </c>
      <c r="W199" s="378">
        <v>55.33</v>
      </c>
      <c r="X199" s="378">
        <v>1139</v>
      </c>
      <c r="Y199" s="416">
        <v>14</v>
      </c>
      <c r="Z199" s="20"/>
      <c r="AA199" s="241">
        <v>389700</v>
      </c>
      <c r="AB199" s="417">
        <v>72.5</v>
      </c>
      <c r="AC199" s="417">
        <v>86.333333333333329</v>
      </c>
      <c r="AD199" s="20">
        <v>52</v>
      </c>
      <c r="AE199" s="20">
        <v>8</v>
      </c>
      <c r="AF199" s="20">
        <v>580</v>
      </c>
    </row>
    <row r="200" spans="1:32" x14ac:dyDescent="0.3">
      <c r="A200" s="199" t="s">
        <v>1713</v>
      </c>
      <c r="B200" s="199" t="s">
        <v>18</v>
      </c>
      <c r="C200" s="199" t="s">
        <v>18</v>
      </c>
      <c r="D200" s="441" t="s">
        <v>1998</v>
      </c>
      <c r="E200" s="435" t="s">
        <v>1972</v>
      </c>
      <c r="F200" s="441" t="s">
        <v>10</v>
      </c>
      <c r="G200" s="441" t="s">
        <v>38</v>
      </c>
      <c r="H200" s="245">
        <v>123900</v>
      </c>
      <c r="I200" s="246">
        <v>0</v>
      </c>
      <c r="J200" s="246">
        <v>0</v>
      </c>
      <c r="K200" s="442" t="s">
        <v>1020</v>
      </c>
      <c r="L200" s="322">
        <v>0</v>
      </c>
      <c r="M200" s="246">
        <v>0</v>
      </c>
      <c r="N200" s="246">
        <v>0</v>
      </c>
      <c r="O200" s="246">
        <v>0</v>
      </c>
      <c r="P200" s="246">
        <v>0</v>
      </c>
      <c r="Q200" s="246">
        <v>0</v>
      </c>
      <c r="R200" s="443">
        <v>0</v>
      </c>
      <c r="S200" s="444">
        <v>0</v>
      </c>
      <c r="T200" s="445">
        <v>0</v>
      </c>
      <c r="U200" s="444">
        <v>0</v>
      </c>
      <c r="V200" s="444">
        <v>0</v>
      </c>
      <c r="W200" s="444">
        <v>0</v>
      </c>
      <c r="X200" s="444">
        <v>0</v>
      </c>
      <c r="Y200" s="446">
        <v>0</v>
      </c>
      <c r="Z200" s="199"/>
      <c r="AA200" s="245">
        <v>123900</v>
      </c>
      <c r="AB200" s="442">
        <v>0</v>
      </c>
      <c r="AC200" s="442">
        <v>0</v>
      </c>
      <c r="AD200" s="246">
        <v>23</v>
      </c>
      <c r="AE200" s="246">
        <v>0</v>
      </c>
      <c r="AF200" s="246">
        <v>0</v>
      </c>
    </row>
    <row r="201" spans="1:32" x14ac:dyDescent="0.3">
      <c r="A201" s="199" t="s">
        <v>1714</v>
      </c>
      <c r="B201" s="199" t="s">
        <v>13</v>
      </c>
      <c r="C201" s="199" t="s">
        <v>13</v>
      </c>
      <c r="D201" s="441" t="s">
        <v>1998</v>
      </c>
      <c r="E201" s="435" t="s">
        <v>1971</v>
      </c>
      <c r="F201" s="441" t="s">
        <v>9</v>
      </c>
      <c r="G201" s="441" t="s">
        <v>38</v>
      </c>
      <c r="H201" s="245">
        <v>123900</v>
      </c>
      <c r="I201" s="246">
        <v>0</v>
      </c>
      <c r="J201" s="246">
        <v>0</v>
      </c>
      <c r="K201" s="442" t="s">
        <v>1020</v>
      </c>
      <c r="L201" s="322">
        <v>0</v>
      </c>
      <c r="M201" s="246">
        <v>0</v>
      </c>
      <c r="N201" s="246">
        <v>0</v>
      </c>
      <c r="O201" s="246">
        <v>0</v>
      </c>
      <c r="P201" s="246">
        <v>0</v>
      </c>
      <c r="Q201" s="246">
        <v>0</v>
      </c>
      <c r="R201" s="443">
        <v>0</v>
      </c>
      <c r="S201" s="444">
        <v>0</v>
      </c>
      <c r="T201" s="445">
        <v>0</v>
      </c>
      <c r="U201" s="444">
        <v>0</v>
      </c>
      <c r="V201" s="444">
        <v>0</v>
      </c>
      <c r="W201" s="444">
        <v>0</v>
      </c>
      <c r="X201" s="444">
        <v>0</v>
      </c>
      <c r="Y201" s="446">
        <v>0</v>
      </c>
      <c r="Z201" s="301"/>
      <c r="AA201" s="245">
        <v>264900</v>
      </c>
      <c r="AB201" s="442">
        <v>57.25</v>
      </c>
      <c r="AC201" s="442">
        <v>50.666666666666664</v>
      </c>
      <c r="AD201" s="246">
        <v>37</v>
      </c>
      <c r="AE201" s="246">
        <v>8</v>
      </c>
      <c r="AF201" s="246">
        <v>458</v>
      </c>
    </row>
    <row r="202" spans="1:32" x14ac:dyDescent="0.3">
      <c r="A202" s="21" t="s">
        <v>1585</v>
      </c>
      <c r="B202" s="21" t="s">
        <v>14</v>
      </c>
      <c r="C202" s="21" t="s">
        <v>14</v>
      </c>
      <c r="D202" s="299" t="s">
        <v>1998</v>
      </c>
      <c r="E202" s="435" t="s">
        <v>1974</v>
      </c>
      <c r="F202" s="299" t="s">
        <v>9</v>
      </c>
      <c r="G202" s="299" t="s">
        <v>38</v>
      </c>
      <c r="H202" s="241">
        <v>210000</v>
      </c>
      <c r="I202" s="20">
        <v>109</v>
      </c>
      <c r="J202" s="20">
        <v>2</v>
      </c>
      <c r="K202" s="417">
        <v>54.5</v>
      </c>
      <c r="L202" s="243">
        <v>109</v>
      </c>
      <c r="M202" s="20">
        <v>2</v>
      </c>
      <c r="N202" s="20">
        <v>54.5</v>
      </c>
      <c r="O202" s="20">
        <v>163</v>
      </c>
      <c r="P202" s="20">
        <v>4</v>
      </c>
      <c r="Q202" s="20">
        <v>40.799999999999997</v>
      </c>
      <c r="R202" s="414">
        <v>0</v>
      </c>
      <c r="S202" s="378">
        <v>0</v>
      </c>
      <c r="T202" s="415">
        <v>0</v>
      </c>
      <c r="U202" s="378">
        <v>0</v>
      </c>
      <c r="V202" s="378">
        <v>0</v>
      </c>
      <c r="W202" s="378">
        <v>0</v>
      </c>
      <c r="X202" s="378">
        <v>0</v>
      </c>
      <c r="Y202" s="416">
        <v>0</v>
      </c>
      <c r="Z202" s="21"/>
      <c r="AA202" s="241">
        <v>210000</v>
      </c>
      <c r="AB202" s="417">
        <v>16</v>
      </c>
      <c r="AC202" s="417">
        <v>16</v>
      </c>
      <c r="AD202" s="20">
        <v>65</v>
      </c>
      <c r="AE202" s="20">
        <v>1</v>
      </c>
      <c r="AF202" s="20">
        <v>16</v>
      </c>
    </row>
    <row r="203" spans="1:32" x14ac:dyDescent="0.3">
      <c r="A203" s="199" t="s">
        <v>1586</v>
      </c>
      <c r="B203" s="199" t="s">
        <v>25</v>
      </c>
      <c r="C203" s="199" t="s">
        <v>25</v>
      </c>
      <c r="D203" s="441" t="s">
        <v>1998</v>
      </c>
      <c r="E203" s="435" t="s">
        <v>38</v>
      </c>
      <c r="F203" s="441" t="s">
        <v>1972</v>
      </c>
      <c r="G203" s="441" t="s">
        <v>38</v>
      </c>
      <c r="H203" s="245">
        <v>176200</v>
      </c>
      <c r="I203" s="246">
        <v>200</v>
      </c>
      <c r="J203" s="246">
        <v>5</v>
      </c>
      <c r="K203" s="442">
        <v>40</v>
      </c>
      <c r="L203" s="322">
        <v>200</v>
      </c>
      <c r="M203" s="246">
        <v>5</v>
      </c>
      <c r="N203" s="246">
        <v>40</v>
      </c>
      <c r="O203" s="246">
        <v>31</v>
      </c>
      <c r="P203" s="246">
        <v>1</v>
      </c>
      <c r="Q203" s="246">
        <v>31</v>
      </c>
      <c r="R203" s="443">
        <v>0</v>
      </c>
      <c r="S203" s="444">
        <v>0</v>
      </c>
      <c r="T203" s="445">
        <v>0</v>
      </c>
      <c r="U203" s="444">
        <v>0</v>
      </c>
      <c r="V203" s="444">
        <v>0</v>
      </c>
      <c r="W203" s="444">
        <v>0</v>
      </c>
      <c r="X203" s="444">
        <v>0</v>
      </c>
      <c r="Y203" s="446">
        <v>0</v>
      </c>
      <c r="Z203" s="199"/>
      <c r="AA203" s="245">
        <v>176200</v>
      </c>
      <c r="AB203" s="442">
        <v>0</v>
      </c>
      <c r="AC203" s="442">
        <v>0</v>
      </c>
      <c r="AD203" s="246">
        <v>33</v>
      </c>
      <c r="AE203" s="246">
        <v>0</v>
      </c>
      <c r="AF203" s="246">
        <v>0</v>
      </c>
    </row>
    <row r="204" spans="1:32" x14ac:dyDescent="0.3">
      <c r="A204" s="21" t="s">
        <v>1463</v>
      </c>
      <c r="B204" s="21" t="s">
        <v>20</v>
      </c>
      <c r="C204" s="21" t="s">
        <v>20</v>
      </c>
      <c r="D204" s="299" t="s">
        <v>1998</v>
      </c>
      <c r="E204" s="435" t="s">
        <v>38</v>
      </c>
      <c r="F204" s="299" t="s">
        <v>1972</v>
      </c>
      <c r="G204" s="299" t="s">
        <v>38</v>
      </c>
      <c r="H204" s="241">
        <v>352400</v>
      </c>
      <c r="I204" s="20">
        <v>640</v>
      </c>
      <c r="J204" s="20">
        <v>10</v>
      </c>
      <c r="K204" s="417">
        <v>64</v>
      </c>
      <c r="L204" s="243">
        <v>640</v>
      </c>
      <c r="M204" s="20">
        <v>10</v>
      </c>
      <c r="N204" s="20">
        <v>64</v>
      </c>
      <c r="O204" s="20">
        <v>1474</v>
      </c>
      <c r="P204" s="20">
        <v>16</v>
      </c>
      <c r="Q204" s="20">
        <v>92.1</v>
      </c>
      <c r="R204" s="414">
        <v>1431</v>
      </c>
      <c r="S204" s="378">
        <v>17</v>
      </c>
      <c r="T204" s="415">
        <v>84.2</v>
      </c>
      <c r="U204" s="378">
        <v>1063</v>
      </c>
      <c r="V204" s="378">
        <v>14</v>
      </c>
      <c r="W204" s="378">
        <v>75.930000000000007</v>
      </c>
      <c r="X204" s="378">
        <v>1861</v>
      </c>
      <c r="Y204" s="416">
        <v>21</v>
      </c>
      <c r="Z204" s="280"/>
      <c r="AA204" s="241">
        <v>276600</v>
      </c>
      <c r="AB204" s="417">
        <v>42.5</v>
      </c>
      <c r="AC204" s="417">
        <v>63</v>
      </c>
      <c r="AD204" s="20">
        <v>37</v>
      </c>
      <c r="AE204" s="20">
        <v>6</v>
      </c>
      <c r="AF204" s="20">
        <v>255</v>
      </c>
    </row>
    <row r="205" spans="1:32" x14ac:dyDescent="0.3">
      <c r="A205" s="199" t="s">
        <v>1716</v>
      </c>
      <c r="B205" s="199" t="s">
        <v>21</v>
      </c>
      <c r="C205" s="199" t="s">
        <v>21</v>
      </c>
      <c r="D205" s="441" t="s">
        <v>1998</v>
      </c>
      <c r="E205" s="435" t="s">
        <v>1972</v>
      </c>
      <c r="F205" s="441" t="s">
        <v>10</v>
      </c>
      <c r="G205" s="441" t="s">
        <v>38</v>
      </c>
      <c r="H205" s="245">
        <v>123900</v>
      </c>
      <c r="I205" s="246">
        <v>0</v>
      </c>
      <c r="J205" s="246">
        <v>0</v>
      </c>
      <c r="K205" s="442" t="s">
        <v>1020</v>
      </c>
      <c r="L205" s="322">
        <v>0</v>
      </c>
      <c r="M205" s="246">
        <v>0</v>
      </c>
      <c r="N205" s="246">
        <v>0</v>
      </c>
      <c r="O205" s="246">
        <v>0</v>
      </c>
      <c r="P205" s="246">
        <v>0</v>
      </c>
      <c r="Q205" s="246">
        <v>0</v>
      </c>
      <c r="R205" s="443">
        <v>0</v>
      </c>
      <c r="S205" s="444">
        <v>0</v>
      </c>
      <c r="T205" s="445">
        <v>0</v>
      </c>
      <c r="U205" s="444">
        <v>0</v>
      </c>
      <c r="V205" s="444">
        <v>0</v>
      </c>
      <c r="W205" s="444">
        <v>0</v>
      </c>
      <c r="X205" s="444">
        <v>0</v>
      </c>
      <c r="Y205" s="446">
        <v>0</v>
      </c>
      <c r="Z205" s="244"/>
      <c r="AA205" s="245">
        <v>123900</v>
      </c>
      <c r="AB205" s="442">
        <v>0</v>
      </c>
      <c r="AC205" s="442">
        <v>0</v>
      </c>
      <c r="AD205" s="246">
        <v>23</v>
      </c>
      <c r="AE205" s="246">
        <v>0</v>
      </c>
      <c r="AF205" s="246">
        <v>0</v>
      </c>
    </row>
    <row r="206" spans="1:32" x14ac:dyDescent="0.3">
      <c r="A206" s="21" t="s">
        <v>1466</v>
      </c>
      <c r="B206" s="21" t="s">
        <v>41</v>
      </c>
      <c r="C206" s="21" t="s">
        <v>41</v>
      </c>
      <c r="D206" s="299" t="s">
        <v>1998</v>
      </c>
      <c r="E206" s="435" t="s">
        <v>10</v>
      </c>
      <c r="F206" s="299" t="s">
        <v>1972</v>
      </c>
      <c r="G206" s="299" t="s">
        <v>38</v>
      </c>
      <c r="H206" s="241">
        <v>393800</v>
      </c>
      <c r="I206" s="20">
        <v>1359</v>
      </c>
      <c r="J206" s="20">
        <v>19</v>
      </c>
      <c r="K206" s="417">
        <v>71.526315789473685</v>
      </c>
      <c r="L206" s="243">
        <v>1359</v>
      </c>
      <c r="M206" s="20">
        <v>19</v>
      </c>
      <c r="N206" s="20">
        <v>71.526315789473685</v>
      </c>
      <c r="O206" s="20">
        <v>495</v>
      </c>
      <c r="P206" s="20">
        <v>7</v>
      </c>
      <c r="Q206" s="20">
        <v>70.7</v>
      </c>
      <c r="R206" s="414">
        <v>332</v>
      </c>
      <c r="S206" s="378">
        <v>8</v>
      </c>
      <c r="T206" s="415">
        <v>41.5</v>
      </c>
      <c r="U206" s="378">
        <v>1181</v>
      </c>
      <c r="V206" s="378">
        <v>18</v>
      </c>
      <c r="W206" s="378">
        <v>65.61</v>
      </c>
      <c r="X206" s="378">
        <v>870</v>
      </c>
      <c r="Y206" s="416">
        <v>13</v>
      </c>
      <c r="Z206" s="20"/>
      <c r="AA206" s="241">
        <v>495600</v>
      </c>
      <c r="AB206" s="417">
        <v>99.875</v>
      </c>
      <c r="AC206" s="417">
        <v>88</v>
      </c>
      <c r="AD206" s="20">
        <v>113</v>
      </c>
      <c r="AE206" s="20">
        <v>8</v>
      </c>
      <c r="AF206" s="20">
        <v>799</v>
      </c>
    </row>
    <row r="207" spans="1:32" x14ac:dyDescent="0.3">
      <c r="A207" s="21" t="s">
        <v>1468</v>
      </c>
      <c r="B207" s="21" t="s">
        <v>15</v>
      </c>
      <c r="C207" s="21" t="s">
        <v>15</v>
      </c>
      <c r="D207" s="299" t="s">
        <v>1998</v>
      </c>
      <c r="E207" s="435" t="s">
        <v>1972</v>
      </c>
      <c r="F207" s="299" t="s">
        <v>1973</v>
      </c>
      <c r="G207" s="299" t="s">
        <v>38</v>
      </c>
      <c r="H207" s="241">
        <v>430900</v>
      </c>
      <c r="I207" s="20">
        <v>1722</v>
      </c>
      <c r="J207" s="20">
        <v>22</v>
      </c>
      <c r="K207" s="417">
        <v>78.272727272727266</v>
      </c>
      <c r="L207" s="243">
        <v>1722</v>
      </c>
      <c r="M207" s="20">
        <v>22</v>
      </c>
      <c r="N207" s="20">
        <v>78.272727272727266</v>
      </c>
      <c r="O207" s="20">
        <v>1645</v>
      </c>
      <c r="P207" s="20">
        <v>20</v>
      </c>
      <c r="Q207" s="20">
        <v>82.2</v>
      </c>
      <c r="R207" s="414">
        <v>0</v>
      </c>
      <c r="S207" s="378">
        <v>0</v>
      </c>
      <c r="T207" s="415">
        <v>0</v>
      </c>
      <c r="U207" s="378">
        <v>1156</v>
      </c>
      <c r="V207" s="378">
        <v>17</v>
      </c>
      <c r="W207" s="378">
        <v>68</v>
      </c>
      <c r="X207" s="378">
        <v>439</v>
      </c>
      <c r="Y207" s="416">
        <v>7</v>
      </c>
      <c r="Z207" s="20"/>
      <c r="AA207" s="241">
        <v>430900</v>
      </c>
      <c r="AB207" s="417">
        <v>0</v>
      </c>
      <c r="AC207" s="417">
        <v>0</v>
      </c>
      <c r="AD207" s="20">
        <v>81</v>
      </c>
      <c r="AE207" s="20">
        <v>0</v>
      </c>
      <c r="AF207" s="20">
        <v>0</v>
      </c>
    </row>
    <row r="208" spans="1:32" x14ac:dyDescent="0.3">
      <c r="A208" s="21" t="s">
        <v>933</v>
      </c>
      <c r="B208" s="21" t="s">
        <v>22</v>
      </c>
      <c r="C208" s="21" t="s">
        <v>22</v>
      </c>
      <c r="D208" s="299" t="s">
        <v>1998</v>
      </c>
      <c r="E208" s="435" t="s">
        <v>11</v>
      </c>
      <c r="F208" s="299" t="s">
        <v>1973</v>
      </c>
      <c r="G208" s="299" t="s">
        <v>38</v>
      </c>
      <c r="H208" s="241">
        <v>393200</v>
      </c>
      <c r="I208" s="20">
        <v>857</v>
      </c>
      <c r="J208" s="20">
        <v>12</v>
      </c>
      <c r="K208" s="417">
        <v>71.416666666666671</v>
      </c>
      <c r="L208" s="243">
        <v>857</v>
      </c>
      <c r="M208" s="20">
        <v>12</v>
      </c>
      <c r="N208" s="20">
        <v>71.416666666666671</v>
      </c>
      <c r="O208" s="20">
        <v>306</v>
      </c>
      <c r="P208" s="20">
        <v>8</v>
      </c>
      <c r="Q208" s="20">
        <v>38.200000000000003</v>
      </c>
      <c r="R208" s="414">
        <v>198</v>
      </c>
      <c r="S208" s="378">
        <v>4</v>
      </c>
      <c r="T208" s="415">
        <v>49.5</v>
      </c>
      <c r="U208" s="378">
        <v>0</v>
      </c>
      <c r="V208" s="378">
        <v>0</v>
      </c>
      <c r="W208" s="378">
        <v>0</v>
      </c>
      <c r="X208" s="378">
        <v>0</v>
      </c>
      <c r="Y208" s="416">
        <v>0</v>
      </c>
      <c r="Z208" s="21"/>
      <c r="AA208" s="241">
        <v>393200</v>
      </c>
      <c r="AB208" s="417">
        <v>35</v>
      </c>
      <c r="AC208" s="417">
        <v>35</v>
      </c>
      <c r="AD208" s="20">
        <v>116</v>
      </c>
      <c r="AE208" s="20">
        <v>1</v>
      </c>
      <c r="AF208" s="20">
        <v>35</v>
      </c>
    </row>
    <row r="209" spans="1:99" x14ac:dyDescent="0.3">
      <c r="A209" s="21" t="s">
        <v>1469</v>
      </c>
      <c r="B209" s="436" t="s">
        <v>25</v>
      </c>
      <c r="C209" s="21" t="s">
        <v>25</v>
      </c>
      <c r="D209" s="299" t="s">
        <v>1998</v>
      </c>
      <c r="E209" s="435" t="s">
        <v>9</v>
      </c>
      <c r="F209" s="299" t="s">
        <v>10</v>
      </c>
      <c r="G209" s="299" t="s">
        <v>38</v>
      </c>
      <c r="H209" s="433">
        <v>337000</v>
      </c>
      <c r="I209" s="20">
        <v>340</v>
      </c>
      <c r="J209" s="20">
        <v>5</v>
      </c>
      <c r="K209" s="417">
        <v>68</v>
      </c>
      <c r="L209" s="243">
        <v>340</v>
      </c>
      <c r="M209" s="20">
        <v>5</v>
      </c>
      <c r="N209" s="20">
        <v>68</v>
      </c>
      <c r="O209" s="20">
        <v>1038</v>
      </c>
      <c r="P209" s="20">
        <v>12</v>
      </c>
      <c r="Q209" s="20">
        <v>86.5</v>
      </c>
      <c r="R209" s="414">
        <v>899</v>
      </c>
      <c r="S209" s="378">
        <v>10</v>
      </c>
      <c r="T209" s="415">
        <v>89.9</v>
      </c>
      <c r="U209" s="378">
        <v>2260</v>
      </c>
      <c r="V209" s="378">
        <v>21</v>
      </c>
      <c r="W209" s="378">
        <v>107.62</v>
      </c>
      <c r="X209" s="378">
        <v>2373</v>
      </c>
      <c r="Y209" s="416">
        <v>22</v>
      </c>
      <c r="Z209" s="64"/>
      <c r="AA209" s="241">
        <v>337000</v>
      </c>
      <c r="AB209" s="417">
        <v>50.5</v>
      </c>
      <c r="AC209" s="417">
        <v>50.5</v>
      </c>
      <c r="AD209" s="20">
        <v>90</v>
      </c>
      <c r="AE209" s="20">
        <v>2</v>
      </c>
      <c r="AF209" s="20">
        <v>101</v>
      </c>
    </row>
    <row r="210" spans="1:99" s="380" customFormat="1" x14ac:dyDescent="0.3">
      <c r="A210" s="21" t="s">
        <v>1587</v>
      </c>
      <c r="B210" s="21" t="s">
        <v>22</v>
      </c>
      <c r="C210" s="21" t="s">
        <v>22</v>
      </c>
      <c r="D210" s="299" t="s">
        <v>1998</v>
      </c>
      <c r="E210" s="435" t="s">
        <v>9</v>
      </c>
      <c r="F210" s="299" t="s">
        <v>1971</v>
      </c>
      <c r="G210" s="299" t="s">
        <v>38</v>
      </c>
      <c r="H210" s="241">
        <v>385100</v>
      </c>
      <c r="I210" s="20">
        <v>1399</v>
      </c>
      <c r="J210" s="20">
        <v>20</v>
      </c>
      <c r="K210" s="417">
        <v>69.95</v>
      </c>
      <c r="L210" s="243">
        <v>1399</v>
      </c>
      <c r="M210" s="20">
        <v>20</v>
      </c>
      <c r="N210" s="20">
        <v>69.95</v>
      </c>
      <c r="O210" s="20">
        <v>706</v>
      </c>
      <c r="P210" s="20">
        <v>13</v>
      </c>
      <c r="Q210" s="20">
        <v>54.3</v>
      </c>
      <c r="R210" s="414">
        <v>94</v>
      </c>
      <c r="S210" s="378">
        <v>2</v>
      </c>
      <c r="T210" s="415">
        <v>47</v>
      </c>
      <c r="U210" s="378">
        <v>269</v>
      </c>
      <c r="V210" s="378">
        <v>6</v>
      </c>
      <c r="W210" s="378">
        <v>44.83</v>
      </c>
      <c r="X210" s="378">
        <v>0</v>
      </c>
      <c r="Y210" s="416">
        <v>0</v>
      </c>
      <c r="Z210" s="21"/>
      <c r="AA210" s="241">
        <v>385100</v>
      </c>
      <c r="AB210" s="417">
        <v>0</v>
      </c>
      <c r="AC210" s="417">
        <v>0</v>
      </c>
      <c r="AD210" s="20">
        <v>73</v>
      </c>
      <c r="AE210" s="20">
        <v>0</v>
      </c>
      <c r="AF210" s="20">
        <v>0</v>
      </c>
      <c r="AG210"/>
      <c r="AH210"/>
      <c r="AI210" s="394"/>
      <c r="AJ210" s="394"/>
      <c r="AK210" s="394"/>
      <c r="AL210" s="2"/>
      <c r="AM210" s="2"/>
      <c r="AN210"/>
      <c r="AO210"/>
      <c r="AP210" s="394"/>
      <c r="AQ210" s="394"/>
      <c r="AR210" s="175"/>
      <c r="AS210" s="2"/>
      <c r="AT210" s="2"/>
      <c r="AU210"/>
      <c r="AV210" s="2"/>
      <c r="AW210" s="2"/>
      <c r="AX210" s="2"/>
      <c r="AY210" s="2"/>
      <c r="AZ210" s="2"/>
      <c r="BA210" s="2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</row>
    <row r="211" spans="1:99" s="380" customFormat="1" x14ac:dyDescent="0.3">
      <c r="A211" s="21" t="s">
        <v>1471</v>
      </c>
      <c r="B211" s="21" t="s">
        <v>26</v>
      </c>
      <c r="C211" s="21" t="s">
        <v>26</v>
      </c>
      <c r="D211" s="299" t="s">
        <v>1998</v>
      </c>
      <c r="E211" s="435" t="s">
        <v>9</v>
      </c>
      <c r="F211" s="299" t="s">
        <v>1976</v>
      </c>
      <c r="G211" s="299" t="s">
        <v>38</v>
      </c>
      <c r="H211" s="241">
        <v>441300</v>
      </c>
      <c r="I211" s="20">
        <v>1523</v>
      </c>
      <c r="J211" s="20">
        <v>19</v>
      </c>
      <c r="K211" s="417">
        <v>80.15789473684211</v>
      </c>
      <c r="L211" s="243">
        <v>1523</v>
      </c>
      <c r="M211" s="20">
        <v>19</v>
      </c>
      <c r="N211" s="20">
        <v>80.15789473684211</v>
      </c>
      <c r="O211" s="20">
        <v>427</v>
      </c>
      <c r="P211" s="20">
        <v>7</v>
      </c>
      <c r="Q211" s="20">
        <v>61</v>
      </c>
      <c r="R211" s="414">
        <v>0</v>
      </c>
      <c r="S211" s="378">
        <v>1</v>
      </c>
      <c r="T211" s="415">
        <v>0</v>
      </c>
      <c r="U211" s="378">
        <v>246</v>
      </c>
      <c r="V211" s="378">
        <v>4</v>
      </c>
      <c r="W211" s="378">
        <v>61.5</v>
      </c>
      <c r="X211" s="378">
        <v>131</v>
      </c>
      <c r="Y211" s="416">
        <v>2</v>
      </c>
      <c r="Z211" s="21"/>
      <c r="AA211" s="241">
        <v>395200</v>
      </c>
      <c r="AB211" s="417">
        <v>72.375</v>
      </c>
      <c r="AC211" s="417">
        <v>68.666666666666671</v>
      </c>
      <c r="AD211" s="20">
        <v>109</v>
      </c>
      <c r="AE211" s="20">
        <v>8</v>
      </c>
      <c r="AF211" s="20">
        <v>579</v>
      </c>
      <c r="AG211"/>
      <c r="AH211"/>
      <c r="AI211" s="394"/>
      <c r="AJ211" s="394"/>
      <c r="AK211" s="394"/>
      <c r="AL211" s="2"/>
      <c r="AM211" s="2"/>
      <c r="AN211"/>
      <c r="AO211"/>
      <c r="AP211" s="394"/>
      <c r="AQ211" s="394"/>
      <c r="AR211" s="175"/>
      <c r="AS211" s="2"/>
      <c r="AT211" s="2"/>
      <c r="AU211"/>
      <c r="AV211" s="2"/>
      <c r="AW211" s="2"/>
      <c r="AX211" s="2"/>
      <c r="AY211" s="2"/>
      <c r="AZ211" s="2"/>
      <c r="BA211" s="2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</row>
    <row r="212" spans="1:99" s="380" customFormat="1" x14ac:dyDescent="0.3">
      <c r="A212" s="21" t="s">
        <v>1474</v>
      </c>
      <c r="B212" s="21" t="s">
        <v>13</v>
      </c>
      <c r="C212" s="21" t="s">
        <v>13</v>
      </c>
      <c r="D212" s="299" t="s">
        <v>1998</v>
      </c>
      <c r="E212" s="435" t="s">
        <v>1972</v>
      </c>
      <c r="F212" s="299" t="s">
        <v>1971</v>
      </c>
      <c r="G212" s="299" t="s">
        <v>38</v>
      </c>
      <c r="H212" s="241">
        <v>453200</v>
      </c>
      <c r="I212" s="20">
        <v>1564</v>
      </c>
      <c r="J212" s="20">
        <v>19</v>
      </c>
      <c r="K212" s="417">
        <v>82.315789473684205</v>
      </c>
      <c r="L212" s="243">
        <v>1564</v>
      </c>
      <c r="M212" s="20">
        <v>19</v>
      </c>
      <c r="N212" s="20">
        <v>82.315789473684205</v>
      </c>
      <c r="O212" s="20">
        <v>2297</v>
      </c>
      <c r="P212" s="20">
        <v>21</v>
      </c>
      <c r="Q212" s="20">
        <v>109.4</v>
      </c>
      <c r="R212" s="414">
        <v>1468</v>
      </c>
      <c r="S212" s="378">
        <v>15</v>
      </c>
      <c r="T212" s="415">
        <v>97.9</v>
      </c>
      <c r="U212" s="378">
        <v>2346</v>
      </c>
      <c r="V212" s="378">
        <v>22</v>
      </c>
      <c r="W212" s="378">
        <v>106.64</v>
      </c>
      <c r="X212" s="378">
        <v>2108</v>
      </c>
      <c r="Y212" s="416">
        <v>22</v>
      </c>
      <c r="Z212" s="21"/>
      <c r="AA212" s="241">
        <v>464200</v>
      </c>
      <c r="AB212" s="417">
        <v>93.333333333333329</v>
      </c>
      <c r="AC212" s="417">
        <v>90.666666666666671</v>
      </c>
      <c r="AD212" s="20">
        <v>101</v>
      </c>
      <c r="AE212" s="20">
        <v>6</v>
      </c>
      <c r="AF212" s="20">
        <v>560</v>
      </c>
      <c r="AG212"/>
      <c r="AH212"/>
      <c r="AI212" s="394"/>
      <c r="AJ212" s="394"/>
      <c r="AK212" s="394"/>
      <c r="AL212" s="2"/>
      <c r="AM212" s="2"/>
      <c r="AN212"/>
      <c r="AO212"/>
      <c r="AP212" s="394"/>
      <c r="AQ212" s="394"/>
      <c r="AR212" s="175"/>
      <c r="AS212" s="2"/>
      <c r="AT212" s="2"/>
      <c r="AU212"/>
      <c r="AV212" s="2"/>
      <c r="AW212" s="2"/>
      <c r="AX212" s="2"/>
      <c r="AY212" s="2"/>
      <c r="AZ212" s="2"/>
      <c r="BA212" s="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</row>
    <row r="213" spans="1:99" s="380" customFormat="1" x14ac:dyDescent="0.3">
      <c r="A213"/>
      <c r="B213" s="2"/>
      <c r="C213" s="2"/>
      <c r="D213" s="2"/>
      <c r="E213" s="279"/>
      <c r="F213" s="279"/>
      <c r="G213" s="279"/>
      <c r="H213" s="432"/>
      <c r="L213" s="391"/>
      <c r="R213" s="391"/>
      <c r="T213" s="392"/>
      <c r="U213" s="3"/>
      <c r="V213" s="3"/>
      <c r="W213" s="3"/>
      <c r="X213" s="57"/>
      <c r="Y213" s="1"/>
      <c r="Z213"/>
      <c r="AA213"/>
      <c r="AB213"/>
      <c r="AC213"/>
      <c r="AD213" s="57"/>
      <c r="AE213" s="393"/>
      <c r="AF213" s="393"/>
      <c r="AG213"/>
      <c r="AH213"/>
      <c r="AI213" s="394"/>
      <c r="AJ213" s="394"/>
      <c r="AK213" s="394"/>
      <c r="AL213" s="2"/>
      <c r="AM213" s="2"/>
      <c r="AN213"/>
      <c r="AO213"/>
      <c r="AP213" s="394"/>
      <c r="AQ213" s="394"/>
      <c r="AR213" s="175"/>
      <c r="AS213" s="2"/>
      <c r="AT213" s="2"/>
      <c r="AU213"/>
      <c r="AV213" s="2"/>
      <c r="AW213" s="2"/>
      <c r="AX213" s="2"/>
      <c r="AY213" s="2"/>
      <c r="AZ213" s="2"/>
      <c r="BA213" s="2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</row>
    <row r="214" spans="1:99" s="380" customFormat="1" x14ac:dyDescent="0.3">
      <c r="A214"/>
      <c r="B214" s="2"/>
      <c r="C214" s="2"/>
      <c r="D214" s="2"/>
      <c r="E214" s="279"/>
      <c r="F214" s="279"/>
      <c r="G214" s="279"/>
      <c r="H214" s="432"/>
      <c r="L214" s="391"/>
      <c r="R214" s="391"/>
      <c r="T214" s="392"/>
      <c r="U214" s="3"/>
      <c r="V214" s="3"/>
      <c r="W214" s="3"/>
      <c r="X214" s="57"/>
      <c r="Y214" s="1"/>
      <c r="Z214"/>
      <c r="AA214"/>
      <c r="AB214"/>
      <c r="AC214"/>
      <c r="AD214" s="57"/>
      <c r="AE214" s="393"/>
      <c r="AF214" s="393"/>
      <c r="AG214"/>
      <c r="AH214"/>
      <c r="AI214" s="394"/>
      <c r="AJ214" s="394"/>
      <c r="AK214" s="394"/>
      <c r="AL214" s="2"/>
      <c r="AM214" s="2"/>
      <c r="AN214"/>
      <c r="AO214"/>
      <c r="AP214" s="394"/>
      <c r="AQ214" s="394"/>
      <c r="AR214" s="175"/>
      <c r="AS214" s="2"/>
      <c r="AT214" s="2"/>
      <c r="AU214"/>
      <c r="AV214" s="2"/>
      <c r="AW214" s="2"/>
      <c r="AX214" s="2"/>
      <c r="AY214" s="2"/>
      <c r="AZ214" s="2"/>
      <c r="BA214" s="2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</row>
    <row r="215" spans="1:99" s="380" customFormat="1" x14ac:dyDescent="0.3">
      <c r="A215"/>
      <c r="B215" s="2"/>
      <c r="C215" s="2"/>
      <c r="D215" s="2"/>
      <c r="E215" s="279"/>
      <c r="F215" s="279"/>
      <c r="G215" s="279"/>
      <c r="H215" s="432"/>
      <c r="L215" s="391"/>
      <c r="R215" s="391"/>
      <c r="T215" s="392"/>
      <c r="U215" s="3"/>
      <c r="V215" s="3"/>
      <c r="W215" s="3"/>
      <c r="X215" s="57"/>
      <c r="Y215" s="1"/>
      <c r="Z215"/>
      <c r="AA215"/>
      <c r="AB215"/>
      <c r="AC215"/>
      <c r="AD215" s="57"/>
      <c r="AE215" s="393"/>
      <c r="AF215" s="393"/>
      <c r="AG215"/>
      <c r="AH215"/>
      <c r="AI215" s="394"/>
      <c r="AJ215" s="394"/>
      <c r="AK215" s="394"/>
      <c r="AL215" s="2"/>
      <c r="AM215" s="2"/>
      <c r="AN215"/>
      <c r="AO215"/>
      <c r="AP215" s="394"/>
      <c r="AQ215" s="394"/>
      <c r="AR215" s="175"/>
      <c r="AS215" s="2"/>
      <c r="AT215" s="2"/>
      <c r="AU215"/>
      <c r="AV215" s="2"/>
      <c r="AW215" s="2"/>
      <c r="AX215" s="2"/>
      <c r="AY215" s="2"/>
      <c r="AZ215" s="2"/>
      <c r="BA215" s="2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</row>
    <row r="216" spans="1:99" s="380" customFormat="1" x14ac:dyDescent="0.3">
      <c r="A216"/>
      <c r="B216" s="2"/>
      <c r="C216" s="2"/>
      <c r="D216" s="2"/>
      <c r="E216" s="279"/>
      <c r="F216" s="279"/>
      <c r="G216" s="279"/>
      <c r="H216" s="432"/>
      <c r="L216" s="391"/>
      <c r="R216" s="391"/>
      <c r="T216" s="392"/>
      <c r="U216" s="3"/>
      <c r="V216" s="3"/>
      <c r="W216" s="3"/>
      <c r="X216" s="57"/>
      <c r="Y216" s="1"/>
      <c r="Z216"/>
      <c r="AA216"/>
      <c r="AB216"/>
      <c r="AC216"/>
      <c r="AD216" s="57"/>
      <c r="AE216" s="393"/>
      <c r="AF216" s="393"/>
      <c r="AG216"/>
      <c r="AH216"/>
      <c r="AI216" s="394"/>
      <c r="AJ216" s="394"/>
      <c r="AK216" s="394"/>
      <c r="AL216" s="2"/>
      <c r="AM216" s="2"/>
      <c r="AN216"/>
      <c r="AO216"/>
      <c r="AP216" s="394"/>
      <c r="AQ216" s="394"/>
      <c r="AR216" s="175"/>
      <c r="AS216" s="2"/>
      <c r="AT216" s="2"/>
      <c r="AU216"/>
      <c r="AV216" s="2"/>
      <c r="AW216" s="2"/>
      <c r="AX216" s="2"/>
      <c r="AY216" s="2"/>
      <c r="AZ216" s="2"/>
      <c r="BA216" s="2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</row>
    <row r="217" spans="1:99" s="380" customFormat="1" x14ac:dyDescent="0.3">
      <c r="A217"/>
      <c r="B217" s="2"/>
      <c r="C217" s="2"/>
      <c r="D217" s="2"/>
      <c r="E217" s="279"/>
      <c r="F217" s="279"/>
      <c r="G217" s="279"/>
      <c r="H217" s="432"/>
      <c r="L217" s="391"/>
      <c r="R217" s="391"/>
      <c r="T217" s="392"/>
      <c r="U217" s="3"/>
      <c r="V217" s="3"/>
      <c r="W217" s="3"/>
      <c r="X217" s="57"/>
      <c r="Y217" s="1"/>
      <c r="Z217"/>
      <c r="AA217"/>
      <c r="AB217"/>
      <c r="AC217"/>
      <c r="AD217" s="57"/>
      <c r="AE217" s="393"/>
      <c r="AF217" s="393"/>
      <c r="AG217"/>
      <c r="AH217"/>
      <c r="AI217" s="394"/>
      <c r="AJ217" s="394"/>
      <c r="AK217" s="394"/>
      <c r="AL217" s="2"/>
      <c r="AM217" s="2"/>
      <c r="AN217"/>
      <c r="AO217"/>
      <c r="AP217" s="394"/>
      <c r="AQ217" s="394"/>
      <c r="AR217" s="175"/>
      <c r="AS217" s="2"/>
      <c r="AT217" s="2"/>
      <c r="AU217"/>
      <c r="AV217" s="2"/>
      <c r="AW217" s="2"/>
      <c r="AX217" s="2"/>
      <c r="AY217" s="2"/>
      <c r="AZ217" s="2"/>
      <c r="BA217" s="2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</row>
    <row r="218" spans="1:99" s="380" customFormat="1" x14ac:dyDescent="0.3">
      <c r="A218"/>
      <c r="B218" s="2"/>
      <c r="C218" s="2"/>
      <c r="D218" s="2"/>
      <c r="E218" s="279"/>
      <c r="F218" s="279"/>
      <c r="G218" s="279"/>
      <c r="H218" s="432"/>
      <c r="L218" s="391"/>
      <c r="R218" s="391"/>
      <c r="T218" s="392"/>
      <c r="U218" s="3"/>
      <c r="V218" s="3"/>
      <c r="W218" s="3"/>
      <c r="X218" s="57"/>
      <c r="Y218" s="1"/>
      <c r="Z218"/>
      <c r="AA218"/>
      <c r="AB218"/>
      <c r="AC218"/>
      <c r="AD218" s="57"/>
      <c r="AE218" s="393"/>
      <c r="AF218" s="393"/>
      <c r="AG218"/>
      <c r="AH218"/>
      <c r="AI218" s="394"/>
      <c r="AJ218" s="394"/>
      <c r="AK218" s="394"/>
      <c r="AL218" s="2"/>
      <c r="AM218" s="2"/>
      <c r="AN218"/>
      <c r="AO218"/>
      <c r="AP218" s="394"/>
      <c r="AQ218" s="394"/>
      <c r="AR218" s="175"/>
      <c r="AS218" s="2"/>
      <c r="AT218" s="2"/>
      <c r="AU218"/>
      <c r="AV218" s="2"/>
      <c r="AW218" s="2"/>
      <c r="AX218" s="2"/>
      <c r="AY218" s="2"/>
      <c r="AZ218" s="2"/>
      <c r="BA218" s="2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</row>
    <row r="219" spans="1:99" s="380" customFormat="1" x14ac:dyDescent="0.3">
      <c r="A219"/>
      <c r="B219" s="2"/>
      <c r="C219" s="2"/>
      <c r="D219" s="2"/>
      <c r="E219" s="279"/>
      <c r="F219" s="279"/>
      <c r="G219" s="279"/>
      <c r="H219" s="432"/>
      <c r="L219" s="391"/>
      <c r="R219" s="391"/>
      <c r="T219" s="392"/>
      <c r="U219" s="3"/>
      <c r="V219" s="3"/>
      <c r="W219" s="3"/>
      <c r="X219" s="57"/>
      <c r="Y219" s="1"/>
      <c r="Z219"/>
      <c r="AA219"/>
      <c r="AB219"/>
      <c r="AC219"/>
      <c r="AD219" s="57"/>
      <c r="AE219" s="393"/>
      <c r="AF219" s="393"/>
      <c r="AG219"/>
      <c r="AH219"/>
      <c r="AI219" s="394"/>
      <c r="AJ219" s="394"/>
      <c r="AK219" s="394"/>
      <c r="AL219" s="2"/>
      <c r="AM219" s="2"/>
      <c r="AN219"/>
      <c r="AO219"/>
      <c r="AP219" s="394"/>
      <c r="AQ219" s="394"/>
      <c r="AR219" s="175"/>
      <c r="AS219" s="2"/>
      <c r="AT219" s="2"/>
      <c r="AU219"/>
      <c r="AV219" s="2"/>
      <c r="AW219" s="2"/>
      <c r="AX219" s="2"/>
      <c r="AY219" s="2"/>
      <c r="AZ219" s="2"/>
      <c r="BA219" s="2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</row>
    <row r="220" spans="1:99" s="380" customFormat="1" x14ac:dyDescent="0.3">
      <c r="A220"/>
      <c r="B220" s="2"/>
      <c r="C220" s="2"/>
      <c r="D220" s="2"/>
      <c r="E220" s="279"/>
      <c r="F220" s="279"/>
      <c r="G220" s="279"/>
      <c r="H220" s="432"/>
      <c r="L220" s="391"/>
      <c r="R220" s="391"/>
      <c r="T220" s="392"/>
      <c r="U220" s="3"/>
      <c r="V220" s="3"/>
      <c r="W220" s="3"/>
      <c r="X220" s="57"/>
      <c r="Y220" s="1"/>
      <c r="Z220"/>
      <c r="AA220"/>
      <c r="AB220"/>
      <c r="AC220"/>
      <c r="AD220" s="57"/>
      <c r="AE220" s="393"/>
      <c r="AF220" s="393"/>
      <c r="AG220"/>
      <c r="AH220"/>
      <c r="AI220" s="394"/>
      <c r="AJ220" s="394"/>
      <c r="AK220" s="394"/>
      <c r="AL220" s="2"/>
      <c r="AM220" s="2"/>
      <c r="AN220"/>
      <c r="AO220"/>
      <c r="AP220" s="394"/>
      <c r="AQ220" s="394"/>
      <c r="AR220" s="175"/>
      <c r="AS220" s="2"/>
      <c r="AT220" s="2"/>
      <c r="AU220"/>
      <c r="AV220" s="2"/>
      <c r="AW220" s="2"/>
      <c r="AX220" s="2"/>
      <c r="AY220" s="2"/>
      <c r="AZ220" s="2"/>
      <c r="BA220" s="2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</row>
    <row r="221" spans="1:99" s="380" customFormat="1" x14ac:dyDescent="0.3">
      <c r="A221"/>
      <c r="B221" s="2"/>
      <c r="C221" s="2"/>
      <c r="D221" s="2"/>
      <c r="E221" s="279"/>
      <c r="F221" s="279"/>
      <c r="G221" s="279"/>
      <c r="H221" s="432"/>
      <c r="L221" s="391"/>
      <c r="R221" s="391"/>
      <c r="T221" s="392"/>
      <c r="U221" s="3"/>
      <c r="V221" s="3"/>
      <c r="W221" s="3"/>
      <c r="X221" s="57"/>
      <c r="Y221" s="1"/>
      <c r="Z221"/>
      <c r="AA221"/>
      <c r="AB221"/>
      <c r="AC221"/>
      <c r="AD221" s="57"/>
      <c r="AE221" s="393"/>
      <c r="AF221" s="393"/>
      <c r="AG221"/>
      <c r="AH221"/>
      <c r="AI221" s="394"/>
      <c r="AJ221" s="394"/>
      <c r="AK221" s="394"/>
      <c r="AL221" s="2"/>
      <c r="AM221" s="2"/>
      <c r="AN221"/>
      <c r="AO221"/>
      <c r="AP221" s="394"/>
      <c r="AQ221" s="394"/>
      <c r="AR221" s="175"/>
      <c r="AS221" s="2"/>
      <c r="AT221" s="2"/>
      <c r="AU221"/>
      <c r="AV221" s="2"/>
      <c r="AW221" s="2"/>
      <c r="AX221" s="2"/>
      <c r="AY221" s="2"/>
      <c r="AZ221" s="2"/>
      <c r="BA221" s="2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</row>
    <row r="222" spans="1:99" s="380" customFormat="1" x14ac:dyDescent="0.3">
      <c r="A222"/>
      <c r="B222" s="2"/>
      <c r="C222" s="2"/>
      <c r="D222" s="2"/>
      <c r="E222" s="279"/>
      <c r="F222" s="279"/>
      <c r="G222" s="279"/>
      <c r="H222" s="431"/>
      <c r="L222" s="391"/>
      <c r="R222" s="391"/>
      <c r="T222" s="392"/>
      <c r="U222" s="3"/>
      <c r="V222" s="3"/>
      <c r="W222" s="3"/>
      <c r="X222" s="57"/>
      <c r="Y222" s="1"/>
      <c r="Z222"/>
      <c r="AA222"/>
      <c r="AB222"/>
      <c r="AC222"/>
      <c r="AD222" s="57"/>
      <c r="AE222" s="393"/>
      <c r="AF222" s="393"/>
      <c r="AG222"/>
      <c r="AH222"/>
      <c r="AI222" s="394"/>
      <c r="AJ222" s="394"/>
      <c r="AK222" s="394"/>
      <c r="AL222" s="2"/>
      <c r="AM222" s="2"/>
      <c r="AN222"/>
      <c r="AO222"/>
      <c r="AP222" s="394"/>
      <c r="AQ222" s="394"/>
      <c r="AR222" s="175"/>
      <c r="AS222" s="2"/>
      <c r="AT222" s="2"/>
      <c r="AU222"/>
      <c r="AV222" s="2"/>
      <c r="AW222" s="2"/>
      <c r="AX222" s="2"/>
      <c r="AY222" s="2"/>
      <c r="AZ222" s="2"/>
      <c r="BA222" s="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</row>
    <row r="223" spans="1:99" s="380" customFormat="1" x14ac:dyDescent="0.3">
      <c r="A223"/>
      <c r="B223" s="2"/>
      <c r="C223" s="2"/>
      <c r="D223" s="2"/>
      <c r="E223" s="279"/>
      <c r="F223" s="279"/>
      <c r="G223" s="279"/>
      <c r="H223" s="431"/>
      <c r="L223" s="391"/>
      <c r="R223" s="391"/>
      <c r="T223" s="392"/>
      <c r="U223" s="3"/>
      <c r="V223" s="3"/>
      <c r="W223" s="3"/>
      <c r="X223" s="57"/>
      <c r="Y223" s="1"/>
      <c r="Z223"/>
      <c r="AA223"/>
      <c r="AB223"/>
      <c r="AC223"/>
      <c r="AD223" s="57"/>
      <c r="AE223" s="393"/>
      <c r="AF223" s="393"/>
      <c r="AG223"/>
      <c r="AH223"/>
      <c r="AI223" s="394"/>
      <c r="AJ223" s="394"/>
      <c r="AK223" s="394"/>
      <c r="AL223" s="2"/>
      <c r="AM223" s="2"/>
      <c r="AN223"/>
      <c r="AO223"/>
      <c r="AP223" s="394"/>
      <c r="AQ223" s="394"/>
      <c r="AR223" s="175"/>
      <c r="AS223" s="2"/>
      <c r="AT223" s="2"/>
      <c r="AU223"/>
      <c r="AV223" s="2"/>
      <c r="AW223" s="2"/>
      <c r="AX223" s="2"/>
      <c r="AY223" s="2"/>
      <c r="AZ223" s="2"/>
      <c r="BA223" s="2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</row>
    <row r="224" spans="1:99" s="380" customFormat="1" x14ac:dyDescent="0.3">
      <c r="A224"/>
      <c r="B224" s="2"/>
      <c r="C224" s="2"/>
      <c r="D224" s="2"/>
      <c r="E224" s="279"/>
      <c r="F224" s="279"/>
      <c r="G224" s="279"/>
      <c r="H224" s="431"/>
      <c r="L224" s="391"/>
      <c r="R224" s="391"/>
      <c r="T224" s="392"/>
      <c r="U224" s="3"/>
      <c r="V224" s="3"/>
      <c r="W224" s="3"/>
      <c r="X224" s="57"/>
      <c r="Y224" s="1"/>
      <c r="Z224"/>
      <c r="AA224"/>
      <c r="AB224"/>
      <c r="AC224"/>
      <c r="AD224" s="57"/>
      <c r="AE224" s="393"/>
      <c r="AF224" s="393"/>
      <c r="AG224"/>
      <c r="AH224"/>
      <c r="AI224" s="394"/>
      <c r="AJ224" s="394"/>
      <c r="AK224" s="394"/>
      <c r="AL224" s="2"/>
      <c r="AM224" s="2"/>
      <c r="AN224"/>
      <c r="AO224"/>
      <c r="AP224" s="394"/>
      <c r="AQ224" s="394"/>
      <c r="AR224" s="175"/>
      <c r="AS224" s="2"/>
      <c r="AT224" s="2"/>
      <c r="AU224"/>
      <c r="AV224" s="2"/>
      <c r="AW224" s="2"/>
      <c r="AX224" s="2"/>
      <c r="AY224" s="2"/>
      <c r="AZ224" s="2"/>
      <c r="BA224" s="2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</row>
    <row r="225" spans="1:99" s="380" customFormat="1" x14ac:dyDescent="0.3">
      <c r="A225"/>
      <c r="B225" s="2"/>
      <c r="C225" s="2"/>
      <c r="D225" s="2"/>
      <c r="E225" s="279"/>
      <c r="F225" s="279"/>
      <c r="G225" s="279"/>
      <c r="H225" s="431"/>
      <c r="L225" s="391"/>
      <c r="R225" s="391"/>
      <c r="T225" s="392"/>
      <c r="U225" s="3"/>
      <c r="V225" s="3"/>
      <c r="W225" s="3"/>
      <c r="X225" s="57"/>
      <c r="Y225" s="1"/>
      <c r="Z225"/>
      <c r="AA225"/>
      <c r="AB225"/>
      <c r="AC225"/>
      <c r="AD225" s="57"/>
      <c r="AE225" s="393"/>
      <c r="AF225" s="393"/>
      <c r="AG225"/>
      <c r="AH225"/>
      <c r="AI225" s="394"/>
      <c r="AJ225" s="394"/>
      <c r="AK225" s="394"/>
      <c r="AL225" s="2"/>
      <c r="AM225" s="2"/>
      <c r="AN225"/>
      <c r="AO225"/>
      <c r="AP225" s="394"/>
      <c r="AQ225" s="394"/>
      <c r="AR225" s="175"/>
      <c r="AS225" s="2"/>
      <c r="AT225" s="2"/>
      <c r="AU225"/>
      <c r="AV225" s="2"/>
      <c r="AW225" s="2"/>
      <c r="AX225" s="2"/>
      <c r="AY225" s="2"/>
      <c r="AZ225" s="2"/>
      <c r="BA225" s="2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</row>
    <row r="226" spans="1:99" s="380" customFormat="1" x14ac:dyDescent="0.3">
      <c r="A226"/>
      <c r="B226" s="2"/>
      <c r="C226" s="2"/>
      <c r="D226" s="2"/>
      <c r="E226" s="279"/>
      <c r="F226" s="279"/>
      <c r="G226" s="279"/>
      <c r="H226" s="431"/>
      <c r="L226" s="391"/>
      <c r="R226" s="391"/>
      <c r="T226" s="392"/>
      <c r="U226" s="3"/>
      <c r="V226" s="3"/>
      <c r="W226" s="3"/>
      <c r="X226" s="57"/>
      <c r="Y226" s="1"/>
      <c r="Z226"/>
      <c r="AA226"/>
      <c r="AB226"/>
      <c r="AC226"/>
      <c r="AD226" s="57"/>
      <c r="AE226" s="393"/>
      <c r="AF226" s="393"/>
      <c r="AG226"/>
      <c r="AH226"/>
      <c r="AI226" s="394"/>
      <c r="AJ226" s="394"/>
      <c r="AK226" s="394"/>
      <c r="AL226" s="2"/>
      <c r="AM226" s="2"/>
      <c r="AN226"/>
      <c r="AO226"/>
      <c r="AP226" s="394"/>
      <c r="AQ226" s="394"/>
      <c r="AR226" s="175"/>
      <c r="AS226" s="2"/>
      <c r="AT226" s="2"/>
      <c r="AU226"/>
      <c r="AV226" s="2"/>
      <c r="AW226" s="2"/>
      <c r="AX226" s="2"/>
      <c r="AY226" s="2"/>
      <c r="AZ226" s="2"/>
      <c r="BA226" s="2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</row>
    <row r="227" spans="1:99" s="380" customFormat="1" x14ac:dyDescent="0.3">
      <c r="A227"/>
      <c r="B227" s="2"/>
      <c r="C227" s="2"/>
      <c r="D227" s="2"/>
      <c r="E227" s="279"/>
      <c r="F227" s="279"/>
      <c r="G227" s="279"/>
      <c r="H227" s="431"/>
      <c r="L227" s="391"/>
      <c r="R227" s="391"/>
      <c r="T227" s="392"/>
      <c r="U227" s="3"/>
      <c r="V227" s="3"/>
      <c r="W227" s="3"/>
      <c r="X227" s="57"/>
      <c r="Y227" s="1"/>
      <c r="Z227"/>
      <c r="AA227"/>
      <c r="AB227"/>
      <c r="AC227"/>
      <c r="AD227" s="57"/>
      <c r="AE227" s="393"/>
      <c r="AF227" s="393"/>
      <c r="AG227"/>
      <c r="AH227"/>
      <c r="AI227" s="394"/>
      <c r="AJ227" s="394"/>
      <c r="AK227" s="394"/>
      <c r="AL227" s="2"/>
      <c r="AM227" s="2"/>
      <c r="AN227"/>
      <c r="AO227"/>
      <c r="AP227" s="394"/>
      <c r="AQ227" s="394"/>
      <c r="AR227" s="175"/>
      <c r="AS227" s="2"/>
      <c r="AT227" s="2"/>
      <c r="AU227"/>
      <c r="AV227" s="2"/>
      <c r="AW227" s="2"/>
      <c r="AX227" s="2"/>
      <c r="AY227" s="2"/>
      <c r="AZ227" s="2"/>
      <c r="BA227" s="2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</row>
    <row r="228" spans="1:99" s="380" customFormat="1" x14ac:dyDescent="0.3">
      <c r="A228"/>
      <c r="B228" s="2"/>
      <c r="C228" s="2"/>
      <c r="D228" s="2"/>
      <c r="E228" s="279"/>
      <c r="F228" s="279"/>
      <c r="G228" s="279"/>
      <c r="H228" s="431"/>
      <c r="L228" s="391"/>
      <c r="R228" s="391"/>
      <c r="T228" s="392"/>
      <c r="U228" s="3"/>
      <c r="V228" s="3"/>
      <c r="W228" s="3"/>
      <c r="X228" s="57"/>
      <c r="Y228" s="1"/>
      <c r="Z228"/>
      <c r="AA228"/>
      <c r="AB228"/>
      <c r="AC228"/>
      <c r="AD228" s="57"/>
      <c r="AE228" s="393"/>
      <c r="AF228" s="393"/>
      <c r="AG228"/>
      <c r="AH228"/>
      <c r="AI228" s="394"/>
      <c r="AJ228" s="394"/>
      <c r="AK228" s="394"/>
      <c r="AL228" s="2"/>
      <c r="AM228" s="2"/>
      <c r="AN228"/>
      <c r="AO228"/>
      <c r="AP228" s="394"/>
      <c r="AQ228" s="394"/>
      <c r="AR228" s="175"/>
      <c r="AS228" s="2"/>
      <c r="AT228" s="2"/>
      <c r="AU228"/>
      <c r="AV228" s="2"/>
      <c r="AW228" s="2"/>
      <c r="AX228" s="2"/>
      <c r="AY228" s="2"/>
      <c r="AZ228" s="2"/>
      <c r="BA228" s="2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</row>
    <row r="229" spans="1:99" s="380" customFormat="1" x14ac:dyDescent="0.3">
      <c r="A229"/>
      <c r="B229" s="2"/>
      <c r="C229" s="2"/>
      <c r="D229" s="2"/>
      <c r="E229" s="279"/>
      <c r="F229" s="279"/>
      <c r="G229" s="279"/>
      <c r="H229" s="431"/>
      <c r="L229" s="391"/>
      <c r="R229" s="391"/>
      <c r="T229" s="392"/>
      <c r="U229" s="3"/>
      <c r="V229" s="3"/>
      <c r="W229" s="3"/>
      <c r="X229" s="57"/>
      <c r="Y229" s="1"/>
      <c r="Z229"/>
      <c r="AA229"/>
      <c r="AB229"/>
      <c r="AC229"/>
      <c r="AD229" s="57"/>
      <c r="AE229" s="393"/>
      <c r="AF229" s="393"/>
      <c r="AG229"/>
      <c r="AH229"/>
      <c r="AI229" s="394"/>
      <c r="AJ229" s="394"/>
      <c r="AK229" s="394"/>
      <c r="AL229" s="2"/>
      <c r="AM229" s="2"/>
      <c r="AN229"/>
      <c r="AO229"/>
      <c r="AP229" s="394"/>
      <c r="AQ229" s="394"/>
      <c r="AR229" s="175"/>
      <c r="AS229" s="2"/>
      <c r="AT229" s="2"/>
      <c r="AU229"/>
      <c r="AV229" s="2"/>
      <c r="AW229" s="2"/>
      <c r="AX229" s="2"/>
      <c r="AY229" s="2"/>
      <c r="AZ229" s="2"/>
      <c r="BA229" s="2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</row>
    <row r="230" spans="1:99" s="380" customFormat="1" x14ac:dyDescent="0.3">
      <c r="A230"/>
      <c r="B230" s="2"/>
      <c r="C230" s="2"/>
      <c r="D230" s="2"/>
      <c r="E230" s="279"/>
      <c r="F230" s="279"/>
      <c r="G230" s="279"/>
      <c r="H230" s="431"/>
      <c r="L230" s="391"/>
      <c r="R230" s="391"/>
      <c r="T230" s="392"/>
      <c r="U230" s="3"/>
      <c r="V230" s="3"/>
      <c r="W230" s="3"/>
      <c r="X230" s="57"/>
      <c r="Y230" s="1"/>
      <c r="Z230"/>
      <c r="AA230"/>
      <c r="AB230"/>
      <c r="AC230"/>
      <c r="AD230" s="57"/>
      <c r="AE230" s="393"/>
      <c r="AF230" s="393"/>
      <c r="AG230"/>
      <c r="AH230"/>
      <c r="AI230" s="394"/>
      <c r="AJ230" s="394"/>
      <c r="AK230" s="394"/>
      <c r="AL230" s="2"/>
      <c r="AM230" s="2"/>
      <c r="AN230"/>
      <c r="AO230"/>
      <c r="AP230" s="394"/>
      <c r="AQ230" s="394"/>
      <c r="AR230" s="175"/>
      <c r="AS230" s="2"/>
      <c r="AT230" s="2"/>
      <c r="AU230"/>
      <c r="AV230" s="2"/>
      <c r="AW230" s="2"/>
      <c r="AX230" s="2"/>
      <c r="AY230" s="2"/>
      <c r="AZ230" s="2"/>
      <c r="BA230" s="2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</row>
    <row r="231" spans="1:99" s="380" customFormat="1" x14ac:dyDescent="0.3">
      <c r="A231"/>
      <c r="B231" s="2"/>
      <c r="C231" s="2"/>
      <c r="D231" s="2"/>
      <c r="E231" s="279"/>
      <c r="F231" s="279"/>
      <c r="G231" s="279"/>
      <c r="H231" s="431"/>
      <c r="L231" s="391"/>
      <c r="R231" s="391"/>
      <c r="T231" s="392"/>
      <c r="U231" s="3"/>
      <c r="V231" s="3"/>
      <c r="W231" s="3"/>
      <c r="X231" s="57"/>
      <c r="Y231" s="1"/>
      <c r="Z231"/>
      <c r="AA231"/>
      <c r="AB231"/>
      <c r="AC231"/>
      <c r="AD231" s="57"/>
      <c r="AE231" s="393"/>
      <c r="AF231" s="393"/>
      <c r="AG231"/>
      <c r="AH231"/>
      <c r="AI231" s="394"/>
      <c r="AJ231" s="394"/>
      <c r="AK231" s="394"/>
      <c r="AL231" s="2"/>
      <c r="AM231" s="2"/>
      <c r="AN231"/>
      <c r="AO231"/>
      <c r="AP231" s="394"/>
      <c r="AQ231" s="394"/>
      <c r="AR231" s="175"/>
      <c r="AS231" s="2"/>
      <c r="AT231" s="2"/>
      <c r="AU231"/>
      <c r="AV231" s="2"/>
      <c r="AW231" s="2"/>
      <c r="AX231" s="2"/>
      <c r="AY231" s="2"/>
      <c r="AZ231" s="2"/>
      <c r="BA231" s="2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</row>
    <row r="232" spans="1:99" s="380" customFormat="1" x14ac:dyDescent="0.3">
      <c r="A232"/>
      <c r="B232" s="2"/>
      <c r="C232" s="2"/>
      <c r="D232" s="2"/>
      <c r="E232" s="279"/>
      <c r="F232" s="279"/>
      <c r="G232" s="279"/>
      <c r="H232" s="431"/>
      <c r="L232" s="391"/>
      <c r="R232" s="391"/>
      <c r="T232" s="392"/>
      <c r="U232" s="3"/>
      <c r="V232" s="3"/>
      <c r="W232" s="3"/>
      <c r="X232" s="57"/>
      <c r="Y232" s="1"/>
      <c r="Z232"/>
      <c r="AA232"/>
      <c r="AB232"/>
      <c r="AC232"/>
      <c r="AD232" s="57"/>
      <c r="AE232" s="393"/>
      <c r="AF232" s="393"/>
      <c r="AG232"/>
      <c r="AH232"/>
      <c r="AI232" s="394"/>
      <c r="AJ232" s="394"/>
      <c r="AK232" s="394"/>
      <c r="AL232" s="2"/>
      <c r="AM232" s="2"/>
      <c r="AN232"/>
      <c r="AO232"/>
      <c r="AP232" s="394"/>
      <c r="AQ232" s="394"/>
      <c r="AR232" s="175"/>
      <c r="AS232" s="2"/>
      <c r="AT232" s="2"/>
      <c r="AU232"/>
      <c r="AV232" s="2"/>
      <c r="AW232" s="2"/>
      <c r="AX232" s="2"/>
      <c r="AY232" s="2"/>
      <c r="AZ232" s="2"/>
      <c r="BA232" s="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</row>
    <row r="233" spans="1:99" s="380" customFormat="1" x14ac:dyDescent="0.3">
      <c r="A233"/>
      <c r="B233" s="2"/>
      <c r="C233" s="2"/>
      <c r="D233" s="2"/>
      <c r="E233" s="279"/>
      <c r="F233" s="279"/>
      <c r="G233" s="279"/>
      <c r="H233" s="431"/>
      <c r="L233" s="391"/>
      <c r="R233" s="391"/>
      <c r="T233" s="392"/>
      <c r="U233" s="3"/>
      <c r="V233" s="3"/>
      <c r="W233" s="3"/>
      <c r="X233" s="57"/>
      <c r="Y233" s="1"/>
      <c r="Z233"/>
      <c r="AA233"/>
      <c r="AB233"/>
      <c r="AC233"/>
      <c r="AD233" s="57"/>
      <c r="AE233" s="393"/>
      <c r="AF233" s="393"/>
      <c r="AG233"/>
      <c r="AH233"/>
      <c r="AI233" s="394"/>
      <c r="AJ233" s="394"/>
      <c r="AK233" s="394"/>
      <c r="AL233" s="2"/>
      <c r="AM233" s="2"/>
      <c r="AN233"/>
      <c r="AO233"/>
      <c r="AP233" s="394"/>
      <c r="AQ233" s="394"/>
      <c r="AR233" s="175"/>
      <c r="AS233" s="2"/>
      <c r="AT233" s="2"/>
      <c r="AU233"/>
      <c r="AV233" s="2"/>
      <c r="AW233" s="2"/>
      <c r="AX233" s="2"/>
      <c r="AY233" s="2"/>
      <c r="AZ233" s="2"/>
      <c r="BA233" s="2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</row>
    <row r="234" spans="1:99" s="380" customFormat="1" x14ac:dyDescent="0.3">
      <c r="A234"/>
      <c r="B234" s="2"/>
      <c r="C234" s="2"/>
      <c r="D234" s="2"/>
      <c r="E234" s="279"/>
      <c r="F234" s="279"/>
      <c r="G234" s="279"/>
      <c r="H234" s="431"/>
      <c r="L234" s="391"/>
      <c r="R234" s="391"/>
      <c r="T234" s="392"/>
      <c r="U234" s="3"/>
      <c r="V234" s="3"/>
      <c r="W234" s="3"/>
      <c r="X234" s="57"/>
      <c r="Y234" s="1"/>
      <c r="Z234"/>
      <c r="AA234"/>
      <c r="AB234"/>
      <c r="AC234"/>
      <c r="AD234" s="57"/>
      <c r="AE234" s="393"/>
      <c r="AF234" s="393"/>
      <c r="AG234"/>
      <c r="AH234"/>
      <c r="AI234" s="394"/>
      <c r="AJ234" s="394"/>
      <c r="AK234" s="394"/>
      <c r="AL234" s="2"/>
      <c r="AM234" s="2"/>
      <c r="AN234"/>
      <c r="AO234"/>
      <c r="AP234" s="394"/>
      <c r="AQ234" s="394"/>
      <c r="AR234" s="175"/>
      <c r="AS234" s="2"/>
      <c r="AT234" s="2"/>
      <c r="AU234"/>
      <c r="AV234" s="2"/>
      <c r="AW234" s="2"/>
      <c r="AX234" s="2"/>
      <c r="AY234" s="2"/>
      <c r="AZ234" s="2"/>
      <c r="BA234" s="2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</row>
    <row r="235" spans="1:99" s="380" customFormat="1" x14ac:dyDescent="0.3">
      <c r="A235"/>
      <c r="B235" s="2"/>
      <c r="C235" s="2"/>
      <c r="D235" s="2"/>
      <c r="E235" s="279"/>
      <c r="F235" s="279"/>
      <c r="G235" s="279"/>
      <c r="H235" s="431"/>
      <c r="L235" s="391"/>
      <c r="R235" s="391"/>
      <c r="T235" s="392"/>
      <c r="U235" s="3"/>
      <c r="V235" s="3"/>
      <c r="W235" s="3"/>
      <c r="X235" s="57"/>
      <c r="Y235" s="1"/>
      <c r="Z235"/>
      <c r="AA235"/>
      <c r="AB235"/>
      <c r="AC235"/>
      <c r="AD235" s="57"/>
      <c r="AE235" s="393"/>
      <c r="AF235" s="393"/>
      <c r="AG235"/>
      <c r="AH235"/>
      <c r="AI235" s="394"/>
      <c r="AJ235" s="394"/>
      <c r="AK235" s="394"/>
      <c r="AL235" s="2"/>
      <c r="AM235" s="2"/>
      <c r="AN235"/>
      <c r="AO235"/>
      <c r="AP235" s="394"/>
      <c r="AQ235" s="394"/>
      <c r="AR235" s="175"/>
      <c r="AS235" s="2"/>
      <c r="AT235" s="2"/>
      <c r="AU235"/>
      <c r="AV235" s="2"/>
      <c r="AW235" s="2"/>
      <c r="AX235" s="2"/>
      <c r="AY235" s="2"/>
      <c r="AZ235" s="2"/>
      <c r="BA235" s="2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</row>
    <row r="236" spans="1:99" s="380" customFormat="1" x14ac:dyDescent="0.3">
      <c r="A236"/>
      <c r="B236" s="2"/>
      <c r="C236" s="2"/>
      <c r="D236" s="2"/>
      <c r="E236" s="279"/>
      <c r="F236" s="279"/>
      <c r="G236" s="279"/>
      <c r="H236" s="431"/>
      <c r="L236" s="391"/>
      <c r="R236" s="391"/>
      <c r="T236" s="392"/>
      <c r="U236" s="3"/>
      <c r="V236" s="3"/>
      <c r="W236" s="3"/>
      <c r="X236" s="57"/>
      <c r="Y236" s="1"/>
      <c r="Z236"/>
      <c r="AA236"/>
      <c r="AB236"/>
      <c r="AC236"/>
      <c r="AD236" s="57"/>
      <c r="AE236" s="393"/>
      <c r="AF236" s="393"/>
      <c r="AG236"/>
      <c r="AH236"/>
      <c r="AI236" s="394"/>
      <c r="AJ236" s="394"/>
      <c r="AK236" s="394"/>
      <c r="AL236" s="2"/>
      <c r="AM236" s="2"/>
      <c r="AN236"/>
      <c r="AO236"/>
      <c r="AP236" s="394"/>
      <c r="AQ236" s="394"/>
      <c r="AR236" s="175"/>
      <c r="AS236" s="2"/>
      <c r="AT236" s="2"/>
      <c r="AU236"/>
      <c r="AV236" s="2"/>
      <c r="AW236" s="2"/>
      <c r="AX236" s="2"/>
      <c r="AY236" s="2"/>
      <c r="AZ236" s="2"/>
      <c r="BA236" s="2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</row>
    <row r="237" spans="1:99" s="380" customFormat="1" x14ac:dyDescent="0.3">
      <c r="A237"/>
      <c r="B237" s="2"/>
      <c r="C237" s="2"/>
      <c r="D237" s="2"/>
      <c r="E237" s="279"/>
      <c r="F237" s="279"/>
      <c r="G237" s="279"/>
      <c r="H237" s="431"/>
      <c r="L237" s="391"/>
      <c r="R237" s="391"/>
      <c r="T237" s="392"/>
      <c r="U237" s="3"/>
      <c r="V237" s="3"/>
      <c r="W237" s="3"/>
      <c r="X237" s="57"/>
      <c r="Y237" s="1"/>
      <c r="Z237"/>
      <c r="AA237"/>
      <c r="AB237"/>
      <c r="AC237"/>
      <c r="AD237" s="57"/>
      <c r="AE237" s="393"/>
      <c r="AF237" s="393"/>
      <c r="AG237"/>
      <c r="AH237"/>
      <c r="AI237" s="394"/>
      <c r="AJ237" s="394"/>
      <c r="AK237" s="394"/>
      <c r="AL237" s="2"/>
      <c r="AM237" s="2"/>
      <c r="AN237"/>
      <c r="AO237"/>
      <c r="AP237" s="394"/>
      <c r="AQ237" s="394"/>
      <c r="AR237" s="175"/>
      <c r="AS237" s="2"/>
      <c r="AT237" s="2"/>
      <c r="AU237"/>
      <c r="AV237" s="2"/>
      <c r="AW237" s="2"/>
      <c r="AX237" s="2"/>
      <c r="AY237" s="2"/>
      <c r="AZ237" s="2"/>
      <c r="BA237" s="2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</row>
    <row r="238" spans="1:99" s="380" customFormat="1" x14ac:dyDescent="0.3">
      <c r="A238"/>
      <c r="B238" s="2"/>
      <c r="C238" s="2"/>
      <c r="D238" s="2"/>
      <c r="E238" s="279"/>
      <c r="F238" s="279"/>
      <c r="G238" s="279"/>
      <c r="H238" s="431"/>
      <c r="L238" s="391"/>
      <c r="R238" s="391"/>
      <c r="T238" s="392"/>
      <c r="U238" s="3"/>
      <c r="V238" s="3"/>
      <c r="W238" s="3"/>
      <c r="X238" s="57"/>
      <c r="Y238" s="1"/>
      <c r="Z238"/>
      <c r="AA238"/>
      <c r="AB238"/>
      <c r="AC238"/>
      <c r="AD238" s="57"/>
      <c r="AE238" s="393"/>
      <c r="AF238" s="393"/>
      <c r="AG238"/>
      <c r="AH238"/>
      <c r="AI238" s="394"/>
      <c r="AJ238" s="394"/>
      <c r="AK238" s="394"/>
      <c r="AL238" s="2"/>
      <c r="AM238" s="2"/>
      <c r="AN238"/>
      <c r="AO238"/>
      <c r="AP238" s="394"/>
      <c r="AQ238" s="394"/>
      <c r="AR238" s="175"/>
      <c r="AS238" s="2"/>
      <c r="AT238" s="2"/>
      <c r="AU238"/>
      <c r="AV238" s="2"/>
      <c r="AW238" s="2"/>
      <c r="AX238" s="2"/>
      <c r="AY238" s="2"/>
      <c r="AZ238" s="2"/>
      <c r="BA238" s="2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</row>
    <row r="239" spans="1:99" s="380" customFormat="1" x14ac:dyDescent="0.3">
      <c r="A239"/>
      <c r="B239" s="2"/>
      <c r="C239" s="2"/>
      <c r="D239" s="2"/>
      <c r="E239" s="279"/>
      <c r="F239" s="279"/>
      <c r="G239" s="279"/>
      <c r="H239" s="431"/>
      <c r="L239" s="391"/>
      <c r="R239" s="391"/>
      <c r="T239" s="392"/>
      <c r="U239" s="3"/>
      <c r="V239" s="3"/>
      <c r="W239" s="3"/>
      <c r="X239" s="57"/>
      <c r="Y239" s="1"/>
      <c r="Z239"/>
      <c r="AA239"/>
      <c r="AB239"/>
      <c r="AC239"/>
      <c r="AD239" s="57"/>
      <c r="AE239" s="393"/>
      <c r="AF239" s="393"/>
      <c r="AG239"/>
      <c r="AH239"/>
      <c r="AI239" s="394"/>
      <c r="AJ239" s="394"/>
      <c r="AK239" s="394"/>
      <c r="AL239" s="2"/>
      <c r="AM239" s="2"/>
      <c r="AN239"/>
      <c r="AO239"/>
      <c r="AP239" s="394"/>
      <c r="AQ239" s="394"/>
      <c r="AR239" s="175"/>
      <c r="AS239" s="2"/>
      <c r="AT239" s="2"/>
      <c r="AU239"/>
      <c r="AV239" s="2"/>
      <c r="AW239" s="2"/>
      <c r="AX239" s="2"/>
      <c r="AY239" s="2"/>
      <c r="AZ239" s="2"/>
      <c r="BA239" s="2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</row>
    <row r="240" spans="1:99" s="380" customFormat="1" x14ac:dyDescent="0.3">
      <c r="A240"/>
      <c r="B240" s="2"/>
      <c r="C240" s="2"/>
      <c r="D240" s="2"/>
      <c r="E240" s="279"/>
      <c r="F240" s="279"/>
      <c r="G240" s="279"/>
      <c r="H240" s="431"/>
      <c r="L240" s="391"/>
      <c r="R240" s="391"/>
      <c r="T240" s="392"/>
      <c r="U240" s="3"/>
      <c r="V240" s="3"/>
      <c r="W240" s="3"/>
      <c r="X240" s="57"/>
      <c r="Y240" s="1"/>
      <c r="Z240"/>
      <c r="AA240"/>
      <c r="AB240"/>
      <c r="AC240"/>
      <c r="AD240" s="57"/>
      <c r="AE240" s="393"/>
      <c r="AF240" s="393"/>
      <c r="AG240"/>
      <c r="AH240"/>
      <c r="AI240" s="394"/>
      <c r="AJ240" s="394"/>
      <c r="AK240" s="394"/>
      <c r="AL240" s="2"/>
      <c r="AM240" s="2"/>
      <c r="AN240"/>
      <c r="AO240"/>
      <c r="AP240" s="394"/>
      <c r="AQ240" s="394"/>
      <c r="AR240" s="175"/>
      <c r="AS240" s="2"/>
      <c r="AT240" s="2"/>
      <c r="AU240"/>
      <c r="AV240" s="2"/>
      <c r="AW240" s="2"/>
      <c r="AX240" s="2"/>
      <c r="AY240" s="2"/>
      <c r="AZ240" s="2"/>
      <c r="BA240" s="2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</row>
    <row r="241" spans="1:99" s="380" customFormat="1" x14ac:dyDescent="0.3">
      <c r="A241"/>
      <c r="B241" s="2"/>
      <c r="C241" s="2"/>
      <c r="D241" s="2"/>
      <c r="E241" s="279"/>
      <c r="F241" s="279"/>
      <c r="G241" s="279"/>
      <c r="H241" s="431"/>
      <c r="L241" s="391"/>
      <c r="R241" s="391"/>
      <c r="T241" s="392"/>
      <c r="U241" s="3"/>
      <c r="V241" s="3"/>
      <c r="W241" s="3"/>
      <c r="X241" s="57"/>
      <c r="Y241" s="1"/>
      <c r="Z241"/>
      <c r="AA241"/>
      <c r="AB241"/>
      <c r="AC241"/>
      <c r="AD241" s="57"/>
      <c r="AE241" s="393"/>
      <c r="AF241" s="393"/>
      <c r="AG241"/>
      <c r="AH241"/>
      <c r="AI241" s="394"/>
      <c r="AJ241" s="394"/>
      <c r="AK241" s="394"/>
      <c r="AL241" s="2"/>
      <c r="AM241" s="2"/>
      <c r="AN241"/>
      <c r="AO241"/>
      <c r="AP241" s="394"/>
      <c r="AQ241" s="394"/>
      <c r="AR241" s="175"/>
      <c r="AS241" s="2"/>
      <c r="AT241" s="2"/>
      <c r="AU241"/>
      <c r="AV241" s="2"/>
      <c r="AW241" s="2"/>
      <c r="AX241" s="2"/>
      <c r="AY241" s="2"/>
      <c r="AZ241" s="2"/>
      <c r="BA241" s="2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</row>
    <row r="242" spans="1:99" s="380" customFormat="1" x14ac:dyDescent="0.3">
      <c r="A242"/>
      <c r="B242" s="2"/>
      <c r="C242" s="2"/>
      <c r="D242" s="2"/>
      <c r="E242" s="279"/>
      <c r="F242" s="279"/>
      <c r="G242" s="279"/>
      <c r="H242" s="431"/>
      <c r="L242" s="391"/>
      <c r="R242" s="391"/>
      <c r="T242" s="392"/>
      <c r="U242" s="3"/>
      <c r="V242" s="3"/>
      <c r="W242" s="3"/>
      <c r="X242" s="57"/>
      <c r="Y242" s="1"/>
      <c r="Z242"/>
      <c r="AA242"/>
      <c r="AB242"/>
      <c r="AC242"/>
      <c r="AD242" s="57"/>
      <c r="AE242" s="393"/>
      <c r="AF242" s="393"/>
      <c r="AG242"/>
      <c r="AH242"/>
      <c r="AI242" s="394"/>
      <c r="AJ242" s="394"/>
      <c r="AK242" s="394"/>
      <c r="AL242" s="2"/>
      <c r="AM242" s="2"/>
      <c r="AN242"/>
      <c r="AO242"/>
      <c r="AP242" s="394"/>
      <c r="AQ242" s="394"/>
      <c r="AR242" s="175"/>
      <c r="AS242" s="2"/>
      <c r="AT242" s="2"/>
      <c r="AU242"/>
      <c r="AV242" s="2"/>
      <c r="AW242" s="2"/>
      <c r="AX242" s="2"/>
      <c r="AY242" s="2"/>
      <c r="AZ242" s="2"/>
      <c r="BA242" s="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</row>
    <row r="243" spans="1:99" s="380" customFormat="1" x14ac:dyDescent="0.3">
      <c r="A243"/>
      <c r="B243" s="2"/>
      <c r="C243" s="2"/>
      <c r="D243" s="2"/>
      <c r="E243" s="279"/>
      <c r="F243" s="279"/>
      <c r="G243" s="279"/>
      <c r="H243" s="431"/>
      <c r="L243" s="391"/>
      <c r="R243" s="391"/>
      <c r="T243" s="392"/>
      <c r="U243" s="3"/>
      <c r="V243" s="3"/>
      <c r="W243" s="3"/>
      <c r="X243" s="57"/>
      <c r="Y243" s="1"/>
      <c r="Z243"/>
      <c r="AA243"/>
      <c r="AB243"/>
      <c r="AC243"/>
      <c r="AD243" s="57"/>
      <c r="AE243" s="393"/>
      <c r="AF243" s="393"/>
      <c r="AG243"/>
      <c r="AH243"/>
      <c r="AI243" s="394"/>
      <c r="AJ243" s="394"/>
      <c r="AK243" s="394"/>
      <c r="AL243" s="2"/>
      <c r="AM243" s="2"/>
      <c r="AN243"/>
      <c r="AO243"/>
      <c r="AP243" s="394"/>
      <c r="AQ243" s="394"/>
      <c r="AR243" s="175"/>
      <c r="AS243" s="2"/>
      <c r="AT243" s="2"/>
      <c r="AU243"/>
      <c r="AV243" s="2"/>
      <c r="AW243" s="2"/>
      <c r="AX243" s="2"/>
      <c r="AY243" s="2"/>
      <c r="AZ243" s="2"/>
      <c r="BA243" s="2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</row>
    <row r="244" spans="1:99" s="380" customFormat="1" x14ac:dyDescent="0.3">
      <c r="A244"/>
      <c r="B244" s="2"/>
      <c r="C244" s="2"/>
      <c r="D244" s="2"/>
      <c r="E244" s="279"/>
      <c r="F244" s="279"/>
      <c r="G244" s="279"/>
      <c r="H244" s="431"/>
      <c r="L244" s="391"/>
      <c r="R244" s="391"/>
      <c r="T244" s="392"/>
      <c r="U244" s="3"/>
      <c r="V244" s="3"/>
      <c r="W244" s="3"/>
      <c r="X244" s="57"/>
      <c r="Y244" s="1"/>
      <c r="Z244"/>
      <c r="AA244"/>
      <c r="AB244"/>
      <c r="AC244"/>
      <c r="AD244" s="57"/>
      <c r="AE244" s="393"/>
      <c r="AF244" s="393"/>
      <c r="AG244"/>
      <c r="AH244"/>
      <c r="AI244" s="394"/>
      <c r="AJ244" s="394"/>
      <c r="AK244" s="394"/>
      <c r="AL244" s="2"/>
      <c r="AM244" s="2"/>
      <c r="AN244"/>
      <c r="AO244"/>
      <c r="AP244" s="394"/>
      <c r="AQ244" s="394"/>
      <c r="AR244" s="175"/>
      <c r="AS244" s="2"/>
      <c r="AT244" s="2"/>
      <c r="AU244"/>
      <c r="AV244" s="2"/>
      <c r="AW244" s="2"/>
      <c r="AX244" s="2"/>
      <c r="AY244" s="2"/>
      <c r="AZ244" s="2"/>
      <c r="BA244" s="2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</row>
    <row r="245" spans="1:99" s="380" customFormat="1" x14ac:dyDescent="0.3">
      <c r="A245"/>
      <c r="B245" s="2"/>
      <c r="C245" s="2"/>
      <c r="D245" s="2"/>
      <c r="E245" s="279"/>
      <c r="F245" s="279"/>
      <c r="G245" s="279"/>
      <c r="H245" s="431"/>
      <c r="L245" s="391"/>
      <c r="R245" s="391"/>
      <c r="T245" s="392"/>
      <c r="U245" s="3"/>
      <c r="V245" s="3"/>
      <c r="W245" s="3"/>
      <c r="X245" s="57"/>
      <c r="Y245" s="1"/>
      <c r="Z245"/>
      <c r="AA245"/>
      <c r="AB245"/>
      <c r="AC245"/>
      <c r="AD245" s="57"/>
      <c r="AE245" s="393"/>
      <c r="AF245" s="393"/>
      <c r="AG245"/>
      <c r="AH245"/>
      <c r="AI245" s="394"/>
      <c r="AJ245" s="394"/>
      <c r="AK245" s="394"/>
      <c r="AL245" s="2"/>
      <c r="AM245" s="2"/>
      <c r="AN245"/>
      <c r="AO245"/>
      <c r="AP245" s="394"/>
      <c r="AQ245" s="394"/>
      <c r="AR245" s="175"/>
      <c r="AS245" s="2"/>
      <c r="AT245" s="2"/>
      <c r="AU245"/>
      <c r="AV245" s="2"/>
      <c r="AW245" s="2"/>
      <c r="AX245" s="2"/>
      <c r="AY245" s="2"/>
      <c r="AZ245" s="2"/>
      <c r="BA245" s="2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</row>
    <row r="246" spans="1:99" s="380" customFormat="1" x14ac:dyDescent="0.3">
      <c r="A246"/>
      <c r="B246" s="2"/>
      <c r="C246" s="2"/>
      <c r="D246" s="2"/>
      <c r="E246" s="279"/>
      <c r="F246" s="279"/>
      <c r="G246" s="279"/>
      <c r="H246" s="431"/>
      <c r="L246" s="391"/>
      <c r="R246" s="391"/>
      <c r="T246" s="392"/>
      <c r="U246" s="3"/>
      <c r="V246" s="3"/>
      <c r="W246" s="3"/>
      <c r="X246" s="57"/>
      <c r="Y246" s="1"/>
      <c r="Z246"/>
      <c r="AA246"/>
      <c r="AB246"/>
      <c r="AC246"/>
      <c r="AD246" s="57"/>
      <c r="AE246" s="393"/>
      <c r="AF246" s="393"/>
      <c r="AG246"/>
      <c r="AH246"/>
      <c r="AI246" s="394"/>
      <c r="AJ246" s="394"/>
      <c r="AK246" s="394"/>
      <c r="AL246" s="2"/>
      <c r="AM246" s="2"/>
      <c r="AN246"/>
      <c r="AO246"/>
      <c r="AP246" s="394"/>
      <c r="AQ246" s="394"/>
      <c r="AR246" s="175"/>
      <c r="AS246" s="2"/>
      <c r="AT246" s="2"/>
      <c r="AU246"/>
      <c r="AV246" s="2"/>
      <c r="AW246" s="2"/>
      <c r="AX246" s="2"/>
      <c r="AY246" s="2"/>
      <c r="AZ246" s="2"/>
      <c r="BA246" s="2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</row>
    <row r="247" spans="1:99" s="380" customFormat="1" x14ac:dyDescent="0.3">
      <c r="A247"/>
      <c r="B247" s="2"/>
      <c r="C247" s="2"/>
      <c r="D247" s="2"/>
      <c r="E247" s="279"/>
      <c r="F247" s="279"/>
      <c r="G247" s="279"/>
      <c r="H247" s="432"/>
      <c r="L247" s="391"/>
      <c r="R247" s="391"/>
      <c r="T247" s="392"/>
      <c r="U247" s="3"/>
      <c r="V247" s="3"/>
      <c r="W247" s="3"/>
      <c r="X247" s="57"/>
      <c r="Y247" s="1"/>
      <c r="Z247"/>
      <c r="AA247"/>
      <c r="AB247"/>
      <c r="AC247"/>
      <c r="AD247" s="57"/>
      <c r="AE247" s="393"/>
      <c r="AF247" s="393"/>
      <c r="AG247"/>
      <c r="AH247"/>
      <c r="AI247" s="394"/>
      <c r="AJ247" s="394"/>
      <c r="AK247" s="394"/>
      <c r="AL247" s="2"/>
      <c r="AM247" s="2"/>
      <c r="AN247"/>
      <c r="AO247"/>
      <c r="AP247" s="394"/>
      <c r="AQ247" s="394"/>
      <c r="AR247" s="175"/>
      <c r="AS247" s="2"/>
      <c r="AT247" s="2"/>
      <c r="AU247"/>
      <c r="AV247" s="2"/>
      <c r="AW247" s="2"/>
      <c r="AX247" s="2"/>
      <c r="AY247" s="2"/>
      <c r="AZ247" s="2"/>
      <c r="BA247" s="2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</row>
    <row r="248" spans="1:99" s="380" customFormat="1" x14ac:dyDescent="0.3">
      <c r="A248"/>
      <c r="B248" s="2"/>
      <c r="C248" s="2"/>
      <c r="D248" s="2"/>
      <c r="E248" s="279"/>
      <c r="F248" s="279"/>
      <c r="G248" s="279"/>
      <c r="H248" s="432"/>
      <c r="L248" s="391"/>
      <c r="R248" s="391"/>
      <c r="T248" s="392"/>
      <c r="U248" s="3"/>
      <c r="V248" s="3"/>
      <c r="W248" s="3"/>
      <c r="X248" s="57"/>
      <c r="Y248" s="1"/>
      <c r="Z248"/>
      <c r="AA248"/>
      <c r="AB248"/>
      <c r="AC248"/>
      <c r="AD248" s="57"/>
      <c r="AE248" s="393"/>
      <c r="AF248" s="393"/>
      <c r="AG248"/>
      <c r="AH248"/>
      <c r="AI248" s="394"/>
      <c r="AJ248" s="394"/>
      <c r="AK248" s="394"/>
      <c r="AL248" s="2"/>
      <c r="AM248" s="2"/>
      <c r="AN248"/>
      <c r="AO248"/>
      <c r="AP248" s="394"/>
      <c r="AQ248" s="394"/>
      <c r="AR248" s="175"/>
      <c r="AS248" s="2"/>
      <c r="AT248" s="2"/>
      <c r="AU248"/>
      <c r="AV248" s="2"/>
      <c r="AW248" s="2"/>
      <c r="AX248" s="2"/>
      <c r="AY248" s="2"/>
      <c r="AZ248" s="2"/>
      <c r="BA248" s="2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</row>
    <row r="249" spans="1:99" s="380" customFormat="1" x14ac:dyDescent="0.3">
      <c r="A249"/>
      <c r="B249" s="2"/>
      <c r="C249" s="2"/>
      <c r="D249" s="2"/>
      <c r="E249" s="279"/>
      <c r="F249" s="279"/>
      <c r="G249" s="279"/>
      <c r="H249" s="432"/>
      <c r="L249" s="391"/>
      <c r="R249" s="391"/>
      <c r="T249" s="392"/>
      <c r="U249" s="3"/>
      <c r="V249" s="3"/>
      <c r="W249" s="3"/>
      <c r="X249" s="57"/>
      <c r="Y249" s="1"/>
      <c r="Z249"/>
      <c r="AA249"/>
      <c r="AB249"/>
      <c r="AC249"/>
      <c r="AD249" s="57"/>
      <c r="AE249" s="393"/>
      <c r="AF249" s="393"/>
      <c r="AG249"/>
      <c r="AH249"/>
      <c r="AI249" s="394"/>
      <c r="AJ249" s="394"/>
      <c r="AK249" s="394"/>
      <c r="AL249" s="2"/>
      <c r="AM249" s="2"/>
      <c r="AN249"/>
      <c r="AO249"/>
      <c r="AP249" s="394"/>
      <c r="AQ249" s="394"/>
      <c r="AR249" s="175"/>
      <c r="AS249" s="2"/>
      <c r="AT249" s="2"/>
      <c r="AU249"/>
      <c r="AV249" s="2"/>
      <c r="AW249" s="2"/>
      <c r="AX249" s="2"/>
      <c r="AY249" s="2"/>
      <c r="AZ249" s="2"/>
      <c r="BA249" s="2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</row>
    <row r="250" spans="1:99" s="380" customFormat="1" x14ac:dyDescent="0.3">
      <c r="A250"/>
      <c r="B250" s="2"/>
      <c r="C250" s="2"/>
      <c r="D250" s="2"/>
      <c r="E250" s="279"/>
      <c r="F250" s="279"/>
      <c r="G250" s="279"/>
      <c r="H250" s="432"/>
      <c r="L250" s="391"/>
      <c r="R250" s="391"/>
      <c r="T250" s="392"/>
      <c r="U250" s="3"/>
      <c r="V250" s="3"/>
      <c r="W250" s="3"/>
      <c r="X250" s="57"/>
      <c r="Y250" s="1"/>
      <c r="Z250"/>
      <c r="AA250"/>
      <c r="AB250"/>
      <c r="AC250"/>
      <c r="AD250" s="57"/>
      <c r="AE250" s="393"/>
      <c r="AF250" s="393"/>
      <c r="AG250"/>
      <c r="AH250"/>
      <c r="AI250" s="394"/>
      <c r="AJ250" s="394"/>
      <c r="AK250" s="394"/>
      <c r="AL250" s="2"/>
      <c r="AM250" s="2"/>
      <c r="AN250"/>
      <c r="AO250"/>
      <c r="AP250" s="394"/>
      <c r="AQ250" s="394"/>
      <c r="AR250" s="175"/>
      <c r="AS250" s="2"/>
      <c r="AT250" s="2"/>
      <c r="AU250"/>
      <c r="AV250" s="2"/>
      <c r="AW250" s="2"/>
      <c r="AX250" s="2"/>
      <c r="AY250" s="2"/>
      <c r="AZ250" s="2"/>
      <c r="BA250" s="2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</row>
    <row r="251" spans="1:99" s="380" customFormat="1" x14ac:dyDescent="0.3">
      <c r="A251"/>
      <c r="B251" s="2"/>
      <c r="C251" s="2"/>
      <c r="D251" s="2"/>
      <c r="E251" s="279"/>
      <c r="F251" s="279"/>
      <c r="G251" s="279"/>
      <c r="H251" s="432"/>
      <c r="L251" s="391"/>
      <c r="R251" s="391"/>
      <c r="T251" s="392"/>
      <c r="U251" s="3"/>
      <c r="V251" s="3"/>
      <c r="W251" s="3"/>
      <c r="X251" s="57"/>
      <c r="Y251" s="1"/>
      <c r="Z251"/>
      <c r="AA251"/>
      <c r="AB251"/>
      <c r="AC251"/>
      <c r="AD251" s="57"/>
      <c r="AE251" s="393"/>
      <c r="AF251" s="393"/>
      <c r="AG251"/>
      <c r="AH251"/>
      <c r="AI251" s="394"/>
      <c r="AJ251" s="394"/>
      <c r="AK251" s="394"/>
      <c r="AL251" s="2"/>
      <c r="AM251" s="2"/>
      <c r="AN251"/>
      <c r="AO251"/>
      <c r="AP251" s="394"/>
      <c r="AQ251" s="394"/>
      <c r="AR251" s="175"/>
      <c r="AS251" s="2"/>
      <c r="AT251" s="2"/>
      <c r="AU251"/>
      <c r="AV251" s="2"/>
      <c r="AW251" s="2"/>
      <c r="AX251" s="2"/>
      <c r="AY251" s="2"/>
      <c r="AZ251" s="2"/>
      <c r="BA251" s="2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</row>
    <row r="252" spans="1:99" s="380" customFormat="1" x14ac:dyDescent="0.3">
      <c r="A252"/>
      <c r="B252" s="2"/>
      <c r="C252" s="2"/>
      <c r="D252" s="2"/>
      <c r="E252" s="279"/>
      <c r="F252" s="279"/>
      <c r="G252" s="279"/>
      <c r="H252" s="432"/>
      <c r="L252" s="391"/>
      <c r="R252" s="391"/>
      <c r="T252" s="392"/>
      <c r="U252" s="3"/>
      <c r="V252" s="3"/>
      <c r="W252" s="3"/>
      <c r="X252" s="57"/>
      <c r="Y252" s="1"/>
      <c r="Z252"/>
      <c r="AA252"/>
      <c r="AB252"/>
      <c r="AC252"/>
      <c r="AD252" s="57"/>
      <c r="AE252" s="393"/>
      <c r="AF252" s="393"/>
      <c r="AG252"/>
      <c r="AH252"/>
      <c r="AI252" s="394"/>
      <c r="AJ252" s="394"/>
      <c r="AK252" s="394"/>
      <c r="AL252" s="2"/>
      <c r="AM252" s="2"/>
      <c r="AN252"/>
      <c r="AO252"/>
      <c r="AP252" s="394"/>
      <c r="AQ252" s="394"/>
      <c r="AR252" s="175"/>
      <c r="AS252" s="2"/>
      <c r="AT252" s="2"/>
      <c r="AU252"/>
      <c r="AV252" s="2"/>
      <c r="AW252" s="2"/>
      <c r="AX252" s="2"/>
      <c r="AY252" s="2"/>
      <c r="AZ252" s="2"/>
      <c r="BA252" s="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</row>
    <row r="253" spans="1:99" s="380" customFormat="1" x14ac:dyDescent="0.3">
      <c r="A253"/>
      <c r="B253" s="2"/>
      <c r="C253" s="2"/>
      <c r="D253" s="2"/>
      <c r="E253" s="279"/>
      <c r="F253" s="279"/>
      <c r="G253" s="279"/>
      <c r="H253" s="432"/>
      <c r="L253" s="391"/>
      <c r="R253" s="391"/>
      <c r="T253" s="392"/>
      <c r="U253" s="3"/>
      <c r="V253" s="3"/>
      <c r="W253" s="3"/>
      <c r="X253" s="57"/>
      <c r="Y253" s="1"/>
      <c r="Z253"/>
      <c r="AA253"/>
      <c r="AB253"/>
      <c r="AC253"/>
      <c r="AD253" s="57"/>
      <c r="AE253" s="393"/>
      <c r="AF253" s="393"/>
      <c r="AG253"/>
      <c r="AH253"/>
      <c r="AI253" s="394"/>
      <c r="AJ253" s="394"/>
      <c r="AK253" s="394"/>
      <c r="AL253" s="2"/>
      <c r="AM253" s="2"/>
      <c r="AN253"/>
      <c r="AO253"/>
      <c r="AP253" s="394"/>
      <c r="AQ253" s="394"/>
      <c r="AR253" s="175"/>
      <c r="AS253" s="2"/>
      <c r="AT253" s="2"/>
      <c r="AU253"/>
      <c r="AV253" s="2"/>
      <c r="AW253" s="2"/>
      <c r="AX253" s="2"/>
      <c r="AY253" s="2"/>
      <c r="AZ253" s="2"/>
      <c r="BA253" s="2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</row>
    <row r="254" spans="1:99" s="380" customFormat="1" x14ac:dyDescent="0.3">
      <c r="A254"/>
      <c r="B254" s="2"/>
      <c r="C254" s="2"/>
      <c r="D254" s="2"/>
      <c r="E254" s="279"/>
      <c r="F254" s="279"/>
      <c r="G254" s="279"/>
      <c r="H254" s="432"/>
      <c r="L254" s="391"/>
      <c r="R254" s="391"/>
      <c r="T254" s="392"/>
      <c r="U254" s="3"/>
      <c r="V254" s="3"/>
      <c r="W254" s="3"/>
      <c r="X254" s="57"/>
      <c r="Y254" s="1"/>
      <c r="Z254"/>
      <c r="AA254"/>
      <c r="AB254"/>
      <c r="AC254"/>
      <c r="AD254" s="57"/>
      <c r="AE254" s="393"/>
      <c r="AF254" s="393"/>
      <c r="AG254"/>
      <c r="AH254"/>
      <c r="AI254" s="394"/>
      <c r="AJ254" s="394"/>
      <c r="AK254" s="394"/>
      <c r="AL254" s="2"/>
      <c r="AM254" s="2"/>
      <c r="AN254"/>
      <c r="AO254"/>
      <c r="AP254" s="394"/>
      <c r="AQ254" s="394"/>
      <c r="AR254" s="175"/>
      <c r="AS254" s="2"/>
      <c r="AT254" s="2"/>
      <c r="AU254"/>
      <c r="AV254" s="2"/>
      <c r="AW254" s="2"/>
      <c r="AX254" s="2"/>
      <c r="AY254" s="2"/>
      <c r="AZ254" s="2"/>
      <c r="BA254" s="2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</row>
    <row r="255" spans="1:99" s="380" customFormat="1" x14ac:dyDescent="0.3">
      <c r="A255"/>
      <c r="B255" s="2"/>
      <c r="C255" s="2"/>
      <c r="D255" s="2"/>
      <c r="E255" s="279"/>
      <c r="F255" s="279"/>
      <c r="G255" s="279"/>
      <c r="H255" s="432"/>
      <c r="L255" s="391"/>
      <c r="R255" s="391"/>
      <c r="T255" s="392"/>
      <c r="U255" s="3"/>
      <c r="V255" s="3"/>
      <c r="W255" s="3"/>
      <c r="X255" s="57"/>
      <c r="Y255" s="1"/>
      <c r="Z255"/>
      <c r="AA255"/>
      <c r="AB255"/>
      <c r="AC255"/>
      <c r="AD255" s="57"/>
      <c r="AE255" s="393"/>
      <c r="AF255" s="393"/>
      <c r="AG255"/>
      <c r="AH255"/>
      <c r="AI255" s="394"/>
      <c r="AJ255" s="394"/>
      <c r="AK255" s="394"/>
      <c r="AL255" s="2"/>
      <c r="AM255" s="2"/>
      <c r="AN255"/>
      <c r="AO255"/>
      <c r="AP255" s="394"/>
      <c r="AQ255" s="394"/>
      <c r="AR255" s="175"/>
      <c r="AS255" s="2"/>
      <c r="AT255" s="2"/>
      <c r="AU255"/>
      <c r="AV255" s="2"/>
      <c r="AW255" s="2"/>
      <c r="AX255" s="2"/>
      <c r="AY255" s="2"/>
      <c r="AZ255" s="2"/>
      <c r="BA255" s="2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</row>
    <row r="256" spans="1:99" s="380" customFormat="1" x14ac:dyDescent="0.3">
      <c r="A256"/>
      <c r="B256" s="2"/>
      <c r="C256" s="2"/>
      <c r="D256" s="2"/>
      <c r="E256" s="279"/>
      <c r="F256" s="279"/>
      <c r="G256" s="279"/>
      <c r="H256" s="432"/>
      <c r="L256" s="391"/>
      <c r="R256" s="391"/>
      <c r="T256" s="392"/>
      <c r="U256" s="3"/>
      <c r="V256" s="3"/>
      <c r="W256" s="3"/>
      <c r="X256" s="57"/>
      <c r="Y256" s="1"/>
      <c r="Z256"/>
      <c r="AA256"/>
      <c r="AB256"/>
      <c r="AC256"/>
      <c r="AD256" s="57"/>
      <c r="AE256" s="393"/>
      <c r="AF256" s="393"/>
      <c r="AG256"/>
      <c r="AH256"/>
      <c r="AI256" s="394"/>
      <c r="AJ256" s="394"/>
      <c r="AK256" s="394"/>
      <c r="AL256" s="2"/>
      <c r="AM256" s="2"/>
      <c r="AN256"/>
      <c r="AO256"/>
      <c r="AP256" s="394"/>
      <c r="AQ256" s="394"/>
      <c r="AR256" s="175"/>
      <c r="AS256" s="2"/>
      <c r="AT256" s="2"/>
      <c r="AU256"/>
      <c r="AV256" s="2"/>
      <c r="AW256" s="2"/>
      <c r="AX256" s="2"/>
      <c r="AY256" s="2"/>
      <c r="AZ256" s="2"/>
      <c r="BA256" s="2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</row>
    <row r="257" spans="1:99" s="380" customFormat="1" x14ac:dyDescent="0.3">
      <c r="A257"/>
      <c r="B257" s="2"/>
      <c r="C257" s="2"/>
      <c r="D257" s="2"/>
      <c r="E257" s="279"/>
      <c r="F257" s="279"/>
      <c r="G257" s="279"/>
      <c r="H257" s="432"/>
      <c r="L257" s="391"/>
      <c r="R257" s="391"/>
      <c r="T257" s="392"/>
      <c r="U257" s="3"/>
      <c r="V257" s="3"/>
      <c r="W257" s="3"/>
      <c r="X257" s="57"/>
      <c r="Y257" s="1"/>
      <c r="Z257"/>
      <c r="AA257"/>
      <c r="AB257"/>
      <c r="AC257"/>
      <c r="AD257" s="57"/>
      <c r="AE257" s="393"/>
      <c r="AF257" s="393"/>
      <c r="AG257"/>
      <c r="AH257"/>
      <c r="AI257" s="394"/>
      <c r="AJ257" s="394"/>
      <c r="AK257" s="394"/>
      <c r="AL257" s="2"/>
      <c r="AM257" s="2"/>
      <c r="AN257"/>
      <c r="AO257"/>
      <c r="AP257" s="394"/>
      <c r="AQ257" s="394"/>
      <c r="AR257" s="175"/>
      <c r="AS257" s="2"/>
      <c r="AT257" s="2"/>
      <c r="AU257"/>
      <c r="AV257" s="2"/>
      <c r="AW257" s="2"/>
      <c r="AX257" s="2"/>
      <c r="AY257" s="2"/>
      <c r="AZ257" s="2"/>
      <c r="BA257" s="2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</row>
    <row r="258" spans="1:99" s="380" customFormat="1" x14ac:dyDescent="0.3">
      <c r="A258"/>
      <c r="B258" s="2"/>
      <c r="C258" s="2"/>
      <c r="D258" s="2"/>
      <c r="E258" s="279"/>
      <c r="F258" s="279"/>
      <c r="G258" s="279"/>
      <c r="H258" s="432"/>
      <c r="L258" s="391"/>
      <c r="R258" s="391"/>
      <c r="T258" s="392"/>
      <c r="U258" s="3"/>
      <c r="V258" s="3"/>
      <c r="W258" s="3"/>
      <c r="X258" s="57"/>
      <c r="Y258" s="1"/>
      <c r="Z258"/>
      <c r="AA258"/>
      <c r="AB258"/>
      <c r="AC258"/>
      <c r="AD258" s="57"/>
      <c r="AE258" s="393"/>
      <c r="AF258" s="393"/>
      <c r="AG258"/>
      <c r="AH258"/>
      <c r="AI258" s="394"/>
      <c r="AJ258" s="394"/>
      <c r="AK258" s="394"/>
      <c r="AL258" s="2"/>
      <c r="AM258" s="2"/>
      <c r="AN258"/>
      <c r="AO258"/>
      <c r="AP258" s="394"/>
      <c r="AQ258" s="394"/>
      <c r="AR258" s="175"/>
      <c r="AS258" s="2"/>
      <c r="AT258" s="2"/>
      <c r="AU258"/>
      <c r="AV258" s="2"/>
      <c r="AW258" s="2"/>
      <c r="AX258" s="2"/>
      <c r="AY258" s="2"/>
      <c r="AZ258" s="2"/>
      <c r="BA258" s="2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</row>
    <row r="259" spans="1:99" s="380" customFormat="1" x14ac:dyDescent="0.3">
      <c r="A259"/>
      <c r="B259" s="2"/>
      <c r="C259" s="2"/>
      <c r="D259" s="2"/>
      <c r="E259" s="279"/>
      <c r="F259" s="279"/>
      <c r="G259" s="279"/>
      <c r="H259" s="432"/>
      <c r="L259" s="391"/>
      <c r="R259" s="391"/>
      <c r="T259" s="392"/>
      <c r="U259" s="3"/>
      <c r="V259" s="3"/>
      <c r="W259" s="3"/>
      <c r="X259" s="57"/>
      <c r="Y259" s="1"/>
      <c r="Z259"/>
      <c r="AA259"/>
      <c r="AB259"/>
      <c r="AC259"/>
      <c r="AD259" s="57"/>
      <c r="AE259" s="393"/>
      <c r="AF259" s="393"/>
      <c r="AG259"/>
      <c r="AH259"/>
      <c r="AI259" s="394"/>
      <c r="AJ259" s="394"/>
      <c r="AK259" s="394"/>
      <c r="AL259" s="2"/>
      <c r="AM259" s="2"/>
      <c r="AN259"/>
      <c r="AO259"/>
      <c r="AP259" s="394"/>
      <c r="AQ259" s="394"/>
      <c r="AR259" s="175"/>
      <c r="AS259" s="2"/>
      <c r="AT259" s="2"/>
      <c r="AU259"/>
      <c r="AV259" s="2"/>
      <c r="AW259" s="2"/>
      <c r="AX259" s="2"/>
      <c r="AY259" s="2"/>
      <c r="AZ259" s="2"/>
      <c r="BA259" s="2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</row>
    <row r="260" spans="1:99" s="380" customFormat="1" x14ac:dyDescent="0.3">
      <c r="A260"/>
      <c r="B260" s="2"/>
      <c r="C260" s="2"/>
      <c r="D260" s="2"/>
      <c r="E260" s="279"/>
      <c r="F260" s="279"/>
      <c r="G260" s="279"/>
      <c r="H260" s="432"/>
      <c r="L260" s="391"/>
      <c r="R260" s="391"/>
      <c r="T260" s="392"/>
      <c r="U260" s="3"/>
      <c r="V260" s="3"/>
      <c r="W260" s="3"/>
      <c r="X260" s="57"/>
      <c r="Y260" s="1"/>
      <c r="Z260"/>
      <c r="AA260"/>
      <c r="AB260"/>
      <c r="AC260"/>
      <c r="AD260" s="57"/>
      <c r="AE260" s="393"/>
      <c r="AF260" s="393"/>
      <c r="AG260"/>
      <c r="AH260"/>
      <c r="AI260" s="394"/>
      <c r="AJ260" s="394"/>
      <c r="AK260" s="394"/>
      <c r="AL260" s="2"/>
      <c r="AM260" s="2"/>
      <c r="AN260"/>
      <c r="AO260"/>
      <c r="AP260" s="394"/>
      <c r="AQ260" s="394"/>
      <c r="AR260" s="175"/>
      <c r="AS260" s="2"/>
      <c r="AT260" s="2"/>
      <c r="AU260"/>
      <c r="AV260" s="2"/>
      <c r="AW260" s="2"/>
      <c r="AX260" s="2"/>
      <c r="AY260" s="2"/>
      <c r="AZ260" s="2"/>
      <c r="BA260" s="2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</row>
    <row r="261" spans="1:99" s="380" customFormat="1" x14ac:dyDescent="0.3">
      <c r="A261"/>
      <c r="B261" s="2"/>
      <c r="C261" s="2"/>
      <c r="D261" s="2"/>
      <c r="E261" s="279"/>
      <c r="F261" s="279"/>
      <c r="G261" s="279"/>
      <c r="H261" s="432"/>
      <c r="L261" s="391"/>
      <c r="R261" s="391"/>
      <c r="T261" s="392"/>
      <c r="U261" s="3"/>
      <c r="V261" s="3"/>
      <c r="W261" s="3"/>
      <c r="X261" s="57"/>
      <c r="Y261" s="1"/>
      <c r="Z261"/>
      <c r="AA261"/>
      <c r="AB261"/>
      <c r="AC261"/>
      <c r="AD261" s="57"/>
      <c r="AE261" s="393"/>
      <c r="AF261" s="393"/>
      <c r="AG261"/>
      <c r="AH261"/>
      <c r="AI261" s="394"/>
      <c r="AJ261" s="394"/>
      <c r="AK261" s="394"/>
      <c r="AL261" s="2"/>
      <c r="AM261" s="2"/>
      <c r="AN261"/>
      <c r="AO261"/>
      <c r="AP261" s="394"/>
      <c r="AQ261" s="394"/>
      <c r="AR261" s="175"/>
      <c r="AS261" s="2"/>
      <c r="AT261" s="2"/>
      <c r="AU261"/>
      <c r="AV261" s="2"/>
      <c r="AW261" s="2"/>
      <c r="AX261" s="2"/>
      <c r="AY261" s="2"/>
      <c r="AZ261" s="2"/>
      <c r="BA261" s="2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</row>
    <row r="262" spans="1:99" s="380" customFormat="1" x14ac:dyDescent="0.3">
      <c r="A262"/>
      <c r="B262" s="2"/>
      <c r="C262" s="2"/>
      <c r="D262" s="2"/>
      <c r="E262" s="279"/>
      <c r="F262" s="279"/>
      <c r="G262" s="279"/>
      <c r="H262" s="432"/>
      <c r="L262" s="391"/>
      <c r="R262" s="391"/>
      <c r="T262" s="392"/>
      <c r="U262" s="3"/>
      <c r="V262" s="3"/>
      <c r="W262" s="3"/>
      <c r="X262" s="57"/>
      <c r="Y262" s="1"/>
      <c r="Z262"/>
      <c r="AA262"/>
      <c r="AB262"/>
      <c r="AC262"/>
      <c r="AD262" s="57"/>
      <c r="AE262" s="393"/>
      <c r="AF262" s="393"/>
      <c r="AG262"/>
      <c r="AH262"/>
      <c r="AI262" s="394"/>
      <c r="AJ262" s="394"/>
      <c r="AK262" s="394"/>
      <c r="AL262" s="2"/>
      <c r="AM262" s="2"/>
      <c r="AN262"/>
      <c r="AO262"/>
      <c r="AP262" s="394"/>
      <c r="AQ262" s="394"/>
      <c r="AR262" s="175"/>
      <c r="AS262" s="2"/>
      <c r="AT262" s="2"/>
      <c r="AU262"/>
      <c r="AV262" s="2"/>
      <c r="AW262" s="2"/>
      <c r="AX262" s="2"/>
      <c r="AY262" s="2"/>
      <c r="AZ262" s="2"/>
      <c r="BA262" s="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</row>
    <row r="263" spans="1:99" s="380" customFormat="1" x14ac:dyDescent="0.3">
      <c r="A263"/>
      <c r="B263" s="2"/>
      <c r="C263" s="2"/>
      <c r="D263" s="2"/>
      <c r="E263" s="279"/>
      <c r="F263" s="279"/>
      <c r="G263" s="279"/>
      <c r="H263" s="432"/>
      <c r="L263" s="391"/>
      <c r="R263" s="391"/>
      <c r="T263" s="392"/>
      <c r="U263" s="3"/>
      <c r="V263" s="3"/>
      <c r="W263" s="3"/>
      <c r="X263" s="57"/>
      <c r="Y263" s="1"/>
      <c r="Z263"/>
      <c r="AA263"/>
      <c r="AB263"/>
      <c r="AC263"/>
      <c r="AD263" s="57"/>
      <c r="AE263" s="393"/>
      <c r="AF263" s="393"/>
      <c r="AG263"/>
      <c r="AH263"/>
      <c r="AI263" s="394"/>
      <c r="AJ263" s="394"/>
      <c r="AK263" s="394"/>
      <c r="AL263" s="2"/>
      <c r="AM263" s="2"/>
      <c r="AN263"/>
      <c r="AO263"/>
      <c r="AP263" s="394"/>
      <c r="AQ263" s="394"/>
      <c r="AR263" s="175"/>
      <c r="AS263" s="2"/>
      <c r="AT263" s="2"/>
      <c r="AU263"/>
      <c r="AV263" s="2"/>
      <c r="AW263" s="2"/>
      <c r="AX263" s="2"/>
      <c r="AY263" s="2"/>
      <c r="AZ263" s="2"/>
      <c r="BA263" s="2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</row>
    <row r="264" spans="1:99" s="380" customFormat="1" x14ac:dyDescent="0.3">
      <c r="A264"/>
      <c r="B264" s="2"/>
      <c r="C264" s="2"/>
      <c r="D264" s="2"/>
      <c r="E264" s="279"/>
      <c r="F264" s="279"/>
      <c r="G264" s="279"/>
      <c r="H264" s="432"/>
      <c r="L264" s="391"/>
      <c r="R264" s="391"/>
      <c r="T264" s="392"/>
      <c r="U264" s="3"/>
      <c r="V264" s="3"/>
      <c r="W264" s="3"/>
      <c r="X264" s="57"/>
      <c r="Y264" s="1"/>
      <c r="Z264"/>
      <c r="AA264"/>
      <c r="AB264"/>
      <c r="AC264"/>
      <c r="AD264" s="57"/>
      <c r="AE264" s="393"/>
      <c r="AF264" s="393"/>
      <c r="AG264"/>
      <c r="AH264"/>
      <c r="AI264" s="394"/>
      <c r="AJ264" s="394"/>
      <c r="AK264" s="394"/>
      <c r="AL264" s="2"/>
      <c r="AM264" s="2"/>
      <c r="AN264"/>
      <c r="AO264"/>
      <c r="AP264" s="394"/>
      <c r="AQ264" s="394"/>
      <c r="AR264" s="175"/>
      <c r="AS264" s="2"/>
      <c r="AT264" s="2"/>
      <c r="AU264"/>
      <c r="AV264" s="2"/>
      <c r="AW264" s="2"/>
      <c r="AX264" s="2"/>
      <c r="AY264" s="2"/>
      <c r="AZ264" s="2"/>
      <c r="BA264" s="2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</row>
    <row r="265" spans="1:99" s="380" customFormat="1" x14ac:dyDescent="0.3">
      <c r="A265"/>
      <c r="B265" s="2"/>
      <c r="C265" s="2"/>
      <c r="D265" s="2"/>
      <c r="E265" s="279"/>
      <c r="F265" s="279"/>
      <c r="G265" s="279"/>
      <c r="H265" s="432"/>
      <c r="L265" s="391"/>
      <c r="R265" s="391"/>
      <c r="T265" s="392"/>
      <c r="U265" s="3"/>
      <c r="V265" s="3"/>
      <c r="W265" s="3"/>
      <c r="X265" s="57"/>
      <c r="Y265" s="1"/>
      <c r="Z265"/>
      <c r="AA265"/>
      <c r="AB265"/>
      <c r="AC265"/>
      <c r="AD265" s="57"/>
      <c r="AE265" s="393"/>
      <c r="AF265" s="393"/>
      <c r="AG265"/>
      <c r="AH265"/>
      <c r="AI265" s="394"/>
      <c r="AJ265" s="394"/>
      <c r="AK265" s="394"/>
      <c r="AL265" s="2"/>
      <c r="AM265" s="2"/>
      <c r="AN265"/>
      <c r="AO265"/>
      <c r="AP265" s="394"/>
      <c r="AQ265" s="394"/>
      <c r="AR265" s="175"/>
      <c r="AS265" s="2"/>
      <c r="AT265" s="2"/>
      <c r="AU265"/>
      <c r="AV265" s="2"/>
      <c r="AW265" s="2"/>
      <c r="AX265" s="2"/>
      <c r="AY265" s="2"/>
      <c r="AZ265" s="2"/>
      <c r="BA265" s="2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</row>
    <row r="266" spans="1:99" s="380" customFormat="1" x14ac:dyDescent="0.3">
      <c r="A266"/>
      <c r="B266" s="2"/>
      <c r="C266" s="2"/>
      <c r="D266" s="2"/>
      <c r="E266" s="279"/>
      <c r="F266" s="279"/>
      <c r="G266" s="279"/>
      <c r="H266" s="431"/>
      <c r="L266" s="391"/>
      <c r="R266" s="391"/>
      <c r="T266" s="392"/>
      <c r="U266" s="3"/>
      <c r="V266" s="3"/>
      <c r="W266" s="3"/>
      <c r="X266" s="57"/>
      <c r="Y266" s="1"/>
      <c r="Z266"/>
      <c r="AA266"/>
      <c r="AB266"/>
      <c r="AC266"/>
      <c r="AD266" s="57"/>
      <c r="AE266" s="393"/>
      <c r="AF266" s="393"/>
      <c r="AG266"/>
      <c r="AH266"/>
      <c r="AI266" s="394"/>
      <c r="AJ266" s="394"/>
      <c r="AK266" s="394"/>
      <c r="AL266" s="2"/>
      <c r="AM266" s="2"/>
      <c r="AN266"/>
      <c r="AO266"/>
      <c r="AP266" s="394"/>
      <c r="AQ266" s="394"/>
      <c r="AR266" s="175"/>
      <c r="AS266" s="2"/>
      <c r="AT266" s="2"/>
      <c r="AU266"/>
      <c r="AV266" s="2"/>
      <c r="AW266" s="2"/>
      <c r="AX266" s="2"/>
      <c r="AY266" s="2"/>
      <c r="AZ266" s="2"/>
      <c r="BA266" s="2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</row>
    <row r="267" spans="1:99" s="380" customFormat="1" x14ac:dyDescent="0.3">
      <c r="A267"/>
      <c r="B267" s="2"/>
      <c r="C267" s="2"/>
      <c r="D267" s="2"/>
      <c r="E267" s="279"/>
      <c r="F267" s="279"/>
      <c r="G267" s="279"/>
      <c r="H267" s="431"/>
      <c r="L267" s="391"/>
      <c r="R267" s="391"/>
      <c r="T267" s="392"/>
      <c r="U267" s="3"/>
      <c r="V267" s="3"/>
      <c r="W267" s="3"/>
      <c r="X267" s="57"/>
      <c r="Y267" s="1"/>
      <c r="Z267"/>
      <c r="AA267"/>
      <c r="AB267"/>
      <c r="AC267"/>
      <c r="AD267" s="57"/>
      <c r="AE267" s="393"/>
      <c r="AF267" s="393"/>
      <c r="AG267"/>
      <c r="AH267"/>
      <c r="AI267" s="394"/>
      <c r="AJ267" s="394"/>
      <c r="AK267" s="394"/>
      <c r="AL267" s="2"/>
      <c r="AM267" s="2"/>
      <c r="AN267"/>
      <c r="AO267"/>
      <c r="AP267" s="394"/>
      <c r="AQ267" s="394"/>
      <c r="AR267" s="175"/>
      <c r="AS267" s="2"/>
      <c r="AT267" s="2"/>
      <c r="AU267"/>
      <c r="AV267" s="2"/>
      <c r="AW267" s="2"/>
      <c r="AX267" s="2"/>
      <c r="AY267" s="2"/>
      <c r="AZ267" s="2"/>
      <c r="BA267" s="2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</row>
    <row r="268" spans="1:99" s="380" customFormat="1" x14ac:dyDescent="0.3">
      <c r="A268"/>
      <c r="B268" s="2"/>
      <c r="C268" s="2"/>
      <c r="D268" s="2"/>
      <c r="E268" s="279"/>
      <c r="F268" s="279"/>
      <c r="G268" s="279"/>
      <c r="H268" s="431"/>
      <c r="L268" s="391"/>
      <c r="R268" s="391"/>
      <c r="T268" s="392"/>
      <c r="U268" s="3"/>
      <c r="V268" s="3"/>
      <c r="W268" s="3"/>
      <c r="X268" s="57"/>
      <c r="Y268" s="1"/>
      <c r="Z268"/>
      <c r="AA268"/>
      <c r="AB268"/>
      <c r="AC268"/>
      <c r="AD268" s="57"/>
      <c r="AE268" s="393"/>
      <c r="AF268" s="393"/>
      <c r="AG268"/>
      <c r="AH268"/>
      <c r="AI268" s="394"/>
      <c r="AJ268" s="394"/>
      <c r="AK268" s="394"/>
      <c r="AL268" s="2"/>
      <c r="AM268" s="2"/>
      <c r="AN268"/>
      <c r="AO268"/>
      <c r="AP268" s="394"/>
      <c r="AQ268" s="394"/>
      <c r="AR268" s="175"/>
      <c r="AS268" s="2"/>
      <c r="AT268" s="2"/>
      <c r="AU268"/>
      <c r="AV268" s="2"/>
      <c r="AW268" s="2"/>
      <c r="AX268" s="2"/>
      <c r="AY268" s="2"/>
      <c r="AZ268" s="2"/>
      <c r="BA268" s="2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</row>
    <row r="269" spans="1:99" s="380" customFormat="1" x14ac:dyDescent="0.3">
      <c r="A269"/>
      <c r="B269" s="2"/>
      <c r="C269" s="2"/>
      <c r="D269" s="2"/>
      <c r="E269" s="279"/>
      <c r="F269" s="279"/>
      <c r="G269" s="279"/>
      <c r="H269" s="431"/>
      <c r="L269" s="391"/>
      <c r="R269" s="391"/>
      <c r="T269" s="392"/>
      <c r="U269" s="3"/>
      <c r="V269" s="3"/>
      <c r="W269" s="3"/>
      <c r="X269" s="57"/>
      <c r="Y269" s="1"/>
      <c r="Z269"/>
      <c r="AA269"/>
      <c r="AB269"/>
      <c r="AC269"/>
      <c r="AD269" s="57"/>
      <c r="AE269" s="393"/>
      <c r="AF269" s="393"/>
      <c r="AG269"/>
      <c r="AH269"/>
      <c r="AI269" s="394"/>
      <c r="AJ269" s="394"/>
      <c r="AK269" s="394"/>
      <c r="AL269" s="2"/>
      <c r="AM269" s="2"/>
      <c r="AN269"/>
      <c r="AO269"/>
      <c r="AP269" s="394"/>
      <c r="AQ269" s="394"/>
      <c r="AR269" s="175"/>
      <c r="AS269" s="2"/>
      <c r="AT269" s="2"/>
      <c r="AU269"/>
      <c r="AV269" s="2"/>
      <c r="AW269" s="2"/>
      <c r="AX269" s="2"/>
      <c r="AY269" s="2"/>
      <c r="AZ269" s="2"/>
      <c r="BA269" s="2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</row>
    <row r="270" spans="1:99" s="380" customFormat="1" x14ac:dyDescent="0.3">
      <c r="A270"/>
      <c r="B270" s="2"/>
      <c r="C270" s="2"/>
      <c r="D270" s="2"/>
      <c r="E270" s="279"/>
      <c r="F270" s="279"/>
      <c r="G270" s="279"/>
      <c r="H270" s="431"/>
      <c r="L270" s="391"/>
      <c r="R270" s="391"/>
      <c r="T270" s="392"/>
      <c r="U270" s="3"/>
      <c r="V270" s="3"/>
      <c r="W270" s="3"/>
      <c r="X270" s="57"/>
      <c r="Y270" s="1"/>
      <c r="Z270"/>
      <c r="AA270"/>
      <c r="AB270"/>
      <c r="AC270"/>
      <c r="AD270" s="57"/>
      <c r="AE270" s="393"/>
      <c r="AF270" s="393"/>
      <c r="AG270"/>
      <c r="AH270"/>
      <c r="AI270" s="394"/>
      <c r="AJ270" s="394"/>
      <c r="AK270" s="394"/>
      <c r="AL270" s="2"/>
      <c r="AM270" s="2"/>
      <c r="AN270"/>
      <c r="AO270"/>
      <c r="AP270" s="394"/>
      <c r="AQ270" s="394"/>
      <c r="AR270" s="175"/>
      <c r="AS270" s="2"/>
      <c r="AT270" s="2"/>
      <c r="AU270"/>
      <c r="AV270" s="2"/>
      <c r="AW270" s="2"/>
      <c r="AX270" s="2"/>
      <c r="AY270" s="2"/>
      <c r="AZ270" s="2"/>
      <c r="BA270" s="2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</row>
    <row r="271" spans="1:99" s="380" customFormat="1" x14ac:dyDescent="0.3">
      <c r="A271"/>
      <c r="B271" s="2"/>
      <c r="C271" s="2"/>
      <c r="D271" s="2"/>
      <c r="E271" s="279"/>
      <c r="F271" s="279"/>
      <c r="G271" s="279"/>
      <c r="H271" s="431"/>
      <c r="L271" s="391"/>
      <c r="R271" s="391"/>
      <c r="T271" s="392"/>
      <c r="U271" s="3"/>
      <c r="V271" s="3"/>
      <c r="W271" s="3"/>
      <c r="X271" s="57"/>
      <c r="Y271" s="1"/>
      <c r="Z271"/>
      <c r="AA271"/>
      <c r="AB271"/>
      <c r="AC271"/>
      <c r="AD271" s="57"/>
      <c r="AE271" s="393"/>
      <c r="AF271" s="393"/>
      <c r="AG271"/>
      <c r="AH271"/>
      <c r="AI271" s="394"/>
      <c r="AJ271" s="394"/>
      <c r="AK271" s="394"/>
      <c r="AL271" s="2"/>
      <c r="AM271" s="2"/>
      <c r="AN271"/>
      <c r="AO271"/>
      <c r="AP271" s="394"/>
      <c r="AQ271" s="394"/>
      <c r="AR271" s="175"/>
      <c r="AS271" s="2"/>
      <c r="AT271" s="2"/>
      <c r="AU271"/>
      <c r="AV271" s="2"/>
      <c r="AW271" s="2"/>
      <c r="AX271" s="2"/>
      <c r="AY271" s="2"/>
      <c r="AZ271" s="2"/>
      <c r="BA271" s="2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</row>
    <row r="272" spans="1:99" s="380" customFormat="1" x14ac:dyDescent="0.3">
      <c r="A272"/>
      <c r="B272" s="2"/>
      <c r="C272" s="2"/>
      <c r="D272" s="2"/>
      <c r="E272" s="279"/>
      <c r="F272" s="279"/>
      <c r="G272" s="279"/>
      <c r="H272" s="431"/>
      <c r="L272" s="391"/>
      <c r="R272" s="391"/>
      <c r="T272" s="392"/>
      <c r="U272" s="3"/>
      <c r="V272" s="3"/>
      <c r="W272" s="3"/>
      <c r="X272" s="57"/>
      <c r="Y272" s="1"/>
      <c r="Z272"/>
      <c r="AA272"/>
      <c r="AB272"/>
      <c r="AC272"/>
      <c r="AD272" s="57"/>
      <c r="AE272" s="393"/>
      <c r="AF272" s="393"/>
      <c r="AG272"/>
      <c r="AH272"/>
      <c r="AI272" s="394"/>
      <c r="AJ272" s="394"/>
      <c r="AK272" s="394"/>
      <c r="AL272" s="2"/>
      <c r="AM272" s="2"/>
      <c r="AN272"/>
      <c r="AO272"/>
      <c r="AP272" s="394"/>
      <c r="AQ272" s="394"/>
      <c r="AR272" s="175"/>
      <c r="AS272" s="2"/>
      <c r="AT272" s="2"/>
      <c r="AU272"/>
      <c r="AV272" s="2"/>
      <c r="AW272" s="2"/>
      <c r="AX272" s="2"/>
      <c r="AY272" s="2"/>
      <c r="AZ272" s="2"/>
      <c r="BA272" s="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</row>
    <row r="273" spans="1:99" s="380" customFormat="1" x14ac:dyDescent="0.3">
      <c r="A273"/>
      <c r="B273" s="2"/>
      <c r="C273" s="2"/>
      <c r="D273" s="2"/>
      <c r="E273" s="279"/>
      <c r="F273" s="279"/>
      <c r="G273" s="279"/>
      <c r="H273" s="431"/>
      <c r="L273" s="391"/>
      <c r="R273" s="391"/>
      <c r="T273" s="392"/>
      <c r="U273" s="3"/>
      <c r="V273" s="3"/>
      <c r="W273" s="3"/>
      <c r="X273" s="57"/>
      <c r="Y273" s="1"/>
      <c r="Z273"/>
      <c r="AA273"/>
      <c r="AB273"/>
      <c r="AC273"/>
      <c r="AD273" s="57"/>
      <c r="AE273" s="393"/>
      <c r="AF273" s="393"/>
      <c r="AG273"/>
      <c r="AH273"/>
      <c r="AI273" s="394"/>
      <c r="AJ273" s="394"/>
      <c r="AK273" s="394"/>
      <c r="AL273" s="2"/>
      <c r="AM273" s="2"/>
      <c r="AN273"/>
      <c r="AO273"/>
      <c r="AP273" s="394"/>
      <c r="AQ273" s="394"/>
      <c r="AR273" s="175"/>
      <c r="AS273" s="2"/>
      <c r="AT273" s="2"/>
      <c r="AU273"/>
      <c r="AV273" s="2"/>
      <c r="AW273" s="2"/>
      <c r="AX273" s="2"/>
      <c r="AY273" s="2"/>
      <c r="AZ273" s="2"/>
      <c r="BA273" s="2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</row>
    <row r="274" spans="1:99" s="380" customFormat="1" x14ac:dyDescent="0.3">
      <c r="A274"/>
      <c r="B274" s="2"/>
      <c r="C274" s="2"/>
      <c r="D274" s="2"/>
      <c r="E274" s="279"/>
      <c r="F274" s="279"/>
      <c r="G274" s="279"/>
      <c r="H274" s="431"/>
      <c r="L274" s="391"/>
      <c r="R274" s="391"/>
      <c r="T274" s="392"/>
      <c r="U274" s="3"/>
      <c r="V274" s="3"/>
      <c r="W274" s="3"/>
      <c r="X274" s="57"/>
      <c r="Y274" s="1"/>
      <c r="Z274"/>
      <c r="AA274"/>
      <c r="AB274"/>
      <c r="AC274"/>
      <c r="AD274" s="57"/>
      <c r="AE274" s="393"/>
      <c r="AF274" s="393"/>
      <c r="AG274"/>
      <c r="AH274"/>
      <c r="AI274" s="394"/>
      <c r="AJ274" s="394"/>
      <c r="AK274" s="394"/>
      <c r="AL274" s="2"/>
      <c r="AM274" s="2"/>
      <c r="AN274"/>
      <c r="AO274"/>
      <c r="AP274" s="394"/>
      <c r="AQ274" s="394"/>
      <c r="AR274" s="175"/>
      <c r="AS274" s="2"/>
      <c r="AT274" s="2"/>
      <c r="AU274"/>
      <c r="AV274" s="2"/>
      <c r="AW274" s="2"/>
      <c r="AX274" s="2"/>
      <c r="AY274" s="2"/>
      <c r="AZ274" s="2"/>
      <c r="BA274" s="2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</row>
    <row r="275" spans="1:99" s="380" customFormat="1" x14ac:dyDescent="0.3">
      <c r="A275"/>
      <c r="B275" s="2"/>
      <c r="C275" s="2"/>
      <c r="D275" s="2"/>
      <c r="E275" s="279"/>
      <c r="F275" s="279"/>
      <c r="G275" s="279"/>
      <c r="H275" s="431"/>
      <c r="L275" s="391"/>
      <c r="R275" s="391"/>
      <c r="T275" s="392"/>
      <c r="U275" s="3"/>
      <c r="V275" s="3"/>
      <c r="W275" s="3"/>
      <c r="X275" s="57"/>
      <c r="Y275" s="1"/>
      <c r="Z275"/>
      <c r="AA275"/>
      <c r="AB275"/>
      <c r="AC275"/>
      <c r="AD275" s="57"/>
      <c r="AE275" s="393"/>
      <c r="AF275" s="393"/>
      <c r="AG275"/>
      <c r="AH275"/>
      <c r="AI275" s="394"/>
      <c r="AJ275" s="394"/>
      <c r="AK275" s="394"/>
      <c r="AL275" s="2"/>
      <c r="AM275" s="2"/>
      <c r="AN275"/>
      <c r="AO275"/>
      <c r="AP275" s="394"/>
      <c r="AQ275" s="394"/>
      <c r="AR275" s="175"/>
      <c r="AS275" s="2"/>
      <c r="AT275" s="2"/>
      <c r="AU275"/>
      <c r="AV275" s="2"/>
      <c r="AW275" s="2"/>
      <c r="AX275" s="2"/>
      <c r="AY275" s="2"/>
      <c r="AZ275" s="2"/>
      <c r="BA275" s="2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</row>
    <row r="276" spans="1:99" s="380" customFormat="1" x14ac:dyDescent="0.3">
      <c r="A276"/>
      <c r="B276" s="2"/>
      <c r="C276" s="2"/>
      <c r="D276" s="2"/>
      <c r="E276" s="279"/>
      <c r="F276" s="279"/>
      <c r="G276" s="279"/>
      <c r="H276" s="431"/>
      <c r="L276" s="391"/>
      <c r="R276" s="391"/>
      <c r="T276" s="392"/>
      <c r="U276" s="3"/>
      <c r="V276" s="3"/>
      <c r="W276" s="3"/>
      <c r="X276" s="57"/>
      <c r="Y276" s="1"/>
      <c r="Z276"/>
      <c r="AA276"/>
      <c r="AB276"/>
      <c r="AC276"/>
      <c r="AD276" s="57"/>
      <c r="AE276" s="393"/>
      <c r="AF276" s="393"/>
      <c r="AG276"/>
      <c r="AH276"/>
      <c r="AI276" s="394"/>
      <c r="AJ276" s="394"/>
      <c r="AK276" s="394"/>
      <c r="AL276" s="2"/>
      <c r="AM276" s="2"/>
      <c r="AN276"/>
      <c r="AO276"/>
      <c r="AP276" s="394"/>
      <c r="AQ276" s="394"/>
      <c r="AR276" s="175"/>
      <c r="AS276" s="2"/>
      <c r="AT276" s="2"/>
      <c r="AU276"/>
      <c r="AV276" s="2"/>
      <c r="AW276" s="2"/>
      <c r="AX276" s="2"/>
      <c r="AY276" s="2"/>
      <c r="AZ276" s="2"/>
      <c r="BA276" s="2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</row>
    <row r="277" spans="1:99" s="380" customFormat="1" x14ac:dyDescent="0.3">
      <c r="A277"/>
      <c r="B277" s="2"/>
      <c r="C277" s="2"/>
      <c r="D277" s="2"/>
      <c r="E277" s="279"/>
      <c r="F277" s="279"/>
      <c r="G277" s="279"/>
      <c r="H277" s="431"/>
      <c r="L277" s="391"/>
      <c r="R277" s="391"/>
      <c r="T277" s="392"/>
      <c r="U277" s="3"/>
      <c r="V277" s="3"/>
      <c r="W277" s="3"/>
      <c r="X277" s="57"/>
      <c r="Y277" s="1"/>
      <c r="Z277"/>
      <c r="AA277"/>
      <c r="AB277"/>
      <c r="AC277"/>
      <c r="AD277" s="57"/>
      <c r="AE277" s="393"/>
      <c r="AF277" s="393"/>
      <c r="AG277"/>
      <c r="AH277"/>
      <c r="AI277" s="394"/>
      <c r="AJ277" s="394"/>
      <c r="AK277" s="394"/>
      <c r="AL277" s="2"/>
      <c r="AM277" s="2"/>
      <c r="AN277"/>
      <c r="AO277"/>
      <c r="AP277" s="394"/>
      <c r="AQ277" s="394"/>
      <c r="AR277" s="175"/>
      <c r="AS277" s="2"/>
      <c r="AT277" s="2"/>
      <c r="AU277"/>
      <c r="AV277" s="2"/>
      <c r="AW277" s="2"/>
      <c r="AX277" s="2"/>
      <c r="AY277" s="2"/>
      <c r="AZ277" s="2"/>
      <c r="BA277" s="2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</row>
    <row r="278" spans="1:99" s="380" customFormat="1" x14ac:dyDescent="0.3">
      <c r="A278"/>
      <c r="B278" s="2"/>
      <c r="C278" s="2"/>
      <c r="D278" s="2"/>
      <c r="E278" s="279"/>
      <c r="F278" s="279"/>
      <c r="G278" s="279"/>
      <c r="H278" s="431"/>
      <c r="L278" s="391"/>
      <c r="R278" s="391"/>
      <c r="T278" s="392"/>
      <c r="U278" s="3"/>
      <c r="V278" s="3"/>
      <c r="W278" s="3"/>
      <c r="X278" s="57"/>
      <c r="Y278" s="1"/>
      <c r="Z278"/>
      <c r="AA278"/>
      <c r="AB278"/>
      <c r="AC278"/>
      <c r="AD278" s="57"/>
      <c r="AE278" s="393"/>
      <c r="AF278" s="393"/>
      <c r="AG278"/>
      <c r="AH278"/>
      <c r="AI278" s="394"/>
      <c r="AJ278" s="394"/>
      <c r="AK278" s="394"/>
      <c r="AL278" s="2"/>
      <c r="AM278" s="2"/>
      <c r="AN278"/>
      <c r="AO278"/>
      <c r="AP278" s="394"/>
      <c r="AQ278" s="394"/>
      <c r="AR278" s="175"/>
      <c r="AS278" s="2"/>
      <c r="AT278" s="2"/>
      <c r="AU278"/>
      <c r="AV278" s="2"/>
      <c r="AW278" s="2"/>
      <c r="AX278" s="2"/>
      <c r="AY278" s="2"/>
      <c r="AZ278" s="2"/>
      <c r="BA278" s="2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</row>
    <row r="279" spans="1:99" s="380" customFormat="1" x14ac:dyDescent="0.3">
      <c r="A279"/>
      <c r="B279" s="2"/>
      <c r="C279" s="2"/>
      <c r="D279" s="2"/>
      <c r="E279" s="279"/>
      <c r="F279" s="279"/>
      <c r="G279" s="279"/>
      <c r="H279" s="431"/>
      <c r="L279" s="391"/>
      <c r="R279" s="391"/>
      <c r="T279" s="392"/>
      <c r="U279" s="3"/>
      <c r="V279" s="3"/>
      <c r="W279" s="3"/>
      <c r="X279" s="57"/>
      <c r="Y279" s="1"/>
      <c r="Z279"/>
      <c r="AA279"/>
      <c r="AB279"/>
      <c r="AC279"/>
      <c r="AD279" s="57"/>
      <c r="AE279" s="393"/>
      <c r="AF279" s="393"/>
      <c r="AG279"/>
      <c r="AH279"/>
      <c r="AI279" s="394"/>
      <c r="AJ279" s="394"/>
      <c r="AK279" s="394"/>
      <c r="AL279" s="2"/>
      <c r="AM279" s="2"/>
      <c r="AN279"/>
      <c r="AO279"/>
      <c r="AP279" s="394"/>
      <c r="AQ279" s="394"/>
      <c r="AR279" s="175"/>
      <c r="AS279" s="2"/>
      <c r="AT279" s="2"/>
      <c r="AU279"/>
      <c r="AV279" s="2"/>
      <c r="AW279" s="2"/>
      <c r="AX279" s="2"/>
      <c r="AY279" s="2"/>
      <c r="AZ279" s="2"/>
      <c r="BA279" s="2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</row>
    <row r="280" spans="1:99" s="380" customFormat="1" x14ac:dyDescent="0.3">
      <c r="A280"/>
      <c r="B280" s="2"/>
      <c r="C280" s="2"/>
      <c r="D280" s="2"/>
      <c r="E280" s="279"/>
      <c r="F280" s="279"/>
      <c r="G280" s="279"/>
      <c r="H280" s="431"/>
      <c r="L280" s="391"/>
      <c r="R280" s="391"/>
      <c r="T280" s="392"/>
      <c r="U280" s="3"/>
      <c r="V280" s="3"/>
      <c r="W280" s="3"/>
      <c r="X280" s="57"/>
      <c r="Y280" s="1"/>
      <c r="Z280"/>
      <c r="AA280"/>
      <c r="AB280"/>
      <c r="AC280"/>
      <c r="AD280" s="57"/>
      <c r="AE280" s="393"/>
      <c r="AF280" s="393"/>
      <c r="AG280"/>
      <c r="AH280"/>
      <c r="AI280" s="394"/>
      <c r="AJ280" s="394"/>
      <c r="AK280" s="394"/>
      <c r="AL280" s="2"/>
      <c r="AM280" s="2"/>
      <c r="AN280"/>
      <c r="AO280"/>
      <c r="AP280" s="394"/>
      <c r="AQ280" s="394"/>
      <c r="AR280" s="175"/>
      <c r="AS280" s="2"/>
      <c r="AT280" s="2"/>
      <c r="AU280"/>
      <c r="AV280" s="2"/>
      <c r="AW280" s="2"/>
      <c r="AX280" s="2"/>
      <c r="AY280" s="2"/>
      <c r="AZ280" s="2"/>
      <c r="BA280" s="2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</row>
    <row r="281" spans="1:99" s="380" customFormat="1" x14ac:dyDescent="0.3">
      <c r="A281"/>
      <c r="B281" s="2"/>
      <c r="C281" s="2"/>
      <c r="D281" s="2"/>
      <c r="E281" s="279"/>
      <c r="F281" s="279"/>
      <c r="G281" s="279"/>
      <c r="H281" s="431"/>
      <c r="L281" s="391"/>
      <c r="R281" s="391"/>
      <c r="T281" s="392"/>
      <c r="U281" s="3"/>
      <c r="V281" s="3"/>
      <c r="W281" s="3"/>
      <c r="X281" s="57"/>
      <c r="Y281" s="1"/>
      <c r="Z281"/>
      <c r="AA281"/>
      <c r="AB281"/>
      <c r="AC281"/>
      <c r="AD281" s="57"/>
      <c r="AE281" s="393"/>
      <c r="AF281" s="393"/>
      <c r="AG281"/>
      <c r="AH281"/>
      <c r="AI281" s="394"/>
      <c r="AJ281" s="394"/>
      <c r="AK281" s="394"/>
      <c r="AL281" s="2"/>
      <c r="AM281" s="2"/>
      <c r="AN281"/>
      <c r="AO281"/>
      <c r="AP281" s="394"/>
      <c r="AQ281" s="394"/>
      <c r="AR281" s="175"/>
      <c r="AS281" s="2"/>
      <c r="AT281" s="2"/>
      <c r="AU281"/>
      <c r="AV281" s="2"/>
      <c r="AW281" s="2"/>
      <c r="AX281" s="2"/>
      <c r="AY281" s="2"/>
      <c r="AZ281" s="2"/>
      <c r="BA281" s="2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</row>
    <row r="282" spans="1:99" s="380" customFormat="1" x14ac:dyDescent="0.3">
      <c r="A282"/>
      <c r="B282" s="2"/>
      <c r="C282" s="2"/>
      <c r="D282" s="2"/>
      <c r="E282" s="279"/>
      <c r="F282" s="279"/>
      <c r="G282" s="279"/>
      <c r="H282" s="431"/>
      <c r="L282" s="391"/>
      <c r="R282" s="391"/>
      <c r="T282" s="392"/>
      <c r="U282" s="3"/>
      <c r="V282" s="3"/>
      <c r="W282" s="3"/>
      <c r="X282" s="57"/>
      <c r="Y282" s="1"/>
      <c r="Z282"/>
      <c r="AA282"/>
      <c r="AB282"/>
      <c r="AC282"/>
      <c r="AD282" s="57"/>
      <c r="AE282" s="393"/>
      <c r="AF282" s="393"/>
      <c r="AG282"/>
      <c r="AH282"/>
      <c r="AI282" s="394"/>
      <c r="AJ282" s="394"/>
      <c r="AK282" s="394"/>
      <c r="AL282" s="2"/>
      <c r="AM282" s="2"/>
      <c r="AN282"/>
      <c r="AO282"/>
      <c r="AP282" s="394"/>
      <c r="AQ282" s="394"/>
      <c r="AR282" s="175"/>
      <c r="AS282" s="2"/>
      <c r="AT282" s="2"/>
      <c r="AU282"/>
      <c r="AV282" s="2"/>
      <c r="AW282" s="2"/>
      <c r="AX282" s="2"/>
      <c r="AY282" s="2"/>
      <c r="AZ282" s="2"/>
      <c r="BA282" s="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</row>
    <row r="283" spans="1:99" s="380" customFormat="1" x14ac:dyDescent="0.3">
      <c r="A283"/>
      <c r="B283" s="2"/>
      <c r="C283" s="2"/>
      <c r="D283" s="2"/>
      <c r="E283" s="279"/>
      <c r="F283" s="279"/>
      <c r="G283" s="279"/>
      <c r="H283" s="431"/>
      <c r="L283" s="391"/>
      <c r="R283" s="391"/>
      <c r="T283" s="392"/>
      <c r="U283" s="3"/>
      <c r="V283" s="3"/>
      <c r="W283" s="3"/>
      <c r="X283" s="57"/>
      <c r="Y283" s="1"/>
      <c r="Z283"/>
      <c r="AA283"/>
      <c r="AB283"/>
      <c r="AC283"/>
      <c r="AD283" s="57"/>
      <c r="AE283" s="393"/>
      <c r="AF283" s="393"/>
      <c r="AG283"/>
      <c r="AH283"/>
      <c r="AI283" s="394"/>
      <c r="AJ283" s="394"/>
      <c r="AK283" s="394"/>
      <c r="AL283" s="2"/>
      <c r="AM283" s="2"/>
      <c r="AN283"/>
      <c r="AO283"/>
      <c r="AP283" s="394"/>
      <c r="AQ283" s="394"/>
      <c r="AR283" s="175"/>
      <c r="AS283" s="2"/>
      <c r="AT283" s="2"/>
      <c r="AU283"/>
      <c r="AV283" s="2"/>
      <c r="AW283" s="2"/>
      <c r="AX283" s="2"/>
      <c r="AY283" s="2"/>
      <c r="AZ283" s="2"/>
      <c r="BA283" s="2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</row>
    <row r="284" spans="1:99" s="380" customFormat="1" x14ac:dyDescent="0.3">
      <c r="A284"/>
      <c r="B284" s="2"/>
      <c r="C284" s="2"/>
      <c r="D284" s="2"/>
      <c r="E284" s="279"/>
      <c r="F284" s="279"/>
      <c r="G284" s="279"/>
      <c r="H284" s="432"/>
      <c r="L284" s="391"/>
      <c r="R284" s="391"/>
      <c r="T284" s="392"/>
      <c r="U284" s="3"/>
      <c r="V284" s="3"/>
      <c r="W284" s="3"/>
      <c r="X284" s="57"/>
      <c r="Y284" s="1"/>
      <c r="Z284"/>
      <c r="AA284"/>
      <c r="AB284"/>
      <c r="AC284"/>
      <c r="AD284" s="57"/>
      <c r="AE284" s="393"/>
      <c r="AF284" s="393"/>
      <c r="AG284"/>
      <c r="AH284"/>
      <c r="AI284" s="394"/>
      <c r="AJ284" s="394"/>
      <c r="AK284" s="394"/>
      <c r="AL284" s="2"/>
      <c r="AM284" s="2"/>
      <c r="AN284"/>
      <c r="AO284"/>
      <c r="AP284" s="394"/>
      <c r="AQ284" s="394"/>
      <c r="AR284" s="175"/>
      <c r="AS284" s="2"/>
      <c r="AT284" s="2"/>
      <c r="AU284"/>
      <c r="AV284" s="2"/>
      <c r="AW284" s="2"/>
      <c r="AX284" s="2"/>
      <c r="AY284" s="2"/>
      <c r="AZ284" s="2"/>
      <c r="BA284" s="2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</row>
    <row r="285" spans="1:99" s="380" customFormat="1" x14ac:dyDescent="0.3">
      <c r="A285"/>
      <c r="B285" s="2"/>
      <c r="C285" s="2"/>
      <c r="D285" s="2"/>
      <c r="E285" s="279"/>
      <c r="F285" s="279"/>
      <c r="G285" s="279"/>
      <c r="H285" s="432"/>
      <c r="L285" s="391"/>
      <c r="R285" s="391"/>
      <c r="T285" s="392"/>
      <c r="U285" s="3"/>
      <c r="V285" s="3"/>
      <c r="W285" s="3"/>
      <c r="X285" s="57"/>
      <c r="Y285" s="1"/>
      <c r="Z285"/>
      <c r="AA285"/>
      <c r="AB285"/>
      <c r="AC285"/>
      <c r="AD285" s="57"/>
      <c r="AE285" s="393"/>
      <c r="AF285" s="393"/>
      <c r="AG285"/>
      <c r="AH285"/>
      <c r="AI285" s="394"/>
      <c r="AJ285" s="394"/>
      <c r="AK285" s="394"/>
      <c r="AL285" s="2"/>
      <c r="AM285" s="2"/>
      <c r="AN285"/>
      <c r="AO285"/>
      <c r="AP285" s="394"/>
      <c r="AQ285" s="394"/>
      <c r="AR285" s="175"/>
      <c r="AS285" s="2"/>
      <c r="AT285" s="2"/>
      <c r="AU285"/>
      <c r="AV285" s="2"/>
      <c r="AW285" s="2"/>
      <c r="AX285" s="2"/>
      <c r="AY285" s="2"/>
      <c r="AZ285" s="2"/>
      <c r="BA285" s="2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</row>
    <row r="286" spans="1:99" s="380" customFormat="1" x14ac:dyDescent="0.3">
      <c r="A286"/>
      <c r="B286" s="2"/>
      <c r="C286" s="2"/>
      <c r="D286" s="2"/>
      <c r="E286" s="279"/>
      <c r="F286" s="279"/>
      <c r="G286" s="279"/>
      <c r="H286" s="432"/>
      <c r="L286" s="391"/>
      <c r="R286" s="391"/>
      <c r="T286" s="392"/>
      <c r="U286" s="3"/>
      <c r="V286" s="3"/>
      <c r="W286" s="3"/>
      <c r="X286" s="57"/>
      <c r="Y286" s="1"/>
      <c r="Z286"/>
      <c r="AA286"/>
      <c r="AB286"/>
      <c r="AC286"/>
      <c r="AD286" s="57"/>
      <c r="AE286" s="393"/>
      <c r="AF286" s="393"/>
      <c r="AG286"/>
      <c r="AH286"/>
      <c r="AI286" s="394"/>
      <c r="AJ286" s="394"/>
      <c r="AK286" s="394"/>
      <c r="AL286" s="2"/>
      <c r="AM286" s="2"/>
      <c r="AN286"/>
      <c r="AO286"/>
      <c r="AP286" s="394"/>
      <c r="AQ286" s="394"/>
      <c r="AR286" s="175"/>
      <c r="AS286" s="2"/>
      <c r="AT286" s="2"/>
      <c r="AU286"/>
      <c r="AV286" s="2"/>
      <c r="AW286" s="2"/>
      <c r="AX286" s="2"/>
      <c r="AY286" s="2"/>
      <c r="AZ286" s="2"/>
      <c r="BA286" s="2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</row>
    <row r="287" spans="1:99" s="380" customFormat="1" x14ac:dyDescent="0.3">
      <c r="A287"/>
      <c r="B287" s="2"/>
      <c r="C287" s="2"/>
      <c r="D287" s="2"/>
      <c r="E287" s="279"/>
      <c r="F287" s="279"/>
      <c r="G287" s="279"/>
      <c r="H287" s="432"/>
      <c r="L287" s="391"/>
      <c r="R287" s="391"/>
      <c r="T287" s="392"/>
      <c r="U287" s="3"/>
      <c r="V287" s="3"/>
      <c r="W287" s="3"/>
      <c r="X287" s="57"/>
      <c r="Y287" s="1"/>
      <c r="Z287"/>
      <c r="AA287"/>
      <c r="AB287"/>
      <c r="AC287"/>
      <c r="AD287" s="57"/>
      <c r="AE287" s="393"/>
      <c r="AF287" s="393"/>
      <c r="AG287"/>
      <c r="AH287"/>
      <c r="AI287" s="394"/>
      <c r="AJ287" s="394"/>
      <c r="AK287" s="394"/>
      <c r="AL287" s="2"/>
      <c r="AM287" s="2"/>
      <c r="AN287"/>
      <c r="AO287"/>
      <c r="AP287" s="394"/>
      <c r="AQ287" s="394"/>
      <c r="AR287" s="175"/>
      <c r="AS287" s="2"/>
      <c r="AT287" s="2"/>
      <c r="AU287"/>
      <c r="AV287" s="2"/>
      <c r="AW287" s="2"/>
      <c r="AX287" s="2"/>
      <c r="AY287" s="2"/>
      <c r="AZ287" s="2"/>
      <c r="BA287" s="2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</row>
    <row r="288" spans="1:99" s="380" customFormat="1" x14ac:dyDescent="0.3">
      <c r="A288"/>
      <c r="B288" s="2"/>
      <c r="C288" s="2"/>
      <c r="D288" s="2"/>
      <c r="E288" s="279"/>
      <c r="F288" s="279"/>
      <c r="G288" s="279"/>
      <c r="H288" s="432"/>
      <c r="L288" s="391"/>
      <c r="R288" s="391"/>
      <c r="T288" s="392"/>
      <c r="U288" s="3"/>
      <c r="V288" s="3"/>
      <c r="W288" s="3"/>
      <c r="X288" s="57"/>
      <c r="Y288" s="1"/>
      <c r="Z288"/>
      <c r="AA288"/>
      <c r="AB288"/>
      <c r="AC288"/>
      <c r="AD288" s="57"/>
      <c r="AE288" s="393"/>
      <c r="AF288" s="393"/>
      <c r="AG288"/>
      <c r="AH288"/>
      <c r="AI288" s="394"/>
      <c r="AJ288" s="394"/>
      <c r="AK288" s="394"/>
      <c r="AL288" s="2"/>
      <c r="AM288" s="2"/>
      <c r="AN288"/>
      <c r="AO288"/>
      <c r="AP288" s="394"/>
      <c r="AQ288" s="394"/>
      <c r="AR288" s="175"/>
      <c r="AS288" s="2"/>
      <c r="AT288" s="2"/>
      <c r="AU288"/>
      <c r="AV288" s="2"/>
      <c r="AW288" s="2"/>
      <c r="AX288" s="2"/>
      <c r="AY288" s="2"/>
      <c r="AZ288" s="2"/>
      <c r="BA288" s="2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</row>
    <row r="289" spans="1:99" s="380" customFormat="1" x14ac:dyDescent="0.3">
      <c r="A289"/>
      <c r="B289" s="2"/>
      <c r="C289" s="2"/>
      <c r="D289" s="2"/>
      <c r="E289" s="279"/>
      <c r="F289" s="279"/>
      <c r="G289" s="279"/>
      <c r="H289" s="432"/>
      <c r="L289" s="391"/>
      <c r="R289" s="391"/>
      <c r="T289" s="392"/>
      <c r="U289" s="3"/>
      <c r="V289" s="3"/>
      <c r="W289" s="3"/>
      <c r="X289" s="57"/>
      <c r="Y289" s="1"/>
      <c r="Z289"/>
      <c r="AA289"/>
      <c r="AB289"/>
      <c r="AC289"/>
      <c r="AD289" s="57"/>
      <c r="AE289" s="393"/>
      <c r="AF289" s="393"/>
      <c r="AG289"/>
      <c r="AH289"/>
      <c r="AI289" s="394"/>
      <c r="AJ289" s="394"/>
      <c r="AK289" s="394"/>
      <c r="AL289" s="2"/>
      <c r="AM289" s="2"/>
      <c r="AN289"/>
      <c r="AO289"/>
      <c r="AP289" s="394"/>
      <c r="AQ289" s="394"/>
      <c r="AR289" s="175"/>
      <c r="AS289" s="2"/>
      <c r="AT289" s="2"/>
      <c r="AU289"/>
      <c r="AV289" s="2"/>
      <c r="AW289" s="2"/>
      <c r="AX289" s="2"/>
      <c r="AY289" s="2"/>
      <c r="AZ289" s="2"/>
      <c r="BA289" s="2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</row>
    <row r="290" spans="1:99" s="380" customFormat="1" x14ac:dyDescent="0.3">
      <c r="A290"/>
      <c r="B290" s="2"/>
      <c r="C290" s="2"/>
      <c r="D290" s="2"/>
      <c r="E290" s="279"/>
      <c r="F290" s="279"/>
      <c r="G290" s="279"/>
      <c r="H290" s="432"/>
      <c r="L290" s="391"/>
      <c r="R290" s="391"/>
      <c r="T290" s="392"/>
      <c r="U290" s="3"/>
      <c r="V290" s="3"/>
      <c r="W290" s="3"/>
      <c r="X290" s="57"/>
      <c r="Y290" s="1"/>
      <c r="Z290"/>
      <c r="AA290"/>
      <c r="AB290"/>
      <c r="AC290"/>
      <c r="AD290" s="57"/>
      <c r="AE290" s="393"/>
      <c r="AF290" s="393"/>
      <c r="AG290"/>
      <c r="AH290"/>
      <c r="AI290" s="394"/>
      <c r="AJ290" s="394"/>
      <c r="AK290" s="394"/>
      <c r="AL290" s="2"/>
      <c r="AM290" s="2"/>
      <c r="AN290"/>
      <c r="AO290"/>
      <c r="AP290" s="394"/>
      <c r="AQ290" s="394"/>
      <c r="AR290" s="175"/>
      <c r="AS290" s="2"/>
      <c r="AT290" s="2"/>
      <c r="AU290"/>
      <c r="AV290" s="2"/>
      <c r="AW290" s="2"/>
      <c r="AX290" s="2"/>
      <c r="AY290" s="2"/>
      <c r="AZ290" s="2"/>
      <c r="BA290" s="2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</row>
    <row r="291" spans="1:99" s="380" customFormat="1" x14ac:dyDescent="0.3">
      <c r="A291"/>
      <c r="B291" s="2"/>
      <c r="C291" s="2"/>
      <c r="D291" s="2"/>
      <c r="E291" s="279"/>
      <c r="F291" s="279"/>
      <c r="G291" s="279"/>
      <c r="H291" s="432"/>
      <c r="L291" s="391"/>
      <c r="R291" s="391"/>
      <c r="T291" s="392"/>
      <c r="U291" s="3"/>
      <c r="V291" s="3"/>
      <c r="W291" s="3"/>
      <c r="X291" s="57"/>
      <c r="Y291" s="1"/>
      <c r="Z291"/>
      <c r="AA291"/>
      <c r="AB291"/>
      <c r="AC291"/>
      <c r="AD291" s="57"/>
      <c r="AE291" s="393"/>
      <c r="AF291" s="393"/>
      <c r="AG291"/>
      <c r="AH291"/>
      <c r="AI291" s="394"/>
      <c r="AJ291" s="394"/>
      <c r="AK291" s="394"/>
      <c r="AL291" s="2"/>
      <c r="AM291" s="2"/>
      <c r="AN291"/>
      <c r="AO291"/>
      <c r="AP291" s="394"/>
      <c r="AQ291" s="394"/>
      <c r="AR291" s="175"/>
      <c r="AS291" s="2"/>
      <c r="AT291" s="2"/>
      <c r="AU291"/>
      <c r="AV291" s="2"/>
      <c r="AW291" s="2"/>
      <c r="AX291" s="2"/>
      <c r="AY291" s="2"/>
      <c r="AZ291" s="2"/>
      <c r="BA291" s="2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</row>
    <row r="292" spans="1:99" s="380" customFormat="1" x14ac:dyDescent="0.3">
      <c r="A292"/>
      <c r="B292" s="2"/>
      <c r="C292" s="2"/>
      <c r="D292" s="2"/>
      <c r="E292" s="279"/>
      <c r="F292" s="279"/>
      <c r="G292" s="279"/>
      <c r="H292" s="432"/>
      <c r="L292" s="391"/>
      <c r="R292" s="391"/>
      <c r="T292" s="392"/>
      <c r="U292" s="3"/>
      <c r="V292" s="3"/>
      <c r="W292" s="3"/>
      <c r="X292" s="57"/>
      <c r="Y292" s="1"/>
      <c r="Z292"/>
      <c r="AA292"/>
      <c r="AB292"/>
      <c r="AC292"/>
      <c r="AD292" s="57"/>
      <c r="AE292" s="393"/>
      <c r="AF292" s="393"/>
      <c r="AG292"/>
      <c r="AH292"/>
      <c r="AI292" s="394"/>
      <c r="AJ292" s="394"/>
      <c r="AK292" s="394"/>
      <c r="AL292" s="2"/>
      <c r="AM292" s="2"/>
      <c r="AN292"/>
      <c r="AO292"/>
      <c r="AP292" s="394"/>
      <c r="AQ292" s="394"/>
      <c r="AR292" s="175"/>
      <c r="AS292" s="2"/>
      <c r="AT292" s="2"/>
      <c r="AU292"/>
      <c r="AV292" s="2"/>
      <c r="AW292" s="2"/>
      <c r="AX292" s="2"/>
      <c r="AY292" s="2"/>
      <c r="AZ292" s="2"/>
      <c r="BA292" s="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</row>
    <row r="293" spans="1:99" s="380" customFormat="1" x14ac:dyDescent="0.3">
      <c r="A293"/>
      <c r="B293" s="2"/>
      <c r="C293" s="2"/>
      <c r="D293" s="2"/>
      <c r="E293" s="279"/>
      <c r="F293" s="279"/>
      <c r="G293" s="279"/>
      <c r="H293" s="432"/>
      <c r="L293" s="391"/>
      <c r="R293" s="391"/>
      <c r="T293" s="392"/>
      <c r="U293" s="3"/>
      <c r="V293" s="3"/>
      <c r="W293" s="3"/>
      <c r="X293" s="57"/>
      <c r="Y293" s="1"/>
      <c r="Z293"/>
      <c r="AA293"/>
      <c r="AB293"/>
      <c r="AC293"/>
      <c r="AD293" s="57"/>
      <c r="AE293" s="393"/>
      <c r="AF293" s="393"/>
      <c r="AG293"/>
      <c r="AH293"/>
      <c r="AI293" s="394"/>
      <c r="AJ293" s="394"/>
      <c r="AK293" s="394"/>
      <c r="AL293" s="2"/>
      <c r="AM293" s="2"/>
      <c r="AN293"/>
      <c r="AO293"/>
      <c r="AP293" s="394"/>
      <c r="AQ293" s="394"/>
      <c r="AR293" s="175"/>
      <c r="AS293" s="2"/>
      <c r="AT293" s="2"/>
      <c r="AU293"/>
      <c r="AV293" s="2"/>
      <c r="AW293" s="2"/>
      <c r="AX293" s="2"/>
      <c r="AY293" s="2"/>
      <c r="AZ293" s="2"/>
      <c r="BA293" s="2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</row>
    <row r="294" spans="1:99" s="380" customFormat="1" x14ac:dyDescent="0.3">
      <c r="A294"/>
      <c r="B294" s="2"/>
      <c r="C294" s="2"/>
      <c r="D294" s="2"/>
      <c r="E294" s="279"/>
      <c r="F294" s="279"/>
      <c r="G294" s="279"/>
      <c r="H294" s="432"/>
      <c r="L294" s="391"/>
      <c r="R294" s="391"/>
      <c r="T294" s="392"/>
      <c r="U294" s="3"/>
      <c r="V294" s="3"/>
      <c r="W294" s="3"/>
      <c r="X294" s="57"/>
      <c r="Y294" s="1"/>
      <c r="Z294"/>
      <c r="AA294"/>
      <c r="AB294"/>
      <c r="AC294"/>
      <c r="AD294" s="57"/>
      <c r="AE294" s="393"/>
      <c r="AF294" s="393"/>
      <c r="AG294"/>
      <c r="AH294"/>
      <c r="AI294" s="394"/>
      <c r="AJ294" s="394"/>
      <c r="AK294" s="394"/>
      <c r="AL294" s="2"/>
      <c r="AM294" s="2"/>
      <c r="AN294"/>
      <c r="AO294"/>
      <c r="AP294" s="394"/>
      <c r="AQ294" s="394"/>
      <c r="AR294" s="175"/>
      <c r="AS294" s="2"/>
      <c r="AT294" s="2"/>
      <c r="AU294"/>
      <c r="AV294" s="2"/>
      <c r="AW294" s="2"/>
      <c r="AX294" s="2"/>
      <c r="AY294" s="2"/>
      <c r="AZ294" s="2"/>
      <c r="BA294" s="2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</row>
    <row r="295" spans="1:99" s="380" customFormat="1" x14ac:dyDescent="0.3">
      <c r="A295"/>
      <c r="B295" s="2"/>
      <c r="C295" s="2"/>
      <c r="D295" s="2"/>
      <c r="E295" s="279"/>
      <c r="F295" s="279"/>
      <c r="G295" s="279"/>
      <c r="H295" s="432"/>
      <c r="L295" s="391"/>
      <c r="R295" s="391"/>
      <c r="T295" s="392"/>
      <c r="U295" s="3"/>
      <c r="V295" s="3"/>
      <c r="W295" s="3"/>
      <c r="X295" s="57"/>
      <c r="Y295" s="1"/>
      <c r="Z295"/>
      <c r="AA295"/>
      <c r="AB295"/>
      <c r="AC295"/>
      <c r="AD295" s="57"/>
      <c r="AE295" s="393"/>
      <c r="AF295" s="393"/>
      <c r="AG295"/>
      <c r="AH295"/>
      <c r="AI295" s="394"/>
      <c r="AJ295" s="394"/>
      <c r="AK295" s="394"/>
      <c r="AL295" s="2"/>
      <c r="AM295" s="2"/>
      <c r="AN295"/>
      <c r="AO295"/>
      <c r="AP295" s="394"/>
      <c r="AQ295" s="394"/>
      <c r="AR295" s="175"/>
      <c r="AS295" s="2"/>
      <c r="AT295" s="2"/>
      <c r="AU295"/>
      <c r="AV295" s="2"/>
      <c r="AW295" s="2"/>
      <c r="AX295" s="2"/>
      <c r="AY295" s="2"/>
      <c r="AZ295" s="2"/>
      <c r="BA295" s="2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</row>
    <row r="296" spans="1:99" s="380" customFormat="1" x14ac:dyDescent="0.3">
      <c r="A296"/>
      <c r="B296" s="2"/>
      <c r="C296" s="2"/>
      <c r="D296" s="2"/>
      <c r="E296" s="279"/>
      <c r="F296" s="279"/>
      <c r="G296" s="279"/>
      <c r="H296" s="432"/>
      <c r="L296" s="391"/>
      <c r="R296" s="391"/>
      <c r="T296" s="392"/>
      <c r="U296" s="3"/>
      <c r="V296" s="3"/>
      <c r="W296" s="3"/>
      <c r="X296" s="57"/>
      <c r="Y296" s="1"/>
      <c r="Z296"/>
      <c r="AA296"/>
      <c r="AB296"/>
      <c r="AC296"/>
      <c r="AD296" s="57"/>
      <c r="AE296" s="393"/>
      <c r="AF296" s="393"/>
      <c r="AG296"/>
      <c r="AH296"/>
      <c r="AI296" s="394"/>
      <c r="AJ296" s="394"/>
      <c r="AK296" s="394"/>
      <c r="AL296" s="2"/>
      <c r="AM296" s="2"/>
      <c r="AN296"/>
      <c r="AO296"/>
      <c r="AP296" s="394"/>
      <c r="AQ296" s="394"/>
      <c r="AR296" s="175"/>
      <c r="AS296" s="2"/>
      <c r="AT296" s="2"/>
      <c r="AU296"/>
      <c r="AV296" s="2"/>
      <c r="AW296" s="2"/>
      <c r="AX296" s="2"/>
      <c r="AY296" s="2"/>
      <c r="AZ296" s="2"/>
      <c r="BA296" s="2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</row>
    <row r="297" spans="1:99" s="380" customFormat="1" x14ac:dyDescent="0.3">
      <c r="A297"/>
      <c r="B297" s="2"/>
      <c r="C297" s="2"/>
      <c r="D297" s="2"/>
      <c r="E297" s="279"/>
      <c r="F297" s="279"/>
      <c r="G297" s="279"/>
      <c r="H297" s="432"/>
      <c r="L297" s="391"/>
      <c r="R297" s="391"/>
      <c r="T297" s="392"/>
      <c r="U297" s="3"/>
      <c r="V297" s="3"/>
      <c r="W297" s="3"/>
      <c r="X297" s="57"/>
      <c r="Y297" s="1"/>
      <c r="Z297"/>
      <c r="AA297"/>
      <c r="AB297"/>
      <c r="AC297"/>
      <c r="AD297" s="57"/>
      <c r="AE297" s="393"/>
      <c r="AF297" s="393"/>
      <c r="AG297"/>
      <c r="AH297"/>
      <c r="AI297" s="394"/>
      <c r="AJ297" s="394"/>
      <c r="AK297" s="394"/>
      <c r="AL297" s="2"/>
      <c r="AM297" s="2"/>
      <c r="AN297"/>
      <c r="AO297"/>
      <c r="AP297" s="394"/>
      <c r="AQ297" s="394"/>
      <c r="AR297" s="175"/>
      <c r="AS297" s="2"/>
      <c r="AT297" s="2"/>
      <c r="AU297"/>
      <c r="AV297" s="2"/>
      <c r="AW297" s="2"/>
      <c r="AX297" s="2"/>
      <c r="AY297" s="2"/>
      <c r="AZ297" s="2"/>
      <c r="BA297" s="2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</row>
    <row r="298" spans="1:99" s="380" customFormat="1" x14ac:dyDescent="0.3">
      <c r="A298"/>
      <c r="B298" s="2"/>
      <c r="C298" s="2"/>
      <c r="D298" s="2"/>
      <c r="E298" s="279"/>
      <c r="F298" s="279"/>
      <c r="G298" s="279"/>
      <c r="H298" s="432"/>
      <c r="L298" s="391"/>
      <c r="R298" s="391"/>
      <c r="T298" s="392"/>
      <c r="U298" s="3"/>
      <c r="V298" s="3"/>
      <c r="W298" s="3"/>
      <c r="X298" s="57"/>
      <c r="Y298" s="1"/>
      <c r="Z298"/>
      <c r="AA298"/>
      <c r="AB298"/>
      <c r="AC298"/>
      <c r="AD298" s="57"/>
      <c r="AE298" s="393"/>
      <c r="AF298" s="393"/>
      <c r="AG298"/>
      <c r="AH298"/>
      <c r="AI298" s="394"/>
      <c r="AJ298" s="394"/>
      <c r="AK298" s="394"/>
      <c r="AL298" s="2"/>
      <c r="AM298" s="2"/>
      <c r="AN298"/>
      <c r="AO298"/>
      <c r="AP298" s="394"/>
      <c r="AQ298" s="394"/>
      <c r="AR298" s="175"/>
      <c r="AS298" s="2"/>
      <c r="AT298" s="2"/>
      <c r="AU298"/>
      <c r="AV298" s="2"/>
      <c r="AW298" s="2"/>
      <c r="AX298" s="2"/>
      <c r="AY298" s="2"/>
      <c r="AZ298" s="2"/>
      <c r="BA298" s="2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</row>
    <row r="299" spans="1:99" s="380" customFormat="1" x14ac:dyDescent="0.3">
      <c r="A299"/>
      <c r="B299" s="2"/>
      <c r="C299" s="2"/>
      <c r="D299" s="2"/>
      <c r="E299" s="279"/>
      <c r="F299" s="279"/>
      <c r="G299" s="279"/>
      <c r="H299" s="432"/>
      <c r="L299" s="391"/>
      <c r="R299" s="391"/>
      <c r="T299" s="392"/>
      <c r="U299" s="3"/>
      <c r="V299" s="3"/>
      <c r="W299" s="3"/>
      <c r="X299" s="57"/>
      <c r="Y299" s="1"/>
      <c r="Z299"/>
      <c r="AA299"/>
      <c r="AB299"/>
      <c r="AC299"/>
      <c r="AD299" s="57"/>
      <c r="AE299" s="393"/>
      <c r="AF299" s="393"/>
      <c r="AG299"/>
      <c r="AH299"/>
      <c r="AI299" s="394"/>
      <c r="AJ299" s="394"/>
      <c r="AK299" s="394"/>
      <c r="AL299" s="2"/>
      <c r="AM299" s="2"/>
      <c r="AN299"/>
      <c r="AO299"/>
      <c r="AP299" s="394"/>
      <c r="AQ299" s="394"/>
      <c r="AR299" s="175"/>
      <c r="AS299" s="2"/>
      <c r="AT299" s="2"/>
      <c r="AU299"/>
      <c r="AV299" s="2"/>
      <c r="AW299" s="2"/>
      <c r="AX299" s="2"/>
      <c r="AY299" s="2"/>
      <c r="AZ299" s="2"/>
      <c r="BA299" s="2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</row>
    <row r="300" spans="1:99" s="380" customFormat="1" x14ac:dyDescent="0.3">
      <c r="A300"/>
      <c r="B300" s="2"/>
      <c r="C300" s="2"/>
      <c r="D300" s="2"/>
      <c r="E300" s="279"/>
      <c r="F300" s="279"/>
      <c r="G300" s="279"/>
      <c r="H300" s="432"/>
      <c r="L300" s="391"/>
      <c r="R300" s="391"/>
      <c r="T300" s="392"/>
      <c r="U300" s="3"/>
      <c r="V300" s="3"/>
      <c r="W300" s="3"/>
      <c r="X300" s="57"/>
      <c r="Y300" s="1"/>
      <c r="Z300"/>
      <c r="AA300"/>
      <c r="AB300"/>
      <c r="AC300"/>
      <c r="AD300" s="57"/>
      <c r="AE300" s="393"/>
      <c r="AF300" s="393"/>
      <c r="AG300"/>
      <c r="AH300"/>
      <c r="AI300" s="394"/>
      <c r="AJ300" s="394"/>
      <c r="AK300" s="394"/>
      <c r="AL300" s="2"/>
      <c r="AM300" s="2"/>
      <c r="AN300"/>
      <c r="AO300"/>
      <c r="AP300" s="394"/>
      <c r="AQ300" s="394"/>
      <c r="AR300" s="175"/>
      <c r="AS300" s="2"/>
      <c r="AT300" s="2"/>
      <c r="AU300"/>
      <c r="AV300" s="2"/>
      <c r="AW300" s="2"/>
      <c r="AX300" s="2"/>
      <c r="AY300" s="2"/>
      <c r="AZ300" s="2"/>
      <c r="BA300" s="2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</row>
    <row r="301" spans="1:99" s="380" customFormat="1" x14ac:dyDescent="0.3">
      <c r="A301"/>
      <c r="B301" s="2"/>
      <c r="C301" s="2"/>
      <c r="D301" s="2"/>
      <c r="E301" s="279"/>
      <c r="F301" s="279"/>
      <c r="G301" s="279"/>
      <c r="H301" s="432"/>
      <c r="L301" s="391"/>
      <c r="R301" s="391"/>
      <c r="T301" s="392"/>
      <c r="U301" s="3"/>
      <c r="V301" s="3"/>
      <c r="W301" s="3"/>
      <c r="X301" s="57"/>
      <c r="Y301" s="1"/>
      <c r="Z301"/>
      <c r="AA301"/>
      <c r="AB301"/>
      <c r="AC301"/>
      <c r="AD301" s="57"/>
      <c r="AE301" s="393"/>
      <c r="AF301" s="393"/>
      <c r="AG301"/>
      <c r="AH301"/>
      <c r="AI301" s="394"/>
      <c r="AJ301" s="394"/>
      <c r="AK301" s="394"/>
      <c r="AL301" s="2"/>
      <c r="AM301" s="2"/>
      <c r="AN301"/>
      <c r="AO301"/>
      <c r="AP301" s="394"/>
      <c r="AQ301" s="394"/>
      <c r="AR301" s="175"/>
      <c r="AS301" s="2"/>
      <c r="AT301" s="2"/>
      <c r="AU301"/>
      <c r="AV301" s="2"/>
      <c r="AW301" s="2"/>
      <c r="AX301" s="2"/>
      <c r="AY301" s="2"/>
      <c r="AZ301" s="2"/>
      <c r="BA301" s="2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</row>
    <row r="302" spans="1:99" s="380" customFormat="1" x14ac:dyDescent="0.3">
      <c r="A302"/>
      <c r="B302" s="2"/>
      <c r="C302" s="2"/>
      <c r="D302" s="2"/>
      <c r="E302" s="279"/>
      <c r="F302" s="279"/>
      <c r="G302" s="279"/>
      <c r="H302" s="432"/>
      <c r="L302" s="391"/>
      <c r="R302" s="391"/>
      <c r="T302" s="392"/>
      <c r="U302" s="3"/>
      <c r="V302" s="3"/>
      <c r="W302" s="3"/>
      <c r="X302" s="57"/>
      <c r="Y302" s="1"/>
      <c r="Z302"/>
      <c r="AA302"/>
      <c r="AB302"/>
      <c r="AC302"/>
      <c r="AD302" s="57"/>
      <c r="AE302" s="393"/>
      <c r="AF302" s="393"/>
      <c r="AG302"/>
      <c r="AH302"/>
      <c r="AI302" s="394"/>
      <c r="AJ302" s="394"/>
      <c r="AK302" s="394"/>
      <c r="AL302" s="2"/>
      <c r="AM302" s="2"/>
      <c r="AN302"/>
      <c r="AO302"/>
      <c r="AP302" s="394"/>
      <c r="AQ302" s="394"/>
      <c r="AR302" s="175"/>
      <c r="AS302" s="2"/>
      <c r="AT302" s="2"/>
      <c r="AU302"/>
      <c r="AV302" s="2"/>
      <c r="AW302" s="2"/>
      <c r="AX302" s="2"/>
      <c r="AY302" s="2"/>
      <c r="AZ302" s="2"/>
      <c r="BA302" s="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</row>
    <row r="303" spans="1:99" s="380" customFormat="1" x14ac:dyDescent="0.3">
      <c r="A303"/>
      <c r="B303" s="2"/>
      <c r="C303" s="2"/>
      <c r="D303" s="2"/>
      <c r="E303" s="279"/>
      <c r="F303" s="279"/>
      <c r="G303" s="279"/>
      <c r="H303" s="432"/>
      <c r="L303" s="391"/>
      <c r="R303" s="391"/>
      <c r="T303" s="392"/>
      <c r="U303" s="3"/>
      <c r="V303" s="3"/>
      <c r="W303" s="3"/>
      <c r="X303" s="57"/>
      <c r="Y303" s="1"/>
      <c r="Z303"/>
      <c r="AA303"/>
      <c r="AB303"/>
      <c r="AC303"/>
      <c r="AD303" s="57"/>
      <c r="AE303" s="393"/>
      <c r="AF303" s="393"/>
      <c r="AG303"/>
      <c r="AH303"/>
      <c r="AI303" s="394"/>
      <c r="AJ303" s="394"/>
      <c r="AK303" s="394"/>
      <c r="AL303" s="2"/>
      <c r="AM303" s="2"/>
      <c r="AN303"/>
      <c r="AO303"/>
      <c r="AP303" s="394"/>
      <c r="AQ303" s="394"/>
      <c r="AR303" s="175"/>
      <c r="AS303" s="2"/>
      <c r="AT303" s="2"/>
      <c r="AU303"/>
      <c r="AV303" s="2"/>
      <c r="AW303" s="2"/>
      <c r="AX303" s="2"/>
      <c r="AY303" s="2"/>
      <c r="AZ303" s="2"/>
      <c r="BA303" s="2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</row>
    <row r="304" spans="1:99" s="380" customFormat="1" x14ac:dyDescent="0.3">
      <c r="A304"/>
      <c r="B304" s="2"/>
      <c r="C304" s="2"/>
      <c r="D304" s="2"/>
      <c r="E304" s="279"/>
      <c r="F304" s="279"/>
      <c r="G304" s="279"/>
      <c r="H304" s="432"/>
      <c r="L304" s="391"/>
      <c r="R304" s="391"/>
      <c r="T304" s="392"/>
      <c r="U304" s="3"/>
      <c r="V304" s="3"/>
      <c r="W304" s="3"/>
      <c r="X304" s="57"/>
      <c r="Y304" s="1"/>
      <c r="Z304"/>
      <c r="AA304"/>
      <c r="AB304"/>
      <c r="AC304"/>
      <c r="AD304" s="57"/>
      <c r="AE304" s="393"/>
      <c r="AF304" s="393"/>
      <c r="AG304"/>
      <c r="AH304"/>
      <c r="AI304" s="394"/>
      <c r="AJ304" s="394"/>
      <c r="AK304" s="394"/>
      <c r="AL304" s="2"/>
      <c r="AM304" s="2"/>
      <c r="AN304"/>
      <c r="AO304"/>
      <c r="AP304" s="394"/>
      <c r="AQ304" s="394"/>
      <c r="AR304" s="175"/>
      <c r="AS304" s="2"/>
      <c r="AT304" s="2"/>
      <c r="AU304"/>
      <c r="AV304" s="2"/>
      <c r="AW304" s="2"/>
      <c r="AX304" s="2"/>
      <c r="AY304" s="2"/>
      <c r="AZ304" s="2"/>
      <c r="BA304" s="2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</row>
    <row r="305" spans="1:99" s="380" customFormat="1" x14ac:dyDescent="0.3">
      <c r="A305"/>
      <c r="B305" s="2"/>
      <c r="C305" s="2"/>
      <c r="D305" s="2"/>
      <c r="E305" s="279"/>
      <c r="F305" s="279"/>
      <c r="G305" s="279"/>
      <c r="H305" s="432"/>
      <c r="L305" s="391"/>
      <c r="R305" s="391"/>
      <c r="T305" s="392"/>
      <c r="U305" s="3"/>
      <c r="V305" s="3"/>
      <c r="W305" s="3"/>
      <c r="X305" s="57"/>
      <c r="Y305" s="1"/>
      <c r="Z305"/>
      <c r="AA305"/>
      <c r="AB305"/>
      <c r="AC305"/>
      <c r="AD305" s="57"/>
      <c r="AE305" s="393"/>
      <c r="AF305" s="393"/>
      <c r="AG305"/>
      <c r="AH305"/>
      <c r="AI305" s="394"/>
      <c r="AJ305" s="394"/>
      <c r="AK305" s="394"/>
      <c r="AL305" s="2"/>
      <c r="AM305" s="2"/>
      <c r="AN305"/>
      <c r="AO305"/>
      <c r="AP305" s="394"/>
      <c r="AQ305" s="394"/>
      <c r="AR305" s="175"/>
      <c r="AS305" s="2"/>
      <c r="AT305" s="2"/>
      <c r="AU305"/>
      <c r="AV305" s="2"/>
      <c r="AW305" s="2"/>
      <c r="AX305" s="2"/>
      <c r="AY305" s="2"/>
      <c r="AZ305" s="2"/>
      <c r="BA305" s="2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</row>
    <row r="306" spans="1:99" s="380" customFormat="1" x14ac:dyDescent="0.3">
      <c r="A306"/>
      <c r="B306" s="2"/>
      <c r="C306" s="2"/>
      <c r="D306" s="2"/>
      <c r="E306" s="279"/>
      <c r="F306" s="279"/>
      <c r="G306" s="279"/>
      <c r="H306" s="432"/>
      <c r="L306" s="391"/>
      <c r="R306" s="391"/>
      <c r="T306" s="392"/>
      <c r="U306" s="3"/>
      <c r="V306" s="3"/>
      <c r="W306" s="3"/>
      <c r="X306" s="57"/>
      <c r="Y306" s="1"/>
      <c r="Z306"/>
      <c r="AA306"/>
      <c r="AB306"/>
      <c r="AC306"/>
      <c r="AD306" s="57"/>
      <c r="AE306" s="393"/>
      <c r="AF306" s="393"/>
      <c r="AG306"/>
      <c r="AH306"/>
      <c r="AI306" s="394"/>
      <c r="AJ306" s="394"/>
      <c r="AK306" s="394"/>
      <c r="AL306" s="2"/>
      <c r="AM306" s="2"/>
      <c r="AN306"/>
      <c r="AO306"/>
      <c r="AP306" s="394"/>
      <c r="AQ306" s="394"/>
      <c r="AR306" s="175"/>
      <c r="AS306" s="2"/>
      <c r="AT306" s="2"/>
      <c r="AU306"/>
      <c r="AV306" s="2"/>
      <c r="AW306" s="2"/>
      <c r="AX306" s="2"/>
      <c r="AY306" s="2"/>
      <c r="AZ306" s="2"/>
      <c r="BA306" s="2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</row>
    <row r="307" spans="1:99" s="380" customFormat="1" x14ac:dyDescent="0.3">
      <c r="A307"/>
      <c r="B307" s="2"/>
      <c r="C307" s="2"/>
      <c r="D307" s="2"/>
      <c r="E307" s="279"/>
      <c r="F307" s="279"/>
      <c r="G307" s="279"/>
      <c r="H307" s="432"/>
      <c r="L307" s="391"/>
      <c r="R307" s="391"/>
      <c r="T307" s="392"/>
      <c r="U307" s="3"/>
      <c r="V307" s="3"/>
      <c r="W307" s="3"/>
      <c r="X307" s="57"/>
      <c r="Y307" s="1"/>
      <c r="Z307"/>
      <c r="AA307"/>
      <c r="AB307"/>
      <c r="AC307"/>
      <c r="AD307" s="57"/>
      <c r="AE307" s="393"/>
      <c r="AF307" s="393"/>
      <c r="AG307"/>
      <c r="AH307"/>
      <c r="AI307" s="394"/>
      <c r="AJ307" s="394"/>
      <c r="AK307" s="394"/>
      <c r="AL307" s="2"/>
      <c r="AM307" s="2"/>
      <c r="AN307"/>
      <c r="AO307"/>
      <c r="AP307" s="394"/>
      <c r="AQ307" s="394"/>
      <c r="AR307" s="175"/>
      <c r="AS307" s="2"/>
      <c r="AT307" s="2"/>
      <c r="AU307"/>
      <c r="AV307" s="2"/>
      <c r="AW307" s="2"/>
      <c r="AX307" s="2"/>
      <c r="AY307" s="2"/>
      <c r="AZ307" s="2"/>
      <c r="BA307" s="2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</row>
    <row r="308" spans="1:99" s="380" customFormat="1" x14ac:dyDescent="0.3">
      <c r="A308"/>
      <c r="B308" s="2"/>
      <c r="C308" s="2"/>
      <c r="D308" s="2"/>
      <c r="E308" s="279"/>
      <c r="F308" s="279"/>
      <c r="G308" s="279"/>
      <c r="H308" s="432"/>
      <c r="L308" s="391"/>
      <c r="R308" s="391"/>
      <c r="T308" s="392"/>
      <c r="U308" s="3"/>
      <c r="V308" s="3"/>
      <c r="W308" s="3"/>
      <c r="X308" s="57"/>
      <c r="Y308" s="1"/>
      <c r="Z308"/>
      <c r="AA308"/>
      <c r="AB308"/>
      <c r="AC308"/>
      <c r="AD308" s="57"/>
      <c r="AE308" s="393"/>
      <c r="AF308" s="393"/>
      <c r="AG308"/>
      <c r="AH308"/>
      <c r="AI308" s="394"/>
      <c r="AJ308" s="394"/>
      <c r="AK308" s="394"/>
      <c r="AL308" s="2"/>
      <c r="AM308" s="2"/>
      <c r="AN308"/>
      <c r="AO308"/>
      <c r="AP308" s="394"/>
      <c r="AQ308" s="394"/>
      <c r="AR308" s="175"/>
      <c r="AS308" s="2"/>
      <c r="AT308" s="2"/>
      <c r="AU308"/>
      <c r="AV308" s="2"/>
      <c r="AW308" s="2"/>
      <c r="AX308" s="2"/>
      <c r="AY308" s="2"/>
      <c r="AZ308" s="2"/>
      <c r="BA308" s="2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</row>
    <row r="309" spans="1:99" s="380" customFormat="1" x14ac:dyDescent="0.3">
      <c r="A309"/>
      <c r="B309" s="2"/>
      <c r="C309" s="2"/>
      <c r="D309" s="2"/>
      <c r="E309" s="279"/>
      <c r="F309" s="279"/>
      <c r="G309" s="279"/>
      <c r="H309" s="432"/>
      <c r="L309" s="391"/>
      <c r="R309" s="391"/>
      <c r="T309" s="392"/>
      <c r="U309" s="3"/>
      <c r="V309" s="3"/>
      <c r="W309" s="3"/>
      <c r="X309" s="57"/>
      <c r="Y309" s="1"/>
      <c r="Z309"/>
      <c r="AA309"/>
      <c r="AB309"/>
      <c r="AC309"/>
      <c r="AD309" s="57"/>
      <c r="AE309" s="393"/>
      <c r="AF309" s="393"/>
      <c r="AG309"/>
      <c r="AH309"/>
      <c r="AI309" s="394"/>
      <c r="AJ309" s="394"/>
      <c r="AK309" s="394"/>
      <c r="AL309" s="2"/>
      <c r="AM309" s="2"/>
      <c r="AN309"/>
      <c r="AO309"/>
      <c r="AP309" s="394"/>
      <c r="AQ309" s="394"/>
      <c r="AR309" s="175"/>
      <c r="AS309" s="2"/>
      <c r="AT309" s="2"/>
      <c r="AU309"/>
      <c r="AV309" s="2"/>
      <c r="AW309" s="2"/>
      <c r="AX309" s="2"/>
      <c r="AY309" s="2"/>
      <c r="AZ309" s="2"/>
      <c r="BA309" s="2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</row>
    <row r="310" spans="1:99" s="380" customFormat="1" x14ac:dyDescent="0.3">
      <c r="A310"/>
      <c r="B310" s="2"/>
      <c r="C310" s="2"/>
      <c r="D310" s="2"/>
      <c r="E310" s="279"/>
      <c r="F310" s="279"/>
      <c r="G310" s="279"/>
      <c r="H310" s="431"/>
      <c r="L310" s="391"/>
      <c r="R310" s="391"/>
      <c r="T310" s="392"/>
      <c r="U310" s="3"/>
      <c r="V310" s="3"/>
      <c r="W310" s="3"/>
      <c r="X310" s="57"/>
      <c r="Y310" s="1"/>
      <c r="Z310"/>
      <c r="AA310"/>
      <c r="AB310"/>
      <c r="AC310"/>
      <c r="AD310" s="57"/>
      <c r="AE310" s="393"/>
      <c r="AF310" s="393"/>
      <c r="AG310"/>
      <c r="AH310"/>
      <c r="AI310" s="394"/>
      <c r="AJ310" s="394"/>
      <c r="AK310" s="394"/>
      <c r="AL310" s="2"/>
      <c r="AM310" s="2"/>
      <c r="AN310"/>
      <c r="AO310"/>
      <c r="AP310" s="394"/>
      <c r="AQ310" s="394"/>
      <c r="AR310" s="175"/>
      <c r="AS310" s="2"/>
      <c r="AT310" s="2"/>
      <c r="AU310"/>
      <c r="AV310" s="2"/>
      <c r="AW310" s="2"/>
      <c r="AX310" s="2"/>
      <c r="AY310" s="2"/>
      <c r="AZ310" s="2"/>
      <c r="BA310" s="2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</row>
    <row r="311" spans="1:99" s="380" customFormat="1" x14ac:dyDescent="0.3">
      <c r="A311"/>
      <c r="B311" s="2"/>
      <c r="C311" s="2"/>
      <c r="D311" s="2"/>
      <c r="E311" s="279"/>
      <c r="F311" s="279"/>
      <c r="G311" s="279"/>
      <c r="H311" s="431"/>
      <c r="L311" s="391"/>
      <c r="R311" s="391"/>
      <c r="T311" s="392"/>
      <c r="U311" s="3"/>
      <c r="V311" s="3"/>
      <c r="W311" s="3"/>
      <c r="X311" s="57"/>
      <c r="Y311" s="1"/>
      <c r="Z311"/>
      <c r="AA311"/>
      <c r="AB311"/>
      <c r="AC311"/>
      <c r="AD311" s="57"/>
      <c r="AE311" s="393"/>
      <c r="AF311" s="393"/>
      <c r="AG311"/>
      <c r="AH311"/>
      <c r="AI311" s="394"/>
      <c r="AJ311" s="394"/>
      <c r="AK311" s="394"/>
      <c r="AL311" s="2"/>
      <c r="AM311" s="2"/>
      <c r="AN311"/>
      <c r="AO311"/>
      <c r="AP311" s="394"/>
      <c r="AQ311" s="394"/>
      <c r="AR311" s="175"/>
      <c r="AS311" s="2"/>
      <c r="AT311" s="2"/>
      <c r="AU311"/>
      <c r="AV311" s="2"/>
      <c r="AW311" s="2"/>
      <c r="AX311" s="2"/>
      <c r="AY311" s="2"/>
      <c r="AZ311" s="2"/>
      <c r="BA311" s="2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</row>
    <row r="312" spans="1:99" s="380" customFormat="1" x14ac:dyDescent="0.3">
      <c r="A312"/>
      <c r="B312" s="2"/>
      <c r="C312" s="2"/>
      <c r="D312" s="2"/>
      <c r="E312" s="279"/>
      <c r="F312" s="279"/>
      <c r="G312" s="279"/>
      <c r="H312" s="431"/>
      <c r="L312" s="391"/>
      <c r="R312" s="391"/>
      <c r="T312" s="392"/>
      <c r="U312" s="3"/>
      <c r="V312" s="3"/>
      <c r="W312" s="3"/>
      <c r="X312" s="57"/>
      <c r="Y312" s="1"/>
      <c r="Z312"/>
      <c r="AA312"/>
      <c r="AB312"/>
      <c r="AC312"/>
      <c r="AD312" s="57"/>
      <c r="AE312" s="393"/>
      <c r="AF312" s="393"/>
      <c r="AG312"/>
      <c r="AH312"/>
      <c r="AI312" s="394"/>
      <c r="AJ312" s="394"/>
      <c r="AK312" s="394"/>
      <c r="AL312" s="2"/>
      <c r="AM312" s="2"/>
      <c r="AN312"/>
      <c r="AO312"/>
      <c r="AP312" s="394"/>
      <c r="AQ312" s="394"/>
      <c r="AR312" s="175"/>
      <c r="AS312" s="2"/>
      <c r="AT312" s="2"/>
      <c r="AU312"/>
      <c r="AV312" s="2"/>
      <c r="AW312" s="2"/>
      <c r="AX312" s="2"/>
      <c r="AY312" s="2"/>
      <c r="AZ312" s="2"/>
      <c r="BA312" s="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</row>
    <row r="313" spans="1:99" s="380" customFormat="1" x14ac:dyDescent="0.3">
      <c r="A313"/>
      <c r="B313" s="2"/>
      <c r="C313" s="2"/>
      <c r="D313" s="2"/>
      <c r="E313" s="279"/>
      <c r="F313" s="279"/>
      <c r="G313" s="279"/>
      <c r="H313" s="431"/>
      <c r="L313" s="391"/>
      <c r="R313" s="391"/>
      <c r="T313" s="392"/>
      <c r="U313" s="3"/>
      <c r="V313" s="3"/>
      <c r="W313" s="3"/>
      <c r="X313" s="57"/>
      <c r="Y313" s="1"/>
      <c r="Z313"/>
      <c r="AA313"/>
      <c r="AB313"/>
      <c r="AC313"/>
      <c r="AD313" s="57"/>
      <c r="AE313" s="393"/>
      <c r="AF313" s="393"/>
      <c r="AG313"/>
      <c r="AH313"/>
      <c r="AI313" s="394"/>
      <c r="AJ313" s="394"/>
      <c r="AK313" s="394"/>
      <c r="AL313" s="2"/>
      <c r="AM313" s="2"/>
      <c r="AN313"/>
      <c r="AO313"/>
      <c r="AP313" s="394"/>
      <c r="AQ313" s="394"/>
      <c r="AR313" s="175"/>
      <c r="AS313" s="2"/>
      <c r="AT313" s="2"/>
      <c r="AU313"/>
      <c r="AV313" s="2"/>
      <c r="AW313" s="2"/>
      <c r="AX313" s="2"/>
      <c r="AY313" s="2"/>
      <c r="AZ313" s="2"/>
      <c r="BA313" s="2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</row>
    <row r="314" spans="1:99" s="380" customFormat="1" x14ac:dyDescent="0.3">
      <c r="A314"/>
      <c r="B314" s="2"/>
      <c r="C314" s="2"/>
      <c r="D314" s="2"/>
      <c r="E314" s="279"/>
      <c r="F314" s="279"/>
      <c r="G314" s="279"/>
      <c r="H314" s="431"/>
      <c r="L314" s="391"/>
      <c r="R314" s="391"/>
      <c r="T314" s="392"/>
      <c r="U314" s="3"/>
      <c r="V314" s="3"/>
      <c r="W314" s="3"/>
      <c r="X314" s="57"/>
      <c r="Y314" s="1"/>
      <c r="Z314"/>
      <c r="AA314"/>
      <c r="AB314"/>
      <c r="AC314"/>
      <c r="AD314" s="57"/>
      <c r="AE314" s="393"/>
      <c r="AF314" s="393"/>
      <c r="AG314"/>
      <c r="AH314"/>
      <c r="AI314" s="394"/>
      <c r="AJ314" s="394"/>
      <c r="AK314" s="394"/>
      <c r="AL314" s="2"/>
      <c r="AM314" s="2"/>
      <c r="AN314"/>
      <c r="AO314"/>
      <c r="AP314" s="394"/>
      <c r="AQ314" s="394"/>
      <c r="AR314" s="175"/>
      <c r="AS314" s="2"/>
      <c r="AT314" s="2"/>
      <c r="AU314"/>
      <c r="AV314" s="2"/>
      <c r="AW314" s="2"/>
      <c r="AX314" s="2"/>
      <c r="AY314" s="2"/>
      <c r="AZ314" s="2"/>
      <c r="BA314" s="2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</row>
    <row r="315" spans="1:99" s="380" customFormat="1" x14ac:dyDescent="0.3">
      <c r="A315"/>
      <c r="B315" s="2"/>
      <c r="C315" s="2"/>
      <c r="D315" s="2"/>
      <c r="E315" s="279"/>
      <c r="F315" s="279"/>
      <c r="G315" s="279"/>
      <c r="H315" s="431"/>
      <c r="L315" s="391"/>
      <c r="R315" s="391"/>
      <c r="T315" s="392"/>
      <c r="U315" s="3"/>
      <c r="V315" s="3"/>
      <c r="W315" s="3"/>
      <c r="X315" s="57"/>
      <c r="Y315" s="1"/>
      <c r="Z315"/>
      <c r="AA315"/>
      <c r="AB315"/>
      <c r="AC315"/>
      <c r="AD315" s="57"/>
      <c r="AE315" s="393"/>
      <c r="AF315" s="393"/>
      <c r="AG315"/>
      <c r="AH315"/>
      <c r="AI315" s="394"/>
      <c r="AJ315" s="394"/>
      <c r="AK315" s="394"/>
      <c r="AL315" s="2"/>
      <c r="AM315" s="2"/>
      <c r="AN315"/>
      <c r="AO315"/>
      <c r="AP315" s="394"/>
      <c r="AQ315" s="394"/>
      <c r="AR315" s="175"/>
      <c r="AS315" s="2"/>
      <c r="AT315" s="2"/>
      <c r="AU315"/>
      <c r="AV315" s="2"/>
      <c r="AW315" s="2"/>
      <c r="AX315" s="2"/>
      <c r="AY315" s="2"/>
      <c r="AZ315" s="2"/>
      <c r="BA315" s="2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</row>
    <row r="316" spans="1:99" s="380" customFormat="1" x14ac:dyDescent="0.3">
      <c r="A316"/>
      <c r="B316" s="2"/>
      <c r="C316" s="2"/>
      <c r="D316" s="2"/>
      <c r="E316" s="279"/>
      <c r="F316" s="279"/>
      <c r="G316" s="279"/>
      <c r="H316" s="431"/>
      <c r="L316" s="391"/>
      <c r="R316" s="391"/>
      <c r="T316" s="392"/>
      <c r="U316" s="3"/>
      <c r="V316" s="3"/>
      <c r="W316" s="3"/>
      <c r="X316" s="57"/>
      <c r="Y316" s="1"/>
      <c r="Z316"/>
      <c r="AA316"/>
      <c r="AB316"/>
      <c r="AC316"/>
      <c r="AD316" s="57"/>
      <c r="AE316" s="393"/>
      <c r="AF316" s="393"/>
      <c r="AG316"/>
      <c r="AH316"/>
      <c r="AI316" s="394"/>
      <c r="AJ316" s="394"/>
      <c r="AK316" s="394"/>
      <c r="AL316" s="2"/>
      <c r="AM316" s="2"/>
      <c r="AN316"/>
      <c r="AO316"/>
      <c r="AP316" s="394"/>
      <c r="AQ316" s="394"/>
      <c r="AR316" s="175"/>
      <c r="AS316" s="2"/>
      <c r="AT316" s="2"/>
      <c r="AU316"/>
      <c r="AV316" s="2"/>
      <c r="AW316" s="2"/>
      <c r="AX316" s="2"/>
      <c r="AY316" s="2"/>
      <c r="AZ316" s="2"/>
      <c r="BA316" s="2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</row>
    <row r="317" spans="1:99" s="380" customFormat="1" x14ac:dyDescent="0.3">
      <c r="A317"/>
      <c r="B317" s="2"/>
      <c r="C317" s="2"/>
      <c r="D317" s="2"/>
      <c r="E317" s="279"/>
      <c r="F317" s="279"/>
      <c r="G317" s="279"/>
      <c r="H317" s="431"/>
      <c r="L317" s="391"/>
      <c r="R317" s="391"/>
      <c r="T317" s="392"/>
      <c r="U317" s="3"/>
      <c r="V317" s="3"/>
      <c r="W317" s="3"/>
      <c r="X317" s="57"/>
      <c r="Y317" s="1"/>
      <c r="Z317"/>
      <c r="AA317"/>
      <c r="AB317"/>
      <c r="AC317"/>
      <c r="AD317" s="57"/>
      <c r="AE317" s="393"/>
      <c r="AF317" s="393"/>
      <c r="AG317"/>
      <c r="AH317"/>
      <c r="AI317" s="394"/>
      <c r="AJ317" s="394"/>
      <c r="AK317" s="394"/>
      <c r="AL317" s="2"/>
      <c r="AM317" s="2"/>
      <c r="AN317"/>
      <c r="AO317"/>
      <c r="AP317" s="394"/>
      <c r="AQ317" s="394"/>
      <c r="AR317" s="175"/>
      <c r="AS317" s="2"/>
      <c r="AT317" s="2"/>
      <c r="AU317"/>
      <c r="AV317" s="2"/>
      <c r="AW317" s="2"/>
      <c r="AX317" s="2"/>
      <c r="AY317" s="2"/>
      <c r="AZ317" s="2"/>
      <c r="BA317" s="2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</row>
    <row r="318" spans="1:99" s="380" customFormat="1" x14ac:dyDescent="0.3">
      <c r="A318"/>
      <c r="B318" s="2"/>
      <c r="C318" s="2"/>
      <c r="D318" s="2"/>
      <c r="E318" s="279"/>
      <c r="F318" s="279"/>
      <c r="G318" s="279"/>
      <c r="H318" s="431"/>
      <c r="L318" s="391"/>
      <c r="R318" s="391"/>
      <c r="T318" s="392"/>
      <c r="U318" s="3"/>
      <c r="V318" s="3"/>
      <c r="W318" s="3"/>
      <c r="X318" s="57"/>
      <c r="Y318" s="1"/>
      <c r="Z318"/>
      <c r="AA318"/>
      <c r="AB318"/>
      <c r="AC318"/>
      <c r="AD318" s="57"/>
      <c r="AE318" s="393"/>
      <c r="AF318" s="393"/>
      <c r="AG318"/>
      <c r="AH318"/>
      <c r="AI318" s="394"/>
      <c r="AJ318" s="394"/>
      <c r="AK318" s="394"/>
      <c r="AL318" s="2"/>
      <c r="AM318" s="2"/>
      <c r="AN318"/>
      <c r="AO318"/>
      <c r="AP318" s="394"/>
      <c r="AQ318" s="394"/>
      <c r="AR318" s="175"/>
      <c r="AS318" s="2"/>
      <c r="AT318" s="2"/>
      <c r="AU318"/>
      <c r="AV318" s="2"/>
      <c r="AW318" s="2"/>
      <c r="AX318" s="2"/>
      <c r="AY318" s="2"/>
      <c r="AZ318" s="2"/>
      <c r="BA318" s="2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</row>
    <row r="319" spans="1:99" s="380" customFormat="1" x14ac:dyDescent="0.3">
      <c r="A319"/>
      <c r="B319" s="2"/>
      <c r="C319" s="2"/>
      <c r="D319" s="2"/>
      <c r="E319" s="279"/>
      <c r="F319" s="279"/>
      <c r="G319" s="279"/>
      <c r="H319" s="431"/>
      <c r="L319" s="391"/>
      <c r="R319" s="391"/>
      <c r="T319" s="392"/>
      <c r="U319" s="3"/>
      <c r="V319" s="3"/>
      <c r="W319" s="3"/>
      <c r="X319" s="57"/>
      <c r="Y319" s="1"/>
      <c r="Z319"/>
      <c r="AA319"/>
      <c r="AB319"/>
      <c r="AC319"/>
      <c r="AD319" s="57"/>
      <c r="AE319" s="393"/>
      <c r="AF319" s="393"/>
      <c r="AG319"/>
      <c r="AH319"/>
      <c r="AI319" s="394"/>
      <c r="AJ319" s="394"/>
      <c r="AK319" s="394"/>
      <c r="AL319" s="2"/>
      <c r="AM319" s="2"/>
      <c r="AN319"/>
      <c r="AO319"/>
      <c r="AP319" s="394"/>
      <c r="AQ319" s="394"/>
      <c r="AR319" s="175"/>
      <c r="AS319" s="2"/>
      <c r="AT319" s="2"/>
      <c r="AU319"/>
      <c r="AV319" s="2"/>
      <c r="AW319" s="2"/>
      <c r="AX319" s="2"/>
      <c r="AY319" s="2"/>
      <c r="AZ319" s="2"/>
      <c r="BA319" s="2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</row>
    <row r="320" spans="1:99" s="380" customFormat="1" x14ac:dyDescent="0.3">
      <c r="A320"/>
      <c r="B320" s="2"/>
      <c r="C320" s="2"/>
      <c r="D320" s="2"/>
      <c r="E320" s="279"/>
      <c r="F320" s="279"/>
      <c r="G320" s="279"/>
      <c r="H320" s="431"/>
      <c r="L320" s="391"/>
      <c r="R320" s="391"/>
      <c r="T320" s="392"/>
      <c r="U320" s="3"/>
      <c r="V320" s="3"/>
      <c r="W320" s="3"/>
      <c r="X320" s="57"/>
      <c r="Y320" s="1"/>
      <c r="Z320"/>
      <c r="AA320"/>
      <c r="AB320"/>
      <c r="AC320"/>
      <c r="AD320" s="57"/>
      <c r="AE320" s="393"/>
      <c r="AF320" s="393"/>
      <c r="AG320"/>
      <c r="AH320"/>
      <c r="AI320" s="394"/>
      <c r="AJ320" s="394"/>
      <c r="AK320" s="394"/>
      <c r="AL320" s="2"/>
      <c r="AM320" s="2"/>
      <c r="AN320"/>
      <c r="AO320"/>
      <c r="AP320" s="394"/>
      <c r="AQ320" s="394"/>
      <c r="AR320" s="175"/>
      <c r="AS320" s="2"/>
      <c r="AT320" s="2"/>
      <c r="AU320"/>
      <c r="AV320" s="2"/>
      <c r="AW320" s="2"/>
      <c r="AX320" s="2"/>
      <c r="AY320" s="2"/>
      <c r="AZ320" s="2"/>
      <c r="BA320" s="2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</row>
    <row r="321" spans="1:99" s="380" customFormat="1" x14ac:dyDescent="0.3">
      <c r="A321"/>
      <c r="B321" s="2"/>
      <c r="C321" s="2"/>
      <c r="D321" s="2"/>
      <c r="E321" s="279"/>
      <c r="F321" s="279"/>
      <c r="G321" s="279"/>
      <c r="H321" s="431"/>
      <c r="L321" s="391"/>
      <c r="R321" s="391"/>
      <c r="T321" s="392"/>
      <c r="U321" s="3"/>
      <c r="V321" s="3"/>
      <c r="W321" s="3"/>
      <c r="X321" s="57"/>
      <c r="Y321" s="1"/>
      <c r="Z321"/>
      <c r="AA321"/>
      <c r="AB321"/>
      <c r="AC321"/>
      <c r="AD321" s="57"/>
      <c r="AE321" s="393"/>
      <c r="AF321" s="393"/>
      <c r="AG321"/>
      <c r="AH321"/>
      <c r="AI321" s="394"/>
      <c r="AJ321" s="394"/>
      <c r="AK321" s="394"/>
      <c r="AL321" s="2"/>
      <c r="AM321" s="2"/>
      <c r="AN321"/>
      <c r="AO321"/>
      <c r="AP321" s="394"/>
      <c r="AQ321" s="394"/>
      <c r="AR321" s="175"/>
      <c r="AS321" s="2"/>
      <c r="AT321" s="2"/>
      <c r="AU321"/>
      <c r="AV321" s="2"/>
      <c r="AW321" s="2"/>
      <c r="AX321" s="2"/>
      <c r="AY321" s="2"/>
      <c r="AZ321" s="2"/>
      <c r="BA321" s="2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</row>
    <row r="322" spans="1:99" s="380" customFormat="1" x14ac:dyDescent="0.3">
      <c r="A322"/>
      <c r="B322" s="2"/>
      <c r="C322" s="2"/>
      <c r="D322" s="2"/>
      <c r="E322" s="279"/>
      <c r="F322" s="279"/>
      <c r="G322" s="279"/>
      <c r="H322" s="431"/>
      <c r="L322" s="391"/>
      <c r="R322" s="391"/>
      <c r="T322" s="392"/>
      <c r="U322" s="3"/>
      <c r="V322" s="3"/>
      <c r="W322" s="3"/>
      <c r="X322" s="57"/>
      <c r="Y322" s="1"/>
      <c r="Z322"/>
      <c r="AA322"/>
      <c r="AB322"/>
      <c r="AC322"/>
      <c r="AD322" s="57"/>
      <c r="AE322" s="393"/>
      <c r="AF322" s="393"/>
      <c r="AG322"/>
      <c r="AH322"/>
      <c r="AI322" s="394"/>
      <c r="AJ322" s="394"/>
      <c r="AK322" s="394"/>
      <c r="AL322" s="2"/>
      <c r="AM322" s="2"/>
      <c r="AN322"/>
      <c r="AO322"/>
      <c r="AP322" s="394"/>
      <c r="AQ322" s="394"/>
      <c r="AR322" s="175"/>
      <c r="AS322" s="2"/>
      <c r="AT322" s="2"/>
      <c r="AU322"/>
      <c r="AV322" s="2"/>
      <c r="AW322" s="2"/>
      <c r="AX322" s="2"/>
      <c r="AY322" s="2"/>
      <c r="AZ322" s="2"/>
      <c r="BA322" s="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</row>
    <row r="323" spans="1:99" s="380" customFormat="1" x14ac:dyDescent="0.3">
      <c r="A323"/>
      <c r="B323" s="2"/>
      <c r="C323" s="2"/>
      <c r="D323" s="2"/>
      <c r="E323" s="279"/>
      <c r="F323" s="279"/>
      <c r="G323" s="279"/>
      <c r="H323" s="431"/>
      <c r="L323" s="391"/>
      <c r="R323" s="391"/>
      <c r="T323" s="392"/>
      <c r="U323" s="3"/>
      <c r="V323" s="3"/>
      <c r="W323" s="3"/>
      <c r="X323" s="57"/>
      <c r="Y323" s="1"/>
      <c r="Z323"/>
      <c r="AA323"/>
      <c r="AB323"/>
      <c r="AC323"/>
      <c r="AD323" s="57"/>
      <c r="AE323" s="393"/>
      <c r="AF323" s="393"/>
      <c r="AG323"/>
      <c r="AH323"/>
      <c r="AI323" s="394"/>
      <c r="AJ323" s="394"/>
      <c r="AK323" s="394"/>
      <c r="AL323" s="2"/>
      <c r="AM323" s="2"/>
      <c r="AN323"/>
      <c r="AO323"/>
      <c r="AP323" s="394"/>
      <c r="AQ323" s="394"/>
      <c r="AR323" s="175"/>
      <c r="AS323" s="2"/>
      <c r="AT323" s="2"/>
      <c r="AU323"/>
      <c r="AV323" s="2"/>
      <c r="AW323" s="2"/>
      <c r="AX323" s="2"/>
      <c r="AY323" s="2"/>
      <c r="AZ323" s="2"/>
      <c r="BA323" s="2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</row>
    <row r="324" spans="1:99" s="380" customFormat="1" x14ac:dyDescent="0.3">
      <c r="A324"/>
      <c r="B324" s="2"/>
      <c r="C324" s="2"/>
      <c r="D324" s="2"/>
      <c r="E324" s="279"/>
      <c r="F324" s="279"/>
      <c r="G324" s="279"/>
      <c r="H324" s="431"/>
      <c r="L324" s="391"/>
      <c r="R324" s="391"/>
      <c r="T324" s="392"/>
      <c r="U324" s="3"/>
      <c r="V324" s="3"/>
      <c r="W324" s="3"/>
      <c r="X324" s="57"/>
      <c r="Y324" s="1"/>
      <c r="Z324"/>
      <c r="AA324"/>
      <c r="AB324"/>
      <c r="AC324"/>
      <c r="AD324" s="57"/>
      <c r="AE324" s="393"/>
      <c r="AF324" s="393"/>
      <c r="AG324"/>
      <c r="AH324"/>
      <c r="AI324" s="394"/>
      <c r="AJ324" s="394"/>
      <c r="AK324" s="394"/>
      <c r="AL324" s="2"/>
      <c r="AM324" s="2"/>
      <c r="AN324"/>
      <c r="AO324"/>
      <c r="AP324" s="394"/>
      <c r="AQ324" s="394"/>
      <c r="AR324" s="175"/>
      <c r="AS324" s="2"/>
      <c r="AT324" s="2"/>
      <c r="AU324"/>
      <c r="AV324" s="2"/>
      <c r="AW324" s="2"/>
      <c r="AX324" s="2"/>
      <c r="AY324" s="2"/>
      <c r="AZ324" s="2"/>
      <c r="BA324" s="2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</row>
    <row r="325" spans="1:99" s="380" customFormat="1" x14ac:dyDescent="0.3">
      <c r="A325"/>
      <c r="B325" s="2"/>
      <c r="C325" s="2"/>
      <c r="D325" s="2"/>
      <c r="E325" s="279"/>
      <c r="F325" s="279"/>
      <c r="G325" s="279"/>
      <c r="H325" s="431"/>
      <c r="L325" s="391"/>
      <c r="R325" s="391"/>
      <c r="T325" s="392"/>
      <c r="U325" s="3"/>
      <c r="V325" s="3"/>
      <c r="W325" s="3"/>
      <c r="X325" s="57"/>
      <c r="Y325" s="1"/>
      <c r="Z325"/>
      <c r="AA325"/>
      <c r="AB325"/>
      <c r="AC325"/>
      <c r="AD325" s="57"/>
      <c r="AE325" s="393"/>
      <c r="AF325" s="393"/>
      <c r="AG325"/>
      <c r="AH325"/>
      <c r="AI325" s="394"/>
      <c r="AJ325" s="394"/>
      <c r="AK325" s="394"/>
      <c r="AL325" s="2"/>
      <c r="AM325" s="2"/>
      <c r="AN325"/>
      <c r="AO325"/>
      <c r="AP325" s="394"/>
      <c r="AQ325" s="394"/>
      <c r="AR325" s="175"/>
      <c r="AS325" s="2"/>
      <c r="AT325" s="2"/>
      <c r="AU325"/>
      <c r="AV325" s="2"/>
      <c r="AW325" s="2"/>
      <c r="AX325" s="2"/>
      <c r="AY325" s="2"/>
      <c r="AZ325" s="2"/>
      <c r="BA325" s="2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</row>
    <row r="326" spans="1:99" s="380" customFormat="1" x14ac:dyDescent="0.3">
      <c r="A326"/>
      <c r="B326" s="2"/>
      <c r="C326" s="2"/>
      <c r="D326" s="2"/>
      <c r="E326" s="279"/>
      <c r="F326" s="279"/>
      <c r="G326" s="279"/>
      <c r="H326" s="431"/>
      <c r="L326" s="391"/>
      <c r="R326" s="391"/>
      <c r="T326" s="392"/>
      <c r="U326" s="3"/>
      <c r="V326" s="3"/>
      <c r="W326" s="3"/>
      <c r="X326" s="57"/>
      <c r="Y326" s="1"/>
      <c r="Z326"/>
      <c r="AA326"/>
      <c r="AB326"/>
      <c r="AC326"/>
      <c r="AD326" s="57"/>
      <c r="AE326" s="393"/>
      <c r="AF326" s="393"/>
      <c r="AG326"/>
      <c r="AH326"/>
      <c r="AI326" s="394"/>
      <c r="AJ326" s="394"/>
      <c r="AK326" s="394"/>
      <c r="AL326" s="2"/>
      <c r="AM326" s="2"/>
      <c r="AN326"/>
      <c r="AO326"/>
      <c r="AP326" s="394"/>
      <c r="AQ326" s="394"/>
      <c r="AR326" s="175"/>
      <c r="AS326" s="2"/>
      <c r="AT326" s="2"/>
      <c r="AU326"/>
      <c r="AV326" s="2"/>
      <c r="AW326" s="2"/>
      <c r="AX326" s="2"/>
      <c r="AY326" s="2"/>
      <c r="AZ326" s="2"/>
      <c r="BA326" s="2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</row>
    <row r="327" spans="1:99" s="380" customFormat="1" x14ac:dyDescent="0.3">
      <c r="A327"/>
      <c r="B327" s="2"/>
      <c r="C327" s="2"/>
      <c r="D327" s="2"/>
      <c r="E327" s="279"/>
      <c r="F327" s="279"/>
      <c r="G327" s="279"/>
      <c r="H327" s="431"/>
      <c r="L327" s="391"/>
      <c r="R327" s="391"/>
      <c r="T327" s="392"/>
      <c r="U327" s="3"/>
      <c r="V327" s="3"/>
      <c r="W327" s="3"/>
      <c r="X327" s="57"/>
      <c r="Y327" s="1"/>
      <c r="Z327"/>
      <c r="AA327"/>
      <c r="AB327"/>
      <c r="AC327"/>
      <c r="AD327" s="57"/>
      <c r="AE327" s="393"/>
      <c r="AF327" s="393"/>
      <c r="AG327"/>
      <c r="AH327"/>
      <c r="AI327" s="394"/>
      <c r="AJ327" s="394"/>
      <c r="AK327" s="394"/>
      <c r="AL327" s="2"/>
      <c r="AM327" s="2"/>
      <c r="AN327"/>
      <c r="AO327"/>
      <c r="AP327" s="394"/>
      <c r="AQ327" s="394"/>
      <c r="AR327" s="175"/>
      <c r="AS327" s="2"/>
      <c r="AT327" s="2"/>
      <c r="AU327"/>
      <c r="AV327" s="2"/>
      <c r="AW327" s="2"/>
      <c r="AX327" s="2"/>
      <c r="AY327" s="2"/>
      <c r="AZ327" s="2"/>
      <c r="BA327" s="2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</row>
    <row r="328" spans="1:99" s="380" customFormat="1" x14ac:dyDescent="0.3">
      <c r="A328"/>
      <c r="B328" s="2"/>
      <c r="C328" s="2"/>
      <c r="D328" s="2"/>
      <c r="E328" s="279"/>
      <c r="F328" s="279"/>
      <c r="G328" s="279"/>
      <c r="H328" s="431"/>
      <c r="L328" s="391"/>
      <c r="R328" s="391"/>
      <c r="T328" s="392"/>
      <c r="U328" s="3"/>
      <c r="V328" s="3"/>
      <c r="W328" s="3"/>
      <c r="X328" s="57"/>
      <c r="Y328" s="1"/>
      <c r="Z328"/>
      <c r="AA328"/>
      <c r="AB328"/>
      <c r="AC328"/>
      <c r="AD328" s="57"/>
      <c r="AE328" s="393"/>
      <c r="AF328" s="393"/>
      <c r="AG328"/>
      <c r="AH328"/>
      <c r="AI328" s="394"/>
      <c r="AJ328" s="394"/>
      <c r="AK328" s="394"/>
      <c r="AL328" s="2"/>
      <c r="AM328" s="2"/>
      <c r="AN328"/>
      <c r="AO328"/>
      <c r="AP328" s="394"/>
      <c r="AQ328" s="394"/>
      <c r="AR328" s="175"/>
      <c r="AS328" s="2"/>
      <c r="AT328" s="2"/>
      <c r="AU328"/>
      <c r="AV328" s="2"/>
      <c r="AW328" s="2"/>
      <c r="AX328" s="2"/>
      <c r="AY328" s="2"/>
      <c r="AZ328" s="2"/>
      <c r="BA328" s="2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</row>
    <row r="329" spans="1:99" s="380" customFormat="1" x14ac:dyDescent="0.3">
      <c r="A329"/>
      <c r="B329" s="2"/>
      <c r="C329" s="2"/>
      <c r="D329" s="2"/>
      <c r="E329" s="279"/>
      <c r="F329" s="279"/>
      <c r="G329" s="279"/>
      <c r="H329" s="431"/>
      <c r="L329" s="391"/>
      <c r="R329" s="391"/>
      <c r="T329" s="392"/>
      <c r="U329" s="3"/>
      <c r="V329" s="3"/>
      <c r="W329" s="3"/>
      <c r="X329" s="57"/>
      <c r="Y329" s="1"/>
      <c r="Z329"/>
      <c r="AA329"/>
      <c r="AB329"/>
      <c r="AC329"/>
      <c r="AD329" s="57"/>
      <c r="AE329" s="393"/>
      <c r="AF329" s="393"/>
      <c r="AG329"/>
      <c r="AH329"/>
      <c r="AI329" s="394"/>
      <c r="AJ329" s="394"/>
      <c r="AK329" s="394"/>
      <c r="AL329" s="2"/>
      <c r="AM329" s="2"/>
      <c r="AN329"/>
      <c r="AO329"/>
      <c r="AP329" s="394"/>
      <c r="AQ329" s="394"/>
      <c r="AR329" s="175"/>
      <c r="AS329" s="2"/>
      <c r="AT329" s="2"/>
      <c r="AU329"/>
      <c r="AV329" s="2"/>
      <c r="AW329" s="2"/>
      <c r="AX329" s="2"/>
      <c r="AY329" s="2"/>
      <c r="AZ329" s="2"/>
      <c r="BA329" s="2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</row>
    <row r="330" spans="1:99" s="380" customFormat="1" x14ac:dyDescent="0.3">
      <c r="A330"/>
      <c r="B330" s="2"/>
      <c r="C330" s="2"/>
      <c r="D330" s="2"/>
      <c r="E330" s="279"/>
      <c r="F330" s="279"/>
      <c r="G330" s="279"/>
      <c r="H330" s="431"/>
      <c r="L330" s="391"/>
      <c r="R330" s="391"/>
      <c r="T330" s="392"/>
      <c r="U330" s="3"/>
      <c r="V330" s="3"/>
      <c r="W330" s="3"/>
      <c r="X330" s="57"/>
      <c r="Y330" s="1"/>
      <c r="Z330"/>
      <c r="AA330"/>
      <c r="AB330"/>
      <c r="AC330"/>
      <c r="AD330" s="57"/>
      <c r="AE330" s="393"/>
      <c r="AF330" s="393"/>
      <c r="AG330"/>
      <c r="AH330"/>
      <c r="AI330" s="394"/>
      <c r="AJ330" s="394"/>
      <c r="AK330" s="394"/>
      <c r="AL330" s="2"/>
      <c r="AM330" s="2"/>
      <c r="AN330"/>
      <c r="AO330"/>
      <c r="AP330" s="394"/>
      <c r="AQ330" s="394"/>
      <c r="AR330" s="175"/>
      <c r="AS330" s="2"/>
      <c r="AT330" s="2"/>
      <c r="AU330"/>
      <c r="AV330" s="2"/>
      <c r="AW330" s="2"/>
      <c r="AX330" s="2"/>
      <c r="AY330" s="2"/>
      <c r="AZ330" s="2"/>
      <c r="BA330" s="2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</row>
    <row r="331" spans="1:99" s="380" customFormat="1" x14ac:dyDescent="0.3">
      <c r="A331"/>
      <c r="B331" s="2"/>
      <c r="C331" s="2"/>
      <c r="D331" s="2"/>
      <c r="E331" s="279"/>
      <c r="F331" s="279"/>
      <c r="G331" s="279"/>
      <c r="H331" s="431"/>
      <c r="L331" s="391"/>
      <c r="R331" s="391"/>
      <c r="T331" s="392"/>
      <c r="U331" s="3"/>
      <c r="V331" s="3"/>
      <c r="W331" s="3"/>
      <c r="X331" s="57"/>
      <c r="Y331" s="1"/>
      <c r="Z331"/>
      <c r="AA331"/>
      <c r="AB331"/>
      <c r="AC331"/>
      <c r="AD331" s="57"/>
      <c r="AE331" s="393"/>
      <c r="AF331" s="393"/>
      <c r="AG331"/>
      <c r="AH331"/>
      <c r="AI331" s="394"/>
      <c r="AJ331" s="394"/>
      <c r="AK331" s="394"/>
      <c r="AL331" s="2"/>
      <c r="AM331" s="2"/>
      <c r="AN331"/>
      <c r="AO331"/>
      <c r="AP331" s="394"/>
      <c r="AQ331" s="394"/>
      <c r="AR331" s="175"/>
      <c r="AS331" s="2"/>
      <c r="AT331" s="2"/>
      <c r="AU331"/>
      <c r="AV331" s="2"/>
      <c r="AW331" s="2"/>
      <c r="AX331" s="2"/>
      <c r="AY331" s="2"/>
      <c r="AZ331" s="2"/>
      <c r="BA331" s="2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</row>
    <row r="332" spans="1:99" s="380" customFormat="1" x14ac:dyDescent="0.3">
      <c r="A332"/>
      <c r="B332" s="2"/>
      <c r="C332" s="2"/>
      <c r="D332" s="2"/>
      <c r="E332" s="279"/>
      <c r="F332" s="279"/>
      <c r="G332" s="279"/>
      <c r="H332" s="432"/>
      <c r="L332" s="391"/>
      <c r="R332" s="391"/>
      <c r="T332" s="392"/>
      <c r="U332" s="3"/>
      <c r="V332" s="3"/>
      <c r="W332" s="3"/>
      <c r="X332" s="57"/>
      <c r="Y332" s="1"/>
      <c r="Z332"/>
      <c r="AA332"/>
      <c r="AB332"/>
      <c r="AC332"/>
      <c r="AD332" s="57"/>
      <c r="AE332" s="393"/>
      <c r="AF332" s="393"/>
      <c r="AG332"/>
      <c r="AH332"/>
      <c r="AI332" s="394"/>
      <c r="AJ332" s="394"/>
      <c r="AK332" s="394"/>
      <c r="AL332" s="2"/>
      <c r="AM332" s="2"/>
      <c r="AN332"/>
      <c r="AO332"/>
      <c r="AP332" s="394"/>
      <c r="AQ332" s="394"/>
      <c r="AR332" s="175"/>
      <c r="AS332" s="2"/>
      <c r="AT332" s="2"/>
      <c r="AU332"/>
      <c r="AV332" s="2"/>
      <c r="AW332" s="2"/>
      <c r="AX332" s="2"/>
      <c r="AY332" s="2"/>
      <c r="AZ332" s="2"/>
      <c r="BA332" s="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</row>
    <row r="333" spans="1:99" s="380" customFormat="1" x14ac:dyDescent="0.3">
      <c r="A333"/>
      <c r="B333" s="2"/>
      <c r="C333" s="2"/>
      <c r="D333" s="2"/>
      <c r="E333" s="279"/>
      <c r="F333" s="279"/>
      <c r="G333" s="279"/>
      <c r="H333" s="432"/>
      <c r="L333" s="391"/>
      <c r="R333" s="391"/>
      <c r="T333" s="392"/>
      <c r="U333" s="3"/>
      <c r="V333" s="3"/>
      <c r="W333" s="3"/>
      <c r="X333" s="57"/>
      <c r="Y333" s="1"/>
      <c r="Z333"/>
      <c r="AA333"/>
      <c r="AB333"/>
      <c r="AC333"/>
      <c r="AD333" s="57"/>
      <c r="AE333" s="393"/>
      <c r="AF333" s="393"/>
      <c r="AG333"/>
      <c r="AH333"/>
      <c r="AI333" s="394"/>
      <c r="AJ333" s="394"/>
      <c r="AK333" s="394"/>
      <c r="AL333" s="2"/>
      <c r="AM333" s="2"/>
      <c r="AN333"/>
      <c r="AO333"/>
      <c r="AP333" s="394"/>
      <c r="AQ333" s="394"/>
      <c r="AR333" s="175"/>
      <c r="AS333" s="2"/>
      <c r="AT333" s="2"/>
      <c r="AU333"/>
      <c r="AV333" s="2"/>
      <c r="AW333" s="2"/>
      <c r="AX333" s="2"/>
      <c r="AY333" s="2"/>
      <c r="AZ333" s="2"/>
      <c r="BA333" s="2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</row>
    <row r="334" spans="1:99" s="380" customFormat="1" x14ac:dyDescent="0.3">
      <c r="A334"/>
      <c r="B334" s="2"/>
      <c r="C334" s="2"/>
      <c r="D334" s="2"/>
      <c r="E334" s="279"/>
      <c r="F334" s="279"/>
      <c r="G334" s="279"/>
      <c r="H334" s="432"/>
      <c r="L334" s="391"/>
      <c r="R334" s="391"/>
      <c r="T334" s="392"/>
      <c r="U334" s="3"/>
      <c r="V334" s="3"/>
      <c r="W334" s="3"/>
      <c r="X334" s="57"/>
      <c r="Y334" s="1"/>
      <c r="Z334"/>
      <c r="AA334"/>
      <c r="AB334"/>
      <c r="AC334"/>
      <c r="AD334" s="57"/>
      <c r="AE334" s="393"/>
      <c r="AF334" s="393"/>
      <c r="AG334"/>
      <c r="AH334"/>
      <c r="AI334" s="394"/>
      <c r="AJ334" s="394"/>
      <c r="AK334" s="394"/>
      <c r="AL334" s="2"/>
      <c r="AM334" s="2"/>
      <c r="AN334"/>
      <c r="AO334"/>
      <c r="AP334" s="394"/>
      <c r="AQ334" s="394"/>
      <c r="AR334" s="175"/>
      <c r="AS334" s="2"/>
      <c r="AT334" s="2"/>
      <c r="AU334"/>
      <c r="AV334" s="2"/>
      <c r="AW334" s="2"/>
      <c r="AX334" s="2"/>
      <c r="AY334" s="2"/>
      <c r="AZ334" s="2"/>
      <c r="BA334" s="2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</row>
    <row r="335" spans="1:99" s="380" customFormat="1" x14ac:dyDescent="0.3">
      <c r="A335"/>
      <c r="B335" s="2"/>
      <c r="C335" s="2"/>
      <c r="D335" s="2"/>
      <c r="E335" s="279"/>
      <c r="F335" s="279"/>
      <c r="G335" s="279"/>
      <c r="H335" s="432"/>
      <c r="L335" s="391"/>
      <c r="R335" s="391"/>
      <c r="T335" s="392"/>
      <c r="U335" s="3"/>
      <c r="V335" s="3"/>
      <c r="W335" s="3"/>
      <c r="X335" s="57"/>
      <c r="Y335" s="1"/>
      <c r="Z335"/>
      <c r="AA335"/>
      <c r="AB335"/>
      <c r="AC335"/>
      <c r="AD335" s="57"/>
      <c r="AE335" s="393"/>
      <c r="AF335" s="393"/>
      <c r="AG335"/>
      <c r="AH335"/>
      <c r="AI335" s="394"/>
      <c r="AJ335" s="394"/>
      <c r="AK335" s="394"/>
      <c r="AL335" s="2"/>
      <c r="AM335" s="2"/>
      <c r="AN335"/>
      <c r="AO335"/>
      <c r="AP335" s="394"/>
      <c r="AQ335" s="394"/>
      <c r="AR335" s="175"/>
      <c r="AS335" s="2"/>
      <c r="AT335" s="2"/>
      <c r="AU335"/>
      <c r="AV335" s="2"/>
      <c r="AW335" s="2"/>
      <c r="AX335" s="2"/>
      <c r="AY335" s="2"/>
      <c r="AZ335" s="2"/>
      <c r="BA335" s="2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</row>
    <row r="336" spans="1:99" s="380" customFormat="1" x14ac:dyDescent="0.3">
      <c r="A336"/>
      <c r="B336" s="2"/>
      <c r="C336" s="2"/>
      <c r="D336" s="2"/>
      <c r="E336" s="279"/>
      <c r="F336" s="279"/>
      <c r="G336" s="279"/>
      <c r="H336" s="432"/>
      <c r="L336" s="391"/>
      <c r="R336" s="391"/>
      <c r="T336" s="392"/>
      <c r="U336" s="3"/>
      <c r="V336" s="3"/>
      <c r="W336" s="3"/>
      <c r="X336" s="57"/>
      <c r="Y336" s="1"/>
      <c r="Z336"/>
      <c r="AA336"/>
      <c r="AB336"/>
      <c r="AC336"/>
      <c r="AD336" s="57"/>
      <c r="AE336" s="393"/>
      <c r="AF336" s="393"/>
      <c r="AG336"/>
      <c r="AH336"/>
      <c r="AI336" s="394"/>
      <c r="AJ336" s="394"/>
      <c r="AK336" s="394"/>
      <c r="AL336" s="2"/>
      <c r="AM336" s="2"/>
      <c r="AN336"/>
      <c r="AO336"/>
      <c r="AP336" s="394"/>
      <c r="AQ336" s="394"/>
      <c r="AR336" s="175"/>
      <c r="AS336" s="2"/>
      <c r="AT336" s="2"/>
      <c r="AU336"/>
      <c r="AV336" s="2"/>
      <c r="AW336" s="2"/>
      <c r="AX336" s="2"/>
      <c r="AY336" s="2"/>
      <c r="AZ336" s="2"/>
      <c r="BA336" s="2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</row>
    <row r="337" spans="1:99" s="380" customFormat="1" x14ac:dyDescent="0.3">
      <c r="A337"/>
      <c r="B337" s="2"/>
      <c r="C337" s="2"/>
      <c r="D337" s="2"/>
      <c r="E337" s="279"/>
      <c r="F337" s="279"/>
      <c r="G337" s="279"/>
      <c r="H337" s="432"/>
      <c r="L337" s="391"/>
      <c r="R337" s="391"/>
      <c r="T337" s="392"/>
      <c r="U337" s="3"/>
      <c r="V337" s="3"/>
      <c r="W337" s="3"/>
      <c r="X337" s="57"/>
      <c r="Y337" s="1"/>
      <c r="Z337"/>
      <c r="AA337"/>
      <c r="AB337"/>
      <c r="AC337"/>
      <c r="AD337" s="57"/>
      <c r="AE337" s="393"/>
      <c r="AF337" s="393"/>
      <c r="AG337"/>
      <c r="AH337"/>
      <c r="AI337" s="394"/>
      <c r="AJ337" s="394"/>
      <c r="AK337" s="394"/>
      <c r="AL337" s="2"/>
      <c r="AM337" s="2"/>
      <c r="AN337"/>
      <c r="AO337"/>
      <c r="AP337" s="394"/>
      <c r="AQ337" s="394"/>
      <c r="AR337" s="175"/>
      <c r="AS337" s="2"/>
      <c r="AT337" s="2"/>
      <c r="AU337"/>
      <c r="AV337" s="2"/>
      <c r="AW337" s="2"/>
      <c r="AX337" s="2"/>
      <c r="AY337" s="2"/>
      <c r="AZ337" s="2"/>
      <c r="BA337" s="2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</row>
    <row r="338" spans="1:99" s="380" customFormat="1" x14ac:dyDescent="0.3">
      <c r="A338"/>
      <c r="B338" s="2"/>
      <c r="C338" s="2"/>
      <c r="D338" s="2"/>
      <c r="E338" s="279"/>
      <c r="F338" s="279"/>
      <c r="G338" s="279"/>
      <c r="H338" s="432"/>
      <c r="L338" s="391"/>
      <c r="R338" s="391"/>
      <c r="T338" s="392"/>
      <c r="U338" s="3"/>
      <c r="V338" s="3"/>
      <c r="W338" s="3"/>
      <c r="X338" s="57"/>
      <c r="Y338" s="1"/>
      <c r="Z338"/>
      <c r="AA338"/>
      <c r="AB338"/>
      <c r="AC338"/>
      <c r="AD338" s="57"/>
      <c r="AE338" s="393"/>
      <c r="AF338" s="393"/>
      <c r="AG338"/>
      <c r="AH338"/>
      <c r="AI338" s="394"/>
      <c r="AJ338" s="394"/>
      <c r="AK338" s="394"/>
      <c r="AL338" s="2"/>
      <c r="AM338" s="2"/>
      <c r="AN338"/>
      <c r="AO338"/>
      <c r="AP338" s="394"/>
      <c r="AQ338" s="394"/>
      <c r="AR338" s="175"/>
      <c r="AS338" s="2"/>
      <c r="AT338" s="2"/>
      <c r="AU338"/>
      <c r="AV338" s="2"/>
      <c r="AW338" s="2"/>
      <c r="AX338" s="2"/>
      <c r="AY338" s="2"/>
      <c r="AZ338" s="2"/>
      <c r="BA338" s="2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</row>
    <row r="339" spans="1:99" s="380" customFormat="1" x14ac:dyDescent="0.3">
      <c r="A339"/>
      <c r="B339" s="2"/>
      <c r="C339" s="2"/>
      <c r="D339" s="2"/>
      <c r="E339" s="279"/>
      <c r="F339" s="279"/>
      <c r="G339" s="279"/>
      <c r="H339" s="432"/>
      <c r="L339" s="391"/>
      <c r="R339" s="391"/>
      <c r="T339" s="392"/>
      <c r="U339" s="3"/>
      <c r="V339" s="3"/>
      <c r="W339" s="3"/>
      <c r="X339" s="57"/>
      <c r="Y339" s="1"/>
      <c r="Z339"/>
      <c r="AA339"/>
      <c r="AB339"/>
      <c r="AC339"/>
      <c r="AD339" s="57"/>
      <c r="AE339" s="393"/>
      <c r="AF339" s="393"/>
      <c r="AG339"/>
      <c r="AH339"/>
      <c r="AI339" s="394"/>
      <c r="AJ339" s="394"/>
      <c r="AK339" s="394"/>
      <c r="AL339" s="2"/>
      <c r="AM339" s="2"/>
      <c r="AN339"/>
      <c r="AO339"/>
      <c r="AP339" s="394"/>
      <c r="AQ339" s="394"/>
      <c r="AR339" s="175"/>
      <c r="AS339" s="2"/>
      <c r="AT339" s="2"/>
      <c r="AU339"/>
      <c r="AV339" s="2"/>
      <c r="AW339" s="2"/>
      <c r="AX339" s="2"/>
      <c r="AY339" s="2"/>
      <c r="AZ339" s="2"/>
      <c r="BA339" s="2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</row>
    <row r="340" spans="1:99" s="380" customFormat="1" x14ac:dyDescent="0.3">
      <c r="A340"/>
      <c r="B340" s="2"/>
      <c r="C340" s="2"/>
      <c r="D340" s="2"/>
      <c r="E340" s="279"/>
      <c r="F340" s="279"/>
      <c r="G340" s="279"/>
      <c r="H340" s="432"/>
      <c r="L340" s="391"/>
      <c r="R340" s="391"/>
      <c r="T340" s="392"/>
      <c r="U340" s="3"/>
      <c r="V340" s="3"/>
      <c r="W340" s="3"/>
      <c r="X340" s="57"/>
      <c r="Y340" s="1"/>
      <c r="Z340"/>
      <c r="AA340"/>
      <c r="AB340"/>
      <c r="AC340"/>
      <c r="AD340" s="57"/>
      <c r="AE340" s="393"/>
      <c r="AF340" s="393"/>
      <c r="AG340"/>
      <c r="AH340"/>
      <c r="AI340" s="394"/>
      <c r="AJ340" s="394"/>
      <c r="AK340" s="394"/>
      <c r="AL340" s="2"/>
      <c r="AM340" s="2"/>
      <c r="AN340"/>
      <c r="AO340"/>
      <c r="AP340" s="394"/>
      <c r="AQ340" s="394"/>
      <c r="AR340" s="175"/>
      <c r="AS340" s="2"/>
      <c r="AT340" s="2"/>
      <c r="AU340"/>
      <c r="AV340" s="2"/>
      <c r="AW340" s="2"/>
      <c r="AX340" s="2"/>
      <c r="AY340" s="2"/>
      <c r="AZ340" s="2"/>
      <c r="BA340" s="2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</row>
    <row r="341" spans="1:99" s="380" customFormat="1" x14ac:dyDescent="0.3">
      <c r="A341"/>
      <c r="B341" s="2"/>
      <c r="C341" s="2"/>
      <c r="D341" s="2"/>
      <c r="E341" s="279"/>
      <c r="F341" s="279"/>
      <c r="G341" s="279"/>
      <c r="H341" s="432"/>
      <c r="L341" s="391"/>
      <c r="R341" s="391"/>
      <c r="T341" s="392"/>
      <c r="U341" s="3"/>
      <c r="V341" s="3"/>
      <c r="W341" s="3"/>
      <c r="X341" s="57"/>
      <c r="Y341" s="1"/>
      <c r="Z341"/>
      <c r="AA341"/>
      <c r="AB341"/>
      <c r="AC341"/>
      <c r="AD341" s="57"/>
      <c r="AE341" s="393"/>
      <c r="AF341" s="393"/>
      <c r="AG341"/>
      <c r="AH341"/>
      <c r="AI341" s="394"/>
      <c r="AJ341" s="394"/>
      <c r="AK341" s="394"/>
      <c r="AL341" s="2"/>
      <c r="AM341" s="2"/>
      <c r="AN341"/>
      <c r="AO341"/>
      <c r="AP341" s="394"/>
      <c r="AQ341" s="394"/>
      <c r="AR341" s="175"/>
      <c r="AS341" s="2"/>
      <c r="AT341" s="2"/>
      <c r="AU341"/>
      <c r="AV341" s="2"/>
      <c r="AW341" s="2"/>
      <c r="AX341" s="2"/>
      <c r="AY341" s="2"/>
      <c r="AZ341" s="2"/>
      <c r="BA341" s="2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</row>
    <row r="342" spans="1:99" s="380" customFormat="1" x14ac:dyDescent="0.3">
      <c r="A342"/>
      <c r="B342" s="2"/>
      <c r="C342" s="2"/>
      <c r="D342" s="2"/>
      <c r="E342" s="279"/>
      <c r="F342" s="279"/>
      <c r="G342" s="279"/>
      <c r="H342" s="432"/>
      <c r="L342" s="391"/>
      <c r="R342" s="391"/>
      <c r="T342" s="392"/>
      <c r="U342" s="3"/>
      <c r="V342" s="3"/>
      <c r="W342" s="3"/>
      <c r="X342" s="57"/>
      <c r="Y342" s="1"/>
      <c r="Z342"/>
      <c r="AA342"/>
      <c r="AB342"/>
      <c r="AC342"/>
      <c r="AD342" s="57"/>
      <c r="AE342" s="393"/>
      <c r="AF342" s="393"/>
      <c r="AG342"/>
      <c r="AH342"/>
      <c r="AI342" s="394"/>
      <c r="AJ342" s="394"/>
      <c r="AK342" s="394"/>
      <c r="AL342" s="2"/>
      <c r="AM342" s="2"/>
      <c r="AN342"/>
      <c r="AO342"/>
      <c r="AP342" s="394"/>
      <c r="AQ342" s="394"/>
      <c r="AR342" s="175"/>
      <c r="AS342" s="2"/>
      <c r="AT342" s="2"/>
      <c r="AU342"/>
      <c r="AV342" s="2"/>
      <c r="AW342" s="2"/>
      <c r="AX342" s="2"/>
      <c r="AY342" s="2"/>
      <c r="AZ342" s="2"/>
      <c r="BA342" s="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</row>
    <row r="343" spans="1:99" s="380" customFormat="1" x14ac:dyDescent="0.3">
      <c r="A343"/>
      <c r="B343" s="2"/>
      <c r="C343" s="2"/>
      <c r="D343" s="2"/>
      <c r="E343" s="279"/>
      <c r="F343" s="279"/>
      <c r="G343" s="279"/>
      <c r="H343" s="432"/>
      <c r="L343" s="391"/>
      <c r="R343" s="391"/>
      <c r="T343" s="392"/>
      <c r="U343" s="3"/>
      <c r="V343" s="3"/>
      <c r="W343" s="3"/>
      <c r="X343" s="57"/>
      <c r="Y343" s="1"/>
      <c r="Z343"/>
      <c r="AA343"/>
      <c r="AB343"/>
      <c r="AC343"/>
      <c r="AD343" s="57"/>
      <c r="AE343" s="393"/>
      <c r="AF343" s="393"/>
      <c r="AG343"/>
      <c r="AH343"/>
      <c r="AI343" s="394"/>
      <c r="AJ343" s="394"/>
      <c r="AK343" s="394"/>
      <c r="AL343" s="2"/>
      <c r="AM343" s="2"/>
      <c r="AN343"/>
      <c r="AO343"/>
      <c r="AP343" s="394"/>
      <c r="AQ343" s="394"/>
      <c r="AR343" s="175"/>
      <c r="AS343" s="2"/>
      <c r="AT343" s="2"/>
      <c r="AU343"/>
      <c r="AV343" s="2"/>
      <c r="AW343" s="2"/>
      <c r="AX343" s="2"/>
      <c r="AY343" s="2"/>
      <c r="AZ343" s="2"/>
      <c r="BA343" s="2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</row>
    <row r="344" spans="1:99" s="380" customFormat="1" x14ac:dyDescent="0.3">
      <c r="A344"/>
      <c r="B344" s="2"/>
      <c r="C344" s="2"/>
      <c r="D344" s="2"/>
      <c r="E344" s="279"/>
      <c r="F344" s="279"/>
      <c r="G344" s="279"/>
      <c r="H344" s="432"/>
      <c r="L344" s="391"/>
      <c r="R344" s="391"/>
      <c r="T344" s="392"/>
      <c r="U344" s="3"/>
      <c r="V344" s="3"/>
      <c r="W344" s="3"/>
      <c r="X344" s="57"/>
      <c r="Y344" s="1"/>
      <c r="Z344"/>
      <c r="AA344"/>
      <c r="AB344"/>
      <c r="AC344"/>
      <c r="AD344" s="57"/>
      <c r="AE344" s="393"/>
      <c r="AF344" s="393"/>
      <c r="AG344"/>
      <c r="AH344"/>
      <c r="AI344" s="394"/>
      <c r="AJ344" s="394"/>
      <c r="AK344" s="394"/>
      <c r="AL344" s="2"/>
      <c r="AM344" s="2"/>
      <c r="AN344"/>
      <c r="AO344"/>
      <c r="AP344" s="394"/>
      <c r="AQ344" s="394"/>
      <c r="AR344" s="175"/>
      <c r="AS344" s="2"/>
      <c r="AT344" s="2"/>
      <c r="AU344"/>
      <c r="AV344" s="2"/>
      <c r="AW344" s="2"/>
      <c r="AX344" s="2"/>
      <c r="AY344" s="2"/>
      <c r="AZ344" s="2"/>
      <c r="BA344" s="2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</row>
    <row r="345" spans="1:99" s="380" customFormat="1" x14ac:dyDescent="0.3">
      <c r="A345"/>
      <c r="B345" s="2"/>
      <c r="C345" s="2"/>
      <c r="D345" s="2"/>
      <c r="E345" s="279"/>
      <c r="F345" s="279"/>
      <c r="G345" s="279"/>
      <c r="H345" s="432"/>
      <c r="L345" s="391"/>
      <c r="R345" s="391"/>
      <c r="T345" s="392"/>
      <c r="U345" s="3"/>
      <c r="V345" s="3"/>
      <c r="W345" s="3"/>
      <c r="X345" s="57"/>
      <c r="Y345" s="1"/>
      <c r="Z345"/>
      <c r="AA345"/>
      <c r="AB345"/>
      <c r="AC345"/>
      <c r="AD345" s="57"/>
      <c r="AE345" s="393"/>
      <c r="AF345" s="393"/>
      <c r="AG345"/>
      <c r="AH345"/>
      <c r="AI345" s="394"/>
      <c r="AJ345" s="394"/>
      <c r="AK345" s="394"/>
      <c r="AL345" s="2"/>
      <c r="AM345" s="2"/>
      <c r="AN345"/>
      <c r="AO345"/>
      <c r="AP345" s="394"/>
      <c r="AQ345" s="394"/>
      <c r="AR345" s="175"/>
      <c r="AS345" s="2"/>
      <c r="AT345" s="2"/>
      <c r="AU345"/>
      <c r="AV345" s="2"/>
      <c r="AW345" s="2"/>
      <c r="AX345" s="2"/>
      <c r="AY345" s="2"/>
      <c r="AZ345" s="2"/>
      <c r="BA345" s="2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</row>
    <row r="346" spans="1:99" s="380" customFormat="1" x14ac:dyDescent="0.3">
      <c r="A346"/>
      <c r="B346" s="2"/>
      <c r="C346" s="2"/>
      <c r="D346" s="2"/>
      <c r="E346" s="279"/>
      <c r="F346" s="279"/>
      <c r="G346" s="279"/>
      <c r="H346" s="432"/>
      <c r="L346" s="391"/>
      <c r="R346" s="391"/>
      <c r="T346" s="392"/>
      <c r="U346" s="3"/>
      <c r="V346" s="3"/>
      <c r="W346" s="3"/>
      <c r="X346" s="57"/>
      <c r="Y346" s="1"/>
      <c r="Z346"/>
      <c r="AA346"/>
      <c r="AB346"/>
      <c r="AC346"/>
      <c r="AD346" s="57"/>
      <c r="AE346" s="393"/>
      <c r="AF346" s="393"/>
      <c r="AG346"/>
      <c r="AH346"/>
      <c r="AI346" s="394"/>
      <c r="AJ346" s="394"/>
      <c r="AK346" s="394"/>
      <c r="AL346" s="2"/>
      <c r="AM346" s="2"/>
      <c r="AN346"/>
      <c r="AO346"/>
      <c r="AP346" s="394"/>
      <c r="AQ346" s="394"/>
      <c r="AR346" s="175"/>
      <c r="AS346" s="2"/>
      <c r="AT346" s="2"/>
      <c r="AU346"/>
      <c r="AV346" s="2"/>
      <c r="AW346" s="2"/>
      <c r="AX346" s="2"/>
      <c r="AY346" s="2"/>
      <c r="AZ346" s="2"/>
      <c r="BA346" s="2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</row>
    <row r="347" spans="1:99" s="380" customFormat="1" x14ac:dyDescent="0.3">
      <c r="A347"/>
      <c r="B347" s="2"/>
      <c r="C347" s="2"/>
      <c r="D347" s="2"/>
      <c r="E347" s="279"/>
      <c r="F347" s="279"/>
      <c r="G347" s="279"/>
      <c r="H347" s="432"/>
      <c r="L347" s="391"/>
      <c r="R347" s="391"/>
      <c r="T347" s="392"/>
      <c r="U347" s="3"/>
      <c r="V347" s="3"/>
      <c r="W347" s="3"/>
      <c r="X347" s="57"/>
      <c r="Y347" s="1"/>
      <c r="Z347"/>
      <c r="AA347"/>
      <c r="AB347"/>
      <c r="AC347"/>
      <c r="AD347" s="57"/>
      <c r="AE347" s="393"/>
      <c r="AF347" s="393"/>
      <c r="AG347"/>
      <c r="AH347"/>
      <c r="AI347" s="394"/>
      <c r="AJ347" s="394"/>
      <c r="AK347" s="394"/>
      <c r="AL347" s="2"/>
      <c r="AM347" s="2"/>
      <c r="AN347"/>
      <c r="AO347"/>
      <c r="AP347" s="394"/>
      <c r="AQ347" s="394"/>
      <c r="AR347" s="175"/>
      <c r="AS347" s="2"/>
      <c r="AT347" s="2"/>
      <c r="AU347"/>
      <c r="AV347" s="2"/>
      <c r="AW347" s="2"/>
      <c r="AX347" s="2"/>
      <c r="AY347" s="2"/>
      <c r="AZ347" s="2"/>
      <c r="BA347" s="2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</row>
    <row r="348" spans="1:99" s="380" customFormat="1" x14ac:dyDescent="0.3">
      <c r="A348"/>
      <c r="B348" s="2"/>
      <c r="C348" s="2"/>
      <c r="D348" s="2"/>
      <c r="E348" s="279"/>
      <c r="F348" s="279"/>
      <c r="G348" s="279"/>
      <c r="H348" s="432"/>
      <c r="L348" s="391"/>
      <c r="R348" s="391"/>
      <c r="T348" s="392"/>
      <c r="U348" s="3"/>
      <c r="V348" s="3"/>
      <c r="W348" s="3"/>
      <c r="X348" s="57"/>
      <c r="Y348" s="1"/>
      <c r="Z348"/>
      <c r="AA348"/>
      <c r="AB348"/>
      <c r="AC348"/>
      <c r="AD348" s="57"/>
      <c r="AE348" s="393"/>
      <c r="AF348" s="393"/>
      <c r="AG348"/>
      <c r="AH348"/>
      <c r="AI348" s="394"/>
      <c r="AJ348" s="394"/>
      <c r="AK348" s="394"/>
      <c r="AL348" s="2"/>
      <c r="AM348" s="2"/>
      <c r="AN348"/>
      <c r="AO348"/>
      <c r="AP348" s="394"/>
      <c r="AQ348" s="394"/>
      <c r="AR348" s="175"/>
      <c r="AS348" s="2"/>
      <c r="AT348" s="2"/>
      <c r="AU348"/>
      <c r="AV348" s="2"/>
      <c r="AW348" s="2"/>
      <c r="AX348" s="2"/>
      <c r="AY348" s="2"/>
      <c r="AZ348" s="2"/>
      <c r="BA348" s="2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</row>
    <row r="349" spans="1:99" s="380" customFormat="1" x14ac:dyDescent="0.3">
      <c r="A349"/>
      <c r="B349" s="2"/>
      <c r="C349" s="2"/>
      <c r="D349" s="2"/>
      <c r="E349" s="279"/>
      <c r="F349" s="279"/>
      <c r="G349" s="279"/>
      <c r="H349" s="432"/>
      <c r="L349" s="391"/>
      <c r="R349" s="391"/>
      <c r="T349" s="392"/>
      <c r="U349" s="3"/>
      <c r="V349" s="3"/>
      <c r="W349" s="3"/>
      <c r="X349" s="57"/>
      <c r="Y349" s="1"/>
      <c r="Z349"/>
      <c r="AA349"/>
      <c r="AB349"/>
      <c r="AC349"/>
      <c r="AD349" s="57"/>
      <c r="AE349" s="393"/>
      <c r="AF349" s="393"/>
      <c r="AG349"/>
      <c r="AH349"/>
      <c r="AI349" s="394"/>
      <c r="AJ349" s="394"/>
      <c r="AK349" s="394"/>
      <c r="AL349" s="2"/>
      <c r="AM349" s="2"/>
      <c r="AN349"/>
      <c r="AO349"/>
      <c r="AP349" s="394"/>
      <c r="AQ349" s="394"/>
      <c r="AR349" s="175"/>
      <c r="AS349" s="2"/>
      <c r="AT349" s="2"/>
      <c r="AU349"/>
      <c r="AV349" s="2"/>
      <c r="AW349" s="2"/>
      <c r="AX349" s="2"/>
      <c r="AY349" s="2"/>
      <c r="AZ349" s="2"/>
      <c r="BA349" s="2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</row>
    <row r="350" spans="1:99" s="380" customFormat="1" x14ac:dyDescent="0.3">
      <c r="A350"/>
      <c r="B350" s="2"/>
      <c r="C350" s="2"/>
      <c r="D350" s="2"/>
      <c r="E350" s="279"/>
      <c r="F350" s="279"/>
      <c r="G350" s="279"/>
      <c r="H350" s="432"/>
      <c r="L350" s="391"/>
      <c r="R350" s="391"/>
      <c r="T350" s="392"/>
      <c r="U350" s="3"/>
      <c r="V350" s="3"/>
      <c r="W350" s="3"/>
      <c r="X350" s="57"/>
      <c r="Y350" s="1"/>
      <c r="Z350"/>
      <c r="AA350"/>
      <c r="AB350"/>
      <c r="AC350"/>
      <c r="AD350" s="57"/>
      <c r="AE350" s="393"/>
      <c r="AF350" s="393"/>
      <c r="AG350"/>
      <c r="AH350"/>
      <c r="AI350" s="394"/>
      <c r="AJ350" s="394"/>
      <c r="AK350" s="394"/>
      <c r="AL350" s="2"/>
      <c r="AM350" s="2"/>
      <c r="AN350"/>
      <c r="AO350"/>
      <c r="AP350" s="394"/>
      <c r="AQ350" s="394"/>
      <c r="AR350" s="175"/>
      <c r="AS350" s="2"/>
      <c r="AT350" s="2"/>
      <c r="AU350"/>
      <c r="AV350" s="2"/>
      <c r="AW350" s="2"/>
      <c r="AX350" s="2"/>
      <c r="AY350" s="2"/>
      <c r="AZ350" s="2"/>
      <c r="BA350" s="2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</row>
    <row r="351" spans="1:99" s="380" customFormat="1" x14ac:dyDescent="0.3">
      <c r="A351"/>
      <c r="B351" s="2"/>
      <c r="C351" s="2"/>
      <c r="D351" s="2"/>
      <c r="E351" s="279"/>
      <c r="F351" s="279"/>
      <c r="G351" s="279"/>
      <c r="H351" s="432"/>
      <c r="L351" s="391"/>
      <c r="R351" s="391"/>
      <c r="T351" s="392"/>
      <c r="U351" s="3"/>
      <c r="V351" s="3"/>
      <c r="W351" s="3"/>
      <c r="X351" s="57"/>
      <c r="Y351" s="1"/>
      <c r="Z351"/>
      <c r="AA351"/>
      <c r="AB351"/>
      <c r="AC351"/>
      <c r="AD351" s="57"/>
      <c r="AE351" s="393"/>
      <c r="AF351" s="393"/>
      <c r="AG351"/>
      <c r="AH351"/>
      <c r="AI351" s="394"/>
      <c r="AJ351" s="394"/>
      <c r="AK351" s="394"/>
      <c r="AL351" s="2"/>
      <c r="AM351" s="2"/>
      <c r="AN351"/>
      <c r="AO351"/>
      <c r="AP351" s="394"/>
      <c r="AQ351" s="394"/>
      <c r="AR351" s="175"/>
      <c r="AS351" s="2"/>
      <c r="AT351" s="2"/>
      <c r="AU351"/>
      <c r="AV351" s="2"/>
      <c r="AW351" s="2"/>
      <c r="AX351" s="2"/>
      <c r="AY351" s="2"/>
      <c r="AZ351" s="2"/>
      <c r="BA351" s="2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</row>
    <row r="352" spans="1:99" s="380" customFormat="1" x14ac:dyDescent="0.3">
      <c r="A352"/>
      <c r="B352" s="2"/>
      <c r="C352" s="2"/>
      <c r="D352" s="2"/>
      <c r="E352" s="279"/>
      <c r="F352" s="279"/>
      <c r="G352" s="279"/>
      <c r="H352" s="431"/>
      <c r="L352" s="391"/>
      <c r="R352" s="391"/>
      <c r="T352" s="392"/>
      <c r="U352" s="3"/>
      <c r="V352" s="3"/>
      <c r="W352" s="3"/>
      <c r="X352" s="57"/>
      <c r="Y352" s="1"/>
      <c r="Z352"/>
      <c r="AA352"/>
      <c r="AB352"/>
      <c r="AC352"/>
      <c r="AD352" s="57"/>
      <c r="AE352" s="393"/>
      <c r="AF352" s="393"/>
      <c r="AG352"/>
      <c r="AH352"/>
      <c r="AI352" s="394"/>
      <c r="AJ352" s="394"/>
      <c r="AK352" s="394"/>
      <c r="AL352" s="2"/>
      <c r="AM352" s="2"/>
      <c r="AN352"/>
      <c r="AO352"/>
      <c r="AP352" s="394"/>
      <c r="AQ352" s="394"/>
      <c r="AR352" s="175"/>
      <c r="AS352" s="2"/>
      <c r="AT352" s="2"/>
      <c r="AU352"/>
      <c r="AV352" s="2"/>
      <c r="AW352" s="2"/>
      <c r="AX352" s="2"/>
      <c r="AY352" s="2"/>
      <c r="AZ352" s="2"/>
      <c r="BA352" s="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</row>
    <row r="353" spans="1:99" s="380" customFormat="1" x14ac:dyDescent="0.3">
      <c r="A353"/>
      <c r="B353" s="2"/>
      <c r="C353" s="2"/>
      <c r="D353" s="2"/>
      <c r="E353" s="279"/>
      <c r="F353" s="279"/>
      <c r="G353" s="279"/>
      <c r="H353" s="431"/>
      <c r="L353" s="391"/>
      <c r="R353" s="391"/>
      <c r="T353" s="392"/>
      <c r="U353" s="3"/>
      <c r="V353" s="3"/>
      <c r="W353" s="3"/>
      <c r="X353" s="57"/>
      <c r="Y353" s="1"/>
      <c r="Z353"/>
      <c r="AA353"/>
      <c r="AB353"/>
      <c r="AC353"/>
      <c r="AD353" s="57"/>
      <c r="AE353" s="393"/>
      <c r="AF353" s="393"/>
      <c r="AG353"/>
      <c r="AH353"/>
      <c r="AI353" s="394"/>
      <c r="AJ353" s="394"/>
      <c r="AK353" s="394"/>
      <c r="AL353" s="2"/>
      <c r="AM353" s="2"/>
      <c r="AN353"/>
      <c r="AO353"/>
      <c r="AP353" s="394"/>
      <c r="AQ353" s="394"/>
      <c r="AR353" s="175"/>
      <c r="AS353" s="2"/>
      <c r="AT353" s="2"/>
      <c r="AU353"/>
      <c r="AV353" s="2"/>
      <c r="AW353" s="2"/>
      <c r="AX353" s="2"/>
      <c r="AY353" s="2"/>
      <c r="AZ353" s="2"/>
      <c r="BA353" s="2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</row>
    <row r="354" spans="1:99" s="380" customFormat="1" x14ac:dyDescent="0.3">
      <c r="A354"/>
      <c r="B354" s="2"/>
      <c r="C354" s="2"/>
      <c r="D354" s="2"/>
      <c r="E354" s="279"/>
      <c r="F354" s="279"/>
      <c r="G354" s="279"/>
      <c r="H354" s="431"/>
      <c r="L354" s="391"/>
      <c r="R354" s="391"/>
      <c r="T354" s="392"/>
      <c r="U354" s="3"/>
      <c r="V354" s="3"/>
      <c r="W354" s="3"/>
      <c r="X354" s="57"/>
      <c r="Y354" s="1"/>
      <c r="Z354"/>
      <c r="AA354"/>
      <c r="AB354"/>
      <c r="AC354"/>
      <c r="AD354" s="57"/>
      <c r="AE354" s="393"/>
      <c r="AF354" s="393"/>
      <c r="AG354"/>
      <c r="AH354"/>
      <c r="AI354" s="394"/>
      <c r="AJ354" s="394"/>
      <c r="AK354" s="394"/>
      <c r="AL354" s="2"/>
      <c r="AM354" s="2"/>
      <c r="AN354"/>
      <c r="AO354"/>
      <c r="AP354" s="394"/>
      <c r="AQ354" s="394"/>
      <c r="AR354" s="175"/>
      <c r="AS354" s="2"/>
      <c r="AT354" s="2"/>
      <c r="AU354"/>
      <c r="AV354" s="2"/>
      <c r="AW354" s="2"/>
      <c r="AX354" s="2"/>
      <c r="AY354" s="2"/>
      <c r="AZ354" s="2"/>
      <c r="BA354" s="2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</row>
    <row r="355" spans="1:99" s="380" customFormat="1" x14ac:dyDescent="0.3">
      <c r="A355"/>
      <c r="B355" s="2"/>
      <c r="C355" s="2"/>
      <c r="D355" s="2"/>
      <c r="E355" s="279"/>
      <c r="F355" s="279"/>
      <c r="G355" s="279"/>
      <c r="H355" s="431"/>
      <c r="L355" s="391"/>
      <c r="R355" s="391"/>
      <c r="T355" s="392"/>
      <c r="U355" s="3"/>
      <c r="V355" s="3"/>
      <c r="W355" s="3"/>
      <c r="X355" s="57"/>
      <c r="Y355" s="1"/>
      <c r="Z355"/>
      <c r="AA355"/>
      <c r="AB355"/>
      <c r="AC355"/>
      <c r="AD355" s="57"/>
      <c r="AE355" s="393"/>
      <c r="AF355" s="393"/>
      <c r="AG355"/>
      <c r="AH355"/>
      <c r="AI355" s="394"/>
      <c r="AJ355" s="394"/>
      <c r="AK355" s="394"/>
      <c r="AL355" s="2"/>
      <c r="AM355" s="2"/>
      <c r="AN355"/>
      <c r="AO355"/>
      <c r="AP355" s="394"/>
      <c r="AQ355" s="394"/>
      <c r="AR355" s="175"/>
      <c r="AS355" s="2"/>
      <c r="AT355" s="2"/>
      <c r="AU355"/>
      <c r="AV355" s="2"/>
      <c r="AW355" s="2"/>
      <c r="AX355" s="2"/>
      <c r="AY355" s="2"/>
      <c r="AZ355" s="2"/>
      <c r="BA355" s="2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</row>
    <row r="356" spans="1:99" s="380" customFormat="1" x14ac:dyDescent="0.3">
      <c r="A356"/>
      <c r="B356" s="2"/>
      <c r="C356" s="2"/>
      <c r="D356" s="2"/>
      <c r="E356" s="279"/>
      <c r="F356" s="279"/>
      <c r="G356" s="279"/>
      <c r="H356" s="431"/>
      <c r="L356" s="391"/>
      <c r="R356" s="391"/>
      <c r="T356" s="392"/>
      <c r="U356" s="3"/>
      <c r="V356" s="3"/>
      <c r="W356" s="3"/>
      <c r="X356" s="57"/>
      <c r="Y356" s="1"/>
      <c r="Z356"/>
      <c r="AA356"/>
      <c r="AB356"/>
      <c r="AC356"/>
      <c r="AD356" s="57"/>
      <c r="AE356" s="393"/>
      <c r="AF356" s="393"/>
      <c r="AG356"/>
      <c r="AH356"/>
      <c r="AI356" s="394"/>
      <c r="AJ356" s="394"/>
      <c r="AK356" s="394"/>
      <c r="AL356" s="2"/>
      <c r="AM356" s="2"/>
      <c r="AN356"/>
      <c r="AO356"/>
      <c r="AP356" s="394"/>
      <c r="AQ356" s="394"/>
      <c r="AR356" s="175"/>
      <c r="AS356" s="2"/>
      <c r="AT356" s="2"/>
      <c r="AU356"/>
      <c r="AV356" s="2"/>
      <c r="AW356" s="2"/>
      <c r="AX356" s="2"/>
      <c r="AY356" s="2"/>
      <c r="AZ356" s="2"/>
      <c r="BA356" s="2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</row>
    <row r="357" spans="1:99" s="380" customFormat="1" x14ac:dyDescent="0.3">
      <c r="A357"/>
      <c r="B357" s="2"/>
      <c r="C357" s="2"/>
      <c r="D357" s="2"/>
      <c r="E357" s="279"/>
      <c r="F357" s="279"/>
      <c r="G357" s="279"/>
      <c r="H357" s="431"/>
      <c r="L357" s="391"/>
      <c r="R357" s="391"/>
      <c r="T357" s="392"/>
      <c r="U357" s="3"/>
      <c r="V357" s="3"/>
      <c r="W357" s="3"/>
      <c r="X357" s="57"/>
      <c r="Y357" s="1"/>
      <c r="Z357"/>
      <c r="AA357"/>
      <c r="AB357"/>
      <c r="AC357"/>
      <c r="AD357" s="57"/>
      <c r="AE357" s="393"/>
      <c r="AF357" s="393"/>
      <c r="AG357"/>
      <c r="AH357"/>
      <c r="AI357" s="394"/>
      <c r="AJ357" s="394"/>
      <c r="AK357" s="394"/>
      <c r="AL357" s="2"/>
      <c r="AM357" s="2"/>
      <c r="AN357"/>
      <c r="AO357"/>
      <c r="AP357" s="394"/>
      <c r="AQ357" s="394"/>
      <c r="AR357" s="175"/>
      <c r="AS357" s="2"/>
      <c r="AT357" s="2"/>
      <c r="AU357"/>
      <c r="AV357" s="2"/>
      <c r="AW357" s="2"/>
      <c r="AX357" s="2"/>
      <c r="AY357" s="2"/>
      <c r="AZ357" s="2"/>
      <c r="BA357" s="2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</row>
    <row r="358" spans="1:99" s="380" customFormat="1" x14ac:dyDescent="0.3">
      <c r="A358"/>
      <c r="B358" s="2"/>
      <c r="C358" s="2"/>
      <c r="D358" s="2"/>
      <c r="E358" s="279"/>
      <c r="F358" s="279"/>
      <c r="G358" s="279"/>
      <c r="H358" s="431"/>
      <c r="L358" s="391"/>
      <c r="R358" s="391"/>
      <c r="T358" s="392"/>
      <c r="U358" s="3"/>
      <c r="V358" s="3"/>
      <c r="W358" s="3"/>
      <c r="X358" s="57"/>
      <c r="Y358" s="1"/>
      <c r="Z358"/>
      <c r="AA358"/>
      <c r="AB358"/>
      <c r="AC358"/>
      <c r="AD358" s="57"/>
      <c r="AE358" s="393"/>
      <c r="AF358" s="393"/>
      <c r="AG358"/>
      <c r="AH358"/>
      <c r="AI358" s="394"/>
      <c r="AJ358" s="394"/>
      <c r="AK358" s="394"/>
      <c r="AL358" s="2"/>
      <c r="AM358" s="2"/>
      <c r="AN358"/>
      <c r="AO358"/>
      <c r="AP358" s="394"/>
      <c r="AQ358" s="394"/>
      <c r="AR358" s="175"/>
      <c r="AS358" s="2"/>
      <c r="AT358" s="2"/>
      <c r="AU358"/>
      <c r="AV358" s="2"/>
      <c r="AW358" s="2"/>
      <c r="AX358" s="2"/>
      <c r="AY358" s="2"/>
      <c r="AZ358" s="2"/>
      <c r="BA358" s="2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</row>
    <row r="359" spans="1:99" s="380" customFormat="1" x14ac:dyDescent="0.3">
      <c r="A359"/>
      <c r="B359" s="2"/>
      <c r="C359" s="2"/>
      <c r="D359" s="2"/>
      <c r="E359" s="279"/>
      <c r="F359" s="279"/>
      <c r="G359" s="279"/>
      <c r="H359" s="431"/>
      <c r="L359" s="391"/>
      <c r="R359" s="391"/>
      <c r="T359" s="392"/>
      <c r="U359" s="3"/>
      <c r="V359" s="3"/>
      <c r="W359" s="3"/>
      <c r="X359" s="57"/>
      <c r="Y359" s="1"/>
      <c r="Z359"/>
      <c r="AA359"/>
      <c r="AB359"/>
      <c r="AC359"/>
      <c r="AD359" s="57"/>
      <c r="AE359" s="393"/>
      <c r="AF359" s="393"/>
      <c r="AG359"/>
      <c r="AH359"/>
      <c r="AI359" s="394"/>
      <c r="AJ359" s="394"/>
      <c r="AK359" s="394"/>
      <c r="AL359" s="2"/>
      <c r="AM359" s="2"/>
      <c r="AN359"/>
      <c r="AO359"/>
      <c r="AP359" s="394"/>
      <c r="AQ359" s="394"/>
      <c r="AR359" s="175"/>
      <c r="AS359" s="2"/>
      <c r="AT359" s="2"/>
      <c r="AU359"/>
      <c r="AV359" s="2"/>
      <c r="AW359" s="2"/>
      <c r="AX359" s="2"/>
      <c r="AY359" s="2"/>
      <c r="AZ359" s="2"/>
      <c r="BA359" s="2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</row>
    <row r="360" spans="1:99" s="380" customFormat="1" x14ac:dyDescent="0.3">
      <c r="A360"/>
      <c r="B360" s="2"/>
      <c r="C360" s="2"/>
      <c r="D360" s="2"/>
      <c r="E360" s="279"/>
      <c r="F360" s="279"/>
      <c r="G360" s="279"/>
      <c r="H360" s="431"/>
      <c r="L360" s="391"/>
      <c r="R360" s="391"/>
      <c r="T360" s="392"/>
      <c r="U360" s="3"/>
      <c r="V360" s="3"/>
      <c r="W360" s="3"/>
      <c r="X360" s="57"/>
      <c r="Y360" s="1"/>
      <c r="Z360"/>
      <c r="AA360"/>
      <c r="AB360"/>
      <c r="AC360"/>
      <c r="AD360" s="57"/>
      <c r="AE360" s="393"/>
      <c r="AF360" s="393"/>
      <c r="AG360"/>
      <c r="AH360"/>
      <c r="AI360" s="394"/>
      <c r="AJ360" s="394"/>
      <c r="AK360" s="394"/>
      <c r="AL360" s="2"/>
      <c r="AM360" s="2"/>
      <c r="AN360"/>
      <c r="AO360"/>
      <c r="AP360" s="394"/>
      <c r="AQ360" s="394"/>
      <c r="AR360" s="175"/>
      <c r="AS360" s="2"/>
      <c r="AT360" s="2"/>
      <c r="AU360"/>
      <c r="AV360" s="2"/>
      <c r="AW360" s="2"/>
      <c r="AX360" s="2"/>
      <c r="AY360" s="2"/>
      <c r="AZ360" s="2"/>
      <c r="BA360" s="2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</row>
    <row r="361" spans="1:99" s="380" customFormat="1" x14ac:dyDescent="0.3">
      <c r="A361"/>
      <c r="B361" s="2"/>
      <c r="C361" s="2"/>
      <c r="D361" s="2"/>
      <c r="E361" s="279"/>
      <c r="F361" s="279"/>
      <c r="G361" s="279"/>
      <c r="H361" s="431"/>
      <c r="L361" s="391"/>
      <c r="R361" s="391"/>
      <c r="T361" s="392"/>
      <c r="U361" s="3"/>
      <c r="V361" s="3"/>
      <c r="W361" s="3"/>
      <c r="X361" s="57"/>
      <c r="Y361" s="1"/>
      <c r="Z361"/>
      <c r="AA361"/>
      <c r="AB361"/>
      <c r="AC361"/>
      <c r="AD361" s="57"/>
      <c r="AE361" s="393"/>
      <c r="AF361" s="393"/>
      <c r="AG361"/>
      <c r="AH361"/>
      <c r="AI361" s="394"/>
      <c r="AJ361" s="394"/>
      <c r="AK361" s="394"/>
      <c r="AL361" s="2"/>
      <c r="AM361" s="2"/>
      <c r="AN361"/>
      <c r="AO361"/>
      <c r="AP361" s="394"/>
      <c r="AQ361" s="394"/>
      <c r="AR361" s="175"/>
      <c r="AS361" s="2"/>
      <c r="AT361" s="2"/>
      <c r="AU361"/>
      <c r="AV361" s="2"/>
      <c r="AW361" s="2"/>
      <c r="AX361" s="2"/>
      <c r="AY361" s="2"/>
      <c r="AZ361" s="2"/>
      <c r="BA361" s="2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</row>
    <row r="362" spans="1:99" s="380" customFormat="1" x14ac:dyDescent="0.3">
      <c r="A362"/>
      <c r="B362" s="2"/>
      <c r="C362" s="2"/>
      <c r="D362" s="2"/>
      <c r="E362" s="279"/>
      <c r="F362" s="279"/>
      <c r="G362" s="279"/>
      <c r="H362" s="431"/>
      <c r="L362" s="391"/>
      <c r="R362" s="391"/>
      <c r="T362" s="392"/>
      <c r="U362" s="3"/>
      <c r="V362" s="3"/>
      <c r="W362" s="3"/>
      <c r="X362" s="57"/>
      <c r="Y362" s="1"/>
      <c r="Z362"/>
      <c r="AA362"/>
      <c r="AB362"/>
      <c r="AC362"/>
      <c r="AD362" s="57"/>
      <c r="AE362" s="393"/>
      <c r="AF362" s="393"/>
      <c r="AG362"/>
      <c r="AH362"/>
      <c r="AI362" s="394"/>
      <c r="AJ362" s="394"/>
      <c r="AK362" s="394"/>
      <c r="AL362" s="2"/>
      <c r="AM362" s="2"/>
      <c r="AN362"/>
      <c r="AO362"/>
      <c r="AP362" s="394"/>
      <c r="AQ362" s="394"/>
      <c r="AR362" s="175"/>
      <c r="AS362" s="2"/>
      <c r="AT362" s="2"/>
      <c r="AU362"/>
      <c r="AV362" s="2"/>
      <c r="AW362" s="2"/>
      <c r="AX362" s="2"/>
      <c r="AY362" s="2"/>
      <c r="AZ362" s="2"/>
      <c r="BA362" s="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</row>
    <row r="363" spans="1:99" s="380" customFormat="1" x14ac:dyDescent="0.3">
      <c r="A363"/>
      <c r="B363" s="2"/>
      <c r="C363" s="2"/>
      <c r="D363" s="2"/>
      <c r="E363" s="279"/>
      <c r="F363" s="279"/>
      <c r="G363" s="279"/>
      <c r="H363" s="431"/>
      <c r="L363" s="391"/>
      <c r="R363" s="391"/>
      <c r="T363" s="392"/>
      <c r="U363" s="3"/>
      <c r="V363" s="3"/>
      <c r="W363" s="3"/>
      <c r="X363" s="57"/>
      <c r="Y363" s="1"/>
      <c r="Z363"/>
      <c r="AA363"/>
      <c r="AB363"/>
      <c r="AC363"/>
      <c r="AD363" s="57"/>
      <c r="AE363" s="393"/>
      <c r="AF363" s="393"/>
      <c r="AG363"/>
      <c r="AH363"/>
      <c r="AI363" s="394"/>
      <c r="AJ363" s="394"/>
      <c r="AK363" s="394"/>
      <c r="AL363" s="2"/>
      <c r="AM363" s="2"/>
      <c r="AN363"/>
      <c r="AO363"/>
      <c r="AP363" s="394"/>
      <c r="AQ363" s="394"/>
      <c r="AR363" s="175"/>
      <c r="AS363" s="2"/>
      <c r="AT363" s="2"/>
      <c r="AU363"/>
      <c r="AV363" s="2"/>
      <c r="AW363" s="2"/>
      <c r="AX363" s="2"/>
      <c r="AY363" s="2"/>
      <c r="AZ363" s="2"/>
      <c r="BA363" s="2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</row>
    <row r="364" spans="1:99" s="380" customFormat="1" x14ac:dyDescent="0.3">
      <c r="A364"/>
      <c r="B364" s="2"/>
      <c r="C364" s="2"/>
      <c r="D364" s="2"/>
      <c r="E364" s="279"/>
      <c r="F364" s="279"/>
      <c r="G364" s="279"/>
      <c r="H364" s="431"/>
      <c r="L364" s="391"/>
      <c r="R364" s="391"/>
      <c r="T364" s="392"/>
      <c r="U364" s="3"/>
      <c r="V364" s="3"/>
      <c r="W364" s="3"/>
      <c r="X364" s="57"/>
      <c r="Y364" s="1"/>
      <c r="Z364"/>
      <c r="AA364"/>
      <c r="AB364"/>
      <c r="AC364"/>
      <c r="AD364" s="57"/>
      <c r="AE364" s="393"/>
      <c r="AF364" s="393"/>
      <c r="AG364"/>
      <c r="AH364"/>
      <c r="AI364" s="394"/>
      <c r="AJ364" s="394"/>
      <c r="AK364" s="394"/>
      <c r="AL364" s="2"/>
      <c r="AM364" s="2"/>
      <c r="AN364"/>
      <c r="AO364"/>
      <c r="AP364" s="394"/>
      <c r="AQ364" s="394"/>
      <c r="AR364" s="175"/>
      <c r="AS364" s="2"/>
      <c r="AT364" s="2"/>
      <c r="AU364"/>
      <c r="AV364" s="2"/>
      <c r="AW364" s="2"/>
      <c r="AX364" s="2"/>
      <c r="AY364" s="2"/>
      <c r="AZ364" s="2"/>
      <c r="BA364" s="2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</row>
    <row r="365" spans="1:99" s="380" customFormat="1" x14ac:dyDescent="0.3">
      <c r="A365"/>
      <c r="B365" s="2"/>
      <c r="C365" s="2"/>
      <c r="D365" s="2"/>
      <c r="E365" s="279"/>
      <c r="F365" s="279"/>
      <c r="G365" s="279"/>
      <c r="H365" s="431"/>
      <c r="L365" s="391"/>
      <c r="R365" s="391"/>
      <c r="T365" s="392"/>
      <c r="U365" s="3"/>
      <c r="V365" s="3"/>
      <c r="W365" s="3"/>
      <c r="X365" s="57"/>
      <c r="Y365" s="1"/>
      <c r="Z365"/>
      <c r="AA365"/>
      <c r="AB365"/>
      <c r="AC365"/>
      <c r="AD365" s="57"/>
      <c r="AE365" s="393"/>
      <c r="AF365" s="393"/>
      <c r="AG365"/>
      <c r="AH365"/>
      <c r="AI365" s="394"/>
      <c r="AJ365" s="394"/>
      <c r="AK365" s="394"/>
      <c r="AL365" s="2"/>
      <c r="AM365" s="2"/>
      <c r="AN365"/>
      <c r="AO365"/>
      <c r="AP365" s="394"/>
      <c r="AQ365" s="394"/>
      <c r="AR365" s="175"/>
      <c r="AS365" s="2"/>
      <c r="AT365" s="2"/>
      <c r="AU365"/>
      <c r="AV365" s="2"/>
      <c r="AW365" s="2"/>
      <c r="AX365" s="2"/>
      <c r="AY365" s="2"/>
      <c r="AZ365" s="2"/>
      <c r="BA365" s="2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</row>
    <row r="366" spans="1:99" s="380" customFormat="1" x14ac:dyDescent="0.3">
      <c r="A366"/>
      <c r="B366" s="2"/>
      <c r="C366" s="2"/>
      <c r="D366" s="2"/>
      <c r="E366" s="279"/>
      <c r="F366" s="279"/>
      <c r="G366" s="279"/>
      <c r="H366" s="431"/>
      <c r="L366" s="391"/>
      <c r="R366" s="391"/>
      <c r="T366" s="392"/>
      <c r="U366" s="3"/>
      <c r="V366" s="3"/>
      <c r="W366" s="3"/>
      <c r="X366" s="57"/>
      <c r="Y366" s="1"/>
      <c r="Z366"/>
      <c r="AA366"/>
      <c r="AB366"/>
      <c r="AC366"/>
      <c r="AD366" s="57"/>
      <c r="AE366" s="393"/>
      <c r="AF366" s="393"/>
      <c r="AG366"/>
      <c r="AH366"/>
      <c r="AI366" s="394"/>
      <c r="AJ366" s="394"/>
      <c r="AK366" s="394"/>
      <c r="AL366" s="2"/>
      <c r="AM366" s="2"/>
      <c r="AN366"/>
      <c r="AO366"/>
      <c r="AP366" s="394"/>
      <c r="AQ366" s="394"/>
      <c r="AR366" s="175"/>
      <c r="AS366" s="2"/>
      <c r="AT366" s="2"/>
      <c r="AU366"/>
      <c r="AV366" s="2"/>
      <c r="AW366" s="2"/>
      <c r="AX366" s="2"/>
      <c r="AY366" s="2"/>
      <c r="AZ366" s="2"/>
      <c r="BA366" s="2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</row>
    <row r="367" spans="1:99" s="380" customFormat="1" x14ac:dyDescent="0.3">
      <c r="A367"/>
      <c r="B367" s="2"/>
      <c r="C367" s="2"/>
      <c r="D367" s="2"/>
      <c r="E367" s="279"/>
      <c r="F367" s="279"/>
      <c r="G367" s="279"/>
      <c r="H367" s="431"/>
      <c r="L367" s="391"/>
      <c r="R367" s="391"/>
      <c r="T367" s="392"/>
      <c r="U367" s="3"/>
      <c r="V367" s="3"/>
      <c r="W367" s="3"/>
      <c r="X367" s="57"/>
      <c r="Y367" s="1"/>
      <c r="Z367"/>
      <c r="AA367"/>
      <c r="AB367"/>
      <c r="AC367"/>
      <c r="AD367" s="57"/>
      <c r="AE367" s="393"/>
      <c r="AF367" s="393"/>
      <c r="AG367"/>
      <c r="AH367"/>
      <c r="AI367" s="394"/>
      <c r="AJ367" s="394"/>
      <c r="AK367" s="394"/>
      <c r="AL367" s="2"/>
      <c r="AM367" s="2"/>
      <c r="AN367"/>
      <c r="AO367"/>
      <c r="AP367" s="394"/>
      <c r="AQ367" s="394"/>
      <c r="AR367" s="175"/>
      <c r="AS367" s="2"/>
      <c r="AT367" s="2"/>
      <c r="AU367"/>
      <c r="AV367" s="2"/>
      <c r="AW367" s="2"/>
      <c r="AX367" s="2"/>
      <c r="AY367" s="2"/>
      <c r="AZ367" s="2"/>
      <c r="BA367" s="2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</row>
    <row r="368" spans="1:99" s="380" customFormat="1" x14ac:dyDescent="0.3">
      <c r="A368"/>
      <c r="B368" s="2"/>
      <c r="C368" s="2"/>
      <c r="D368" s="2"/>
      <c r="E368" s="279"/>
      <c r="F368" s="279"/>
      <c r="G368" s="279"/>
      <c r="H368" s="431"/>
      <c r="L368" s="391"/>
      <c r="R368" s="391"/>
      <c r="T368" s="392"/>
      <c r="U368" s="3"/>
      <c r="V368" s="3"/>
      <c r="W368" s="3"/>
      <c r="X368" s="57"/>
      <c r="Y368" s="1"/>
      <c r="Z368"/>
      <c r="AA368"/>
      <c r="AB368"/>
      <c r="AC368"/>
      <c r="AD368" s="57"/>
      <c r="AE368" s="393"/>
      <c r="AF368" s="393"/>
      <c r="AG368"/>
      <c r="AH368"/>
      <c r="AI368" s="394"/>
      <c r="AJ368" s="394"/>
      <c r="AK368" s="394"/>
      <c r="AL368" s="2"/>
      <c r="AM368" s="2"/>
      <c r="AN368"/>
      <c r="AO368"/>
      <c r="AP368" s="394"/>
      <c r="AQ368" s="394"/>
      <c r="AR368" s="175"/>
      <c r="AS368" s="2"/>
      <c r="AT368" s="2"/>
      <c r="AU368"/>
      <c r="AV368" s="2"/>
      <c r="AW368" s="2"/>
      <c r="AX368" s="2"/>
      <c r="AY368" s="2"/>
      <c r="AZ368" s="2"/>
      <c r="BA368" s="2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</row>
    <row r="369" spans="1:99" s="380" customFormat="1" x14ac:dyDescent="0.3">
      <c r="A369"/>
      <c r="B369" s="2"/>
      <c r="C369" s="2"/>
      <c r="D369" s="2"/>
      <c r="E369" s="279"/>
      <c r="F369" s="279"/>
      <c r="G369" s="279"/>
      <c r="H369" s="431"/>
      <c r="L369" s="391"/>
      <c r="R369" s="391"/>
      <c r="T369" s="392"/>
      <c r="U369" s="3"/>
      <c r="V369" s="3"/>
      <c r="W369" s="3"/>
      <c r="X369" s="57"/>
      <c r="Y369" s="1"/>
      <c r="Z369"/>
      <c r="AA369"/>
      <c r="AB369"/>
      <c r="AC369"/>
      <c r="AD369" s="57"/>
      <c r="AE369" s="393"/>
      <c r="AF369" s="393"/>
      <c r="AG369"/>
      <c r="AH369"/>
      <c r="AI369" s="394"/>
      <c r="AJ369" s="394"/>
      <c r="AK369" s="394"/>
      <c r="AL369" s="2"/>
      <c r="AM369" s="2"/>
      <c r="AN369"/>
      <c r="AO369"/>
      <c r="AP369" s="394"/>
      <c r="AQ369" s="394"/>
      <c r="AR369" s="175"/>
      <c r="AS369" s="2"/>
      <c r="AT369" s="2"/>
      <c r="AU369"/>
      <c r="AV369" s="2"/>
      <c r="AW369" s="2"/>
      <c r="AX369" s="2"/>
      <c r="AY369" s="2"/>
      <c r="AZ369" s="2"/>
      <c r="BA369" s="2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</row>
    <row r="370" spans="1:99" s="380" customFormat="1" x14ac:dyDescent="0.3">
      <c r="A370"/>
      <c r="B370" s="2"/>
      <c r="C370" s="2"/>
      <c r="D370" s="2"/>
      <c r="E370" s="279"/>
      <c r="F370" s="279"/>
      <c r="G370" s="279"/>
      <c r="H370" s="431"/>
      <c r="L370" s="391"/>
      <c r="R370" s="391"/>
      <c r="T370" s="392"/>
      <c r="U370" s="3"/>
      <c r="V370" s="3"/>
      <c r="W370" s="3"/>
      <c r="X370" s="57"/>
      <c r="Y370" s="1"/>
      <c r="Z370"/>
      <c r="AA370"/>
      <c r="AB370"/>
      <c r="AC370"/>
      <c r="AD370" s="57"/>
      <c r="AE370" s="393"/>
      <c r="AF370" s="393"/>
      <c r="AG370"/>
      <c r="AH370"/>
      <c r="AI370" s="394"/>
      <c r="AJ370" s="394"/>
      <c r="AK370" s="394"/>
      <c r="AL370" s="2"/>
      <c r="AM370" s="2"/>
      <c r="AN370"/>
      <c r="AO370"/>
      <c r="AP370" s="394"/>
      <c r="AQ370" s="394"/>
      <c r="AR370" s="175"/>
      <c r="AS370" s="2"/>
      <c r="AT370" s="2"/>
      <c r="AU370"/>
      <c r="AV370" s="2"/>
      <c r="AW370" s="2"/>
      <c r="AX370" s="2"/>
      <c r="AY370" s="2"/>
      <c r="AZ370" s="2"/>
      <c r="BA370" s="2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</row>
    <row r="371" spans="1:99" s="380" customFormat="1" x14ac:dyDescent="0.3">
      <c r="A371"/>
      <c r="B371" s="2"/>
      <c r="C371" s="2"/>
      <c r="D371" s="2"/>
      <c r="E371" s="279"/>
      <c r="F371" s="279"/>
      <c r="G371" s="279"/>
      <c r="H371" s="431"/>
      <c r="L371" s="391"/>
      <c r="R371" s="391"/>
      <c r="T371" s="392"/>
      <c r="U371" s="3"/>
      <c r="V371" s="3"/>
      <c r="W371" s="3"/>
      <c r="X371" s="57"/>
      <c r="Y371" s="1"/>
      <c r="Z371"/>
      <c r="AA371"/>
      <c r="AB371"/>
      <c r="AC371"/>
      <c r="AD371" s="57"/>
      <c r="AE371" s="393"/>
      <c r="AF371" s="393"/>
      <c r="AG371"/>
      <c r="AH371"/>
      <c r="AI371" s="394"/>
      <c r="AJ371" s="394"/>
      <c r="AK371" s="394"/>
      <c r="AL371" s="2"/>
      <c r="AM371" s="2"/>
      <c r="AN371"/>
      <c r="AO371"/>
      <c r="AP371" s="394"/>
      <c r="AQ371" s="394"/>
      <c r="AR371" s="175"/>
      <c r="AS371" s="2"/>
      <c r="AT371" s="2"/>
      <c r="AU371"/>
      <c r="AV371" s="2"/>
      <c r="AW371" s="2"/>
      <c r="AX371" s="2"/>
      <c r="AY371" s="2"/>
      <c r="AZ371" s="2"/>
      <c r="BA371" s="2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</row>
    <row r="372" spans="1:99" s="380" customFormat="1" x14ac:dyDescent="0.3">
      <c r="A372"/>
      <c r="B372" s="2"/>
      <c r="C372" s="2"/>
      <c r="D372" s="2"/>
      <c r="E372" s="279"/>
      <c r="F372" s="279"/>
      <c r="G372" s="279"/>
      <c r="H372" s="431"/>
      <c r="L372" s="391"/>
      <c r="R372" s="391"/>
      <c r="T372" s="392"/>
      <c r="U372" s="3"/>
      <c r="V372" s="3"/>
      <c r="W372" s="3"/>
      <c r="X372" s="57"/>
      <c r="Y372" s="1"/>
      <c r="Z372"/>
      <c r="AA372"/>
      <c r="AB372"/>
      <c r="AC372"/>
      <c r="AD372" s="57"/>
      <c r="AE372" s="393"/>
      <c r="AF372" s="393"/>
      <c r="AG372"/>
      <c r="AH372"/>
      <c r="AI372" s="394"/>
      <c r="AJ372" s="394"/>
      <c r="AK372" s="394"/>
      <c r="AL372" s="2"/>
      <c r="AM372" s="2"/>
      <c r="AN372"/>
      <c r="AO372"/>
      <c r="AP372" s="394"/>
      <c r="AQ372" s="394"/>
      <c r="AR372" s="175"/>
      <c r="AS372" s="2"/>
      <c r="AT372" s="2"/>
      <c r="AU372"/>
      <c r="AV372" s="2"/>
      <c r="AW372" s="2"/>
      <c r="AX372" s="2"/>
      <c r="AY372" s="2"/>
      <c r="AZ372" s="2"/>
      <c r="BA372" s="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</row>
    <row r="373" spans="1:99" s="380" customFormat="1" x14ac:dyDescent="0.3">
      <c r="A373"/>
      <c r="B373" s="2"/>
      <c r="C373" s="2"/>
      <c r="D373" s="2"/>
      <c r="E373" s="279"/>
      <c r="F373" s="279"/>
      <c r="G373" s="279"/>
      <c r="H373" s="431"/>
      <c r="L373" s="391"/>
      <c r="R373" s="391"/>
      <c r="T373" s="392"/>
      <c r="U373" s="3"/>
      <c r="V373" s="3"/>
      <c r="W373" s="3"/>
      <c r="X373" s="57"/>
      <c r="Y373" s="1"/>
      <c r="Z373"/>
      <c r="AA373"/>
      <c r="AB373"/>
      <c r="AC373"/>
      <c r="AD373" s="57"/>
      <c r="AE373" s="393"/>
      <c r="AF373" s="393"/>
      <c r="AG373"/>
      <c r="AH373"/>
      <c r="AI373" s="394"/>
      <c r="AJ373" s="394"/>
      <c r="AK373" s="394"/>
      <c r="AL373" s="2"/>
      <c r="AM373" s="2"/>
      <c r="AN373"/>
      <c r="AO373"/>
      <c r="AP373" s="394"/>
      <c r="AQ373" s="394"/>
      <c r="AR373" s="175"/>
      <c r="AS373" s="2"/>
      <c r="AT373" s="2"/>
      <c r="AU373"/>
      <c r="AV373" s="2"/>
      <c r="AW373" s="2"/>
      <c r="AX373" s="2"/>
      <c r="AY373" s="2"/>
      <c r="AZ373" s="2"/>
      <c r="BA373" s="2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</row>
    <row r="374" spans="1:99" s="380" customFormat="1" x14ac:dyDescent="0.3">
      <c r="A374"/>
      <c r="B374" s="2"/>
      <c r="C374" s="2"/>
      <c r="D374" s="2"/>
      <c r="E374" s="279"/>
      <c r="F374" s="279"/>
      <c r="G374" s="279"/>
      <c r="H374" s="431"/>
      <c r="L374" s="391"/>
      <c r="R374" s="391"/>
      <c r="T374" s="392"/>
      <c r="U374" s="3"/>
      <c r="V374" s="3"/>
      <c r="W374" s="3"/>
      <c r="X374" s="57"/>
      <c r="Y374" s="1"/>
      <c r="Z374"/>
      <c r="AA374"/>
      <c r="AB374"/>
      <c r="AC374"/>
      <c r="AD374" s="57"/>
      <c r="AE374" s="393"/>
      <c r="AF374" s="393"/>
      <c r="AG374"/>
      <c r="AH374"/>
      <c r="AI374" s="394"/>
      <c r="AJ374" s="394"/>
      <c r="AK374" s="394"/>
      <c r="AL374" s="2"/>
      <c r="AM374" s="2"/>
      <c r="AN374"/>
      <c r="AO374"/>
      <c r="AP374" s="394"/>
      <c r="AQ374" s="394"/>
      <c r="AR374" s="175"/>
      <c r="AS374" s="2"/>
      <c r="AT374" s="2"/>
      <c r="AU374"/>
      <c r="AV374" s="2"/>
      <c r="AW374" s="2"/>
      <c r="AX374" s="2"/>
      <c r="AY374" s="2"/>
      <c r="AZ374" s="2"/>
      <c r="BA374" s="2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</row>
    <row r="375" spans="1:99" s="380" customFormat="1" x14ac:dyDescent="0.3">
      <c r="A375"/>
      <c r="B375" s="2"/>
      <c r="C375" s="2"/>
      <c r="D375" s="2"/>
      <c r="E375" s="279"/>
      <c r="F375" s="279"/>
      <c r="G375" s="279"/>
      <c r="H375" s="431"/>
      <c r="L375" s="391"/>
      <c r="R375" s="391"/>
      <c r="T375" s="392"/>
      <c r="U375" s="3"/>
      <c r="V375" s="3"/>
      <c r="W375" s="3"/>
      <c r="X375" s="57"/>
      <c r="Y375" s="1"/>
      <c r="Z375"/>
      <c r="AA375"/>
      <c r="AB375"/>
      <c r="AC375"/>
      <c r="AD375" s="57"/>
      <c r="AE375" s="393"/>
      <c r="AF375" s="393"/>
      <c r="AG375"/>
      <c r="AH375"/>
      <c r="AI375" s="394"/>
      <c r="AJ375" s="394"/>
      <c r="AK375" s="394"/>
      <c r="AL375" s="2"/>
      <c r="AM375" s="2"/>
      <c r="AN375"/>
      <c r="AO375"/>
      <c r="AP375" s="394"/>
      <c r="AQ375" s="394"/>
      <c r="AR375" s="175"/>
      <c r="AS375" s="2"/>
      <c r="AT375" s="2"/>
      <c r="AU375"/>
      <c r="AV375" s="2"/>
      <c r="AW375" s="2"/>
      <c r="AX375" s="2"/>
      <c r="AY375" s="2"/>
      <c r="AZ375" s="2"/>
      <c r="BA375" s="2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</row>
    <row r="376" spans="1:99" s="380" customFormat="1" x14ac:dyDescent="0.3">
      <c r="A376"/>
      <c r="B376" s="2"/>
      <c r="C376" s="2"/>
      <c r="D376" s="2"/>
      <c r="E376" s="279"/>
      <c r="F376" s="279"/>
      <c r="G376" s="279"/>
      <c r="H376" s="431"/>
      <c r="L376" s="391"/>
      <c r="R376" s="391"/>
      <c r="T376" s="392"/>
      <c r="U376" s="3"/>
      <c r="V376" s="3"/>
      <c r="W376" s="3"/>
      <c r="X376" s="57"/>
      <c r="Y376" s="1"/>
      <c r="Z376"/>
      <c r="AA376"/>
      <c r="AB376"/>
      <c r="AC376"/>
      <c r="AD376" s="57"/>
      <c r="AE376" s="393"/>
      <c r="AF376" s="393"/>
      <c r="AG376"/>
      <c r="AH376"/>
      <c r="AI376" s="394"/>
      <c r="AJ376" s="394"/>
      <c r="AK376" s="394"/>
      <c r="AL376" s="2"/>
      <c r="AM376" s="2"/>
      <c r="AN376"/>
      <c r="AO376"/>
      <c r="AP376" s="394"/>
      <c r="AQ376" s="394"/>
      <c r="AR376" s="175"/>
      <c r="AS376" s="2"/>
      <c r="AT376" s="2"/>
      <c r="AU376"/>
      <c r="AV376" s="2"/>
      <c r="AW376" s="2"/>
      <c r="AX376" s="2"/>
      <c r="AY376" s="2"/>
      <c r="AZ376" s="2"/>
      <c r="BA376" s="2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</row>
    <row r="377" spans="1:99" s="380" customFormat="1" x14ac:dyDescent="0.3">
      <c r="A377"/>
      <c r="B377" s="2"/>
      <c r="C377" s="2"/>
      <c r="D377" s="2"/>
      <c r="E377" s="279"/>
      <c r="F377" s="279"/>
      <c r="G377" s="279"/>
      <c r="H377" s="431"/>
      <c r="L377" s="391"/>
      <c r="R377" s="391"/>
      <c r="T377" s="392"/>
      <c r="U377" s="3"/>
      <c r="V377" s="3"/>
      <c r="W377" s="3"/>
      <c r="X377" s="57"/>
      <c r="Y377" s="1"/>
      <c r="Z377"/>
      <c r="AA377"/>
      <c r="AB377"/>
      <c r="AC377"/>
      <c r="AD377" s="57"/>
      <c r="AE377" s="393"/>
      <c r="AF377" s="393"/>
      <c r="AG377"/>
      <c r="AH377"/>
      <c r="AI377" s="394"/>
      <c r="AJ377" s="394"/>
      <c r="AK377" s="394"/>
      <c r="AL377" s="2"/>
      <c r="AM377" s="2"/>
      <c r="AN377"/>
      <c r="AO377"/>
      <c r="AP377" s="394"/>
      <c r="AQ377" s="394"/>
      <c r="AR377" s="175"/>
      <c r="AS377" s="2"/>
      <c r="AT377" s="2"/>
      <c r="AU377"/>
      <c r="AV377" s="2"/>
      <c r="AW377" s="2"/>
      <c r="AX377" s="2"/>
      <c r="AY377" s="2"/>
      <c r="AZ377" s="2"/>
      <c r="BA377" s="2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</row>
    <row r="378" spans="1:99" s="380" customFormat="1" x14ac:dyDescent="0.3">
      <c r="A378"/>
      <c r="B378" s="2"/>
      <c r="C378" s="2"/>
      <c r="D378" s="2"/>
      <c r="E378" s="279"/>
      <c r="F378" s="279"/>
      <c r="G378" s="279"/>
      <c r="H378" s="432"/>
      <c r="L378" s="391"/>
      <c r="R378" s="391"/>
      <c r="T378" s="392"/>
      <c r="U378" s="3"/>
      <c r="V378" s="3"/>
      <c r="W378" s="3"/>
      <c r="X378" s="57"/>
      <c r="Y378" s="1"/>
      <c r="Z378"/>
      <c r="AA378"/>
      <c r="AB378"/>
      <c r="AC378"/>
      <c r="AD378" s="57"/>
      <c r="AE378" s="393"/>
      <c r="AF378" s="393"/>
      <c r="AG378"/>
      <c r="AH378"/>
      <c r="AI378" s="394"/>
      <c r="AJ378" s="394"/>
      <c r="AK378" s="394"/>
      <c r="AL378" s="2"/>
      <c r="AM378" s="2"/>
      <c r="AN378"/>
      <c r="AO378"/>
      <c r="AP378" s="394"/>
      <c r="AQ378" s="394"/>
      <c r="AR378" s="175"/>
      <c r="AS378" s="2"/>
      <c r="AT378" s="2"/>
      <c r="AU378"/>
      <c r="AV378" s="2"/>
      <c r="AW378" s="2"/>
      <c r="AX378" s="2"/>
      <c r="AY378" s="2"/>
      <c r="AZ378" s="2"/>
      <c r="BA378" s="2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</row>
    <row r="379" spans="1:99" s="380" customFormat="1" x14ac:dyDescent="0.3">
      <c r="A379"/>
      <c r="B379" s="2"/>
      <c r="C379" s="2"/>
      <c r="D379" s="2"/>
      <c r="E379" s="279"/>
      <c r="F379" s="279"/>
      <c r="G379" s="279"/>
      <c r="H379" s="432"/>
      <c r="L379" s="391"/>
      <c r="R379" s="391"/>
      <c r="T379" s="392"/>
      <c r="U379" s="3"/>
      <c r="V379" s="3"/>
      <c r="W379" s="3"/>
      <c r="X379" s="57"/>
      <c r="Y379" s="1"/>
      <c r="Z379"/>
      <c r="AA379"/>
      <c r="AB379"/>
      <c r="AC379"/>
      <c r="AD379" s="57"/>
      <c r="AE379" s="393"/>
      <c r="AF379" s="393"/>
      <c r="AG379"/>
      <c r="AH379"/>
      <c r="AI379" s="394"/>
      <c r="AJ379" s="394"/>
      <c r="AK379" s="394"/>
      <c r="AL379" s="2"/>
      <c r="AM379" s="2"/>
      <c r="AN379"/>
      <c r="AO379"/>
      <c r="AP379" s="394"/>
      <c r="AQ379" s="394"/>
      <c r="AR379" s="175"/>
      <c r="AS379" s="2"/>
      <c r="AT379" s="2"/>
      <c r="AU379"/>
      <c r="AV379" s="2"/>
      <c r="AW379" s="2"/>
      <c r="AX379" s="2"/>
      <c r="AY379" s="2"/>
      <c r="AZ379" s="2"/>
      <c r="BA379" s="2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</row>
    <row r="380" spans="1:99" s="380" customFormat="1" x14ac:dyDescent="0.3">
      <c r="A380"/>
      <c r="B380" s="2"/>
      <c r="C380" s="2"/>
      <c r="D380" s="2"/>
      <c r="E380" s="279"/>
      <c r="F380" s="279"/>
      <c r="G380" s="279"/>
      <c r="H380" s="432"/>
      <c r="L380" s="391"/>
      <c r="R380" s="391"/>
      <c r="T380" s="392"/>
      <c r="U380" s="3"/>
      <c r="V380" s="3"/>
      <c r="W380" s="3"/>
      <c r="X380" s="57"/>
      <c r="Y380" s="1"/>
      <c r="Z380"/>
      <c r="AA380"/>
      <c r="AB380"/>
      <c r="AC380"/>
      <c r="AD380" s="57"/>
      <c r="AE380" s="393"/>
      <c r="AF380" s="393"/>
      <c r="AG380"/>
      <c r="AH380"/>
      <c r="AI380" s="394"/>
      <c r="AJ380" s="394"/>
      <c r="AK380" s="394"/>
      <c r="AL380" s="2"/>
      <c r="AM380" s="2"/>
      <c r="AN380"/>
      <c r="AO380"/>
      <c r="AP380" s="394"/>
      <c r="AQ380" s="394"/>
      <c r="AR380" s="175"/>
      <c r="AS380" s="2"/>
      <c r="AT380" s="2"/>
      <c r="AU380"/>
      <c r="AV380" s="2"/>
      <c r="AW380" s="2"/>
      <c r="AX380" s="2"/>
      <c r="AY380" s="2"/>
      <c r="AZ380" s="2"/>
      <c r="BA380" s="2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</row>
    <row r="381" spans="1:99" s="380" customFormat="1" x14ac:dyDescent="0.3">
      <c r="A381"/>
      <c r="B381" s="2"/>
      <c r="C381" s="2"/>
      <c r="D381" s="2"/>
      <c r="E381" s="279"/>
      <c r="F381" s="279"/>
      <c r="G381" s="279"/>
      <c r="H381" s="432"/>
      <c r="L381" s="391"/>
      <c r="R381" s="391"/>
      <c r="T381" s="392"/>
      <c r="U381" s="3"/>
      <c r="V381" s="3"/>
      <c r="W381" s="3"/>
      <c r="X381" s="57"/>
      <c r="Y381" s="1"/>
      <c r="Z381"/>
      <c r="AA381"/>
      <c r="AB381"/>
      <c r="AC381"/>
      <c r="AD381" s="57"/>
      <c r="AE381" s="393"/>
      <c r="AF381" s="393"/>
      <c r="AG381"/>
      <c r="AH381"/>
      <c r="AI381" s="394"/>
      <c r="AJ381" s="394"/>
      <c r="AK381" s="394"/>
      <c r="AL381" s="2"/>
      <c r="AM381" s="2"/>
      <c r="AN381"/>
      <c r="AO381"/>
      <c r="AP381" s="394"/>
      <c r="AQ381" s="394"/>
      <c r="AR381" s="175"/>
      <c r="AS381" s="2"/>
      <c r="AT381" s="2"/>
      <c r="AU381"/>
      <c r="AV381" s="2"/>
      <c r="AW381" s="2"/>
      <c r="AX381" s="2"/>
      <c r="AY381" s="2"/>
      <c r="AZ381" s="2"/>
      <c r="BA381" s="2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</row>
    <row r="382" spans="1:99" s="380" customFormat="1" x14ac:dyDescent="0.3">
      <c r="A382"/>
      <c r="B382" s="2"/>
      <c r="C382" s="2"/>
      <c r="D382" s="2"/>
      <c r="E382" s="279"/>
      <c r="F382" s="279"/>
      <c r="G382" s="279"/>
      <c r="H382" s="432"/>
      <c r="L382" s="391"/>
      <c r="R382" s="391"/>
      <c r="T382" s="392"/>
      <c r="U382" s="3"/>
      <c r="V382" s="3"/>
      <c r="W382" s="3"/>
      <c r="X382" s="57"/>
      <c r="Y382" s="1"/>
      <c r="Z382"/>
      <c r="AA382"/>
      <c r="AB382"/>
      <c r="AC382"/>
      <c r="AD382" s="57"/>
      <c r="AE382" s="393"/>
      <c r="AF382" s="393"/>
      <c r="AG382"/>
      <c r="AH382"/>
      <c r="AI382" s="394"/>
      <c r="AJ382" s="394"/>
      <c r="AK382" s="394"/>
      <c r="AL382" s="2"/>
      <c r="AM382" s="2"/>
      <c r="AN382"/>
      <c r="AO382"/>
      <c r="AP382" s="394"/>
      <c r="AQ382" s="394"/>
      <c r="AR382" s="175"/>
      <c r="AS382" s="2"/>
      <c r="AT382" s="2"/>
      <c r="AU382"/>
      <c r="AV382" s="2"/>
      <c r="AW382" s="2"/>
      <c r="AX382" s="2"/>
      <c r="AY382" s="2"/>
      <c r="AZ382" s="2"/>
      <c r="BA382" s="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</row>
    <row r="383" spans="1:99" s="380" customFormat="1" x14ac:dyDescent="0.3">
      <c r="A383"/>
      <c r="B383" s="2"/>
      <c r="C383" s="2"/>
      <c r="D383" s="2"/>
      <c r="E383" s="279"/>
      <c r="F383" s="279"/>
      <c r="G383" s="279"/>
      <c r="H383" s="432"/>
      <c r="L383" s="391"/>
      <c r="R383" s="391"/>
      <c r="T383" s="392"/>
      <c r="U383" s="3"/>
      <c r="V383" s="3"/>
      <c r="W383" s="3"/>
      <c r="X383" s="57"/>
      <c r="Y383" s="1"/>
      <c r="Z383"/>
      <c r="AA383"/>
      <c r="AB383"/>
      <c r="AC383"/>
      <c r="AD383" s="57"/>
      <c r="AE383" s="393"/>
      <c r="AF383" s="393"/>
      <c r="AG383"/>
      <c r="AH383"/>
      <c r="AI383" s="394"/>
      <c r="AJ383" s="394"/>
      <c r="AK383" s="394"/>
      <c r="AL383" s="2"/>
      <c r="AM383" s="2"/>
      <c r="AN383"/>
      <c r="AO383"/>
      <c r="AP383" s="394"/>
      <c r="AQ383" s="394"/>
      <c r="AR383" s="175"/>
      <c r="AS383" s="2"/>
      <c r="AT383" s="2"/>
      <c r="AU383"/>
      <c r="AV383" s="2"/>
      <c r="AW383" s="2"/>
      <c r="AX383" s="2"/>
      <c r="AY383" s="2"/>
      <c r="AZ383" s="2"/>
      <c r="BA383" s="2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</row>
    <row r="384" spans="1:99" s="380" customFormat="1" x14ac:dyDescent="0.3">
      <c r="A384"/>
      <c r="B384" s="2"/>
      <c r="C384" s="2"/>
      <c r="D384" s="2"/>
      <c r="E384" s="279"/>
      <c r="F384" s="279"/>
      <c r="G384" s="279"/>
      <c r="H384" s="432"/>
      <c r="L384" s="391"/>
      <c r="R384" s="391"/>
      <c r="T384" s="392"/>
      <c r="U384" s="3"/>
      <c r="V384" s="3"/>
      <c r="W384" s="3"/>
      <c r="X384" s="57"/>
      <c r="Y384" s="1"/>
      <c r="Z384"/>
      <c r="AA384"/>
      <c r="AB384"/>
      <c r="AC384"/>
      <c r="AD384" s="57"/>
      <c r="AE384" s="393"/>
      <c r="AF384" s="393"/>
      <c r="AG384"/>
      <c r="AH384"/>
      <c r="AI384" s="394"/>
      <c r="AJ384" s="394"/>
      <c r="AK384" s="394"/>
      <c r="AL384" s="2"/>
      <c r="AM384" s="2"/>
      <c r="AN384"/>
      <c r="AO384"/>
      <c r="AP384" s="394"/>
      <c r="AQ384" s="394"/>
      <c r="AR384" s="175"/>
      <c r="AS384" s="2"/>
      <c r="AT384" s="2"/>
      <c r="AU384"/>
      <c r="AV384" s="2"/>
      <c r="AW384" s="2"/>
      <c r="AX384" s="2"/>
      <c r="AY384" s="2"/>
      <c r="AZ384" s="2"/>
      <c r="BA384" s="2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</row>
    <row r="385" spans="1:99" s="380" customFormat="1" x14ac:dyDescent="0.3">
      <c r="A385"/>
      <c r="B385" s="2"/>
      <c r="C385" s="2"/>
      <c r="D385" s="2"/>
      <c r="E385" s="279"/>
      <c r="F385" s="279"/>
      <c r="G385" s="279"/>
      <c r="H385" s="432"/>
      <c r="L385" s="391"/>
      <c r="R385" s="391"/>
      <c r="T385" s="392"/>
      <c r="U385" s="3"/>
      <c r="V385" s="3"/>
      <c r="W385" s="3"/>
      <c r="X385" s="57"/>
      <c r="Y385" s="1"/>
      <c r="Z385"/>
      <c r="AA385"/>
      <c r="AB385"/>
      <c r="AC385"/>
      <c r="AD385" s="57"/>
      <c r="AE385" s="393"/>
      <c r="AF385" s="393"/>
      <c r="AG385"/>
      <c r="AH385"/>
      <c r="AI385" s="394"/>
      <c r="AJ385" s="394"/>
      <c r="AK385" s="394"/>
      <c r="AL385" s="2"/>
      <c r="AM385" s="2"/>
      <c r="AN385"/>
      <c r="AO385"/>
      <c r="AP385" s="394"/>
      <c r="AQ385" s="394"/>
      <c r="AR385" s="175"/>
      <c r="AS385" s="2"/>
      <c r="AT385" s="2"/>
      <c r="AU385"/>
      <c r="AV385" s="2"/>
      <c r="AW385" s="2"/>
      <c r="AX385" s="2"/>
      <c r="AY385" s="2"/>
      <c r="AZ385" s="2"/>
      <c r="BA385" s="2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</row>
    <row r="386" spans="1:99" s="380" customFormat="1" x14ac:dyDescent="0.3">
      <c r="A386"/>
      <c r="B386" s="2"/>
      <c r="C386" s="2"/>
      <c r="D386" s="2"/>
      <c r="E386" s="279"/>
      <c r="F386" s="279"/>
      <c r="G386" s="279"/>
      <c r="H386" s="432"/>
      <c r="L386" s="391"/>
      <c r="R386" s="391"/>
      <c r="T386" s="392"/>
      <c r="U386" s="3"/>
      <c r="V386" s="3"/>
      <c r="W386" s="3"/>
      <c r="X386" s="57"/>
      <c r="Y386" s="1"/>
      <c r="Z386"/>
      <c r="AA386"/>
      <c r="AB386"/>
      <c r="AC386"/>
      <c r="AD386" s="57"/>
      <c r="AE386" s="393"/>
      <c r="AF386" s="393"/>
      <c r="AG386"/>
      <c r="AH386"/>
      <c r="AI386" s="394"/>
      <c r="AJ386" s="394"/>
      <c r="AK386" s="394"/>
      <c r="AL386" s="2"/>
      <c r="AM386" s="2"/>
      <c r="AN386"/>
      <c r="AO386"/>
      <c r="AP386" s="394"/>
      <c r="AQ386" s="394"/>
      <c r="AR386" s="175"/>
      <c r="AS386" s="2"/>
      <c r="AT386" s="2"/>
      <c r="AU386"/>
      <c r="AV386" s="2"/>
      <c r="AW386" s="2"/>
      <c r="AX386" s="2"/>
      <c r="AY386" s="2"/>
      <c r="AZ386" s="2"/>
      <c r="BA386" s="2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</row>
    <row r="387" spans="1:99" s="380" customFormat="1" x14ac:dyDescent="0.3">
      <c r="A387"/>
      <c r="B387" s="2"/>
      <c r="C387" s="2"/>
      <c r="D387" s="2"/>
      <c r="E387" s="279"/>
      <c r="F387" s="279"/>
      <c r="G387" s="279"/>
      <c r="H387" s="432"/>
      <c r="L387" s="391"/>
      <c r="R387" s="391"/>
      <c r="T387" s="392"/>
      <c r="U387" s="3"/>
      <c r="V387" s="3"/>
      <c r="W387" s="3"/>
      <c r="X387" s="57"/>
      <c r="Y387" s="1"/>
      <c r="Z387"/>
      <c r="AA387"/>
      <c r="AB387"/>
      <c r="AC387"/>
      <c r="AD387" s="57"/>
      <c r="AE387" s="393"/>
      <c r="AF387" s="393"/>
      <c r="AG387"/>
      <c r="AH387"/>
      <c r="AI387" s="394"/>
      <c r="AJ387" s="394"/>
      <c r="AK387" s="394"/>
      <c r="AL387" s="2"/>
      <c r="AM387" s="2"/>
      <c r="AN387"/>
      <c r="AO387"/>
      <c r="AP387" s="394"/>
      <c r="AQ387" s="394"/>
      <c r="AR387" s="175"/>
      <c r="AS387" s="2"/>
      <c r="AT387" s="2"/>
      <c r="AU387"/>
      <c r="AV387" s="2"/>
      <c r="AW387" s="2"/>
      <c r="AX387" s="2"/>
      <c r="AY387" s="2"/>
      <c r="AZ387" s="2"/>
      <c r="BA387" s="2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</row>
    <row r="388" spans="1:99" s="380" customFormat="1" x14ac:dyDescent="0.3">
      <c r="A388"/>
      <c r="B388" s="2"/>
      <c r="C388" s="2"/>
      <c r="D388" s="2"/>
      <c r="E388" s="279"/>
      <c r="F388" s="279"/>
      <c r="G388" s="279"/>
      <c r="H388" s="432"/>
      <c r="L388" s="391"/>
      <c r="R388" s="391"/>
      <c r="T388" s="392"/>
      <c r="U388" s="3"/>
      <c r="V388" s="3"/>
      <c r="W388" s="3"/>
      <c r="X388" s="57"/>
      <c r="Y388" s="1"/>
      <c r="Z388"/>
      <c r="AA388"/>
      <c r="AB388"/>
      <c r="AC388"/>
      <c r="AD388" s="57"/>
      <c r="AE388" s="393"/>
      <c r="AF388" s="393"/>
      <c r="AG388"/>
      <c r="AH388"/>
      <c r="AI388" s="394"/>
      <c r="AJ388" s="394"/>
      <c r="AK388" s="394"/>
      <c r="AL388" s="2"/>
      <c r="AM388" s="2"/>
      <c r="AN388"/>
      <c r="AO388"/>
      <c r="AP388" s="394"/>
      <c r="AQ388" s="394"/>
      <c r="AR388" s="175"/>
      <c r="AS388" s="2"/>
      <c r="AT388" s="2"/>
      <c r="AU388"/>
      <c r="AV388" s="2"/>
      <c r="AW388" s="2"/>
      <c r="AX388" s="2"/>
      <c r="AY388" s="2"/>
      <c r="AZ388" s="2"/>
      <c r="BA388" s="2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</row>
    <row r="389" spans="1:99" s="380" customFormat="1" x14ac:dyDescent="0.3">
      <c r="A389"/>
      <c r="B389" s="2"/>
      <c r="C389" s="2"/>
      <c r="D389" s="2"/>
      <c r="E389" s="279"/>
      <c r="F389" s="279"/>
      <c r="G389" s="279"/>
      <c r="H389" s="432"/>
      <c r="L389" s="391"/>
      <c r="R389" s="391"/>
      <c r="T389" s="392"/>
      <c r="U389" s="3"/>
      <c r="V389" s="3"/>
      <c r="W389" s="3"/>
      <c r="X389" s="57"/>
      <c r="Y389" s="1"/>
      <c r="Z389"/>
      <c r="AA389"/>
      <c r="AB389"/>
      <c r="AC389"/>
      <c r="AD389" s="57"/>
      <c r="AE389" s="393"/>
      <c r="AF389" s="393"/>
      <c r="AG389"/>
      <c r="AH389"/>
      <c r="AI389" s="394"/>
      <c r="AJ389" s="394"/>
      <c r="AK389" s="394"/>
      <c r="AL389" s="2"/>
      <c r="AM389" s="2"/>
      <c r="AN389"/>
      <c r="AO389"/>
      <c r="AP389" s="394"/>
      <c r="AQ389" s="394"/>
      <c r="AR389" s="175"/>
      <c r="AS389" s="2"/>
      <c r="AT389" s="2"/>
      <c r="AU389"/>
      <c r="AV389" s="2"/>
      <c r="AW389" s="2"/>
      <c r="AX389" s="2"/>
      <c r="AY389" s="2"/>
      <c r="AZ389" s="2"/>
      <c r="BA389" s="2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</row>
    <row r="390" spans="1:99" s="380" customFormat="1" x14ac:dyDescent="0.3">
      <c r="A390"/>
      <c r="B390" s="2"/>
      <c r="C390" s="2"/>
      <c r="D390" s="2"/>
      <c r="E390" s="279"/>
      <c r="F390" s="279"/>
      <c r="G390" s="279"/>
      <c r="H390" s="432"/>
      <c r="L390" s="391"/>
      <c r="R390" s="391"/>
      <c r="T390" s="392"/>
      <c r="U390" s="3"/>
      <c r="V390" s="3"/>
      <c r="W390" s="3"/>
      <c r="X390" s="57"/>
      <c r="Y390" s="1"/>
      <c r="Z390"/>
      <c r="AA390"/>
      <c r="AB390"/>
      <c r="AC390"/>
      <c r="AD390" s="57"/>
      <c r="AE390" s="393"/>
      <c r="AF390" s="393"/>
      <c r="AG390"/>
      <c r="AH390"/>
      <c r="AI390" s="394"/>
      <c r="AJ390" s="394"/>
      <c r="AK390" s="394"/>
      <c r="AL390" s="2"/>
      <c r="AM390" s="2"/>
      <c r="AN390"/>
      <c r="AO390"/>
      <c r="AP390" s="394"/>
      <c r="AQ390" s="394"/>
      <c r="AR390" s="175"/>
      <c r="AS390" s="2"/>
      <c r="AT390" s="2"/>
      <c r="AU390"/>
      <c r="AV390" s="2"/>
      <c r="AW390" s="2"/>
      <c r="AX390" s="2"/>
      <c r="AY390" s="2"/>
      <c r="AZ390" s="2"/>
      <c r="BA390" s="2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</row>
    <row r="391" spans="1:99" s="380" customFormat="1" x14ac:dyDescent="0.3">
      <c r="A391"/>
      <c r="B391" s="2"/>
      <c r="C391" s="2"/>
      <c r="D391" s="2"/>
      <c r="E391" s="279"/>
      <c r="F391" s="279"/>
      <c r="G391" s="279"/>
      <c r="H391" s="432"/>
      <c r="L391" s="391"/>
      <c r="R391" s="391"/>
      <c r="T391" s="392"/>
      <c r="U391" s="3"/>
      <c r="V391" s="3"/>
      <c r="W391" s="3"/>
      <c r="X391" s="57"/>
      <c r="Y391" s="1"/>
      <c r="Z391"/>
      <c r="AA391"/>
      <c r="AB391"/>
      <c r="AC391"/>
      <c r="AD391" s="57"/>
      <c r="AE391" s="393"/>
      <c r="AF391" s="393"/>
      <c r="AG391"/>
      <c r="AH391"/>
      <c r="AI391" s="394"/>
      <c r="AJ391" s="394"/>
      <c r="AK391" s="394"/>
      <c r="AL391" s="2"/>
      <c r="AM391" s="2"/>
      <c r="AN391"/>
      <c r="AO391"/>
      <c r="AP391" s="394"/>
      <c r="AQ391" s="394"/>
      <c r="AR391" s="175"/>
      <c r="AS391" s="2"/>
      <c r="AT391" s="2"/>
      <c r="AU391"/>
      <c r="AV391" s="2"/>
      <c r="AW391" s="2"/>
      <c r="AX391" s="2"/>
      <c r="AY391" s="2"/>
      <c r="AZ391" s="2"/>
      <c r="BA391" s="2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</row>
    <row r="392" spans="1:99" s="380" customFormat="1" x14ac:dyDescent="0.3">
      <c r="A392"/>
      <c r="B392" s="2"/>
      <c r="C392" s="2"/>
      <c r="D392" s="2"/>
      <c r="E392" s="279"/>
      <c r="F392" s="279"/>
      <c r="G392" s="279"/>
      <c r="H392" s="432"/>
      <c r="L392" s="391"/>
      <c r="R392" s="391"/>
      <c r="T392" s="392"/>
      <c r="U392" s="3"/>
      <c r="V392" s="3"/>
      <c r="W392" s="3"/>
      <c r="X392" s="57"/>
      <c r="Y392" s="1"/>
      <c r="Z392"/>
      <c r="AA392"/>
      <c r="AB392"/>
      <c r="AC392"/>
      <c r="AD392" s="57"/>
      <c r="AE392" s="393"/>
      <c r="AF392" s="393"/>
      <c r="AG392"/>
      <c r="AH392"/>
      <c r="AI392" s="394"/>
      <c r="AJ392" s="394"/>
      <c r="AK392" s="394"/>
      <c r="AL392" s="2"/>
      <c r="AM392" s="2"/>
      <c r="AN392"/>
      <c r="AO392"/>
      <c r="AP392" s="394"/>
      <c r="AQ392" s="394"/>
      <c r="AR392" s="175"/>
      <c r="AS392" s="2"/>
      <c r="AT392" s="2"/>
      <c r="AU392"/>
      <c r="AV392" s="2"/>
      <c r="AW392" s="2"/>
      <c r="AX392" s="2"/>
      <c r="AY392" s="2"/>
      <c r="AZ392" s="2"/>
      <c r="BA392" s="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</row>
    <row r="393" spans="1:99" s="380" customFormat="1" x14ac:dyDescent="0.3">
      <c r="A393"/>
      <c r="B393" s="2"/>
      <c r="C393" s="2"/>
      <c r="D393" s="2"/>
      <c r="E393" s="279"/>
      <c r="F393" s="279"/>
      <c r="G393" s="279"/>
      <c r="H393" s="432"/>
      <c r="L393" s="391"/>
      <c r="R393" s="391"/>
      <c r="T393" s="392"/>
      <c r="U393" s="3"/>
      <c r="V393" s="3"/>
      <c r="W393" s="3"/>
      <c r="X393" s="57"/>
      <c r="Y393" s="1"/>
      <c r="Z393"/>
      <c r="AA393"/>
      <c r="AB393"/>
      <c r="AC393"/>
      <c r="AD393" s="57"/>
      <c r="AE393" s="393"/>
      <c r="AF393" s="393"/>
      <c r="AG393"/>
      <c r="AH393"/>
      <c r="AI393" s="394"/>
      <c r="AJ393" s="394"/>
      <c r="AK393" s="394"/>
      <c r="AL393" s="2"/>
      <c r="AM393" s="2"/>
      <c r="AN393"/>
      <c r="AO393"/>
      <c r="AP393" s="394"/>
      <c r="AQ393" s="394"/>
      <c r="AR393" s="175"/>
      <c r="AS393" s="2"/>
      <c r="AT393" s="2"/>
      <c r="AU393"/>
      <c r="AV393" s="2"/>
      <c r="AW393" s="2"/>
      <c r="AX393" s="2"/>
      <c r="AY393" s="2"/>
      <c r="AZ393" s="2"/>
      <c r="BA393" s="2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</row>
    <row r="394" spans="1:99" s="380" customFormat="1" x14ac:dyDescent="0.3">
      <c r="A394"/>
      <c r="B394" s="2"/>
      <c r="C394" s="2"/>
      <c r="D394" s="2"/>
      <c r="E394" s="279"/>
      <c r="F394" s="279"/>
      <c r="G394" s="279"/>
      <c r="H394" s="432"/>
      <c r="L394" s="391"/>
      <c r="R394" s="391"/>
      <c r="T394" s="392"/>
      <c r="U394" s="3"/>
      <c r="V394" s="3"/>
      <c r="W394" s="3"/>
      <c r="X394" s="57"/>
      <c r="Y394" s="1"/>
      <c r="Z394"/>
      <c r="AA394"/>
      <c r="AB394"/>
      <c r="AC394"/>
      <c r="AD394" s="57"/>
      <c r="AE394" s="393"/>
      <c r="AF394" s="393"/>
      <c r="AG394"/>
      <c r="AH394"/>
      <c r="AI394" s="394"/>
      <c r="AJ394" s="394"/>
      <c r="AK394" s="394"/>
      <c r="AL394" s="2"/>
      <c r="AM394" s="2"/>
      <c r="AN394"/>
      <c r="AO394"/>
      <c r="AP394" s="394"/>
      <c r="AQ394" s="394"/>
      <c r="AR394" s="175"/>
      <c r="AS394" s="2"/>
      <c r="AT394" s="2"/>
      <c r="AU394"/>
      <c r="AV394" s="2"/>
      <c r="AW394" s="2"/>
      <c r="AX394" s="2"/>
      <c r="AY394" s="2"/>
      <c r="AZ394" s="2"/>
      <c r="BA394" s="2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</row>
    <row r="395" spans="1:99" s="380" customFormat="1" x14ac:dyDescent="0.3">
      <c r="A395"/>
      <c r="B395" s="2"/>
      <c r="C395" s="2"/>
      <c r="D395" s="2"/>
      <c r="E395" s="279"/>
      <c r="F395" s="279"/>
      <c r="G395" s="279"/>
      <c r="H395" s="432"/>
      <c r="L395" s="391"/>
      <c r="R395" s="391"/>
      <c r="T395" s="392"/>
      <c r="U395" s="3"/>
      <c r="V395" s="3"/>
      <c r="W395" s="3"/>
      <c r="X395" s="57"/>
      <c r="Y395" s="1"/>
      <c r="Z395"/>
      <c r="AA395"/>
      <c r="AB395"/>
      <c r="AC395"/>
      <c r="AD395" s="57"/>
      <c r="AE395" s="393"/>
      <c r="AF395" s="393"/>
      <c r="AG395"/>
      <c r="AH395"/>
      <c r="AI395" s="394"/>
      <c r="AJ395" s="394"/>
      <c r="AK395" s="394"/>
      <c r="AL395" s="2"/>
      <c r="AM395" s="2"/>
      <c r="AN395"/>
      <c r="AO395"/>
      <c r="AP395" s="394"/>
      <c r="AQ395" s="394"/>
      <c r="AR395" s="175"/>
      <c r="AS395" s="2"/>
      <c r="AT395" s="2"/>
      <c r="AU395"/>
      <c r="AV395" s="2"/>
      <c r="AW395" s="2"/>
      <c r="AX395" s="2"/>
      <c r="AY395" s="2"/>
      <c r="AZ395" s="2"/>
      <c r="BA395" s="2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</row>
  </sheetData>
  <autoFilter ref="A2:BB211" xr:uid="{66274115-D583-4E01-99C1-C7F89DA95BC0}">
    <sortState ref="A3:BB212">
      <sortCondition sortBy="cellColor" ref="E2:E211" dxfId="84"/>
    </sortState>
  </autoFilter>
  <conditionalFormatting sqref="D3:D212">
    <cfRule type="cellIs" dxfId="7" priority="1" operator="equal">
      <formula>"F"</formula>
    </cfRule>
  </conditionalFormatting>
  <conditionalFormatting sqref="AD3:AD212">
    <cfRule type="cellIs" dxfId="6" priority="3" operator="lessThanOrEqual">
      <formula>0</formula>
    </cfRule>
  </conditionalFormatting>
  <conditionalFormatting sqref="AE3:AE212">
    <cfRule type="cellIs" dxfId="5" priority="4" operator="equal">
      <formula>2</formula>
    </cfRule>
  </conditionalFormatting>
  <conditionalFormatting sqref="AK3:AK187 AR3:AR187">
    <cfRule type="cellIs" dxfId="4" priority="11" operator="lessThanOrEqual">
      <formula>0</formula>
    </cfRule>
  </conditionalFormatting>
  <conditionalFormatting sqref="AL3:AL187 AS3:AS187 AZ3:AZ187">
    <cfRule type="cellIs" dxfId="3" priority="12" operator="equal">
      <formula>2</formula>
    </cfRule>
  </conditionalFormatting>
  <conditionalFormatting sqref="AY3:AY187">
    <cfRule type="cellIs" dxfId="2" priority="10" operator="lessThanOrEqual">
      <formula>0</formula>
    </cfRule>
  </conditionalFormatting>
  <conditionalFormatting sqref="G3:G212">
    <cfRule type="cellIs" dxfId="1" priority="2" operator="equal">
      <formula>"F"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802C7-3000-4330-84E3-42AF84CA37F9}">
  <sheetPr>
    <tabColor rgb="FFFF0000"/>
  </sheetPr>
  <dimension ref="A1:AG1584"/>
  <sheetViews>
    <sheetView zoomScale="85" zoomScaleNormal="85" workbookViewId="0">
      <pane xSplit="21" ySplit="2" topLeftCell="V367" activePane="bottomRight" state="frozen"/>
      <selection pane="topRight" activeCell="M1" sqref="M1"/>
      <selection pane="bottomLeft" activeCell="A3" sqref="A3"/>
      <selection pane="bottomRight" activeCell="A375" sqref="A375"/>
    </sheetView>
  </sheetViews>
  <sheetFormatPr defaultColWidth="8.88671875" defaultRowHeight="14.4" x14ac:dyDescent="0.3"/>
  <cols>
    <col min="1" max="1" width="28.6640625" bestFit="1" customWidth="1"/>
    <col min="2" max="2" width="8.88671875" style="2"/>
    <col min="3" max="3" width="8.88671875" style="377" customWidth="1"/>
    <col min="4" max="4" width="13.5546875" style="380" bestFit="1" customWidth="1"/>
    <col min="5" max="5" width="8.88671875" style="380" customWidth="1"/>
    <col min="6" max="6" width="6.33203125" style="380" customWidth="1"/>
    <col min="7" max="7" width="7.44140625" style="380" customWidth="1"/>
    <col min="8" max="8" width="9.44140625" style="391" customWidth="1"/>
    <col min="9" max="9" width="6.33203125" style="380" customWidth="1"/>
    <col min="10" max="10" width="8.6640625" style="380" customWidth="1"/>
    <col min="11" max="11" width="8.44140625" style="380" customWidth="1"/>
    <col min="12" max="12" width="6.44140625" style="380" customWidth="1"/>
    <col min="13" max="13" width="7.33203125" style="380" customWidth="1"/>
    <col min="14" max="14" width="7.88671875" style="391" customWidth="1"/>
    <col min="15" max="15" width="7.88671875" style="380" customWidth="1"/>
    <col min="16" max="16" width="7.88671875" style="392" customWidth="1"/>
    <col min="17" max="18" width="8.44140625" style="3" customWidth="1"/>
    <col min="19" max="19" width="8" style="3" customWidth="1"/>
    <col min="20" max="20" width="7.44140625" style="57" customWidth="1"/>
    <col min="21" max="21" width="7.44140625" style="1" customWidth="1"/>
    <col min="22" max="22" width="2.5546875" customWidth="1"/>
    <col min="25" max="25" width="29.44140625" bestFit="1" customWidth="1"/>
  </cols>
  <sheetData>
    <row r="1" spans="1:29" ht="16.2" thickBot="1" x14ac:dyDescent="0.35">
      <c r="A1" s="395" t="s">
        <v>1978</v>
      </c>
      <c r="B1" s="10"/>
      <c r="C1" s="374"/>
      <c r="D1" s="373"/>
      <c r="E1" s="373"/>
      <c r="F1" s="373"/>
      <c r="G1" s="373"/>
      <c r="H1" s="375"/>
      <c r="I1" s="373"/>
      <c r="J1" s="373"/>
      <c r="K1" s="373"/>
      <c r="L1" s="373"/>
      <c r="M1" s="373"/>
      <c r="N1" s="375"/>
      <c r="O1" s="373"/>
      <c r="P1" s="376"/>
      <c r="Q1" s="60"/>
      <c r="R1" s="60"/>
      <c r="S1" s="60"/>
      <c r="T1" s="230"/>
      <c r="U1" s="61"/>
    </row>
    <row r="2" spans="1:29" s="403" customFormat="1" ht="31.2" x14ac:dyDescent="0.3">
      <c r="A2" s="396" t="s">
        <v>0</v>
      </c>
      <c r="B2" s="397" t="s">
        <v>1980</v>
      </c>
      <c r="C2" s="397" t="s">
        <v>1979</v>
      </c>
      <c r="D2" s="397" t="s">
        <v>1620</v>
      </c>
      <c r="E2" s="399" t="s">
        <v>1982</v>
      </c>
      <c r="F2" s="398" t="s">
        <v>1983</v>
      </c>
      <c r="G2" s="398" t="s">
        <v>1984</v>
      </c>
      <c r="H2" s="399" t="s">
        <v>1617</v>
      </c>
      <c r="I2" s="398" t="s">
        <v>1618</v>
      </c>
      <c r="J2" s="398" t="s">
        <v>1619</v>
      </c>
      <c r="K2" s="397" t="s">
        <v>1588</v>
      </c>
      <c r="L2" s="397" t="s">
        <v>1589</v>
      </c>
      <c r="M2" s="397" t="s">
        <v>1590</v>
      </c>
      <c r="N2" s="398" t="s">
        <v>1477</v>
      </c>
      <c r="O2" s="398" t="s">
        <v>1478</v>
      </c>
      <c r="P2" s="400" t="s">
        <v>1591</v>
      </c>
      <c r="Q2" s="401" t="s">
        <v>951</v>
      </c>
      <c r="R2" s="401" t="s">
        <v>1022</v>
      </c>
      <c r="S2" s="401" t="s">
        <v>952</v>
      </c>
      <c r="T2" s="401" t="s">
        <v>889</v>
      </c>
      <c r="U2" s="402" t="s">
        <v>872</v>
      </c>
    </row>
    <row r="3" spans="1:29" x14ac:dyDescent="0.3">
      <c r="A3" s="21" t="s">
        <v>953</v>
      </c>
      <c r="B3" s="21" t="s">
        <v>2</v>
      </c>
      <c r="C3" s="299" t="s">
        <v>1972</v>
      </c>
      <c r="D3" s="241">
        <v>302900</v>
      </c>
      <c r="E3" s="20">
        <v>201</v>
      </c>
      <c r="F3" s="20">
        <v>7</v>
      </c>
      <c r="G3" s="417">
        <v>28.714285714285715</v>
      </c>
      <c r="H3" s="243">
        <v>1113</v>
      </c>
      <c r="I3" s="20">
        <v>20</v>
      </c>
      <c r="J3" s="20">
        <v>55.6</v>
      </c>
      <c r="K3" s="20">
        <v>797</v>
      </c>
      <c r="L3" s="20">
        <v>13</v>
      </c>
      <c r="M3" s="20">
        <v>61.3</v>
      </c>
      <c r="N3" s="414">
        <v>0</v>
      </c>
      <c r="O3" s="378">
        <v>0</v>
      </c>
      <c r="P3" s="415">
        <v>0</v>
      </c>
      <c r="Q3" s="378"/>
      <c r="R3" s="378"/>
      <c r="S3" s="378"/>
      <c r="T3" s="378"/>
      <c r="U3" s="416"/>
      <c r="V3" s="280"/>
    </row>
    <row r="4" spans="1:29" x14ac:dyDescent="0.3">
      <c r="A4" s="21" t="s">
        <v>890</v>
      </c>
      <c r="B4" s="21" t="s">
        <v>16</v>
      </c>
      <c r="C4" s="299" t="s">
        <v>10</v>
      </c>
      <c r="D4" s="241">
        <v>349000</v>
      </c>
      <c r="E4" s="20">
        <v>1488</v>
      </c>
      <c r="F4" s="20">
        <v>18</v>
      </c>
      <c r="G4" s="417">
        <v>82.666666666666671</v>
      </c>
      <c r="H4" s="243">
        <v>1154</v>
      </c>
      <c r="I4" s="20">
        <v>18</v>
      </c>
      <c r="J4" s="20">
        <v>64.099999999999994</v>
      </c>
      <c r="K4" s="20">
        <v>591</v>
      </c>
      <c r="L4" s="20">
        <v>7</v>
      </c>
      <c r="M4" s="20">
        <v>84.4</v>
      </c>
      <c r="N4" s="414">
        <v>1345</v>
      </c>
      <c r="O4" s="378">
        <v>19</v>
      </c>
      <c r="P4" s="415">
        <v>70.790000000000006</v>
      </c>
      <c r="Q4" s="419">
        <v>1061</v>
      </c>
      <c r="R4" s="378">
        <v>12</v>
      </c>
      <c r="S4" s="378">
        <v>88.4</v>
      </c>
      <c r="T4" s="381">
        <v>75</v>
      </c>
      <c r="U4" s="420">
        <v>75.38</v>
      </c>
      <c r="V4" s="298"/>
    </row>
    <row r="5" spans="1:29" x14ac:dyDescent="0.3">
      <c r="A5" s="21" t="s">
        <v>1034</v>
      </c>
      <c r="B5" s="21" t="s">
        <v>13</v>
      </c>
      <c r="C5" s="299" t="s">
        <v>9</v>
      </c>
      <c r="D5" s="241">
        <v>417300</v>
      </c>
      <c r="E5" s="20">
        <v>1256</v>
      </c>
      <c r="F5" s="20">
        <v>18</v>
      </c>
      <c r="G5" s="417">
        <v>69.777777777777771</v>
      </c>
      <c r="H5" s="243">
        <v>1150</v>
      </c>
      <c r="I5" s="20">
        <v>15</v>
      </c>
      <c r="J5" s="20">
        <v>76.7</v>
      </c>
      <c r="K5" s="20">
        <v>28</v>
      </c>
      <c r="L5" s="20">
        <v>1</v>
      </c>
      <c r="M5" s="20">
        <v>28</v>
      </c>
      <c r="N5" s="414">
        <v>466</v>
      </c>
      <c r="O5" s="378">
        <v>8</v>
      </c>
      <c r="P5" s="415">
        <v>58.25</v>
      </c>
      <c r="Q5" s="378">
        <v>417</v>
      </c>
      <c r="R5" s="378">
        <v>6</v>
      </c>
      <c r="S5" s="378">
        <v>69.5</v>
      </c>
      <c r="T5" s="381">
        <v>79.099999999999994</v>
      </c>
      <c r="U5" s="420">
        <v>80.64</v>
      </c>
      <c r="V5" s="298"/>
    </row>
    <row r="6" spans="1:29" x14ac:dyDescent="0.3">
      <c r="A6" s="21" t="s">
        <v>1621</v>
      </c>
      <c r="B6" s="21" t="s">
        <v>41</v>
      </c>
      <c r="C6" s="299" t="s">
        <v>1976</v>
      </c>
      <c r="D6" s="241">
        <v>117300</v>
      </c>
      <c r="E6" s="20">
        <v>0</v>
      </c>
      <c r="F6" s="20">
        <v>0</v>
      </c>
      <c r="G6" s="417">
        <v>0</v>
      </c>
      <c r="H6" s="243">
        <v>0</v>
      </c>
      <c r="I6" s="20">
        <v>0</v>
      </c>
      <c r="J6" s="20">
        <v>0</v>
      </c>
      <c r="K6" s="20"/>
      <c r="L6" s="20"/>
      <c r="M6" s="20"/>
      <c r="N6" s="414"/>
      <c r="O6" s="378"/>
      <c r="P6" s="415"/>
      <c r="Q6" s="378"/>
      <c r="R6" s="378"/>
      <c r="S6" s="378"/>
      <c r="T6" s="381"/>
      <c r="U6" s="420"/>
      <c r="V6" s="280"/>
    </row>
    <row r="7" spans="1:29" x14ac:dyDescent="0.3">
      <c r="A7" s="21" t="s">
        <v>1035</v>
      </c>
      <c r="B7" s="21" t="s">
        <v>14</v>
      </c>
      <c r="C7" s="299" t="s">
        <v>10</v>
      </c>
      <c r="D7" s="241">
        <v>516700</v>
      </c>
      <c r="E7" s="20">
        <v>1365</v>
      </c>
      <c r="F7" s="20">
        <v>17</v>
      </c>
      <c r="G7" s="417">
        <v>80.294117647058826</v>
      </c>
      <c r="H7" s="243">
        <v>1329</v>
      </c>
      <c r="I7" s="20">
        <v>14</v>
      </c>
      <c r="J7" s="20">
        <v>94.9</v>
      </c>
      <c r="K7" s="20">
        <v>1863</v>
      </c>
      <c r="L7" s="20">
        <v>17</v>
      </c>
      <c r="M7" s="20">
        <v>109.6</v>
      </c>
      <c r="N7" s="414">
        <v>967</v>
      </c>
      <c r="O7" s="378">
        <v>10</v>
      </c>
      <c r="P7" s="415">
        <v>96.7</v>
      </c>
      <c r="Q7" s="419">
        <v>1831</v>
      </c>
      <c r="R7" s="378">
        <v>19</v>
      </c>
      <c r="S7" s="378">
        <v>96.4</v>
      </c>
      <c r="T7" s="381">
        <v>107.5</v>
      </c>
      <c r="U7" s="420">
        <v>97</v>
      </c>
      <c r="V7" s="298"/>
      <c r="X7" s="382" t="s">
        <v>1480</v>
      </c>
      <c r="Y7" s="383"/>
    </row>
    <row r="8" spans="1:29" x14ac:dyDescent="0.3">
      <c r="A8" s="21" t="s">
        <v>954</v>
      </c>
      <c r="B8" s="21" t="s">
        <v>13</v>
      </c>
      <c r="C8" s="299" t="s">
        <v>1971</v>
      </c>
      <c r="D8" s="241">
        <v>273800</v>
      </c>
      <c r="E8" s="20">
        <v>959</v>
      </c>
      <c r="F8" s="20">
        <v>18</v>
      </c>
      <c r="G8" s="417">
        <v>53.277777777777779</v>
      </c>
      <c r="H8" s="243">
        <v>1006</v>
      </c>
      <c r="I8" s="20">
        <v>20</v>
      </c>
      <c r="J8" s="20">
        <v>50.3</v>
      </c>
      <c r="K8" s="20">
        <v>1052</v>
      </c>
      <c r="L8" s="20">
        <v>16</v>
      </c>
      <c r="M8" s="20">
        <v>65.8</v>
      </c>
      <c r="N8" s="414">
        <v>82</v>
      </c>
      <c r="O8" s="378">
        <v>1</v>
      </c>
      <c r="P8" s="415">
        <v>82</v>
      </c>
      <c r="Q8" s="378">
        <v>775</v>
      </c>
      <c r="R8" s="378">
        <v>14</v>
      </c>
      <c r="S8" s="378">
        <v>55.4</v>
      </c>
      <c r="T8" s="381">
        <v>53.29</v>
      </c>
      <c r="U8" s="420">
        <v>59.69</v>
      </c>
      <c r="V8" s="298"/>
      <c r="X8" s="384"/>
      <c r="Y8" s="385" t="s">
        <v>1019</v>
      </c>
    </row>
    <row r="9" spans="1:29" x14ac:dyDescent="0.3">
      <c r="A9" s="21" t="s">
        <v>1036</v>
      </c>
      <c r="B9" s="21" t="s">
        <v>17</v>
      </c>
      <c r="C9" s="299" t="s">
        <v>38</v>
      </c>
      <c r="D9" s="241">
        <v>330800</v>
      </c>
      <c r="E9" s="20">
        <v>1659</v>
      </c>
      <c r="F9" s="20">
        <v>22</v>
      </c>
      <c r="G9" s="417">
        <v>75.409090909090907</v>
      </c>
      <c r="H9" s="243">
        <v>1033</v>
      </c>
      <c r="I9" s="20">
        <v>17</v>
      </c>
      <c r="J9" s="20">
        <v>60.8</v>
      </c>
      <c r="K9" s="20">
        <v>1210</v>
      </c>
      <c r="L9" s="20">
        <v>16</v>
      </c>
      <c r="M9" s="20">
        <v>75.599999999999994</v>
      </c>
      <c r="N9" s="414">
        <v>727</v>
      </c>
      <c r="O9" s="378">
        <v>12</v>
      </c>
      <c r="P9" s="415">
        <v>60.58</v>
      </c>
      <c r="Q9" s="378">
        <v>982</v>
      </c>
      <c r="R9" s="378">
        <v>16</v>
      </c>
      <c r="S9" s="378">
        <v>61.4</v>
      </c>
      <c r="T9" s="381">
        <v>60.92</v>
      </c>
      <c r="U9" s="420"/>
      <c r="V9" s="298"/>
      <c r="X9" s="386"/>
      <c r="Y9" s="385" t="s">
        <v>1018</v>
      </c>
    </row>
    <row r="10" spans="1:29" x14ac:dyDescent="0.3">
      <c r="A10" s="21" t="s">
        <v>1037</v>
      </c>
      <c r="B10" s="21" t="s">
        <v>16</v>
      </c>
      <c r="C10" s="299" t="s">
        <v>1971</v>
      </c>
      <c r="D10" s="241">
        <v>371100</v>
      </c>
      <c r="E10" s="20">
        <v>1650</v>
      </c>
      <c r="F10" s="20">
        <v>21</v>
      </c>
      <c r="G10" s="417">
        <v>78.571428571428569</v>
      </c>
      <c r="H10" s="243">
        <v>1500</v>
      </c>
      <c r="I10" s="20">
        <v>22</v>
      </c>
      <c r="J10" s="20">
        <v>68.2</v>
      </c>
      <c r="K10" s="20">
        <v>1205</v>
      </c>
      <c r="L10" s="20">
        <v>16</v>
      </c>
      <c r="M10" s="20">
        <v>75.3</v>
      </c>
      <c r="N10" s="414">
        <v>845</v>
      </c>
      <c r="O10" s="378">
        <v>13</v>
      </c>
      <c r="P10" s="415">
        <v>65</v>
      </c>
      <c r="Q10" s="378">
        <v>615</v>
      </c>
      <c r="R10" s="378">
        <v>9</v>
      </c>
      <c r="S10" s="378">
        <v>68.3</v>
      </c>
      <c r="T10" s="381">
        <v>56.88</v>
      </c>
      <c r="U10" s="420">
        <v>62.6</v>
      </c>
      <c r="V10" s="298"/>
      <c r="X10" s="387"/>
      <c r="Y10" s="385" t="s">
        <v>1479</v>
      </c>
    </row>
    <row r="11" spans="1:29" x14ac:dyDescent="0.3">
      <c r="A11" s="21" t="s">
        <v>1760</v>
      </c>
      <c r="B11" s="21" t="s">
        <v>26</v>
      </c>
      <c r="C11" s="299" t="s">
        <v>1976</v>
      </c>
      <c r="D11" s="241">
        <v>102400</v>
      </c>
      <c r="E11" s="20">
        <v>0</v>
      </c>
      <c r="F11" s="20">
        <v>0</v>
      </c>
      <c r="G11" s="417">
        <v>0</v>
      </c>
      <c r="H11" s="243"/>
      <c r="I11" s="20"/>
      <c r="J11" s="20"/>
      <c r="K11" s="20"/>
      <c r="L11" s="20"/>
      <c r="M11" s="20"/>
      <c r="N11" s="414"/>
      <c r="O11" s="378"/>
      <c r="P11" s="415"/>
      <c r="Q11" s="378"/>
      <c r="R11" s="378"/>
      <c r="S11" s="378"/>
      <c r="T11" s="381"/>
      <c r="U11" s="420"/>
      <c r="V11" s="280"/>
      <c r="X11" s="388"/>
      <c r="Y11" s="389" t="s">
        <v>1481</v>
      </c>
    </row>
    <row r="12" spans="1:29" s="200" customFormat="1" x14ac:dyDescent="0.3">
      <c r="A12" s="21" t="s">
        <v>1761</v>
      </c>
      <c r="B12" s="21" t="s">
        <v>19</v>
      </c>
      <c r="C12" s="299" t="s">
        <v>9</v>
      </c>
      <c r="D12" s="241">
        <v>144300</v>
      </c>
      <c r="E12" s="20">
        <v>206</v>
      </c>
      <c r="F12" s="20">
        <v>4</v>
      </c>
      <c r="G12" s="417">
        <v>51.5</v>
      </c>
      <c r="H12" s="243"/>
      <c r="I12" s="20"/>
      <c r="J12" s="20"/>
      <c r="K12" s="20"/>
      <c r="L12" s="20"/>
      <c r="M12" s="20"/>
      <c r="N12" s="414"/>
      <c r="O12" s="378"/>
      <c r="P12" s="415"/>
      <c r="Q12" s="378"/>
      <c r="R12" s="378"/>
      <c r="S12" s="378"/>
      <c r="T12" s="381"/>
      <c r="U12" s="420"/>
      <c r="V12" s="280"/>
      <c r="W12"/>
      <c r="X12"/>
      <c r="Y12"/>
      <c r="Z12"/>
      <c r="AA12"/>
      <c r="AB12"/>
      <c r="AC12"/>
    </row>
    <row r="13" spans="1:29" x14ac:dyDescent="0.3">
      <c r="A13" s="21" t="s">
        <v>1038</v>
      </c>
      <c r="B13" s="21" t="s">
        <v>23</v>
      </c>
      <c r="C13" s="299" t="s">
        <v>9</v>
      </c>
      <c r="D13" s="241">
        <v>477000</v>
      </c>
      <c r="E13" s="20">
        <v>1449</v>
      </c>
      <c r="F13" s="20">
        <v>20</v>
      </c>
      <c r="G13" s="417">
        <v>72.45</v>
      </c>
      <c r="H13" s="243">
        <v>1928</v>
      </c>
      <c r="I13" s="20">
        <v>22</v>
      </c>
      <c r="J13" s="20">
        <v>87.6</v>
      </c>
      <c r="K13" s="20">
        <v>837</v>
      </c>
      <c r="L13" s="20">
        <v>14</v>
      </c>
      <c r="M13" s="20">
        <v>59.8</v>
      </c>
      <c r="N13" s="414">
        <v>1706</v>
      </c>
      <c r="O13" s="378">
        <v>22</v>
      </c>
      <c r="P13" s="415">
        <v>77.55</v>
      </c>
      <c r="Q13" s="378">
        <v>875</v>
      </c>
      <c r="R13" s="378">
        <v>11</v>
      </c>
      <c r="S13" s="378">
        <v>79.5</v>
      </c>
      <c r="T13" s="381">
        <v>56.67</v>
      </c>
      <c r="U13" s="420">
        <v>67</v>
      </c>
      <c r="V13" s="298"/>
    </row>
    <row r="14" spans="1:29" x14ac:dyDescent="0.3">
      <c r="A14" s="21" t="s">
        <v>891</v>
      </c>
      <c r="B14" s="21" t="s">
        <v>25</v>
      </c>
      <c r="C14" s="299" t="s">
        <v>38</v>
      </c>
      <c r="D14" s="241">
        <v>346300</v>
      </c>
      <c r="E14" s="20">
        <v>0</v>
      </c>
      <c r="F14" s="20">
        <v>0</v>
      </c>
      <c r="G14" s="417">
        <v>0</v>
      </c>
      <c r="H14" s="243">
        <v>1336</v>
      </c>
      <c r="I14" s="20">
        <v>21</v>
      </c>
      <c r="J14" s="20">
        <v>63.6</v>
      </c>
      <c r="K14" s="20">
        <v>1100</v>
      </c>
      <c r="L14" s="20">
        <v>14</v>
      </c>
      <c r="M14" s="20">
        <v>78.599999999999994</v>
      </c>
      <c r="N14" s="414">
        <v>1384</v>
      </c>
      <c r="O14" s="378">
        <v>21</v>
      </c>
      <c r="P14" s="415">
        <v>65.900000000000006</v>
      </c>
      <c r="Q14" s="378">
        <v>109</v>
      </c>
      <c r="R14" s="378">
        <v>2</v>
      </c>
      <c r="S14" s="378">
        <v>54.5</v>
      </c>
      <c r="T14" s="381"/>
      <c r="U14" s="420"/>
      <c r="V14" s="298"/>
    </row>
    <row r="15" spans="1:29" x14ac:dyDescent="0.3">
      <c r="A15" s="21" t="s">
        <v>1623</v>
      </c>
      <c r="B15" s="21" t="s">
        <v>41</v>
      </c>
      <c r="C15" s="299" t="s">
        <v>9</v>
      </c>
      <c r="D15" s="241">
        <v>123900</v>
      </c>
      <c r="E15" s="20">
        <v>0</v>
      </c>
      <c r="F15" s="20">
        <v>0</v>
      </c>
      <c r="G15" s="417">
        <v>0</v>
      </c>
      <c r="H15" s="243"/>
      <c r="I15" s="20"/>
      <c r="J15" s="20"/>
      <c r="K15" s="20"/>
      <c r="L15" s="20"/>
      <c r="M15" s="20"/>
      <c r="N15" s="414"/>
      <c r="O15" s="378"/>
      <c r="P15" s="415"/>
      <c r="Q15" s="378"/>
      <c r="R15" s="378"/>
      <c r="S15" s="378"/>
      <c r="T15" s="381"/>
      <c r="U15" s="420"/>
      <c r="V15" s="280"/>
    </row>
    <row r="16" spans="1:29" x14ac:dyDescent="0.3">
      <c r="A16" s="21" t="s">
        <v>892</v>
      </c>
      <c r="B16" s="21" t="s">
        <v>24</v>
      </c>
      <c r="C16" s="299" t="s">
        <v>38</v>
      </c>
      <c r="D16" s="241">
        <v>297200</v>
      </c>
      <c r="E16" s="20">
        <v>270</v>
      </c>
      <c r="F16" s="20">
        <v>6</v>
      </c>
      <c r="G16" s="417">
        <v>45</v>
      </c>
      <c r="H16" s="243">
        <v>364</v>
      </c>
      <c r="I16" s="20">
        <v>6</v>
      </c>
      <c r="J16" s="20">
        <v>60.7</v>
      </c>
      <c r="K16" s="20">
        <v>52</v>
      </c>
      <c r="L16" s="20">
        <v>1</v>
      </c>
      <c r="M16" s="20">
        <v>52</v>
      </c>
      <c r="N16" s="414">
        <v>0</v>
      </c>
      <c r="O16" s="378">
        <v>0</v>
      </c>
      <c r="P16" s="415">
        <v>0</v>
      </c>
      <c r="Q16" s="378"/>
      <c r="R16" s="378">
        <v>0</v>
      </c>
      <c r="S16" s="378">
        <v>0</v>
      </c>
      <c r="T16" s="381"/>
      <c r="U16" s="420"/>
      <c r="V16" s="280"/>
    </row>
    <row r="17" spans="1:22" x14ac:dyDescent="0.3">
      <c r="A17" s="21" t="s">
        <v>1624</v>
      </c>
      <c r="B17" s="21" t="s">
        <v>16</v>
      </c>
      <c r="C17" s="299" t="s">
        <v>38</v>
      </c>
      <c r="D17" s="241">
        <v>175800</v>
      </c>
      <c r="E17" s="20">
        <v>75</v>
      </c>
      <c r="F17" s="20">
        <v>1</v>
      </c>
      <c r="G17" s="417">
        <v>75</v>
      </c>
      <c r="H17" s="243"/>
      <c r="I17" s="20"/>
      <c r="J17" s="20"/>
      <c r="K17" s="20"/>
      <c r="L17" s="20"/>
      <c r="M17" s="20"/>
      <c r="N17" s="414"/>
      <c r="O17" s="378"/>
      <c r="P17" s="415"/>
      <c r="Q17" s="378"/>
      <c r="R17" s="378"/>
      <c r="S17" s="378"/>
      <c r="T17" s="381"/>
      <c r="U17" s="420"/>
      <c r="V17" s="280"/>
    </row>
    <row r="18" spans="1:22" x14ac:dyDescent="0.3">
      <c r="A18" s="21" t="s">
        <v>1039</v>
      </c>
      <c r="B18" s="21" t="s">
        <v>23</v>
      </c>
      <c r="C18" s="299" t="s">
        <v>10</v>
      </c>
      <c r="D18" s="241">
        <v>508400</v>
      </c>
      <c r="E18" s="20">
        <v>2031</v>
      </c>
      <c r="F18" s="20">
        <v>22</v>
      </c>
      <c r="G18" s="417">
        <v>92.318181818181813</v>
      </c>
      <c r="H18" s="243">
        <v>2055</v>
      </c>
      <c r="I18" s="20">
        <v>22</v>
      </c>
      <c r="J18" s="20">
        <v>93.4</v>
      </c>
      <c r="K18" s="20">
        <v>1365</v>
      </c>
      <c r="L18" s="20">
        <v>17</v>
      </c>
      <c r="M18" s="20">
        <v>80.3</v>
      </c>
      <c r="N18" s="414">
        <v>1310</v>
      </c>
      <c r="O18" s="378">
        <v>17</v>
      </c>
      <c r="P18" s="415">
        <v>77.06</v>
      </c>
      <c r="Q18" s="378">
        <v>332</v>
      </c>
      <c r="R18" s="378">
        <v>6</v>
      </c>
      <c r="S18" s="378">
        <v>55.3</v>
      </c>
      <c r="T18" s="381">
        <v>67.38</v>
      </c>
      <c r="U18" s="420">
        <v>60.2</v>
      </c>
      <c r="V18" s="298"/>
    </row>
    <row r="19" spans="1:22" x14ac:dyDescent="0.3">
      <c r="A19" s="21" t="s">
        <v>893</v>
      </c>
      <c r="B19" s="21" t="s">
        <v>22</v>
      </c>
      <c r="C19" s="299" t="s">
        <v>1972</v>
      </c>
      <c r="D19" s="241">
        <v>401700</v>
      </c>
      <c r="E19" s="20">
        <v>1121</v>
      </c>
      <c r="F19" s="20">
        <v>14</v>
      </c>
      <c r="G19" s="417">
        <v>80.071428571428569</v>
      </c>
      <c r="H19" s="243">
        <v>574</v>
      </c>
      <c r="I19" s="20">
        <v>7</v>
      </c>
      <c r="J19" s="20">
        <v>82</v>
      </c>
      <c r="K19" s="20">
        <v>1570</v>
      </c>
      <c r="L19" s="20">
        <v>15</v>
      </c>
      <c r="M19" s="20">
        <v>104.7</v>
      </c>
      <c r="N19" s="414">
        <v>1472</v>
      </c>
      <c r="O19" s="378">
        <v>17</v>
      </c>
      <c r="P19" s="415">
        <v>86.59</v>
      </c>
      <c r="Q19" s="419">
        <v>1669</v>
      </c>
      <c r="R19" s="378">
        <v>21</v>
      </c>
      <c r="S19" s="378">
        <v>79.5</v>
      </c>
      <c r="T19" s="381">
        <v>58.8</v>
      </c>
      <c r="U19" s="420">
        <v>43.89</v>
      </c>
      <c r="V19" s="298"/>
    </row>
    <row r="20" spans="1:22" x14ac:dyDescent="0.3">
      <c r="A20" s="21" t="s">
        <v>1040</v>
      </c>
      <c r="B20" s="21" t="s">
        <v>17</v>
      </c>
      <c r="C20" s="299" t="s">
        <v>10</v>
      </c>
      <c r="D20" s="241">
        <v>455000</v>
      </c>
      <c r="E20" s="20">
        <v>2111</v>
      </c>
      <c r="F20" s="20">
        <v>21</v>
      </c>
      <c r="G20" s="417">
        <v>100.52380952380952</v>
      </c>
      <c r="H20" s="243">
        <v>1672</v>
      </c>
      <c r="I20" s="20">
        <v>20</v>
      </c>
      <c r="J20" s="20">
        <v>83.6</v>
      </c>
      <c r="K20" s="20">
        <v>1302</v>
      </c>
      <c r="L20" s="20">
        <v>17</v>
      </c>
      <c r="M20" s="20">
        <v>76.599999999999994</v>
      </c>
      <c r="N20" s="414">
        <v>0</v>
      </c>
      <c r="O20" s="378">
        <v>0</v>
      </c>
      <c r="P20" s="415">
        <v>0</v>
      </c>
      <c r="Q20" s="419"/>
      <c r="R20" s="378"/>
      <c r="S20" s="378"/>
      <c r="T20" s="381"/>
      <c r="U20" s="420"/>
      <c r="V20" s="280"/>
    </row>
    <row r="21" spans="1:22" x14ac:dyDescent="0.3">
      <c r="A21" s="21" t="s">
        <v>1625</v>
      </c>
      <c r="B21" s="21" t="s">
        <v>17</v>
      </c>
      <c r="C21" s="299" t="s">
        <v>11</v>
      </c>
      <c r="D21" s="241">
        <v>189300</v>
      </c>
      <c r="E21" s="20">
        <v>189</v>
      </c>
      <c r="F21" s="20">
        <v>4</v>
      </c>
      <c r="G21" s="417">
        <v>47.25</v>
      </c>
      <c r="H21" s="243"/>
      <c r="I21" s="20"/>
      <c r="J21" s="20"/>
      <c r="K21" s="20"/>
      <c r="L21" s="20"/>
      <c r="M21" s="20"/>
      <c r="N21" s="414"/>
      <c r="O21" s="378"/>
      <c r="P21" s="415"/>
      <c r="Q21" s="419"/>
      <c r="R21" s="378"/>
      <c r="S21" s="378"/>
      <c r="T21" s="381"/>
      <c r="U21" s="420"/>
      <c r="V21" s="280"/>
    </row>
    <row r="22" spans="1:22" x14ac:dyDescent="0.3">
      <c r="A22" s="21" t="s">
        <v>1041</v>
      </c>
      <c r="B22" s="21" t="s">
        <v>13</v>
      </c>
      <c r="C22" s="299" t="s">
        <v>9</v>
      </c>
      <c r="D22" s="241">
        <v>517900</v>
      </c>
      <c r="E22" s="20">
        <v>1672</v>
      </c>
      <c r="F22" s="20">
        <v>21</v>
      </c>
      <c r="G22" s="417">
        <v>79.61904761904762</v>
      </c>
      <c r="H22" s="243">
        <v>1998</v>
      </c>
      <c r="I22" s="20">
        <v>21</v>
      </c>
      <c r="J22" s="20">
        <v>95.1</v>
      </c>
      <c r="K22" s="20">
        <v>1224</v>
      </c>
      <c r="L22" s="20">
        <v>14</v>
      </c>
      <c r="M22" s="20">
        <v>87.4</v>
      </c>
      <c r="N22" s="414">
        <v>1572</v>
      </c>
      <c r="O22" s="378">
        <v>19</v>
      </c>
      <c r="P22" s="415">
        <v>82.74</v>
      </c>
      <c r="Q22" s="419">
        <v>1592</v>
      </c>
      <c r="R22" s="378">
        <v>18</v>
      </c>
      <c r="S22" s="378">
        <v>88.4</v>
      </c>
      <c r="T22" s="381">
        <v>69.14</v>
      </c>
      <c r="U22" s="420">
        <v>65.53</v>
      </c>
      <c r="V22" s="298"/>
    </row>
    <row r="23" spans="1:22" x14ac:dyDescent="0.3">
      <c r="A23" s="21" t="s">
        <v>1485</v>
      </c>
      <c r="B23" s="21" t="s">
        <v>19</v>
      </c>
      <c r="C23" s="299" t="s">
        <v>1971</v>
      </c>
      <c r="D23" s="241">
        <v>123900</v>
      </c>
      <c r="E23" s="20">
        <v>13</v>
      </c>
      <c r="F23" s="20">
        <v>1</v>
      </c>
      <c r="G23" s="417">
        <v>13</v>
      </c>
      <c r="H23" s="243"/>
      <c r="I23" s="20"/>
      <c r="J23" s="20"/>
      <c r="K23" s="20"/>
      <c r="L23" s="20"/>
      <c r="M23" s="20"/>
      <c r="N23" s="414"/>
      <c r="O23" s="378"/>
      <c r="P23" s="415"/>
      <c r="Q23" s="419"/>
      <c r="R23" s="378"/>
      <c r="S23" s="378"/>
      <c r="T23" s="381"/>
      <c r="U23" s="420"/>
      <c r="V23" s="280"/>
    </row>
    <row r="24" spans="1:22" x14ac:dyDescent="0.3">
      <c r="A24" s="21" t="s">
        <v>955</v>
      </c>
      <c r="B24" s="21" t="s">
        <v>13</v>
      </c>
      <c r="C24" s="299" t="s">
        <v>9</v>
      </c>
      <c r="D24" s="241">
        <v>246800</v>
      </c>
      <c r="E24" s="20">
        <v>1280</v>
      </c>
      <c r="F24" s="20">
        <v>21</v>
      </c>
      <c r="G24" s="417">
        <v>60.952380952380949</v>
      </c>
      <c r="H24" s="243"/>
      <c r="I24" s="20"/>
      <c r="J24" s="20"/>
      <c r="K24" s="20">
        <v>510</v>
      </c>
      <c r="L24" s="20">
        <v>9</v>
      </c>
      <c r="M24" s="20">
        <v>56.7</v>
      </c>
      <c r="N24" s="414">
        <v>1054</v>
      </c>
      <c r="O24" s="378">
        <v>17</v>
      </c>
      <c r="P24" s="415">
        <v>62</v>
      </c>
      <c r="Q24" s="419"/>
      <c r="R24" s="378"/>
      <c r="S24" s="378"/>
      <c r="T24" s="381"/>
      <c r="U24" s="420"/>
      <c r="V24" s="280"/>
    </row>
    <row r="25" spans="1:22" x14ac:dyDescent="0.3">
      <c r="A25" s="21" t="s">
        <v>1626</v>
      </c>
      <c r="B25" s="21" t="s">
        <v>22</v>
      </c>
      <c r="C25" s="299" t="s">
        <v>9</v>
      </c>
      <c r="D25" s="241">
        <v>117300</v>
      </c>
      <c r="E25" s="20">
        <v>146</v>
      </c>
      <c r="F25" s="20">
        <v>3</v>
      </c>
      <c r="G25" s="417">
        <v>48.666666666666664</v>
      </c>
      <c r="H25" s="243"/>
      <c r="I25" s="20"/>
      <c r="J25" s="20"/>
      <c r="K25" s="20"/>
      <c r="L25" s="20"/>
      <c r="M25" s="20"/>
      <c r="N25" s="414"/>
      <c r="O25" s="378"/>
      <c r="P25" s="415"/>
      <c r="Q25" s="419"/>
      <c r="R25" s="378"/>
      <c r="S25" s="378"/>
      <c r="T25" s="381"/>
      <c r="U25" s="420"/>
      <c r="V25" s="280"/>
    </row>
    <row r="26" spans="1:22" x14ac:dyDescent="0.3">
      <c r="A26" s="21" t="s">
        <v>1759</v>
      </c>
      <c r="B26" s="21" t="s">
        <v>19</v>
      </c>
      <c r="C26" s="299" t="s">
        <v>1971</v>
      </c>
      <c r="D26" s="241">
        <v>413400</v>
      </c>
      <c r="E26" s="20">
        <v>1279</v>
      </c>
      <c r="F26" s="20">
        <v>21</v>
      </c>
      <c r="G26" s="417">
        <v>60.904761904761905</v>
      </c>
      <c r="H26" s="243">
        <v>1443</v>
      </c>
      <c r="I26" s="20">
        <v>19</v>
      </c>
      <c r="J26" s="20">
        <v>75.900000000000006</v>
      </c>
      <c r="K26" s="20">
        <v>716</v>
      </c>
      <c r="L26" s="20">
        <v>12</v>
      </c>
      <c r="M26" s="20">
        <v>59.7</v>
      </c>
      <c r="N26" s="414">
        <v>0</v>
      </c>
      <c r="O26" s="378">
        <v>0</v>
      </c>
      <c r="P26" s="415">
        <v>0</v>
      </c>
      <c r="Q26" s="419"/>
      <c r="R26" s="378"/>
      <c r="S26" s="378"/>
      <c r="T26" s="381"/>
      <c r="U26" s="420"/>
      <c r="V26" s="280"/>
    </row>
    <row r="27" spans="1:22" x14ac:dyDescent="0.3">
      <c r="A27" s="21" t="s">
        <v>1042</v>
      </c>
      <c r="B27" s="21" t="s">
        <v>17</v>
      </c>
      <c r="C27" s="299" t="s">
        <v>10</v>
      </c>
      <c r="D27" s="241">
        <v>248300</v>
      </c>
      <c r="E27" s="20">
        <v>288</v>
      </c>
      <c r="F27" s="20">
        <v>7</v>
      </c>
      <c r="G27" s="417">
        <v>41.142857142857146</v>
      </c>
      <c r="H27" s="243">
        <v>365</v>
      </c>
      <c r="I27" s="20">
        <v>8</v>
      </c>
      <c r="J27" s="20">
        <v>45.6</v>
      </c>
      <c r="K27" s="20">
        <v>202</v>
      </c>
      <c r="L27" s="20">
        <v>4</v>
      </c>
      <c r="M27" s="20">
        <v>50.5</v>
      </c>
      <c r="N27" s="414">
        <v>1510</v>
      </c>
      <c r="O27" s="378">
        <v>20</v>
      </c>
      <c r="P27" s="415">
        <v>75.5</v>
      </c>
      <c r="Q27" s="419">
        <v>1532</v>
      </c>
      <c r="R27" s="378">
        <v>20</v>
      </c>
      <c r="S27" s="378">
        <v>76.599999999999994</v>
      </c>
      <c r="T27" s="381">
        <v>78.95</v>
      </c>
      <c r="U27" s="420">
        <v>74.45</v>
      </c>
      <c r="V27" s="298"/>
    </row>
    <row r="28" spans="1:22" x14ac:dyDescent="0.3">
      <c r="A28" s="21" t="s">
        <v>956</v>
      </c>
      <c r="B28" s="21" t="s">
        <v>18</v>
      </c>
      <c r="C28" s="299" t="s">
        <v>1971</v>
      </c>
      <c r="D28" s="241">
        <v>415700</v>
      </c>
      <c r="E28" s="20">
        <v>1843</v>
      </c>
      <c r="F28" s="20">
        <v>22</v>
      </c>
      <c r="G28" s="417">
        <v>83.772727272727266</v>
      </c>
      <c r="H28" s="243">
        <v>1451</v>
      </c>
      <c r="I28" s="20">
        <v>19</v>
      </c>
      <c r="J28" s="20">
        <v>76.400000000000006</v>
      </c>
      <c r="K28" s="20">
        <v>601</v>
      </c>
      <c r="L28" s="20">
        <v>11</v>
      </c>
      <c r="M28" s="20">
        <v>54.6</v>
      </c>
      <c r="N28" s="414">
        <v>1205</v>
      </c>
      <c r="O28" s="378">
        <v>20</v>
      </c>
      <c r="P28" s="415">
        <v>60.25</v>
      </c>
      <c r="Q28" s="419"/>
      <c r="R28" s="378"/>
      <c r="S28" s="378"/>
      <c r="T28" s="381"/>
      <c r="U28" s="420"/>
      <c r="V28" s="280"/>
    </row>
    <row r="29" spans="1:22" x14ac:dyDescent="0.3">
      <c r="A29" s="21" t="s">
        <v>1043</v>
      </c>
      <c r="B29" s="21" t="s">
        <v>13</v>
      </c>
      <c r="C29" s="299" t="s">
        <v>1972</v>
      </c>
      <c r="D29" s="241">
        <v>459900</v>
      </c>
      <c r="E29" s="20">
        <v>1606</v>
      </c>
      <c r="F29" s="20">
        <v>21</v>
      </c>
      <c r="G29" s="417">
        <v>76.476190476190482</v>
      </c>
      <c r="H29" s="243">
        <v>1859</v>
      </c>
      <c r="I29" s="20">
        <v>22</v>
      </c>
      <c r="J29" s="20">
        <v>84.5</v>
      </c>
      <c r="K29" s="20">
        <v>1330</v>
      </c>
      <c r="L29" s="20">
        <v>17</v>
      </c>
      <c r="M29" s="20">
        <v>78.2</v>
      </c>
      <c r="N29" s="414">
        <v>630</v>
      </c>
      <c r="O29" s="378">
        <v>13</v>
      </c>
      <c r="P29" s="415">
        <v>48.46</v>
      </c>
      <c r="Q29" s="378">
        <v>610</v>
      </c>
      <c r="R29" s="378">
        <v>12</v>
      </c>
      <c r="S29" s="378">
        <v>50.8</v>
      </c>
      <c r="T29" s="381"/>
      <c r="U29" s="420"/>
      <c r="V29" s="298"/>
    </row>
    <row r="30" spans="1:22" x14ac:dyDescent="0.3">
      <c r="A30" s="21" t="s">
        <v>1044</v>
      </c>
      <c r="B30" s="21" t="s">
        <v>2</v>
      </c>
      <c r="C30" s="299" t="s">
        <v>1974</v>
      </c>
      <c r="D30" s="241">
        <v>449300</v>
      </c>
      <c r="E30" s="20">
        <v>1716</v>
      </c>
      <c r="F30" s="20">
        <v>22</v>
      </c>
      <c r="G30" s="417">
        <v>78</v>
      </c>
      <c r="H30" s="243">
        <v>1816</v>
      </c>
      <c r="I30" s="20">
        <v>22</v>
      </c>
      <c r="J30" s="20">
        <v>82.5</v>
      </c>
      <c r="K30" s="20">
        <v>1248</v>
      </c>
      <c r="L30" s="20">
        <v>16</v>
      </c>
      <c r="M30" s="20">
        <v>78</v>
      </c>
      <c r="N30" s="414">
        <v>1190</v>
      </c>
      <c r="O30" s="378">
        <v>16</v>
      </c>
      <c r="P30" s="415">
        <v>74.38</v>
      </c>
      <c r="Q30" s="378">
        <v>112</v>
      </c>
      <c r="R30" s="378">
        <v>3</v>
      </c>
      <c r="S30" s="378">
        <v>37.299999999999997</v>
      </c>
      <c r="T30" s="381"/>
      <c r="U30" s="420"/>
      <c r="V30" s="280"/>
    </row>
    <row r="31" spans="1:22" x14ac:dyDescent="0.3">
      <c r="A31" s="21" t="s">
        <v>894</v>
      </c>
      <c r="B31" s="21" t="s">
        <v>21</v>
      </c>
      <c r="C31" s="299" t="s">
        <v>1972</v>
      </c>
      <c r="D31" s="241">
        <v>255300</v>
      </c>
      <c r="E31" s="20">
        <v>0</v>
      </c>
      <c r="F31" s="20">
        <v>0</v>
      </c>
      <c r="G31" s="417">
        <v>0</v>
      </c>
      <c r="H31" s="243">
        <v>67</v>
      </c>
      <c r="I31" s="20">
        <v>1</v>
      </c>
      <c r="J31" s="20">
        <v>67</v>
      </c>
      <c r="K31" s="20">
        <v>180</v>
      </c>
      <c r="L31" s="20">
        <v>3</v>
      </c>
      <c r="M31" s="20">
        <v>60</v>
      </c>
      <c r="N31" s="414">
        <v>434</v>
      </c>
      <c r="O31" s="378">
        <v>9</v>
      </c>
      <c r="P31" s="415">
        <v>48.22</v>
      </c>
      <c r="Q31" s="378"/>
      <c r="R31" s="378">
        <v>0</v>
      </c>
      <c r="S31" s="378">
        <v>0</v>
      </c>
      <c r="T31" s="381"/>
      <c r="U31" s="420"/>
      <c r="V31" s="280"/>
    </row>
    <row r="32" spans="1:22" x14ac:dyDescent="0.3">
      <c r="A32" s="21" t="s">
        <v>1486</v>
      </c>
      <c r="B32" s="21" t="s">
        <v>15</v>
      </c>
      <c r="C32" s="299" t="s">
        <v>38</v>
      </c>
      <c r="D32" s="241">
        <v>123900</v>
      </c>
      <c r="E32" s="20">
        <v>157</v>
      </c>
      <c r="F32" s="20">
        <v>4</v>
      </c>
      <c r="G32" s="417">
        <v>39.25</v>
      </c>
      <c r="H32" s="243"/>
      <c r="I32" s="20"/>
      <c r="J32" s="20"/>
      <c r="K32" s="20">
        <v>0</v>
      </c>
      <c r="L32" s="20">
        <v>0</v>
      </c>
      <c r="M32" s="20">
        <v>0</v>
      </c>
      <c r="N32" s="414"/>
      <c r="O32" s="378"/>
      <c r="P32" s="415"/>
      <c r="Q32" s="378"/>
      <c r="R32" s="378"/>
      <c r="S32" s="378"/>
      <c r="T32" s="381"/>
      <c r="U32" s="420"/>
      <c r="V32" s="280"/>
    </row>
    <row r="33" spans="1:22" x14ac:dyDescent="0.3">
      <c r="A33" s="21" t="s">
        <v>1045</v>
      </c>
      <c r="B33" s="21" t="s">
        <v>17</v>
      </c>
      <c r="C33" s="299" t="s">
        <v>9</v>
      </c>
      <c r="D33" s="241">
        <v>379200</v>
      </c>
      <c r="E33" s="20">
        <v>1167</v>
      </c>
      <c r="F33" s="20">
        <v>18</v>
      </c>
      <c r="G33" s="417">
        <v>64.833333333333329</v>
      </c>
      <c r="H33" s="243">
        <v>1463</v>
      </c>
      <c r="I33" s="20">
        <v>21</v>
      </c>
      <c r="J33" s="20">
        <v>69.7</v>
      </c>
      <c r="K33" s="20">
        <v>916</v>
      </c>
      <c r="L33" s="20">
        <v>16</v>
      </c>
      <c r="M33" s="20">
        <v>57.2</v>
      </c>
      <c r="N33" s="414">
        <v>1260</v>
      </c>
      <c r="O33" s="378">
        <v>21</v>
      </c>
      <c r="P33" s="415">
        <v>60</v>
      </c>
      <c r="Q33" s="378">
        <v>490</v>
      </c>
      <c r="R33" s="378">
        <v>11</v>
      </c>
      <c r="S33" s="378">
        <v>44.5</v>
      </c>
      <c r="T33" s="381"/>
      <c r="U33" s="420"/>
      <c r="V33" s="21"/>
    </row>
    <row r="34" spans="1:22" x14ac:dyDescent="0.3">
      <c r="A34" s="21" t="s">
        <v>1046</v>
      </c>
      <c r="B34" s="21" t="s">
        <v>2</v>
      </c>
      <c r="C34" s="299" t="s">
        <v>1974</v>
      </c>
      <c r="D34" s="241">
        <v>361600</v>
      </c>
      <c r="E34" s="20">
        <v>1019</v>
      </c>
      <c r="F34" s="20">
        <v>17</v>
      </c>
      <c r="G34" s="417">
        <v>59.941176470588232</v>
      </c>
      <c r="H34" s="243">
        <v>930</v>
      </c>
      <c r="I34" s="20">
        <v>14</v>
      </c>
      <c r="J34" s="20">
        <v>66.400000000000006</v>
      </c>
      <c r="K34" s="20">
        <v>904</v>
      </c>
      <c r="L34" s="20">
        <v>13</v>
      </c>
      <c r="M34" s="20">
        <v>69.5</v>
      </c>
      <c r="N34" s="414">
        <v>617</v>
      </c>
      <c r="O34" s="378">
        <v>13</v>
      </c>
      <c r="P34" s="415">
        <v>47.46</v>
      </c>
      <c r="Q34" s="378"/>
      <c r="R34" s="378">
        <v>0</v>
      </c>
      <c r="S34" s="378">
        <v>0</v>
      </c>
      <c r="T34" s="381"/>
      <c r="U34" s="420"/>
      <c r="V34" s="203"/>
    </row>
    <row r="35" spans="1:22" x14ac:dyDescent="0.3">
      <c r="A35" s="21" t="s">
        <v>1047</v>
      </c>
      <c r="B35" s="21" t="s">
        <v>16</v>
      </c>
      <c r="C35" s="299" t="s">
        <v>38</v>
      </c>
      <c r="D35" s="241">
        <v>233500</v>
      </c>
      <c r="E35" s="20">
        <v>763</v>
      </c>
      <c r="F35" s="20">
        <v>17</v>
      </c>
      <c r="G35" s="417">
        <v>44.882352941176471</v>
      </c>
      <c r="H35" s="243">
        <v>286</v>
      </c>
      <c r="I35" s="20">
        <v>6</v>
      </c>
      <c r="J35" s="20">
        <v>47.7</v>
      </c>
      <c r="K35" s="20">
        <v>298</v>
      </c>
      <c r="L35" s="20">
        <v>5</v>
      </c>
      <c r="M35" s="20">
        <v>59.6</v>
      </c>
      <c r="N35" s="414">
        <v>382</v>
      </c>
      <c r="O35" s="378">
        <v>7</v>
      </c>
      <c r="P35" s="415">
        <v>54.57</v>
      </c>
      <c r="Q35" s="419">
        <v>1268</v>
      </c>
      <c r="R35" s="378">
        <v>20</v>
      </c>
      <c r="S35" s="378">
        <v>63.4</v>
      </c>
      <c r="T35" s="381"/>
      <c r="U35" s="420"/>
      <c r="V35" s="21"/>
    </row>
    <row r="36" spans="1:22" x14ac:dyDescent="0.3">
      <c r="A36" s="21" t="s">
        <v>1758</v>
      </c>
      <c r="B36" s="21" t="s">
        <v>2</v>
      </c>
      <c r="C36" s="299" t="s">
        <v>9</v>
      </c>
      <c r="D36" s="241">
        <v>117300</v>
      </c>
      <c r="E36" s="20">
        <v>0</v>
      </c>
      <c r="F36" s="20">
        <v>0</v>
      </c>
      <c r="G36" s="417">
        <v>0</v>
      </c>
      <c r="H36" s="243"/>
      <c r="I36" s="20"/>
      <c r="J36" s="20"/>
      <c r="K36" s="20"/>
      <c r="L36" s="20"/>
      <c r="M36" s="20"/>
      <c r="N36" s="414"/>
      <c r="O36" s="378"/>
      <c r="P36" s="415"/>
      <c r="Q36" s="419"/>
      <c r="R36" s="378"/>
      <c r="S36" s="378"/>
      <c r="T36" s="381"/>
      <c r="U36" s="420"/>
      <c r="V36" s="280"/>
    </row>
    <row r="37" spans="1:22" x14ac:dyDescent="0.3">
      <c r="A37" s="21" t="s">
        <v>1048</v>
      </c>
      <c r="B37" s="21" t="s">
        <v>25</v>
      </c>
      <c r="C37" s="299" t="s">
        <v>9</v>
      </c>
      <c r="D37" s="241">
        <v>431700</v>
      </c>
      <c r="E37" s="20">
        <v>1763</v>
      </c>
      <c r="F37" s="20">
        <v>19</v>
      </c>
      <c r="G37" s="417">
        <v>92.78947368421052</v>
      </c>
      <c r="H37" s="243">
        <v>1269</v>
      </c>
      <c r="I37" s="20">
        <v>16</v>
      </c>
      <c r="J37" s="20">
        <v>79.3</v>
      </c>
      <c r="K37" s="20">
        <v>1415</v>
      </c>
      <c r="L37" s="20">
        <v>17</v>
      </c>
      <c r="M37" s="20">
        <v>83.2</v>
      </c>
      <c r="N37" s="414">
        <v>938</v>
      </c>
      <c r="O37" s="378">
        <v>12</v>
      </c>
      <c r="P37" s="415">
        <v>78.17</v>
      </c>
      <c r="Q37" s="419">
        <v>1166</v>
      </c>
      <c r="R37" s="378">
        <v>16</v>
      </c>
      <c r="S37" s="378">
        <v>72.900000000000006</v>
      </c>
      <c r="T37" s="381">
        <v>70.59</v>
      </c>
      <c r="U37" s="420">
        <v>69.89</v>
      </c>
      <c r="V37" s="21"/>
    </row>
    <row r="38" spans="1:22" x14ac:dyDescent="0.3">
      <c r="A38" s="21" t="s">
        <v>1049</v>
      </c>
      <c r="B38" s="21" t="s">
        <v>41</v>
      </c>
      <c r="C38" s="299" t="s">
        <v>1974</v>
      </c>
      <c r="D38" s="241">
        <v>346000</v>
      </c>
      <c r="E38" s="20">
        <v>1506</v>
      </c>
      <c r="F38" s="20">
        <v>21</v>
      </c>
      <c r="G38" s="417">
        <v>71.714285714285708</v>
      </c>
      <c r="H38" s="243">
        <v>890</v>
      </c>
      <c r="I38" s="20">
        <v>14</v>
      </c>
      <c r="J38" s="20">
        <v>63.6</v>
      </c>
      <c r="K38" s="20">
        <v>878</v>
      </c>
      <c r="L38" s="20">
        <v>13</v>
      </c>
      <c r="M38" s="20">
        <v>67.5</v>
      </c>
      <c r="N38" s="414">
        <v>1365</v>
      </c>
      <c r="O38" s="378">
        <v>19</v>
      </c>
      <c r="P38" s="415">
        <v>71.84</v>
      </c>
      <c r="Q38" s="378">
        <v>285</v>
      </c>
      <c r="R38" s="378">
        <v>6</v>
      </c>
      <c r="S38" s="378">
        <v>47.5</v>
      </c>
      <c r="T38" s="381">
        <v>8</v>
      </c>
      <c r="U38" s="420"/>
      <c r="V38" s="21"/>
    </row>
    <row r="39" spans="1:22" x14ac:dyDescent="0.3">
      <c r="A39" s="21" t="s">
        <v>1627</v>
      </c>
      <c r="B39" s="21" t="s">
        <v>25</v>
      </c>
      <c r="C39" s="299" t="s">
        <v>1974</v>
      </c>
      <c r="D39" s="241">
        <v>117300</v>
      </c>
      <c r="E39" s="20">
        <v>380</v>
      </c>
      <c r="F39" s="20">
        <v>8</v>
      </c>
      <c r="G39" s="417">
        <v>47.5</v>
      </c>
      <c r="H39" s="243"/>
      <c r="I39" s="20"/>
      <c r="J39" s="20"/>
      <c r="K39" s="20"/>
      <c r="L39" s="20"/>
      <c r="M39" s="20"/>
      <c r="N39" s="414"/>
      <c r="O39" s="378"/>
      <c r="P39" s="415"/>
      <c r="Q39" s="378"/>
      <c r="R39" s="378"/>
      <c r="S39" s="378"/>
      <c r="T39" s="381"/>
      <c r="U39" s="420"/>
      <c r="V39" s="280"/>
    </row>
    <row r="40" spans="1:22" x14ac:dyDescent="0.3">
      <c r="A40" s="21" t="s">
        <v>1487</v>
      </c>
      <c r="B40" s="21" t="s">
        <v>3</v>
      </c>
      <c r="C40" s="299" t="s">
        <v>38</v>
      </c>
      <c r="D40" s="241">
        <v>123900</v>
      </c>
      <c r="E40" s="20">
        <v>61</v>
      </c>
      <c r="F40" s="20">
        <v>2</v>
      </c>
      <c r="G40" s="417">
        <v>30.5</v>
      </c>
      <c r="H40" s="243"/>
      <c r="I40" s="20"/>
      <c r="J40" s="20"/>
      <c r="K40" s="20">
        <v>0</v>
      </c>
      <c r="L40" s="20">
        <v>0</v>
      </c>
      <c r="M40" s="20">
        <v>0</v>
      </c>
      <c r="N40" s="414"/>
      <c r="O40" s="378"/>
      <c r="P40" s="415"/>
      <c r="Q40" s="378"/>
      <c r="R40" s="378"/>
      <c r="S40" s="378"/>
      <c r="T40" s="381"/>
      <c r="U40" s="420"/>
      <c r="V40" s="280"/>
    </row>
    <row r="41" spans="1:22" x14ac:dyDescent="0.3">
      <c r="A41" s="21" t="s">
        <v>957</v>
      </c>
      <c r="B41" s="21" t="s">
        <v>21</v>
      </c>
      <c r="C41" s="299" t="s">
        <v>38</v>
      </c>
      <c r="D41" s="241">
        <v>123900</v>
      </c>
      <c r="E41" s="20">
        <v>398</v>
      </c>
      <c r="F41" s="20">
        <v>8</v>
      </c>
      <c r="G41" s="417">
        <v>49.75</v>
      </c>
      <c r="H41" s="243"/>
      <c r="I41" s="20"/>
      <c r="J41" s="20"/>
      <c r="K41" s="20">
        <v>51</v>
      </c>
      <c r="L41" s="20">
        <v>2</v>
      </c>
      <c r="M41" s="20">
        <v>25.5</v>
      </c>
      <c r="N41" s="414">
        <v>0</v>
      </c>
      <c r="O41" s="378">
        <v>0</v>
      </c>
      <c r="P41" s="415">
        <v>0</v>
      </c>
      <c r="Q41" s="419"/>
      <c r="R41" s="378"/>
      <c r="S41" s="378"/>
      <c r="T41" s="381"/>
      <c r="U41" s="420"/>
      <c r="V41" s="280"/>
    </row>
    <row r="42" spans="1:22" x14ac:dyDescent="0.3">
      <c r="A42" s="21" t="s">
        <v>1628</v>
      </c>
      <c r="B42" s="21" t="s">
        <v>14</v>
      </c>
      <c r="C42" s="299" t="s">
        <v>11</v>
      </c>
      <c r="D42" s="241">
        <v>123900</v>
      </c>
      <c r="E42" s="20">
        <v>128</v>
      </c>
      <c r="F42" s="20">
        <v>3</v>
      </c>
      <c r="G42" s="417">
        <v>42.666666666666664</v>
      </c>
      <c r="H42" s="243"/>
      <c r="I42" s="20"/>
      <c r="J42" s="20"/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420"/>
      <c r="V42" s="280"/>
    </row>
    <row r="43" spans="1:22" x14ac:dyDescent="0.3">
      <c r="A43" s="21" t="s">
        <v>1050</v>
      </c>
      <c r="B43" s="21" t="s">
        <v>24</v>
      </c>
      <c r="C43" s="299" t="s">
        <v>38</v>
      </c>
      <c r="D43" s="241">
        <v>227300</v>
      </c>
      <c r="E43" s="20">
        <v>213</v>
      </c>
      <c r="F43" s="20">
        <v>6</v>
      </c>
      <c r="G43" s="417">
        <v>35.5</v>
      </c>
      <c r="H43" s="243">
        <v>334</v>
      </c>
      <c r="I43" s="20">
        <v>8</v>
      </c>
      <c r="J43" s="20">
        <v>41.8</v>
      </c>
      <c r="K43" s="20">
        <v>398</v>
      </c>
      <c r="L43" s="20">
        <v>8</v>
      </c>
      <c r="M43" s="20">
        <v>49.8</v>
      </c>
      <c r="N43" s="414">
        <v>53</v>
      </c>
      <c r="O43" s="378">
        <v>2</v>
      </c>
      <c r="P43" s="415">
        <v>26.5</v>
      </c>
      <c r="Q43" s="378"/>
      <c r="R43" s="378">
        <v>0</v>
      </c>
      <c r="S43" s="378">
        <v>0</v>
      </c>
      <c r="T43" s="381"/>
      <c r="U43" s="420"/>
      <c r="V43" s="280"/>
    </row>
    <row r="44" spans="1:22" x14ac:dyDescent="0.3">
      <c r="A44" s="21" t="s">
        <v>1629</v>
      </c>
      <c r="B44" s="21" t="s">
        <v>16</v>
      </c>
      <c r="C44" s="299" t="s">
        <v>1973</v>
      </c>
      <c r="D44" s="241">
        <v>117300</v>
      </c>
      <c r="E44" s="20">
        <v>0</v>
      </c>
      <c r="F44" s="20">
        <v>0</v>
      </c>
      <c r="G44" s="417">
        <v>0</v>
      </c>
      <c r="H44" s="243"/>
      <c r="I44" s="20"/>
      <c r="J44" s="20"/>
      <c r="K44" s="20"/>
      <c r="L44" s="20"/>
      <c r="M44" s="20"/>
      <c r="N44" s="414"/>
      <c r="O44" s="378"/>
      <c r="P44" s="415"/>
      <c r="Q44" s="378"/>
      <c r="R44" s="378"/>
      <c r="S44" s="378"/>
      <c r="T44" s="381"/>
      <c r="U44" s="420"/>
      <c r="V44" s="280"/>
    </row>
    <row r="45" spans="1:22" x14ac:dyDescent="0.3">
      <c r="A45" s="21" t="s">
        <v>1051</v>
      </c>
      <c r="B45" s="21" t="s">
        <v>23</v>
      </c>
      <c r="C45" s="299" t="s">
        <v>10</v>
      </c>
      <c r="D45" s="241">
        <v>333800</v>
      </c>
      <c r="E45" s="20">
        <v>681</v>
      </c>
      <c r="F45" s="20">
        <v>10</v>
      </c>
      <c r="G45" s="417">
        <v>68.099999999999994</v>
      </c>
      <c r="H45" s="243">
        <v>1165</v>
      </c>
      <c r="I45" s="20">
        <v>19</v>
      </c>
      <c r="J45" s="20">
        <v>61.3</v>
      </c>
      <c r="K45" s="20"/>
      <c r="L45" s="20">
        <v>0</v>
      </c>
      <c r="M45" s="20"/>
      <c r="N45" s="414">
        <v>0</v>
      </c>
      <c r="O45" s="378">
        <v>0</v>
      </c>
      <c r="P45" s="415">
        <v>0</v>
      </c>
      <c r="Q45" s="419"/>
      <c r="R45" s="378"/>
      <c r="S45" s="378"/>
      <c r="T45" s="381"/>
      <c r="U45" s="420"/>
      <c r="V45" s="280"/>
    </row>
    <row r="46" spans="1:22" x14ac:dyDescent="0.3">
      <c r="A46" s="21" t="s">
        <v>1630</v>
      </c>
      <c r="B46" s="21" t="s">
        <v>22</v>
      </c>
      <c r="C46" s="299" t="s">
        <v>1971</v>
      </c>
      <c r="D46" s="241">
        <v>117300</v>
      </c>
      <c r="E46" s="20">
        <v>-1</v>
      </c>
      <c r="F46" s="20">
        <v>1</v>
      </c>
      <c r="G46" s="417">
        <v>-1</v>
      </c>
      <c r="H46" s="243"/>
      <c r="I46" s="20"/>
      <c r="J46" s="20"/>
      <c r="K46" s="20"/>
      <c r="L46" s="20"/>
      <c r="M46" s="20"/>
      <c r="N46" s="414"/>
      <c r="O46" s="378"/>
      <c r="P46" s="415"/>
      <c r="Q46" s="419"/>
      <c r="R46" s="378"/>
      <c r="S46" s="378"/>
      <c r="T46" s="381"/>
      <c r="U46" s="420"/>
      <c r="V46" s="280"/>
    </row>
    <row r="47" spans="1:22" x14ac:dyDescent="0.3">
      <c r="A47" s="21" t="s">
        <v>895</v>
      </c>
      <c r="B47" s="21" t="s">
        <v>13</v>
      </c>
      <c r="C47" s="299" t="s">
        <v>10</v>
      </c>
      <c r="D47" s="241">
        <v>268500</v>
      </c>
      <c r="E47" s="20">
        <v>1516</v>
      </c>
      <c r="F47" s="20">
        <v>20</v>
      </c>
      <c r="G47" s="417">
        <v>75.8</v>
      </c>
      <c r="H47" s="243">
        <v>444</v>
      </c>
      <c r="I47" s="20">
        <v>9</v>
      </c>
      <c r="J47" s="20">
        <v>49.3</v>
      </c>
      <c r="K47" s="20">
        <v>1456</v>
      </c>
      <c r="L47" s="20">
        <v>15</v>
      </c>
      <c r="M47" s="20">
        <v>97.1</v>
      </c>
      <c r="N47" s="414">
        <v>1529</v>
      </c>
      <c r="O47" s="378">
        <v>18</v>
      </c>
      <c r="P47" s="415">
        <v>84.94</v>
      </c>
      <c r="Q47" s="419">
        <v>1680</v>
      </c>
      <c r="R47" s="378">
        <v>21</v>
      </c>
      <c r="S47" s="378">
        <v>80</v>
      </c>
      <c r="T47" s="381">
        <v>61.69</v>
      </c>
      <c r="U47" s="420"/>
      <c r="V47" s="21"/>
    </row>
    <row r="48" spans="1:22" x14ac:dyDescent="0.3">
      <c r="A48" s="21" t="s">
        <v>1488</v>
      </c>
      <c r="B48" s="21" t="s">
        <v>12</v>
      </c>
      <c r="C48" s="299" t="s">
        <v>1972</v>
      </c>
      <c r="D48" s="241">
        <v>250400</v>
      </c>
      <c r="E48" s="20">
        <v>1565</v>
      </c>
      <c r="F48" s="20">
        <v>18</v>
      </c>
      <c r="G48" s="417">
        <v>86.944444444444443</v>
      </c>
      <c r="H48" s="243">
        <v>782</v>
      </c>
      <c r="I48" s="20">
        <v>17</v>
      </c>
      <c r="J48" s="20">
        <v>46</v>
      </c>
      <c r="K48" s="20"/>
      <c r="L48" s="20">
        <v>0</v>
      </c>
      <c r="M48" s="20"/>
      <c r="N48" s="414"/>
      <c r="O48" s="378"/>
      <c r="P48" s="415"/>
      <c r="Q48" s="419"/>
      <c r="R48" s="378"/>
      <c r="S48" s="378"/>
      <c r="T48" s="381"/>
      <c r="U48" s="420"/>
      <c r="V48" s="280"/>
    </row>
    <row r="49" spans="1:22" x14ac:dyDescent="0.3">
      <c r="A49" s="21" t="s">
        <v>958</v>
      </c>
      <c r="B49" s="21" t="s">
        <v>13</v>
      </c>
      <c r="C49" s="299" t="s">
        <v>38</v>
      </c>
      <c r="D49" s="241">
        <v>171500</v>
      </c>
      <c r="E49" s="20">
        <v>54</v>
      </c>
      <c r="F49" s="20">
        <v>2</v>
      </c>
      <c r="G49" s="417">
        <v>27</v>
      </c>
      <c r="H49" s="243">
        <v>189</v>
      </c>
      <c r="I49" s="20">
        <v>6</v>
      </c>
      <c r="J49" s="20">
        <v>31.5</v>
      </c>
      <c r="K49" s="20">
        <v>263</v>
      </c>
      <c r="L49" s="20">
        <v>6</v>
      </c>
      <c r="M49" s="20">
        <v>43.8</v>
      </c>
      <c r="N49" s="414">
        <v>0</v>
      </c>
      <c r="O49" s="378">
        <v>0</v>
      </c>
      <c r="P49" s="415">
        <v>0</v>
      </c>
      <c r="Q49" s="419"/>
      <c r="R49" s="378"/>
      <c r="S49" s="378"/>
      <c r="T49" s="381"/>
      <c r="U49" s="420"/>
      <c r="V49" s="280"/>
    </row>
    <row r="50" spans="1:22" x14ac:dyDescent="0.3">
      <c r="A50" s="21" t="s">
        <v>1052</v>
      </c>
      <c r="B50" s="21" t="s">
        <v>18</v>
      </c>
      <c r="C50" s="299" t="s">
        <v>9</v>
      </c>
      <c r="D50" s="241">
        <v>309500</v>
      </c>
      <c r="E50" s="20">
        <v>988</v>
      </c>
      <c r="F50" s="20">
        <v>20</v>
      </c>
      <c r="G50" s="417">
        <v>49.4</v>
      </c>
      <c r="H50" s="243">
        <v>1251</v>
      </c>
      <c r="I50" s="20">
        <v>22</v>
      </c>
      <c r="J50" s="20">
        <v>56.9</v>
      </c>
      <c r="K50" s="20">
        <v>1018</v>
      </c>
      <c r="L50" s="20">
        <v>16</v>
      </c>
      <c r="M50" s="20">
        <v>63.6</v>
      </c>
      <c r="N50" s="414">
        <v>505</v>
      </c>
      <c r="O50" s="378">
        <v>9</v>
      </c>
      <c r="P50" s="415">
        <v>56.11</v>
      </c>
      <c r="Q50" s="378">
        <v>850</v>
      </c>
      <c r="R50" s="378">
        <v>20</v>
      </c>
      <c r="S50" s="378">
        <v>42.5</v>
      </c>
      <c r="T50" s="381">
        <v>58</v>
      </c>
      <c r="U50" s="420">
        <v>54.14</v>
      </c>
      <c r="V50" s="21"/>
    </row>
    <row r="51" spans="1:22" x14ac:dyDescent="0.3">
      <c r="A51" s="21" t="s">
        <v>1053</v>
      </c>
      <c r="B51" s="21" t="s">
        <v>14</v>
      </c>
      <c r="C51" s="299" t="s">
        <v>38</v>
      </c>
      <c r="D51" s="241">
        <v>280100</v>
      </c>
      <c r="E51" s="20">
        <v>323</v>
      </c>
      <c r="F51" s="20">
        <v>8</v>
      </c>
      <c r="G51" s="417">
        <v>40.375</v>
      </c>
      <c r="H51" s="243">
        <v>566</v>
      </c>
      <c r="I51" s="20">
        <v>11</v>
      </c>
      <c r="J51" s="20">
        <v>51.5</v>
      </c>
      <c r="K51" s="20"/>
      <c r="L51" s="20">
        <v>0</v>
      </c>
      <c r="M51" s="20"/>
      <c r="N51" s="414">
        <v>0</v>
      </c>
      <c r="O51" s="378">
        <v>0</v>
      </c>
      <c r="P51" s="415">
        <v>0</v>
      </c>
      <c r="Q51" s="378"/>
      <c r="R51" s="378"/>
      <c r="S51" s="378"/>
      <c r="T51" s="381"/>
      <c r="U51" s="420"/>
      <c r="V51" s="280"/>
    </row>
    <row r="52" spans="1:22" x14ac:dyDescent="0.3">
      <c r="A52" s="21" t="s">
        <v>1054</v>
      </c>
      <c r="B52" s="21" t="s">
        <v>41</v>
      </c>
      <c r="C52" s="299" t="s">
        <v>10</v>
      </c>
      <c r="D52" s="241">
        <v>451200</v>
      </c>
      <c r="E52" s="20">
        <v>589</v>
      </c>
      <c r="F52" s="20">
        <v>8</v>
      </c>
      <c r="G52" s="417">
        <v>73.625</v>
      </c>
      <c r="H52" s="243">
        <v>1492</v>
      </c>
      <c r="I52" s="20">
        <v>18</v>
      </c>
      <c r="J52" s="20">
        <v>82.9</v>
      </c>
      <c r="K52" s="20">
        <v>1629</v>
      </c>
      <c r="L52" s="20">
        <v>17</v>
      </c>
      <c r="M52" s="20">
        <v>95.8</v>
      </c>
      <c r="N52" s="414">
        <v>2064</v>
      </c>
      <c r="O52" s="378">
        <v>22</v>
      </c>
      <c r="P52" s="415">
        <v>93.82</v>
      </c>
      <c r="Q52" s="419">
        <v>1693</v>
      </c>
      <c r="R52" s="378">
        <v>21</v>
      </c>
      <c r="S52" s="378">
        <v>80.599999999999994</v>
      </c>
      <c r="T52" s="381">
        <v>92.68</v>
      </c>
      <c r="U52" s="420">
        <v>74.94</v>
      </c>
      <c r="V52" s="21"/>
    </row>
    <row r="53" spans="1:22" s="200" customFormat="1" x14ac:dyDescent="0.3">
      <c r="A53" s="21" t="s">
        <v>1757</v>
      </c>
      <c r="B53" s="21" t="s">
        <v>25</v>
      </c>
      <c r="C53" s="299" t="s">
        <v>10</v>
      </c>
      <c r="D53" s="241">
        <v>102400</v>
      </c>
      <c r="E53" s="20">
        <v>74</v>
      </c>
      <c r="F53" s="20">
        <v>1</v>
      </c>
      <c r="G53" s="417">
        <v>74</v>
      </c>
      <c r="H53" s="243"/>
      <c r="I53" s="20"/>
      <c r="J53" s="20"/>
      <c r="K53" s="20"/>
      <c r="L53" s="20"/>
      <c r="M53" s="20"/>
      <c r="N53" s="414"/>
      <c r="O53" s="378"/>
      <c r="P53" s="415"/>
      <c r="Q53" s="419"/>
      <c r="R53" s="378"/>
      <c r="S53" s="378"/>
      <c r="T53" s="381"/>
      <c r="U53" s="420"/>
      <c r="V53" s="280"/>
    </row>
    <row r="54" spans="1:22" x14ac:dyDescent="0.3">
      <c r="A54" s="21" t="s">
        <v>1055</v>
      </c>
      <c r="B54" s="21" t="s">
        <v>16</v>
      </c>
      <c r="C54" s="299" t="s">
        <v>10</v>
      </c>
      <c r="D54" s="241">
        <v>239000</v>
      </c>
      <c r="E54" s="20">
        <v>0</v>
      </c>
      <c r="F54" s="20">
        <v>0</v>
      </c>
      <c r="G54" s="417">
        <v>0</v>
      </c>
      <c r="H54" s="243">
        <v>483</v>
      </c>
      <c r="I54" s="20">
        <v>11</v>
      </c>
      <c r="J54" s="20">
        <v>43.9</v>
      </c>
      <c r="K54" s="20">
        <v>305</v>
      </c>
      <c r="L54" s="20">
        <v>5</v>
      </c>
      <c r="M54" s="20">
        <v>61</v>
      </c>
      <c r="N54" s="414">
        <v>1061</v>
      </c>
      <c r="O54" s="378">
        <v>14</v>
      </c>
      <c r="P54" s="415">
        <v>75.790000000000006</v>
      </c>
      <c r="Q54" s="419">
        <v>1106</v>
      </c>
      <c r="R54" s="378">
        <v>13</v>
      </c>
      <c r="S54" s="378">
        <v>85.1</v>
      </c>
      <c r="T54" s="381">
        <v>89.18</v>
      </c>
      <c r="U54" s="420">
        <v>73.599999999999994</v>
      </c>
      <c r="V54" s="21"/>
    </row>
    <row r="55" spans="1:22" x14ac:dyDescent="0.3">
      <c r="A55" s="21" t="s">
        <v>959</v>
      </c>
      <c r="B55" s="21" t="s">
        <v>24</v>
      </c>
      <c r="C55" s="299" t="s">
        <v>9</v>
      </c>
      <c r="D55" s="241">
        <v>325100</v>
      </c>
      <c r="E55" s="20">
        <v>1814</v>
      </c>
      <c r="F55" s="20">
        <v>21</v>
      </c>
      <c r="G55" s="417">
        <v>86.38095238095238</v>
      </c>
      <c r="H55" s="243">
        <v>896</v>
      </c>
      <c r="I55" s="20">
        <v>15</v>
      </c>
      <c r="J55" s="20">
        <v>59.7</v>
      </c>
      <c r="K55" s="20">
        <v>949</v>
      </c>
      <c r="L55" s="20">
        <v>16</v>
      </c>
      <c r="M55" s="20">
        <v>59.3</v>
      </c>
      <c r="N55" s="414">
        <v>1144</v>
      </c>
      <c r="O55" s="378">
        <v>21</v>
      </c>
      <c r="P55" s="415">
        <v>54.48</v>
      </c>
      <c r="Q55" s="419"/>
      <c r="R55" s="378"/>
      <c r="S55" s="378"/>
      <c r="T55" s="381"/>
      <c r="U55" s="420"/>
      <c r="V55" s="21"/>
    </row>
    <row r="56" spans="1:22" x14ac:dyDescent="0.3">
      <c r="A56" s="21" t="s">
        <v>1056</v>
      </c>
      <c r="B56" s="21" t="s">
        <v>18</v>
      </c>
      <c r="C56" s="299" t="s">
        <v>1976</v>
      </c>
      <c r="D56" s="241">
        <v>456400</v>
      </c>
      <c r="E56" s="20">
        <v>2049</v>
      </c>
      <c r="F56" s="20">
        <v>21</v>
      </c>
      <c r="G56" s="417">
        <v>97.571428571428569</v>
      </c>
      <c r="H56" s="243">
        <v>1761</v>
      </c>
      <c r="I56" s="20">
        <v>21</v>
      </c>
      <c r="J56" s="20">
        <v>83.9</v>
      </c>
      <c r="K56" s="20">
        <v>1682</v>
      </c>
      <c r="L56" s="20">
        <v>17</v>
      </c>
      <c r="M56" s="20">
        <v>98.9</v>
      </c>
      <c r="N56" s="414">
        <v>1820</v>
      </c>
      <c r="O56" s="378">
        <v>22</v>
      </c>
      <c r="P56" s="415">
        <v>82.73</v>
      </c>
      <c r="Q56" s="419">
        <v>1642</v>
      </c>
      <c r="R56" s="378">
        <v>22</v>
      </c>
      <c r="S56" s="378">
        <v>74.599999999999994</v>
      </c>
      <c r="T56" s="381">
        <v>81.59</v>
      </c>
      <c r="U56" s="420">
        <v>90.36</v>
      </c>
      <c r="V56" s="21"/>
    </row>
    <row r="57" spans="1:22" x14ac:dyDescent="0.3">
      <c r="A57" s="21" t="s">
        <v>1057</v>
      </c>
      <c r="B57" s="21" t="s">
        <v>23</v>
      </c>
      <c r="C57" s="299" t="s">
        <v>10</v>
      </c>
      <c r="D57" s="241">
        <v>578500</v>
      </c>
      <c r="E57" s="20">
        <v>2213</v>
      </c>
      <c r="F57" s="20">
        <v>21</v>
      </c>
      <c r="G57" s="417">
        <v>105.38095238095238</v>
      </c>
      <c r="H57" s="243">
        <v>2232</v>
      </c>
      <c r="I57" s="20">
        <v>21</v>
      </c>
      <c r="J57" s="20">
        <v>106.3</v>
      </c>
      <c r="K57" s="20">
        <v>1868</v>
      </c>
      <c r="L57" s="20">
        <v>17</v>
      </c>
      <c r="M57" s="20">
        <v>109.9</v>
      </c>
      <c r="N57" s="414">
        <v>2252</v>
      </c>
      <c r="O57" s="378">
        <v>21</v>
      </c>
      <c r="P57" s="415">
        <v>107.24</v>
      </c>
      <c r="Q57" s="419">
        <v>1937</v>
      </c>
      <c r="R57" s="378">
        <v>22</v>
      </c>
      <c r="S57" s="378">
        <v>88</v>
      </c>
      <c r="T57" s="381">
        <v>85.1</v>
      </c>
      <c r="U57" s="420">
        <v>91.32</v>
      </c>
      <c r="V57" s="21"/>
    </row>
    <row r="58" spans="1:22" x14ac:dyDescent="0.3">
      <c r="A58" s="21" t="s">
        <v>1058</v>
      </c>
      <c r="B58" s="21" t="s">
        <v>2</v>
      </c>
      <c r="C58" s="299" t="s">
        <v>1972</v>
      </c>
      <c r="D58" s="241">
        <v>458600</v>
      </c>
      <c r="E58" s="20">
        <v>1921</v>
      </c>
      <c r="F58" s="20">
        <v>22</v>
      </c>
      <c r="G58" s="417">
        <v>87.318181818181813</v>
      </c>
      <c r="H58" s="243">
        <v>1685</v>
      </c>
      <c r="I58" s="20">
        <v>20</v>
      </c>
      <c r="J58" s="20">
        <v>84.2</v>
      </c>
      <c r="K58" s="20">
        <v>1291</v>
      </c>
      <c r="L58" s="20">
        <v>15</v>
      </c>
      <c r="M58" s="20">
        <v>86.1</v>
      </c>
      <c r="N58" s="414">
        <v>1117</v>
      </c>
      <c r="O58" s="378">
        <v>16</v>
      </c>
      <c r="P58" s="415">
        <v>69.81</v>
      </c>
      <c r="Q58" s="378">
        <v>90</v>
      </c>
      <c r="R58" s="378">
        <v>3</v>
      </c>
      <c r="S58" s="378">
        <v>30</v>
      </c>
      <c r="T58" s="381">
        <v>49</v>
      </c>
      <c r="U58" s="420"/>
      <c r="V58" s="21"/>
    </row>
    <row r="59" spans="1:22" x14ac:dyDescent="0.3">
      <c r="A59" s="21" t="s">
        <v>1059</v>
      </c>
      <c r="B59" s="21" t="s">
        <v>22</v>
      </c>
      <c r="C59" s="299" t="s">
        <v>9</v>
      </c>
      <c r="D59" s="241">
        <v>289000</v>
      </c>
      <c r="E59" s="20">
        <v>370</v>
      </c>
      <c r="F59" s="20">
        <v>10</v>
      </c>
      <c r="G59" s="417">
        <v>37</v>
      </c>
      <c r="H59" s="243">
        <v>531</v>
      </c>
      <c r="I59" s="20">
        <v>10</v>
      </c>
      <c r="J59" s="20">
        <v>53.1</v>
      </c>
      <c r="K59" s="20">
        <v>274</v>
      </c>
      <c r="L59" s="20">
        <v>6</v>
      </c>
      <c r="M59" s="20">
        <v>45.7</v>
      </c>
      <c r="N59" s="414">
        <v>83</v>
      </c>
      <c r="O59" s="378">
        <v>2</v>
      </c>
      <c r="P59" s="415">
        <v>41.5</v>
      </c>
      <c r="Q59" s="378">
        <v>230</v>
      </c>
      <c r="R59" s="378">
        <v>4</v>
      </c>
      <c r="S59" s="378">
        <v>57.5</v>
      </c>
      <c r="T59" s="381"/>
      <c r="U59" s="420"/>
      <c r="V59" s="280"/>
    </row>
    <row r="60" spans="1:22" x14ac:dyDescent="0.3">
      <c r="A60" s="21" t="s">
        <v>1060</v>
      </c>
      <c r="B60" s="21" t="s">
        <v>23</v>
      </c>
      <c r="C60" s="299" t="s">
        <v>1971</v>
      </c>
      <c r="D60" s="241">
        <v>364200</v>
      </c>
      <c r="E60" s="20">
        <v>1219</v>
      </c>
      <c r="F60" s="20">
        <v>16</v>
      </c>
      <c r="G60" s="417">
        <v>76.1875</v>
      </c>
      <c r="H60" s="243">
        <v>803</v>
      </c>
      <c r="I60" s="20">
        <v>12</v>
      </c>
      <c r="J60" s="20">
        <v>66.900000000000006</v>
      </c>
      <c r="K60" s="20">
        <v>533</v>
      </c>
      <c r="L60" s="20">
        <v>9</v>
      </c>
      <c r="M60" s="20">
        <v>59.2</v>
      </c>
      <c r="N60" s="414">
        <v>1314</v>
      </c>
      <c r="O60" s="378">
        <v>19</v>
      </c>
      <c r="P60" s="415">
        <v>69.16</v>
      </c>
      <c r="Q60" s="419">
        <v>1211</v>
      </c>
      <c r="R60" s="378">
        <v>19</v>
      </c>
      <c r="S60" s="378">
        <v>63.7</v>
      </c>
      <c r="T60" s="381">
        <v>78</v>
      </c>
      <c r="U60" s="420">
        <v>76</v>
      </c>
      <c r="V60" s="21"/>
    </row>
    <row r="61" spans="1:22" x14ac:dyDescent="0.3">
      <c r="A61" s="21" t="s">
        <v>1061</v>
      </c>
      <c r="B61" s="21" t="s">
        <v>3</v>
      </c>
      <c r="C61" s="299" t="s">
        <v>1972</v>
      </c>
      <c r="D61" s="241">
        <v>651700</v>
      </c>
      <c r="E61" s="20">
        <v>2439</v>
      </c>
      <c r="F61" s="20">
        <v>21</v>
      </c>
      <c r="G61" s="417">
        <v>116.14285714285714</v>
      </c>
      <c r="H61" s="243">
        <v>2634</v>
      </c>
      <c r="I61" s="20">
        <v>22</v>
      </c>
      <c r="J61" s="20">
        <v>119.7</v>
      </c>
      <c r="K61" s="20">
        <v>1974</v>
      </c>
      <c r="L61" s="20">
        <v>17</v>
      </c>
      <c r="M61" s="20">
        <v>116.1</v>
      </c>
      <c r="N61" s="414">
        <v>2524</v>
      </c>
      <c r="O61" s="378">
        <v>22</v>
      </c>
      <c r="P61" s="415">
        <v>114.73</v>
      </c>
      <c r="Q61" s="419">
        <v>1976</v>
      </c>
      <c r="R61" s="378">
        <v>19</v>
      </c>
      <c r="S61" s="378">
        <v>104</v>
      </c>
      <c r="T61" s="381">
        <v>105.09</v>
      </c>
      <c r="U61" s="420">
        <v>107.73</v>
      </c>
      <c r="V61" s="21"/>
    </row>
    <row r="62" spans="1:22" x14ac:dyDescent="0.3">
      <c r="A62" s="21" t="s">
        <v>1489</v>
      </c>
      <c r="B62" s="21" t="s">
        <v>12</v>
      </c>
      <c r="C62" s="299" t="s">
        <v>9</v>
      </c>
      <c r="D62" s="241">
        <v>123900</v>
      </c>
      <c r="E62" s="20">
        <v>0</v>
      </c>
      <c r="F62" s="20">
        <v>0</v>
      </c>
      <c r="G62" s="417">
        <v>0</v>
      </c>
      <c r="H62" s="243"/>
      <c r="I62" s="20"/>
      <c r="J62" s="20"/>
      <c r="K62" s="20"/>
      <c r="L62" s="20">
        <v>0</v>
      </c>
      <c r="M62" s="20"/>
      <c r="N62" s="414"/>
      <c r="O62" s="378"/>
      <c r="P62" s="415"/>
      <c r="Q62" s="419"/>
      <c r="R62" s="378"/>
      <c r="S62" s="378"/>
      <c r="T62" s="381"/>
      <c r="U62" s="420"/>
      <c r="V62" s="280"/>
    </row>
    <row r="63" spans="1:22" x14ac:dyDescent="0.3">
      <c r="A63" s="21" t="s">
        <v>960</v>
      </c>
      <c r="B63" s="21" t="s">
        <v>22</v>
      </c>
      <c r="C63" s="299" t="s">
        <v>9</v>
      </c>
      <c r="D63" s="241">
        <v>293200</v>
      </c>
      <c r="E63" s="20">
        <v>336</v>
      </c>
      <c r="F63" s="20">
        <v>9</v>
      </c>
      <c r="G63" s="417">
        <v>37.333333333333336</v>
      </c>
      <c r="H63" s="243">
        <v>377</v>
      </c>
      <c r="I63" s="20">
        <v>7</v>
      </c>
      <c r="J63" s="20">
        <v>53.9</v>
      </c>
      <c r="K63" s="20">
        <v>98</v>
      </c>
      <c r="L63" s="20">
        <v>3</v>
      </c>
      <c r="M63" s="20">
        <v>32.700000000000003</v>
      </c>
      <c r="N63" s="414">
        <v>0</v>
      </c>
      <c r="O63" s="378">
        <v>0</v>
      </c>
      <c r="P63" s="415">
        <v>0</v>
      </c>
      <c r="Q63" s="419"/>
      <c r="R63" s="378"/>
      <c r="S63" s="378"/>
      <c r="T63" s="381"/>
      <c r="U63" s="420"/>
      <c r="V63" s="280"/>
    </row>
    <row r="64" spans="1:22" x14ac:dyDescent="0.3">
      <c r="A64" s="21" t="s">
        <v>1062</v>
      </c>
      <c r="B64" s="21" t="s">
        <v>17</v>
      </c>
      <c r="C64" s="299" t="s">
        <v>9</v>
      </c>
      <c r="D64" s="241">
        <v>450900</v>
      </c>
      <c r="E64" s="20">
        <v>315</v>
      </c>
      <c r="F64" s="20">
        <v>5</v>
      </c>
      <c r="G64" s="417">
        <v>63</v>
      </c>
      <c r="H64" s="243">
        <v>1574</v>
      </c>
      <c r="I64" s="20">
        <v>19</v>
      </c>
      <c r="J64" s="20">
        <v>82.8</v>
      </c>
      <c r="K64" s="20">
        <v>1428</v>
      </c>
      <c r="L64" s="20">
        <v>17</v>
      </c>
      <c r="M64" s="20">
        <v>84</v>
      </c>
      <c r="N64" s="414">
        <v>1136</v>
      </c>
      <c r="O64" s="378">
        <v>15</v>
      </c>
      <c r="P64" s="415">
        <v>75.73</v>
      </c>
      <c r="Q64" s="419">
        <v>1026</v>
      </c>
      <c r="R64" s="378">
        <v>16</v>
      </c>
      <c r="S64" s="378">
        <v>64.099999999999994</v>
      </c>
      <c r="T64" s="381">
        <v>48.55</v>
      </c>
      <c r="U64" s="420"/>
      <c r="V64" s="21"/>
    </row>
    <row r="65" spans="1:22" s="200" customFormat="1" x14ac:dyDescent="0.3">
      <c r="A65" s="21" t="s">
        <v>1490</v>
      </c>
      <c r="B65" s="21" t="s">
        <v>21</v>
      </c>
      <c r="C65" s="299" t="s">
        <v>9</v>
      </c>
      <c r="D65" s="241">
        <v>265600</v>
      </c>
      <c r="E65" s="20">
        <v>1175</v>
      </c>
      <c r="F65" s="20">
        <v>17</v>
      </c>
      <c r="G65" s="417">
        <v>69.117647058823536</v>
      </c>
      <c r="H65" s="243">
        <v>244</v>
      </c>
      <c r="I65" s="20">
        <v>4</v>
      </c>
      <c r="J65" s="20">
        <v>61</v>
      </c>
      <c r="K65" s="20"/>
      <c r="L65" s="20">
        <v>0</v>
      </c>
      <c r="M65" s="20"/>
      <c r="N65" s="414"/>
      <c r="O65" s="378"/>
      <c r="P65" s="415"/>
      <c r="Q65" s="419"/>
      <c r="R65" s="378"/>
      <c r="S65" s="378"/>
      <c r="T65" s="381"/>
      <c r="U65" s="420"/>
      <c r="V65" s="280"/>
    </row>
    <row r="66" spans="1:22" x14ac:dyDescent="0.3">
      <c r="A66" s="21" t="s">
        <v>1631</v>
      </c>
      <c r="B66" s="21" t="s">
        <v>26</v>
      </c>
      <c r="C66" s="299" t="s">
        <v>9</v>
      </c>
      <c r="D66" s="241">
        <v>123900</v>
      </c>
      <c r="E66" s="20">
        <v>349</v>
      </c>
      <c r="F66" s="20">
        <v>7</v>
      </c>
      <c r="G66" s="417">
        <v>49.857142857142854</v>
      </c>
      <c r="H66" s="243"/>
      <c r="I66" s="20"/>
      <c r="J66" s="20"/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420"/>
      <c r="V66" s="280"/>
    </row>
    <row r="67" spans="1:22" x14ac:dyDescent="0.3">
      <c r="A67" s="21" t="s">
        <v>1491</v>
      </c>
      <c r="B67" s="21" t="s">
        <v>20</v>
      </c>
      <c r="C67" s="299" t="s">
        <v>9</v>
      </c>
      <c r="D67" s="241">
        <v>411000</v>
      </c>
      <c r="E67" s="20">
        <v>579</v>
      </c>
      <c r="F67" s="20">
        <v>9</v>
      </c>
      <c r="G67" s="417">
        <v>64.333333333333329</v>
      </c>
      <c r="H67" s="243">
        <v>755</v>
      </c>
      <c r="I67" s="20">
        <v>10</v>
      </c>
      <c r="J67" s="20">
        <v>75.5</v>
      </c>
      <c r="K67" s="20"/>
      <c r="L67" s="20">
        <v>0</v>
      </c>
      <c r="M67" s="20"/>
      <c r="N67" s="414"/>
      <c r="O67" s="378"/>
      <c r="P67" s="415"/>
      <c r="Q67" s="378"/>
      <c r="R67" s="378"/>
      <c r="S67" s="378"/>
      <c r="T67" s="381"/>
      <c r="U67" s="420"/>
      <c r="V67" s="280"/>
    </row>
    <row r="68" spans="1:22" x14ac:dyDescent="0.3">
      <c r="A68" s="21" t="s">
        <v>1756</v>
      </c>
      <c r="B68" s="21" t="s">
        <v>15</v>
      </c>
      <c r="C68" s="299" t="s">
        <v>9</v>
      </c>
      <c r="D68" s="241">
        <v>123900</v>
      </c>
      <c r="E68" s="20">
        <v>0</v>
      </c>
      <c r="F68" s="20">
        <v>0</v>
      </c>
      <c r="G68" s="417">
        <v>0</v>
      </c>
      <c r="H68" s="243"/>
      <c r="I68" s="20"/>
      <c r="J68" s="20"/>
      <c r="K68" s="20"/>
      <c r="L68" s="20">
        <v>0</v>
      </c>
      <c r="M68" s="20"/>
      <c r="N68" s="414"/>
      <c r="O68" s="378"/>
      <c r="P68" s="415"/>
      <c r="Q68" s="378"/>
      <c r="R68" s="378"/>
      <c r="S68" s="378"/>
      <c r="T68" s="381"/>
      <c r="U68" s="420"/>
      <c r="V68" s="280"/>
    </row>
    <row r="69" spans="1:22" x14ac:dyDescent="0.3">
      <c r="A69" s="21" t="s">
        <v>1063</v>
      </c>
      <c r="B69" s="21" t="s">
        <v>19</v>
      </c>
      <c r="C69" s="299" t="s">
        <v>10</v>
      </c>
      <c r="D69" s="241">
        <v>322600</v>
      </c>
      <c r="E69" s="20">
        <v>265</v>
      </c>
      <c r="F69" s="20">
        <v>5</v>
      </c>
      <c r="G69" s="417">
        <v>53</v>
      </c>
      <c r="H69" s="243">
        <v>652</v>
      </c>
      <c r="I69" s="20">
        <v>11</v>
      </c>
      <c r="J69" s="20">
        <v>59.3</v>
      </c>
      <c r="K69" s="20">
        <v>440</v>
      </c>
      <c r="L69" s="20">
        <v>8</v>
      </c>
      <c r="M69" s="20">
        <v>55</v>
      </c>
      <c r="N69" s="414">
        <v>70</v>
      </c>
      <c r="O69" s="378">
        <v>2</v>
      </c>
      <c r="P69" s="415">
        <v>35</v>
      </c>
      <c r="Q69" s="378">
        <v>25</v>
      </c>
      <c r="R69" s="378">
        <v>1</v>
      </c>
      <c r="S69" s="378">
        <v>25</v>
      </c>
      <c r="T69" s="381"/>
      <c r="U69" s="420"/>
      <c r="V69" s="280"/>
    </row>
    <row r="70" spans="1:22" x14ac:dyDescent="0.3">
      <c r="A70" s="21" t="s">
        <v>1064</v>
      </c>
      <c r="B70" s="21" t="s">
        <v>16</v>
      </c>
      <c r="C70" s="299" t="s">
        <v>10</v>
      </c>
      <c r="D70" s="241">
        <v>584300</v>
      </c>
      <c r="E70" s="20">
        <v>2460</v>
      </c>
      <c r="F70" s="20">
        <v>22</v>
      </c>
      <c r="G70" s="417">
        <v>111.81818181818181</v>
      </c>
      <c r="H70" s="243">
        <v>2147</v>
      </c>
      <c r="I70" s="20">
        <v>20</v>
      </c>
      <c r="J70" s="20">
        <v>107.3</v>
      </c>
      <c r="K70" s="20">
        <v>1722</v>
      </c>
      <c r="L70" s="20">
        <v>17</v>
      </c>
      <c r="M70" s="20">
        <v>101.3</v>
      </c>
      <c r="N70" s="414">
        <v>1551</v>
      </c>
      <c r="O70" s="378">
        <v>22</v>
      </c>
      <c r="P70" s="415">
        <v>70.5</v>
      </c>
      <c r="Q70" s="419">
        <v>1029</v>
      </c>
      <c r="R70" s="378">
        <v>17</v>
      </c>
      <c r="S70" s="378">
        <v>60.5</v>
      </c>
      <c r="T70" s="381"/>
      <c r="U70" s="420"/>
      <c r="V70" s="21"/>
    </row>
    <row r="71" spans="1:22" x14ac:dyDescent="0.3">
      <c r="A71" s="21" t="s">
        <v>1065</v>
      </c>
      <c r="B71" s="21" t="s">
        <v>21</v>
      </c>
      <c r="C71" s="299" t="s">
        <v>1971</v>
      </c>
      <c r="D71" s="241">
        <v>366200</v>
      </c>
      <c r="E71" s="20">
        <v>2199</v>
      </c>
      <c r="F71" s="20">
        <v>22</v>
      </c>
      <c r="G71" s="417">
        <v>99.954545454545453</v>
      </c>
      <c r="H71" s="243">
        <v>1480</v>
      </c>
      <c r="I71" s="20">
        <v>22</v>
      </c>
      <c r="J71" s="20">
        <v>67.3</v>
      </c>
      <c r="K71" s="20">
        <v>1134</v>
      </c>
      <c r="L71" s="20">
        <v>14</v>
      </c>
      <c r="M71" s="20">
        <v>81</v>
      </c>
      <c r="N71" s="414">
        <v>1833</v>
      </c>
      <c r="O71" s="378">
        <v>22</v>
      </c>
      <c r="P71" s="415">
        <v>83.32</v>
      </c>
      <c r="Q71" s="419">
        <v>1844</v>
      </c>
      <c r="R71" s="378">
        <v>19</v>
      </c>
      <c r="S71" s="378">
        <v>97.1</v>
      </c>
      <c r="T71" s="381">
        <v>72</v>
      </c>
      <c r="U71" s="420">
        <v>64.900000000000006</v>
      </c>
      <c r="V71" s="21"/>
    </row>
    <row r="72" spans="1:22" x14ac:dyDescent="0.3">
      <c r="A72" s="21" t="s">
        <v>1066</v>
      </c>
      <c r="B72" s="21" t="s">
        <v>20</v>
      </c>
      <c r="C72" s="299" t="s">
        <v>38</v>
      </c>
      <c r="D72" s="241">
        <v>387600</v>
      </c>
      <c r="E72" s="20">
        <v>1336</v>
      </c>
      <c r="F72" s="20">
        <v>21</v>
      </c>
      <c r="G72" s="417">
        <v>63.61904761904762</v>
      </c>
      <c r="H72" s="243">
        <v>1353</v>
      </c>
      <c r="I72" s="20">
        <v>19</v>
      </c>
      <c r="J72" s="20">
        <v>71.2</v>
      </c>
      <c r="K72" s="20">
        <v>1060</v>
      </c>
      <c r="L72" s="20">
        <v>13</v>
      </c>
      <c r="M72" s="20">
        <v>81.5</v>
      </c>
      <c r="N72" s="414">
        <v>1694</v>
      </c>
      <c r="O72" s="378">
        <v>22</v>
      </c>
      <c r="P72" s="415">
        <v>77</v>
      </c>
      <c r="Q72" s="419">
        <v>2093</v>
      </c>
      <c r="R72" s="378">
        <v>22</v>
      </c>
      <c r="S72" s="378">
        <v>95.1</v>
      </c>
      <c r="T72" s="381">
        <v>71.33</v>
      </c>
      <c r="U72" s="420">
        <v>82.73</v>
      </c>
      <c r="V72" s="21"/>
    </row>
    <row r="73" spans="1:22" x14ac:dyDescent="0.3">
      <c r="A73" s="21" t="s">
        <v>961</v>
      </c>
      <c r="B73" s="21" t="s">
        <v>19</v>
      </c>
      <c r="C73" s="299" t="s">
        <v>11</v>
      </c>
      <c r="D73" s="241">
        <v>311800</v>
      </c>
      <c r="E73" s="20">
        <v>231</v>
      </c>
      <c r="F73" s="20">
        <v>4</v>
      </c>
      <c r="G73" s="417">
        <v>57.75</v>
      </c>
      <c r="H73" s="243">
        <v>358</v>
      </c>
      <c r="I73" s="20">
        <v>5</v>
      </c>
      <c r="J73" s="20">
        <v>71.599999999999994</v>
      </c>
      <c r="K73" s="20"/>
      <c r="L73" s="20">
        <v>0</v>
      </c>
      <c r="M73" s="20"/>
      <c r="N73" s="414">
        <v>0</v>
      </c>
      <c r="O73" s="378">
        <v>0</v>
      </c>
      <c r="P73" s="415">
        <v>0</v>
      </c>
      <c r="Q73" s="419"/>
      <c r="R73" s="378"/>
      <c r="S73" s="378"/>
      <c r="T73" s="381"/>
      <c r="U73" s="420"/>
      <c r="V73" s="280"/>
    </row>
    <row r="74" spans="1:22" x14ac:dyDescent="0.3">
      <c r="A74" s="21" t="s">
        <v>1067</v>
      </c>
      <c r="B74" s="21" t="s">
        <v>2</v>
      </c>
      <c r="C74" s="299" t="s">
        <v>9</v>
      </c>
      <c r="D74" s="241">
        <v>413700</v>
      </c>
      <c r="E74" s="20">
        <v>1817</v>
      </c>
      <c r="F74" s="20">
        <v>22</v>
      </c>
      <c r="G74" s="417">
        <v>82.590909090909093</v>
      </c>
      <c r="H74" s="243">
        <v>1064</v>
      </c>
      <c r="I74" s="20">
        <v>14</v>
      </c>
      <c r="J74" s="20">
        <v>76</v>
      </c>
      <c r="K74" s="20">
        <v>845</v>
      </c>
      <c r="L74" s="20">
        <v>13</v>
      </c>
      <c r="M74" s="20">
        <v>65</v>
      </c>
      <c r="N74" s="414">
        <v>1140</v>
      </c>
      <c r="O74" s="378">
        <v>21</v>
      </c>
      <c r="P74" s="415">
        <v>54.29</v>
      </c>
      <c r="Q74" s="378">
        <v>857</v>
      </c>
      <c r="R74" s="378">
        <v>16</v>
      </c>
      <c r="S74" s="378">
        <v>53.6</v>
      </c>
      <c r="T74" s="381">
        <v>63.14</v>
      </c>
      <c r="U74" s="420">
        <v>59.5</v>
      </c>
      <c r="V74" s="21"/>
    </row>
    <row r="75" spans="1:22" x14ac:dyDescent="0.3">
      <c r="A75" s="21" t="s">
        <v>1632</v>
      </c>
      <c r="B75" s="21" t="s">
        <v>17</v>
      </c>
      <c r="C75" s="299" t="s">
        <v>9</v>
      </c>
      <c r="D75" s="241">
        <v>102400</v>
      </c>
      <c r="E75" s="20">
        <v>0</v>
      </c>
      <c r="F75" s="20">
        <v>0</v>
      </c>
      <c r="G75" s="417">
        <v>0</v>
      </c>
      <c r="H75" s="243"/>
      <c r="I75" s="20"/>
      <c r="J75" s="20"/>
      <c r="K75" s="20"/>
      <c r="L75" s="20"/>
      <c r="M75" s="20"/>
      <c r="N75" s="414"/>
      <c r="O75" s="378"/>
      <c r="P75" s="415"/>
      <c r="Q75" s="378"/>
      <c r="R75" s="378"/>
      <c r="S75" s="378"/>
      <c r="T75" s="381"/>
      <c r="U75" s="420"/>
      <c r="V75" s="280"/>
    </row>
    <row r="76" spans="1:22" x14ac:dyDescent="0.3">
      <c r="A76" s="21" t="s">
        <v>1492</v>
      </c>
      <c r="B76" s="21" t="s">
        <v>20</v>
      </c>
      <c r="C76" s="299" t="s">
        <v>38</v>
      </c>
      <c r="D76" s="241">
        <v>227100</v>
      </c>
      <c r="E76" s="20">
        <v>0</v>
      </c>
      <c r="F76" s="20">
        <v>0</v>
      </c>
      <c r="G76" s="417">
        <v>0</v>
      </c>
      <c r="H76" s="243">
        <v>459</v>
      </c>
      <c r="I76" s="20">
        <v>11</v>
      </c>
      <c r="J76" s="20">
        <v>41.7</v>
      </c>
      <c r="K76" s="20"/>
      <c r="L76" s="20">
        <v>0</v>
      </c>
      <c r="M76" s="20"/>
      <c r="N76" s="414"/>
      <c r="O76" s="378"/>
      <c r="P76" s="415"/>
      <c r="Q76" s="378"/>
      <c r="R76" s="378"/>
      <c r="S76" s="378"/>
      <c r="T76" s="381"/>
      <c r="U76" s="420"/>
      <c r="V76" s="21"/>
    </row>
    <row r="77" spans="1:22" x14ac:dyDescent="0.3">
      <c r="A77" s="21" t="s">
        <v>1068</v>
      </c>
      <c r="B77" s="20" t="s">
        <v>16</v>
      </c>
      <c r="C77" s="299" t="s">
        <v>1972</v>
      </c>
      <c r="D77" s="241">
        <v>224300</v>
      </c>
      <c r="E77" s="20">
        <v>2252</v>
      </c>
      <c r="F77" s="20">
        <v>22</v>
      </c>
      <c r="G77" s="417">
        <v>102.36363636363636</v>
      </c>
      <c r="H77" s="243">
        <v>206</v>
      </c>
      <c r="I77" s="20">
        <v>4</v>
      </c>
      <c r="J77" s="20">
        <v>51.5</v>
      </c>
      <c r="K77" s="20">
        <v>36</v>
      </c>
      <c r="L77" s="20">
        <v>1</v>
      </c>
      <c r="M77" s="20">
        <v>36</v>
      </c>
      <c r="N77" s="414">
        <v>642</v>
      </c>
      <c r="O77" s="378">
        <v>8</v>
      </c>
      <c r="P77" s="415">
        <v>80.25</v>
      </c>
      <c r="Q77" s="378">
        <v>545</v>
      </c>
      <c r="R77" s="378">
        <v>8</v>
      </c>
      <c r="S77" s="378">
        <v>68.099999999999994</v>
      </c>
      <c r="T77" s="381">
        <v>42.67</v>
      </c>
      <c r="U77" s="420"/>
      <c r="V77" s="21"/>
    </row>
    <row r="78" spans="1:22" x14ac:dyDescent="0.3">
      <c r="A78" s="21" t="s">
        <v>1069</v>
      </c>
      <c r="B78" s="21" t="s">
        <v>21</v>
      </c>
      <c r="C78" s="299" t="s">
        <v>38</v>
      </c>
      <c r="D78" s="241">
        <v>379400</v>
      </c>
      <c r="E78" s="20">
        <v>1047</v>
      </c>
      <c r="F78" s="20">
        <v>17</v>
      </c>
      <c r="G78" s="417">
        <v>61.588235294117645</v>
      </c>
      <c r="H78" s="243">
        <v>697</v>
      </c>
      <c r="I78" s="20">
        <v>10</v>
      </c>
      <c r="J78" s="20">
        <v>69.7</v>
      </c>
      <c r="K78" s="20">
        <v>436</v>
      </c>
      <c r="L78" s="20">
        <v>9</v>
      </c>
      <c r="M78" s="20">
        <v>48.4</v>
      </c>
      <c r="N78" s="414">
        <v>1750</v>
      </c>
      <c r="O78" s="378">
        <v>22</v>
      </c>
      <c r="P78" s="415">
        <v>79.55</v>
      </c>
      <c r="Q78" s="419">
        <v>1828</v>
      </c>
      <c r="R78" s="378">
        <v>22</v>
      </c>
      <c r="S78" s="378">
        <v>83.1</v>
      </c>
      <c r="T78" s="381">
        <v>77</v>
      </c>
      <c r="U78" s="420">
        <v>76.290000000000006</v>
      </c>
      <c r="V78" s="21"/>
    </row>
    <row r="79" spans="1:22" x14ac:dyDescent="0.3">
      <c r="A79" s="21" t="s">
        <v>1755</v>
      </c>
      <c r="B79" s="21" t="s">
        <v>14</v>
      </c>
      <c r="C79" s="299" t="s">
        <v>38</v>
      </c>
      <c r="D79" s="241">
        <v>270600</v>
      </c>
      <c r="E79" s="20">
        <v>234</v>
      </c>
      <c r="F79" s="20">
        <v>6</v>
      </c>
      <c r="G79" s="417">
        <v>39</v>
      </c>
      <c r="H79" s="243">
        <v>696</v>
      </c>
      <c r="I79" s="20">
        <v>14</v>
      </c>
      <c r="J79" s="20">
        <v>49.7</v>
      </c>
      <c r="K79" s="20">
        <v>911</v>
      </c>
      <c r="L79" s="20">
        <v>14</v>
      </c>
      <c r="M79" s="20">
        <v>65.099999999999994</v>
      </c>
      <c r="N79" s="414">
        <v>1366</v>
      </c>
      <c r="O79" s="378">
        <v>20</v>
      </c>
      <c r="P79" s="415">
        <v>68.3</v>
      </c>
      <c r="Q79" s="378">
        <v>475</v>
      </c>
      <c r="R79" s="378">
        <v>8</v>
      </c>
      <c r="S79" s="378">
        <v>59.4</v>
      </c>
      <c r="T79" s="381">
        <v>51</v>
      </c>
      <c r="U79" s="420"/>
      <c r="V79" s="21"/>
    </row>
    <row r="80" spans="1:22" x14ac:dyDescent="0.3">
      <c r="A80" s="21" t="s">
        <v>1754</v>
      </c>
      <c r="B80" s="21" t="s">
        <v>19</v>
      </c>
      <c r="C80" s="299" t="s">
        <v>1974</v>
      </c>
      <c r="D80" s="241">
        <v>182900</v>
      </c>
      <c r="E80" s="20">
        <v>327</v>
      </c>
      <c r="F80" s="20">
        <v>6</v>
      </c>
      <c r="G80" s="417">
        <v>54.5</v>
      </c>
      <c r="H80" s="243">
        <v>56</v>
      </c>
      <c r="I80" s="20">
        <v>1</v>
      </c>
      <c r="J80" s="20">
        <v>56</v>
      </c>
      <c r="K80" s="20"/>
      <c r="L80" s="20">
        <v>0</v>
      </c>
      <c r="M80" s="20"/>
      <c r="N80" s="414">
        <v>0</v>
      </c>
      <c r="O80" s="378">
        <v>0</v>
      </c>
      <c r="P80" s="415">
        <v>0</v>
      </c>
      <c r="Q80" s="378">
        <v>0</v>
      </c>
      <c r="R80" s="378">
        <v>0</v>
      </c>
      <c r="S80" s="378">
        <v>0</v>
      </c>
      <c r="T80" s="381">
        <v>0</v>
      </c>
      <c r="U80" s="420">
        <v>0</v>
      </c>
      <c r="V80" s="280"/>
    </row>
    <row r="81" spans="1:22" x14ac:dyDescent="0.3">
      <c r="A81" s="21" t="s">
        <v>1071</v>
      </c>
      <c r="B81" s="21" t="s">
        <v>12</v>
      </c>
      <c r="C81" s="299" t="s">
        <v>9</v>
      </c>
      <c r="D81" s="241">
        <v>325100</v>
      </c>
      <c r="E81" s="20">
        <v>635</v>
      </c>
      <c r="F81" s="20">
        <v>11</v>
      </c>
      <c r="G81" s="417">
        <v>57.727272727272727</v>
      </c>
      <c r="H81" s="243">
        <v>657</v>
      </c>
      <c r="I81" s="20">
        <v>11</v>
      </c>
      <c r="J81" s="20">
        <v>59.7</v>
      </c>
      <c r="K81" s="20">
        <v>1150</v>
      </c>
      <c r="L81" s="20">
        <v>17</v>
      </c>
      <c r="M81" s="20">
        <v>67.599999999999994</v>
      </c>
      <c r="N81" s="414">
        <v>1020</v>
      </c>
      <c r="O81" s="378">
        <v>15</v>
      </c>
      <c r="P81" s="415">
        <v>68</v>
      </c>
      <c r="Q81" s="419">
        <v>1427</v>
      </c>
      <c r="R81" s="378">
        <v>20</v>
      </c>
      <c r="S81" s="378">
        <v>71.3</v>
      </c>
      <c r="T81" s="381">
        <v>61.9</v>
      </c>
      <c r="U81" s="420">
        <v>70.599999999999994</v>
      </c>
      <c r="V81" s="21"/>
    </row>
    <row r="82" spans="1:22" x14ac:dyDescent="0.3">
      <c r="A82" s="21" t="s">
        <v>1072</v>
      </c>
      <c r="B82" s="21" t="s">
        <v>21</v>
      </c>
      <c r="C82" s="299" t="s">
        <v>38</v>
      </c>
      <c r="D82" s="241">
        <v>293400</v>
      </c>
      <c r="E82" s="20">
        <v>128</v>
      </c>
      <c r="F82" s="20">
        <v>3</v>
      </c>
      <c r="G82" s="417">
        <v>42.666666666666664</v>
      </c>
      <c r="H82" s="243">
        <v>77</v>
      </c>
      <c r="I82" s="20">
        <v>1</v>
      </c>
      <c r="J82" s="20">
        <v>77</v>
      </c>
      <c r="K82" s="20">
        <v>261</v>
      </c>
      <c r="L82" s="20">
        <v>5</v>
      </c>
      <c r="M82" s="20">
        <v>52.2</v>
      </c>
      <c r="N82" s="414">
        <v>994</v>
      </c>
      <c r="O82" s="378">
        <v>15</v>
      </c>
      <c r="P82" s="415">
        <v>66.27</v>
      </c>
      <c r="Q82" s="419">
        <v>1050</v>
      </c>
      <c r="R82" s="378">
        <v>14</v>
      </c>
      <c r="S82" s="378">
        <v>75</v>
      </c>
      <c r="T82" s="381">
        <v>68</v>
      </c>
      <c r="U82" s="420">
        <v>66.19</v>
      </c>
      <c r="V82" s="21"/>
    </row>
    <row r="83" spans="1:22" x14ac:dyDescent="0.3">
      <c r="A83" s="21" t="s">
        <v>1633</v>
      </c>
      <c r="B83" s="21" t="s">
        <v>2</v>
      </c>
      <c r="C83" s="299" t="s">
        <v>9</v>
      </c>
      <c r="D83" s="241">
        <v>135300</v>
      </c>
      <c r="E83" s="20">
        <v>0</v>
      </c>
      <c r="F83" s="20">
        <v>0</v>
      </c>
      <c r="G83" s="417">
        <v>0</v>
      </c>
      <c r="H83" s="243"/>
      <c r="I83" s="20"/>
      <c r="J83" s="20"/>
      <c r="K83" s="20"/>
      <c r="L83" s="20"/>
      <c r="M83" s="20"/>
      <c r="N83" s="414"/>
      <c r="O83" s="378"/>
      <c r="P83" s="415"/>
      <c r="Q83" s="419"/>
      <c r="R83" s="378"/>
      <c r="S83" s="378"/>
      <c r="T83" s="381"/>
      <c r="U83" s="420"/>
      <c r="V83" s="280"/>
    </row>
    <row r="84" spans="1:22" x14ac:dyDescent="0.3">
      <c r="A84" s="21" t="s">
        <v>896</v>
      </c>
      <c r="B84" s="21" t="s">
        <v>14</v>
      </c>
      <c r="C84" s="299" t="s">
        <v>1972</v>
      </c>
      <c r="D84" s="241">
        <v>252300</v>
      </c>
      <c r="E84" s="20">
        <v>333</v>
      </c>
      <c r="F84" s="20">
        <v>8</v>
      </c>
      <c r="G84" s="417">
        <v>41.625</v>
      </c>
      <c r="H84" s="243">
        <v>309</v>
      </c>
      <c r="I84" s="20">
        <v>6</v>
      </c>
      <c r="J84" s="20">
        <v>51.5</v>
      </c>
      <c r="K84" s="20">
        <v>521</v>
      </c>
      <c r="L84" s="20">
        <v>9</v>
      </c>
      <c r="M84" s="20">
        <v>57.9</v>
      </c>
      <c r="N84" s="414">
        <v>0</v>
      </c>
      <c r="O84" s="378">
        <v>0</v>
      </c>
      <c r="P84" s="415">
        <v>0</v>
      </c>
      <c r="Q84" s="378"/>
      <c r="R84" s="378">
        <v>0</v>
      </c>
      <c r="S84" s="378">
        <v>0</v>
      </c>
      <c r="T84" s="381"/>
      <c r="U84" s="420"/>
      <c r="V84" s="280"/>
    </row>
    <row r="85" spans="1:22" x14ac:dyDescent="0.3">
      <c r="A85" s="21" t="s">
        <v>1073</v>
      </c>
      <c r="B85" s="21" t="s">
        <v>3</v>
      </c>
      <c r="C85" s="299" t="s">
        <v>38</v>
      </c>
      <c r="D85" s="241">
        <v>364100</v>
      </c>
      <c r="E85" s="20">
        <v>183</v>
      </c>
      <c r="F85" s="20">
        <v>5</v>
      </c>
      <c r="G85" s="417">
        <v>36.6</v>
      </c>
      <c r="H85" s="243">
        <v>1338</v>
      </c>
      <c r="I85" s="20">
        <v>20</v>
      </c>
      <c r="J85" s="20">
        <v>66.900000000000006</v>
      </c>
      <c r="K85" s="20">
        <v>819</v>
      </c>
      <c r="L85" s="20">
        <v>16</v>
      </c>
      <c r="M85" s="20">
        <v>51.2</v>
      </c>
      <c r="N85" s="414">
        <v>1451</v>
      </c>
      <c r="O85" s="378">
        <v>22</v>
      </c>
      <c r="P85" s="415">
        <v>65.95</v>
      </c>
      <c r="Q85" s="378">
        <v>212</v>
      </c>
      <c r="R85" s="378">
        <v>3</v>
      </c>
      <c r="S85" s="378">
        <v>70.7</v>
      </c>
      <c r="T85" s="381">
        <v>67.650000000000006</v>
      </c>
      <c r="U85" s="420">
        <v>55.77</v>
      </c>
      <c r="V85" s="21"/>
    </row>
    <row r="86" spans="1:22" x14ac:dyDescent="0.3">
      <c r="A86" s="21" t="s">
        <v>1493</v>
      </c>
      <c r="B86" s="21" t="s">
        <v>19</v>
      </c>
      <c r="C86" s="299" t="s">
        <v>1972</v>
      </c>
      <c r="D86" s="241">
        <v>263300</v>
      </c>
      <c r="E86" s="20">
        <v>905</v>
      </c>
      <c r="F86" s="20">
        <v>16</v>
      </c>
      <c r="G86" s="417">
        <v>56.5625</v>
      </c>
      <c r="H86" s="243">
        <v>532</v>
      </c>
      <c r="I86" s="20">
        <v>11</v>
      </c>
      <c r="J86" s="20">
        <v>48.4</v>
      </c>
      <c r="K86" s="20"/>
      <c r="L86" s="20">
        <v>0</v>
      </c>
      <c r="M86" s="20"/>
      <c r="N86" s="414"/>
      <c r="O86" s="378"/>
      <c r="P86" s="415"/>
      <c r="Q86" s="378"/>
      <c r="R86" s="378"/>
      <c r="S86" s="378"/>
      <c r="T86" s="381"/>
      <c r="U86" s="420"/>
      <c r="V86" s="21"/>
    </row>
    <row r="87" spans="1:22" x14ac:dyDescent="0.3">
      <c r="A87" s="21" t="s">
        <v>1074</v>
      </c>
      <c r="B87" s="21" t="s">
        <v>15</v>
      </c>
      <c r="C87" s="299" t="s">
        <v>1973</v>
      </c>
      <c r="D87" s="241">
        <v>166600</v>
      </c>
      <c r="E87" s="20">
        <v>227</v>
      </c>
      <c r="F87" s="20">
        <v>5</v>
      </c>
      <c r="G87" s="417">
        <v>45.4</v>
      </c>
      <c r="H87" s="243">
        <v>51</v>
      </c>
      <c r="I87" s="20">
        <v>1</v>
      </c>
      <c r="J87" s="20">
        <v>51</v>
      </c>
      <c r="K87" s="20"/>
      <c r="L87" s="20"/>
      <c r="M87" s="20"/>
      <c r="N87" s="414">
        <v>0</v>
      </c>
      <c r="O87" s="378">
        <v>0</v>
      </c>
      <c r="P87" s="415">
        <v>0</v>
      </c>
      <c r="Q87" s="378"/>
      <c r="R87" s="378"/>
      <c r="S87" s="378"/>
      <c r="T87" s="381"/>
      <c r="U87" s="420"/>
      <c r="V87" s="21"/>
    </row>
    <row r="88" spans="1:22" x14ac:dyDescent="0.3">
      <c r="A88" s="21" t="s">
        <v>1075</v>
      </c>
      <c r="B88" s="21" t="s">
        <v>19</v>
      </c>
      <c r="C88" s="299" t="s">
        <v>9</v>
      </c>
      <c r="D88" s="241">
        <v>337800</v>
      </c>
      <c r="E88" s="20">
        <v>0</v>
      </c>
      <c r="F88" s="20">
        <v>0</v>
      </c>
      <c r="G88" s="417">
        <v>0</v>
      </c>
      <c r="H88" s="243">
        <v>931</v>
      </c>
      <c r="I88" s="20">
        <v>15</v>
      </c>
      <c r="J88" s="20">
        <v>62.1</v>
      </c>
      <c r="K88" s="20">
        <v>119</v>
      </c>
      <c r="L88" s="20">
        <v>2</v>
      </c>
      <c r="M88" s="20">
        <v>59.5</v>
      </c>
      <c r="N88" s="414">
        <v>0</v>
      </c>
      <c r="O88" s="378">
        <v>0</v>
      </c>
      <c r="P88" s="415">
        <v>0</v>
      </c>
      <c r="Q88" s="378"/>
      <c r="R88" s="378">
        <v>0</v>
      </c>
      <c r="S88" s="378">
        <v>0</v>
      </c>
      <c r="T88" s="381"/>
      <c r="U88" s="420"/>
      <c r="V88" s="21"/>
    </row>
    <row r="89" spans="1:22" x14ac:dyDescent="0.3">
      <c r="A89" s="21" t="s">
        <v>1076</v>
      </c>
      <c r="B89" s="21" t="s">
        <v>17</v>
      </c>
      <c r="C89" s="299" t="s">
        <v>9</v>
      </c>
      <c r="D89" s="241">
        <v>234300</v>
      </c>
      <c r="E89" s="20">
        <v>593</v>
      </c>
      <c r="F89" s="20">
        <v>9</v>
      </c>
      <c r="G89" s="417">
        <v>65.888888888888886</v>
      </c>
      <c r="H89" s="243">
        <v>123</v>
      </c>
      <c r="I89" s="20">
        <v>2</v>
      </c>
      <c r="J89" s="20">
        <v>61.5</v>
      </c>
      <c r="K89" s="20">
        <v>716</v>
      </c>
      <c r="L89" s="20">
        <v>15</v>
      </c>
      <c r="M89" s="20">
        <v>47.7</v>
      </c>
      <c r="N89" s="414">
        <v>0</v>
      </c>
      <c r="O89" s="378">
        <v>0</v>
      </c>
      <c r="P89" s="415">
        <v>0</v>
      </c>
      <c r="Q89" s="378"/>
      <c r="R89" s="378"/>
      <c r="S89" s="378"/>
      <c r="T89" s="381"/>
      <c r="U89" s="420"/>
      <c r="V89" s="21"/>
    </row>
    <row r="90" spans="1:22" x14ac:dyDescent="0.3">
      <c r="A90" s="21" t="s">
        <v>1494</v>
      </c>
      <c r="B90" s="21" t="s">
        <v>17</v>
      </c>
      <c r="C90" s="299" t="s">
        <v>1973</v>
      </c>
      <c r="D90" s="241">
        <v>313700</v>
      </c>
      <c r="E90" s="20">
        <v>72</v>
      </c>
      <c r="F90" s="20">
        <v>2</v>
      </c>
      <c r="G90" s="417">
        <v>36</v>
      </c>
      <c r="H90" s="243">
        <v>1095</v>
      </c>
      <c r="I90" s="20">
        <v>19</v>
      </c>
      <c r="J90" s="20">
        <v>57.6</v>
      </c>
      <c r="K90" s="20"/>
      <c r="L90" s="20"/>
      <c r="M90" s="20"/>
      <c r="N90" s="414">
        <v>684</v>
      </c>
      <c r="O90" s="378">
        <v>14</v>
      </c>
      <c r="P90" s="415">
        <v>48.86</v>
      </c>
      <c r="Q90" s="378"/>
      <c r="R90" s="378"/>
      <c r="S90" s="378"/>
      <c r="T90" s="381"/>
      <c r="U90" s="420"/>
      <c r="V90" s="21"/>
    </row>
    <row r="91" spans="1:22" x14ac:dyDescent="0.3">
      <c r="A91" s="21" t="s">
        <v>1753</v>
      </c>
      <c r="B91" s="21" t="s">
        <v>23</v>
      </c>
      <c r="C91" s="299" t="s">
        <v>1971</v>
      </c>
      <c r="D91" s="241">
        <v>117300</v>
      </c>
      <c r="E91" s="20">
        <v>421</v>
      </c>
      <c r="F91" s="20">
        <v>7</v>
      </c>
      <c r="G91" s="417">
        <v>60.142857142857146</v>
      </c>
      <c r="H91" s="243"/>
      <c r="I91" s="20"/>
      <c r="J91" s="20"/>
      <c r="K91" s="20"/>
      <c r="L91" s="20"/>
      <c r="M91" s="20"/>
      <c r="N91" s="414"/>
      <c r="O91" s="378"/>
      <c r="P91" s="415"/>
      <c r="Q91" s="378"/>
      <c r="R91" s="378"/>
      <c r="S91" s="378"/>
      <c r="T91" s="381"/>
      <c r="U91" s="420"/>
      <c r="V91" s="280"/>
    </row>
    <row r="92" spans="1:22" x14ac:dyDescent="0.3">
      <c r="A92" s="21" t="s">
        <v>1077</v>
      </c>
      <c r="B92" s="21" t="s">
        <v>23</v>
      </c>
      <c r="C92" s="299" t="s">
        <v>9</v>
      </c>
      <c r="D92" s="241">
        <v>408200</v>
      </c>
      <c r="E92" s="20">
        <v>1818</v>
      </c>
      <c r="F92" s="20">
        <v>22</v>
      </c>
      <c r="G92" s="417">
        <v>82.63636363636364</v>
      </c>
      <c r="H92" s="243">
        <v>1650</v>
      </c>
      <c r="I92" s="20">
        <v>22</v>
      </c>
      <c r="J92" s="20">
        <v>75</v>
      </c>
      <c r="K92" s="20">
        <v>356</v>
      </c>
      <c r="L92" s="20">
        <v>6</v>
      </c>
      <c r="M92" s="20">
        <v>59.3</v>
      </c>
      <c r="N92" s="414">
        <v>1184</v>
      </c>
      <c r="O92" s="378">
        <v>16</v>
      </c>
      <c r="P92" s="415">
        <v>74</v>
      </c>
      <c r="Q92" s="419">
        <v>1380</v>
      </c>
      <c r="R92" s="378">
        <v>21</v>
      </c>
      <c r="S92" s="378">
        <v>65.7</v>
      </c>
      <c r="T92" s="381">
        <v>83.7</v>
      </c>
      <c r="U92" s="420">
        <v>52</v>
      </c>
      <c r="V92" s="21"/>
    </row>
    <row r="93" spans="1:22" x14ac:dyDescent="0.3">
      <c r="A93" s="21" t="s">
        <v>1495</v>
      </c>
      <c r="B93" s="21" t="s">
        <v>41</v>
      </c>
      <c r="C93" s="299" t="s">
        <v>38</v>
      </c>
      <c r="D93" s="241">
        <v>289500</v>
      </c>
      <c r="E93" s="20">
        <v>1032</v>
      </c>
      <c r="F93" s="20">
        <v>19</v>
      </c>
      <c r="G93" s="417">
        <v>54.315789473684212</v>
      </c>
      <c r="H93" s="243">
        <v>1170</v>
      </c>
      <c r="I93" s="20">
        <v>22</v>
      </c>
      <c r="J93" s="20">
        <v>53.2</v>
      </c>
      <c r="K93" s="20">
        <v>1319</v>
      </c>
      <c r="L93" s="20">
        <v>17</v>
      </c>
      <c r="M93" s="20">
        <v>77.599999999999994</v>
      </c>
      <c r="N93" s="414">
        <v>336</v>
      </c>
      <c r="O93" s="378">
        <v>7</v>
      </c>
      <c r="P93" s="415">
        <v>48</v>
      </c>
      <c r="Q93" s="378">
        <v>876</v>
      </c>
      <c r="R93" s="378">
        <v>15</v>
      </c>
      <c r="S93" s="378">
        <v>58.4</v>
      </c>
      <c r="T93" s="381">
        <v>60.55</v>
      </c>
      <c r="U93" s="420">
        <v>0</v>
      </c>
      <c r="V93" s="21"/>
    </row>
    <row r="94" spans="1:22" x14ac:dyDescent="0.3">
      <c r="A94" s="21" t="s">
        <v>1079</v>
      </c>
      <c r="B94" s="21" t="s">
        <v>3</v>
      </c>
      <c r="C94" s="299" t="s">
        <v>10</v>
      </c>
      <c r="D94" s="241">
        <v>130600</v>
      </c>
      <c r="E94" s="20">
        <v>43</v>
      </c>
      <c r="F94" s="20">
        <v>1</v>
      </c>
      <c r="G94" s="417">
        <v>43</v>
      </c>
      <c r="H94" s="243">
        <v>30</v>
      </c>
      <c r="I94" s="20">
        <v>1</v>
      </c>
      <c r="J94" s="20">
        <v>30</v>
      </c>
      <c r="K94" s="20">
        <v>102</v>
      </c>
      <c r="L94" s="20">
        <v>2</v>
      </c>
      <c r="M94" s="20">
        <v>51</v>
      </c>
      <c r="N94" s="414">
        <v>0</v>
      </c>
      <c r="O94" s="378">
        <v>0</v>
      </c>
      <c r="P94" s="415">
        <v>0</v>
      </c>
      <c r="Q94" s="378"/>
      <c r="R94" s="378"/>
      <c r="S94" s="378"/>
      <c r="T94" s="381"/>
      <c r="U94" s="420"/>
      <c r="V94" s="280"/>
    </row>
    <row r="95" spans="1:22" x14ac:dyDescent="0.3">
      <c r="A95" s="21" t="s">
        <v>1634</v>
      </c>
      <c r="B95" s="21" t="s">
        <v>20</v>
      </c>
      <c r="C95" s="299" t="s">
        <v>1972</v>
      </c>
      <c r="D95" s="241">
        <v>117300</v>
      </c>
      <c r="E95" s="20">
        <v>323</v>
      </c>
      <c r="F95" s="20">
        <v>9</v>
      </c>
      <c r="G95" s="417">
        <v>35.888888888888886</v>
      </c>
      <c r="H95" s="243"/>
      <c r="I95" s="20"/>
      <c r="J95" s="20"/>
      <c r="K95" s="20"/>
      <c r="L95" s="20"/>
      <c r="M95" s="20"/>
      <c r="N95" s="414"/>
      <c r="O95" s="378"/>
      <c r="P95" s="415"/>
      <c r="Q95" s="378"/>
      <c r="R95" s="378"/>
      <c r="S95" s="378"/>
      <c r="T95" s="381"/>
      <c r="U95" s="420"/>
      <c r="V95" s="280"/>
    </row>
    <row r="96" spans="1:22" x14ac:dyDescent="0.3">
      <c r="A96" s="21" t="s">
        <v>962</v>
      </c>
      <c r="B96" s="21" t="s">
        <v>23</v>
      </c>
      <c r="C96" s="299" t="s">
        <v>1972</v>
      </c>
      <c r="D96" s="241">
        <v>443600</v>
      </c>
      <c r="E96" s="20">
        <v>1923</v>
      </c>
      <c r="F96" s="20">
        <v>20</v>
      </c>
      <c r="G96" s="417">
        <v>96.15</v>
      </c>
      <c r="H96" s="243">
        <v>815</v>
      </c>
      <c r="I96" s="20">
        <v>10</v>
      </c>
      <c r="J96" s="20">
        <v>81.5</v>
      </c>
      <c r="K96" s="20">
        <v>1316</v>
      </c>
      <c r="L96" s="20">
        <v>15</v>
      </c>
      <c r="M96" s="20">
        <v>87.7</v>
      </c>
      <c r="N96" s="414">
        <v>1150</v>
      </c>
      <c r="O96" s="378">
        <v>19</v>
      </c>
      <c r="P96" s="415">
        <v>60.53</v>
      </c>
      <c r="Q96" s="378"/>
      <c r="R96" s="378"/>
      <c r="S96" s="378"/>
      <c r="T96" s="381"/>
      <c r="U96" s="420"/>
      <c r="V96" s="280"/>
    </row>
    <row r="97" spans="1:23" x14ac:dyDescent="0.3">
      <c r="A97" s="21" t="s">
        <v>1080</v>
      </c>
      <c r="B97" s="21" t="s">
        <v>12</v>
      </c>
      <c r="C97" s="299" t="s">
        <v>9</v>
      </c>
      <c r="D97" s="241">
        <v>309800</v>
      </c>
      <c r="E97" s="20">
        <v>968</v>
      </c>
      <c r="F97" s="20">
        <v>19</v>
      </c>
      <c r="G97" s="417">
        <v>50.94736842105263</v>
      </c>
      <c r="H97" s="243">
        <v>1252</v>
      </c>
      <c r="I97" s="20">
        <v>22</v>
      </c>
      <c r="J97" s="20">
        <v>56.9</v>
      </c>
      <c r="K97" s="20">
        <v>94</v>
      </c>
      <c r="L97" s="20">
        <v>2</v>
      </c>
      <c r="M97" s="20">
        <v>47</v>
      </c>
      <c r="N97" s="414">
        <v>0</v>
      </c>
      <c r="O97" s="378">
        <v>0</v>
      </c>
      <c r="P97" s="415">
        <v>0</v>
      </c>
      <c r="Q97" s="378"/>
      <c r="R97" s="378"/>
      <c r="S97" s="378"/>
      <c r="T97" s="381"/>
      <c r="U97" s="420"/>
      <c r="V97" s="280"/>
    </row>
    <row r="98" spans="1:23" x14ac:dyDescent="0.3">
      <c r="A98" s="21" t="s">
        <v>1081</v>
      </c>
      <c r="B98" s="21" t="s">
        <v>23</v>
      </c>
      <c r="C98" s="299" t="s">
        <v>9</v>
      </c>
      <c r="D98" s="241">
        <v>410500</v>
      </c>
      <c r="E98" s="20">
        <v>1756</v>
      </c>
      <c r="F98" s="20">
        <v>21</v>
      </c>
      <c r="G98" s="417">
        <v>83.61904761904762</v>
      </c>
      <c r="H98" s="243">
        <v>1659</v>
      </c>
      <c r="I98" s="20">
        <v>22</v>
      </c>
      <c r="J98" s="20">
        <v>75.400000000000006</v>
      </c>
      <c r="K98" s="20">
        <v>1398</v>
      </c>
      <c r="L98" s="20">
        <v>17</v>
      </c>
      <c r="M98" s="20">
        <v>82.2</v>
      </c>
      <c r="N98" s="414">
        <v>1918</v>
      </c>
      <c r="O98" s="378">
        <v>22</v>
      </c>
      <c r="P98" s="415">
        <v>87.18</v>
      </c>
      <c r="Q98" s="419">
        <v>1507</v>
      </c>
      <c r="R98" s="378">
        <v>21</v>
      </c>
      <c r="S98" s="378">
        <v>71.8</v>
      </c>
      <c r="T98" s="381">
        <v>64.41</v>
      </c>
      <c r="U98" s="420">
        <v>63.8</v>
      </c>
      <c r="V98" s="280"/>
    </row>
    <row r="99" spans="1:23" x14ac:dyDescent="0.3">
      <c r="A99" s="21" t="s">
        <v>1082</v>
      </c>
      <c r="B99" s="21" t="s">
        <v>41</v>
      </c>
      <c r="C99" s="299" t="s">
        <v>1972</v>
      </c>
      <c r="D99" s="241">
        <v>287800</v>
      </c>
      <c r="E99" s="20">
        <v>0</v>
      </c>
      <c r="F99" s="20">
        <v>0</v>
      </c>
      <c r="G99" s="417">
        <v>0</v>
      </c>
      <c r="H99" s="243">
        <v>846</v>
      </c>
      <c r="I99" s="20">
        <v>16</v>
      </c>
      <c r="J99" s="20">
        <v>52.9</v>
      </c>
      <c r="K99" s="20">
        <v>22</v>
      </c>
      <c r="L99" s="20">
        <v>1</v>
      </c>
      <c r="M99" s="20">
        <v>22</v>
      </c>
      <c r="N99" s="414">
        <v>0</v>
      </c>
      <c r="O99" s="378">
        <v>0</v>
      </c>
      <c r="P99" s="415">
        <v>0</v>
      </c>
      <c r="Q99" s="419"/>
      <c r="R99" s="378"/>
      <c r="S99" s="378"/>
      <c r="T99" s="381"/>
      <c r="U99" s="420"/>
      <c r="V99" s="280"/>
    </row>
    <row r="100" spans="1:23" x14ac:dyDescent="0.3">
      <c r="A100" s="21" t="s">
        <v>963</v>
      </c>
      <c r="B100" s="21" t="s">
        <v>41</v>
      </c>
      <c r="C100" s="299" t="s">
        <v>10</v>
      </c>
      <c r="D100" s="241">
        <v>261300</v>
      </c>
      <c r="E100" s="20">
        <v>0</v>
      </c>
      <c r="F100" s="20">
        <v>0</v>
      </c>
      <c r="G100" s="417">
        <v>0</v>
      </c>
      <c r="H100" s="243">
        <v>624</v>
      </c>
      <c r="I100" s="20">
        <v>13</v>
      </c>
      <c r="J100" s="20">
        <v>48</v>
      </c>
      <c r="K100" s="20">
        <v>174</v>
      </c>
      <c r="L100" s="20">
        <v>3</v>
      </c>
      <c r="M100" s="20">
        <v>58</v>
      </c>
      <c r="N100" s="414">
        <v>0</v>
      </c>
      <c r="O100" s="378">
        <v>0</v>
      </c>
      <c r="P100" s="415">
        <v>0</v>
      </c>
      <c r="Q100" s="419"/>
      <c r="R100" s="378"/>
      <c r="S100" s="378"/>
      <c r="T100" s="381"/>
      <c r="U100" s="420"/>
      <c r="V100" s="280"/>
    </row>
    <row r="101" spans="1:23" x14ac:dyDescent="0.3">
      <c r="A101" s="21" t="s">
        <v>1083</v>
      </c>
      <c r="B101" s="21" t="s">
        <v>2</v>
      </c>
      <c r="C101" s="299" t="s">
        <v>10</v>
      </c>
      <c r="D101" s="241">
        <v>363300</v>
      </c>
      <c r="E101" s="20">
        <v>0</v>
      </c>
      <c r="F101" s="20">
        <v>0</v>
      </c>
      <c r="G101" s="417">
        <v>0</v>
      </c>
      <c r="H101" s="243">
        <v>445</v>
      </c>
      <c r="I101" s="20">
        <v>6</v>
      </c>
      <c r="J101" s="20">
        <v>74.2</v>
      </c>
      <c r="K101" s="20">
        <v>499</v>
      </c>
      <c r="L101" s="20">
        <v>8</v>
      </c>
      <c r="M101" s="20">
        <v>62.4</v>
      </c>
      <c r="N101" s="414">
        <v>1125</v>
      </c>
      <c r="O101" s="378">
        <v>15</v>
      </c>
      <c r="P101" s="415">
        <v>75</v>
      </c>
      <c r="Q101" s="419">
        <v>1689</v>
      </c>
      <c r="R101" s="378">
        <v>20</v>
      </c>
      <c r="S101" s="378">
        <v>84.5</v>
      </c>
      <c r="T101" s="381">
        <v>76.319999999999993</v>
      </c>
      <c r="U101" s="420">
        <v>89.81</v>
      </c>
      <c r="V101" s="21"/>
    </row>
    <row r="102" spans="1:23" x14ac:dyDescent="0.3">
      <c r="A102" s="21" t="s">
        <v>964</v>
      </c>
      <c r="B102" s="21" t="s">
        <v>15</v>
      </c>
      <c r="C102" s="299" t="s">
        <v>10</v>
      </c>
      <c r="D102" s="241">
        <v>266700</v>
      </c>
      <c r="E102" s="20">
        <v>1609</v>
      </c>
      <c r="F102" s="20">
        <v>20</v>
      </c>
      <c r="G102" s="417">
        <v>80.45</v>
      </c>
      <c r="H102" s="243">
        <v>140</v>
      </c>
      <c r="I102" s="20">
        <v>2</v>
      </c>
      <c r="J102" s="20">
        <v>70</v>
      </c>
      <c r="K102" s="20">
        <v>584</v>
      </c>
      <c r="L102" s="20">
        <v>9</v>
      </c>
      <c r="M102" s="20">
        <v>64.900000000000006</v>
      </c>
      <c r="N102" s="414">
        <v>100</v>
      </c>
      <c r="O102" s="378">
        <v>2</v>
      </c>
      <c r="P102" s="415">
        <v>50</v>
      </c>
      <c r="Q102" s="419"/>
      <c r="R102" s="378"/>
      <c r="S102" s="378"/>
      <c r="T102" s="381"/>
      <c r="U102" s="420"/>
      <c r="V102" s="280"/>
    </row>
    <row r="103" spans="1:23" x14ac:dyDescent="0.3">
      <c r="A103" s="21" t="s">
        <v>1635</v>
      </c>
      <c r="B103" s="21" t="s">
        <v>19</v>
      </c>
      <c r="C103" s="299" t="s">
        <v>10</v>
      </c>
      <c r="D103" s="241">
        <v>198300</v>
      </c>
      <c r="E103" s="20">
        <v>277</v>
      </c>
      <c r="F103" s="20">
        <v>5</v>
      </c>
      <c r="G103" s="417">
        <v>55.4</v>
      </c>
      <c r="H103" s="243"/>
      <c r="I103" s="20"/>
      <c r="J103" s="20"/>
      <c r="K103" s="20"/>
      <c r="L103" s="20"/>
      <c r="M103" s="20"/>
      <c r="N103" s="414"/>
      <c r="O103" s="378"/>
      <c r="P103" s="415"/>
      <c r="Q103" s="419"/>
      <c r="R103" s="378"/>
      <c r="S103" s="378"/>
      <c r="T103" s="381"/>
      <c r="U103" s="421"/>
      <c r="V103" s="280"/>
    </row>
    <row r="104" spans="1:23" x14ac:dyDescent="0.3">
      <c r="A104" s="21" t="s">
        <v>1636</v>
      </c>
      <c r="B104" s="21" t="s">
        <v>20</v>
      </c>
      <c r="C104" s="299" t="s">
        <v>38</v>
      </c>
      <c r="D104" s="241">
        <v>123900</v>
      </c>
      <c r="E104" s="20">
        <v>94</v>
      </c>
      <c r="F104" s="20">
        <v>3</v>
      </c>
      <c r="G104" s="417">
        <v>31.333333333333332</v>
      </c>
      <c r="H104" s="243"/>
      <c r="I104" s="20"/>
      <c r="J104" s="20"/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80"/>
      <c r="W104" s="200"/>
    </row>
    <row r="105" spans="1:23" x14ac:dyDescent="0.3">
      <c r="A105" s="21" t="s">
        <v>1084</v>
      </c>
      <c r="B105" s="21" t="s">
        <v>13</v>
      </c>
      <c r="C105" s="299" t="s">
        <v>38</v>
      </c>
      <c r="D105" s="241">
        <v>375800</v>
      </c>
      <c r="E105" s="20">
        <v>1708</v>
      </c>
      <c r="F105" s="20">
        <v>22</v>
      </c>
      <c r="G105" s="417">
        <v>77.63636363636364</v>
      </c>
      <c r="H105" s="243">
        <v>1519</v>
      </c>
      <c r="I105" s="20">
        <v>22</v>
      </c>
      <c r="J105" s="20">
        <v>69</v>
      </c>
      <c r="K105" s="20">
        <v>1251</v>
      </c>
      <c r="L105" s="20">
        <v>17</v>
      </c>
      <c r="M105" s="20">
        <v>73.599999999999994</v>
      </c>
      <c r="N105" s="414">
        <v>1755</v>
      </c>
      <c r="O105" s="378">
        <v>22</v>
      </c>
      <c r="P105" s="415">
        <v>79.77</v>
      </c>
      <c r="Q105" s="378">
        <v>785</v>
      </c>
      <c r="R105" s="378">
        <v>11</v>
      </c>
      <c r="S105" s="378">
        <v>71.400000000000006</v>
      </c>
      <c r="T105" s="381">
        <v>67.760000000000005</v>
      </c>
      <c r="U105" s="420">
        <v>73.22</v>
      </c>
      <c r="V105" s="21"/>
    </row>
    <row r="106" spans="1:23" s="200" customFormat="1" x14ac:dyDescent="0.3">
      <c r="A106" s="21" t="s">
        <v>897</v>
      </c>
      <c r="B106" s="21" t="s">
        <v>14</v>
      </c>
      <c r="C106" s="299" t="s">
        <v>1975</v>
      </c>
      <c r="D106" s="241">
        <v>420600</v>
      </c>
      <c r="E106" s="20">
        <v>1777</v>
      </c>
      <c r="F106" s="20">
        <v>21</v>
      </c>
      <c r="G106" s="417">
        <v>84.61904761904762</v>
      </c>
      <c r="H106" s="243">
        <v>1391</v>
      </c>
      <c r="I106" s="20">
        <v>18</v>
      </c>
      <c r="J106" s="20">
        <v>77.3</v>
      </c>
      <c r="K106" s="20">
        <v>451</v>
      </c>
      <c r="L106" s="20">
        <v>8</v>
      </c>
      <c r="M106" s="20">
        <v>56.4</v>
      </c>
      <c r="N106" s="414">
        <v>0</v>
      </c>
      <c r="O106" s="378">
        <v>0</v>
      </c>
      <c r="P106" s="415">
        <v>0</v>
      </c>
      <c r="Q106" s="378">
        <v>25</v>
      </c>
      <c r="R106" s="378">
        <v>1</v>
      </c>
      <c r="S106" s="378">
        <v>25</v>
      </c>
      <c r="T106" s="381">
        <v>0</v>
      </c>
      <c r="U106" s="420"/>
      <c r="V106" s="280"/>
      <c r="W106"/>
    </row>
    <row r="107" spans="1:23" x14ac:dyDescent="0.3">
      <c r="A107" s="21" t="s">
        <v>1085</v>
      </c>
      <c r="B107" s="21" t="s">
        <v>18</v>
      </c>
      <c r="C107" s="299" t="s">
        <v>38</v>
      </c>
      <c r="D107" s="241">
        <v>441800</v>
      </c>
      <c r="E107" s="20">
        <v>1913</v>
      </c>
      <c r="F107" s="20">
        <v>21</v>
      </c>
      <c r="G107" s="417">
        <v>91.095238095238102</v>
      </c>
      <c r="H107" s="243">
        <v>974</v>
      </c>
      <c r="I107" s="20">
        <v>12</v>
      </c>
      <c r="J107" s="20">
        <v>81.2</v>
      </c>
      <c r="K107" s="20">
        <v>1228</v>
      </c>
      <c r="L107" s="20">
        <v>17</v>
      </c>
      <c r="M107" s="20">
        <v>72.2</v>
      </c>
      <c r="N107" s="414">
        <v>1856</v>
      </c>
      <c r="O107" s="378">
        <v>20</v>
      </c>
      <c r="P107" s="415">
        <v>92.8</v>
      </c>
      <c r="Q107" s="419">
        <v>1300</v>
      </c>
      <c r="R107" s="378">
        <v>16</v>
      </c>
      <c r="S107" s="378">
        <v>81.2</v>
      </c>
      <c r="T107" s="381">
        <v>89.11</v>
      </c>
      <c r="U107" s="420">
        <v>71</v>
      </c>
      <c r="V107" s="21"/>
    </row>
    <row r="108" spans="1:23" x14ac:dyDescent="0.3">
      <c r="A108" s="21" t="s">
        <v>1496</v>
      </c>
      <c r="B108" s="21" t="s">
        <v>24</v>
      </c>
      <c r="C108" s="299" t="s">
        <v>9</v>
      </c>
      <c r="D108" s="241">
        <v>293900</v>
      </c>
      <c r="E108" s="20">
        <v>641</v>
      </c>
      <c r="F108" s="20">
        <v>12</v>
      </c>
      <c r="G108" s="417">
        <v>53.416666666666664</v>
      </c>
      <c r="H108" s="243">
        <v>432</v>
      </c>
      <c r="I108" s="20">
        <v>8</v>
      </c>
      <c r="J108" s="20">
        <v>54</v>
      </c>
      <c r="K108" s="20"/>
      <c r="L108" s="20">
        <v>0</v>
      </c>
      <c r="M108" s="20"/>
      <c r="N108" s="414"/>
      <c r="O108" s="378"/>
      <c r="P108" s="415"/>
      <c r="Q108" s="419"/>
      <c r="R108" s="378"/>
      <c r="S108" s="378"/>
      <c r="T108" s="381"/>
      <c r="U108" s="420"/>
      <c r="V108" s="21"/>
    </row>
    <row r="109" spans="1:23" x14ac:dyDescent="0.3">
      <c r="A109" s="21" t="s">
        <v>1086</v>
      </c>
      <c r="B109" s="21" t="s">
        <v>41</v>
      </c>
      <c r="C109" s="299" t="s">
        <v>1973</v>
      </c>
      <c r="D109" s="241">
        <v>312700</v>
      </c>
      <c r="E109" s="20">
        <v>0</v>
      </c>
      <c r="F109" s="20">
        <v>0</v>
      </c>
      <c r="G109" s="417">
        <v>0</v>
      </c>
      <c r="H109" s="243">
        <v>517</v>
      </c>
      <c r="I109" s="20">
        <v>9</v>
      </c>
      <c r="J109" s="20">
        <v>57.4</v>
      </c>
      <c r="K109" s="20">
        <v>36</v>
      </c>
      <c r="L109" s="20">
        <v>1</v>
      </c>
      <c r="M109" s="20">
        <v>36</v>
      </c>
      <c r="N109" s="414">
        <v>105</v>
      </c>
      <c r="O109" s="378">
        <v>2</v>
      </c>
      <c r="P109" s="415">
        <v>52.5</v>
      </c>
      <c r="Q109" s="419"/>
      <c r="R109" s="378">
        <v>0</v>
      </c>
      <c r="S109" s="378">
        <v>0</v>
      </c>
      <c r="T109" s="381">
        <v>69.569999999999993</v>
      </c>
      <c r="U109" s="420">
        <v>75.67</v>
      </c>
      <c r="V109" s="21"/>
    </row>
    <row r="110" spans="1:23" x14ac:dyDescent="0.3">
      <c r="A110" s="21" t="s">
        <v>1637</v>
      </c>
      <c r="B110" s="21" t="s">
        <v>26</v>
      </c>
      <c r="C110" s="299" t="s">
        <v>10</v>
      </c>
      <c r="D110" s="241">
        <v>123900</v>
      </c>
      <c r="E110" s="20">
        <v>235</v>
      </c>
      <c r="F110" s="20">
        <v>5</v>
      </c>
      <c r="G110" s="417">
        <v>47</v>
      </c>
      <c r="H110" s="243"/>
      <c r="I110" s="20"/>
      <c r="J110" s="20"/>
      <c r="K110" s="20"/>
      <c r="L110" s="20">
        <v>0</v>
      </c>
      <c r="M110" s="20"/>
      <c r="N110" s="414"/>
      <c r="O110" s="378"/>
      <c r="P110" s="415"/>
      <c r="Q110" s="419"/>
      <c r="R110" s="378"/>
      <c r="S110" s="378"/>
      <c r="T110" s="381"/>
      <c r="U110" s="420"/>
      <c r="V110" s="280"/>
    </row>
    <row r="111" spans="1:23" x14ac:dyDescent="0.3">
      <c r="A111" s="21" t="s">
        <v>1087</v>
      </c>
      <c r="B111" s="21" t="s">
        <v>17</v>
      </c>
      <c r="C111" s="299" t="s">
        <v>38</v>
      </c>
      <c r="D111" s="241">
        <v>270500</v>
      </c>
      <c r="E111" s="20">
        <v>1031</v>
      </c>
      <c r="F111" s="20">
        <v>21</v>
      </c>
      <c r="G111" s="417">
        <v>49.095238095238095</v>
      </c>
      <c r="H111" s="243">
        <v>646</v>
      </c>
      <c r="I111" s="20">
        <v>13</v>
      </c>
      <c r="J111" s="20">
        <v>49.7</v>
      </c>
      <c r="K111" s="20">
        <v>1107</v>
      </c>
      <c r="L111" s="20">
        <v>17</v>
      </c>
      <c r="M111" s="20">
        <v>65.099999999999994</v>
      </c>
      <c r="N111" s="414">
        <v>1486</v>
      </c>
      <c r="O111" s="378">
        <v>20</v>
      </c>
      <c r="P111" s="415">
        <v>74.3</v>
      </c>
      <c r="Q111" s="378">
        <v>576</v>
      </c>
      <c r="R111" s="378">
        <v>10</v>
      </c>
      <c r="S111" s="378">
        <v>57.6</v>
      </c>
      <c r="T111" s="381">
        <v>66.319999999999993</v>
      </c>
      <c r="U111" s="420">
        <v>48.1</v>
      </c>
      <c r="V111" s="21"/>
    </row>
    <row r="112" spans="1:23" x14ac:dyDescent="0.3">
      <c r="A112" s="21" t="s">
        <v>1088</v>
      </c>
      <c r="B112" s="21" t="s">
        <v>2</v>
      </c>
      <c r="C112" s="299" t="s">
        <v>38</v>
      </c>
      <c r="D112" s="241">
        <v>302900</v>
      </c>
      <c r="E112" s="20">
        <v>819</v>
      </c>
      <c r="F112" s="20">
        <v>16</v>
      </c>
      <c r="G112" s="417">
        <v>51.1875</v>
      </c>
      <c r="H112" s="243">
        <v>1113</v>
      </c>
      <c r="I112" s="20">
        <v>20</v>
      </c>
      <c r="J112" s="20">
        <v>55.6</v>
      </c>
      <c r="K112" s="20">
        <v>1079</v>
      </c>
      <c r="L112" s="20">
        <v>17</v>
      </c>
      <c r="M112" s="20">
        <v>63.5</v>
      </c>
      <c r="N112" s="414">
        <v>1395</v>
      </c>
      <c r="O112" s="378">
        <v>21</v>
      </c>
      <c r="P112" s="415">
        <v>66.430000000000007</v>
      </c>
      <c r="Q112" s="419">
        <v>1168</v>
      </c>
      <c r="R112" s="378">
        <v>20</v>
      </c>
      <c r="S112" s="378">
        <v>58.4</v>
      </c>
      <c r="T112" s="381">
        <v>54.14</v>
      </c>
      <c r="U112" s="420">
        <v>51.8</v>
      </c>
      <c r="V112" s="21"/>
    </row>
    <row r="113" spans="1:22" x14ac:dyDescent="0.3">
      <c r="A113" s="21" t="s">
        <v>1089</v>
      </c>
      <c r="B113" s="21" t="s">
        <v>18</v>
      </c>
      <c r="C113" s="299" t="s">
        <v>11</v>
      </c>
      <c r="D113" s="241">
        <v>491700</v>
      </c>
      <c r="E113" s="20">
        <v>170</v>
      </c>
      <c r="F113" s="20">
        <v>2</v>
      </c>
      <c r="G113" s="417">
        <v>85</v>
      </c>
      <c r="H113" s="243">
        <v>1084</v>
      </c>
      <c r="I113" s="20">
        <v>12</v>
      </c>
      <c r="J113" s="20">
        <v>90.3</v>
      </c>
      <c r="K113" s="20">
        <v>939</v>
      </c>
      <c r="L113" s="20">
        <v>13</v>
      </c>
      <c r="M113" s="20">
        <v>72.2</v>
      </c>
      <c r="N113" s="414">
        <v>1152</v>
      </c>
      <c r="O113" s="378">
        <v>15</v>
      </c>
      <c r="P113" s="415">
        <v>76.8</v>
      </c>
      <c r="Q113" s="378">
        <v>731</v>
      </c>
      <c r="R113" s="378">
        <v>10</v>
      </c>
      <c r="S113" s="378">
        <v>73.099999999999994</v>
      </c>
      <c r="T113" s="381">
        <v>0</v>
      </c>
      <c r="U113" s="420">
        <v>69.260000000000005</v>
      </c>
      <c r="V113" s="21"/>
    </row>
    <row r="114" spans="1:22" x14ac:dyDescent="0.3">
      <c r="A114" s="21" t="s">
        <v>1090</v>
      </c>
      <c r="B114" s="21" t="s">
        <v>26</v>
      </c>
      <c r="C114" s="299" t="s">
        <v>10</v>
      </c>
      <c r="D114" s="241">
        <v>490200</v>
      </c>
      <c r="E114" s="20">
        <v>1649</v>
      </c>
      <c r="F114" s="20">
        <v>18</v>
      </c>
      <c r="G114" s="417">
        <v>91.611111111111114</v>
      </c>
      <c r="H114" s="243">
        <v>1621</v>
      </c>
      <c r="I114" s="20">
        <v>18</v>
      </c>
      <c r="J114" s="20">
        <v>90.1</v>
      </c>
      <c r="K114" s="20">
        <v>1534</v>
      </c>
      <c r="L114" s="20">
        <v>17</v>
      </c>
      <c r="M114" s="20">
        <v>90.2</v>
      </c>
      <c r="N114" s="414">
        <v>1248</v>
      </c>
      <c r="O114" s="378">
        <v>20</v>
      </c>
      <c r="P114" s="415">
        <v>62.4</v>
      </c>
      <c r="Q114" s="419">
        <v>1275</v>
      </c>
      <c r="R114" s="378">
        <v>21</v>
      </c>
      <c r="S114" s="378">
        <v>60.7</v>
      </c>
      <c r="T114" s="381"/>
      <c r="U114" s="420"/>
      <c r="V114" s="21"/>
    </row>
    <row r="115" spans="1:22" x14ac:dyDescent="0.3">
      <c r="A115" s="21" t="s">
        <v>965</v>
      </c>
      <c r="B115" s="21" t="s">
        <v>21</v>
      </c>
      <c r="C115" s="299" t="s">
        <v>38</v>
      </c>
      <c r="D115" s="241">
        <v>123900</v>
      </c>
      <c r="E115" s="20">
        <v>19</v>
      </c>
      <c r="F115" s="20">
        <v>3</v>
      </c>
      <c r="G115" s="417">
        <v>6.333333333333333</v>
      </c>
      <c r="H115" s="243">
        <v>7</v>
      </c>
      <c r="I115" s="20">
        <v>1</v>
      </c>
      <c r="J115" s="20">
        <v>7</v>
      </c>
      <c r="K115" s="20"/>
      <c r="L115" s="20">
        <v>0</v>
      </c>
      <c r="M115" s="20"/>
      <c r="N115" s="414">
        <v>60</v>
      </c>
      <c r="O115" s="378">
        <v>1</v>
      </c>
      <c r="P115" s="415">
        <v>60</v>
      </c>
      <c r="Q115" s="419"/>
      <c r="R115" s="378"/>
      <c r="S115" s="378"/>
      <c r="T115" s="381"/>
      <c r="U115" s="420"/>
      <c r="V115" s="280"/>
    </row>
    <row r="116" spans="1:22" x14ac:dyDescent="0.3">
      <c r="A116" s="21" t="s">
        <v>1497</v>
      </c>
      <c r="B116" s="21" t="s">
        <v>16</v>
      </c>
      <c r="C116" s="299" t="s">
        <v>9</v>
      </c>
      <c r="D116" s="241">
        <v>275200</v>
      </c>
      <c r="E116" s="20">
        <v>1134</v>
      </c>
      <c r="F116" s="20">
        <v>15</v>
      </c>
      <c r="G116" s="417">
        <v>75.599999999999994</v>
      </c>
      <c r="H116" s="243">
        <v>337</v>
      </c>
      <c r="I116" s="20">
        <v>6</v>
      </c>
      <c r="J116" s="20">
        <v>56.2</v>
      </c>
      <c r="K116" s="20"/>
      <c r="L116" s="20">
        <v>0</v>
      </c>
      <c r="M116" s="20"/>
      <c r="N116" s="414"/>
      <c r="O116" s="378"/>
      <c r="P116" s="415"/>
      <c r="Q116" s="419"/>
      <c r="R116" s="378"/>
      <c r="S116" s="378"/>
      <c r="T116" s="381"/>
      <c r="U116" s="420"/>
      <c r="V116" s="280"/>
    </row>
    <row r="117" spans="1:22" x14ac:dyDescent="0.3">
      <c r="A117" s="21" t="s">
        <v>1638</v>
      </c>
      <c r="B117" s="21" t="s">
        <v>25</v>
      </c>
      <c r="C117" s="299" t="s">
        <v>1971</v>
      </c>
      <c r="D117" s="241">
        <v>148800</v>
      </c>
      <c r="E117" s="20">
        <v>0</v>
      </c>
      <c r="F117" s="20">
        <v>0</v>
      </c>
      <c r="G117" s="417">
        <v>0</v>
      </c>
      <c r="H117" s="243"/>
      <c r="I117" s="20"/>
      <c r="J117" s="20"/>
      <c r="K117" s="20"/>
      <c r="L117" s="20"/>
      <c r="M117" s="20"/>
      <c r="N117" s="414"/>
      <c r="O117" s="378"/>
      <c r="P117" s="415"/>
      <c r="Q117" s="419"/>
      <c r="R117" s="378"/>
      <c r="S117" s="378"/>
      <c r="T117" s="381"/>
      <c r="U117" s="420"/>
      <c r="V117" s="280"/>
    </row>
    <row r="118" spans="1:22" x14ac:dyDescent="0.3">
      <c r="A118" s="21" t="s">
        <v>1091</v>
      </c>
      <c r="B118" s="21" t="s">
        <v>17</v>
      </c>
      <c r="C118" s="299" t="s">
        <v>1973</v>
      </c>
      <c r="D118" s="241">
        <v>367400</v>
      </c>
      <c r="E118" s="20">
        <v>1492</v>
      </c>
      <c r="F118" s="20">
        <v>22</v>
      </c>
      <c r="G118" s="417">
        <v>67.818181818181813</v>
      </c>
      <c r="H118" s="243">
        <v>675</v>
      </c>
      <c r="I118" s="20">
        <v>10</v>
      </c>
      <c r="J118" s="20">
        <v>67.5</v>
      </c>
      <c r="K118" s="20">
        <v>609</v>
      </c>
      <c r="L118" s="20">
        <v>10</v>
      </c>
      <c r="M118" s="20">
        <v>60.9</v>
      </c>
      <c r="N118" s="414">
        <v>524</v>
      </c>
      <c r="O118" s="378">
        <v>9</v>
      </c>
      <c r="P118" s="415">
        <v>58.22</v>
      </c>
      <c r="Q118" s="378"/>
      <c r="R118" s="378">
        <v>0</v>
      </c>
      <c r="S118" s="378">
        <v>0</v>
      </c>
      <c r="T118" s="381">
        <v>0</v>
      </c>
      <c r="U118" s="420">
        <v>10</v>
      </c>
      <c r="V118" s="21"/>
    </row>
    <row r="119" spans="1:22" x14ac:dyDescent="0.3">
      <c r="A119" s="21" t="s">
        <v>1498</v>
      </c>
      <c r="B119" s="21" t="s">
        <v>14</v>
      </c>
      <c r="C119" s="299" t="s">
        <v>9</v>
      </c>
      <c r="D119" s="241">
        <v>123900</v>
      </c>
      <c r="E119" s="20">
        <v>22</v>
      </c>
      <c r="F119" s="20">
        <v>1</v>
      </c>
      <c r="G119" s="417">
        <v>22</v>
      </c>
      <c r="H119" s="243"/>
      <c r="I119" s="20"/>
      <c r="J119" s="20"/>
      <c r="K119" s="20"/>
      <c r="L119" s="20">
        <v>0</v>
      </c>
      <c r="M119" s="20"/>
      <c r="N119" s="414"/>
      <c r="O119" s="378"/>
      <c r="P119" s="415"/>
      <c r="Q119" s="378"/>
      <c r="R119" s="378"/>
      <c r="S119" s="378"/>
      <c r="T119" s="381"/>
      <c r="U119" s="420"/>
      <c r="V119" s="280"/>
    </row>
    <row r="120" spans="1:22" x14ac:dyDescent="0.3">
      <c r="A120" s="21" t="s">
        <v>1639</v>
      </c>
      <c r="B120" s="21" t="s">
        <v>25</v>
      </c>
      <c r="C120" s="299" t="s">
        <v>10</v>
      </c>
      <c r="D120" s="241">
        <v>117300</v>
      </c>
      <c r="E120" s="20">
        <v>408</v>
      </c>
      <c r="F120" s="20">
        <v>9</v>
      </c>
      <c r="G120" s="417">
        <v>45.333333333333336</v>
      </c>
      <c r="H120" s="243"/>
      <c r="I120" s="20"/>
      <c r="J120" s="20"/>
      <c r="K120" s="20"/>
      <c r="L120" s="20"/>
      <c r="M120" s="20"/>
      <c r="N120" s="414"/>
      <c r="O120" s="378"/>
      <c r="P120" s="415"/>
      <c r="Q120" s="378"/>
      <c r="R120" s="378"/>
      <c r="S120" s="378"/>
      <c r="T120" s="381"/>
      <c r="U120" s="420"/>
      <c r="V120" s="280"/>
    </row>
    <row r="121" spans="1:22" x14ac:dyDescent="0.3">
      <c r="A121" s="21" t="s">
        <v>1092</v>
      </c>
      <c r="B121" s="21" t="s">
        <v>41</v>
      </c>
      <c r="C121" s="299" t="s">
        <v>1971</v>
      </c>
      <c r="D121" s="241">
        <v>401100</v>
      </c>
      <c r="E121" s="20">
        <v>458</v>
      </c>
      <c r="F121" s="20">
        <v>8</v>
      </c>
      <c r="G121" s="417">
        <v>57.25</v>
      </c>
      <c r="H121" s="243">
        <v>958</v>
      </c>
      <c r="I121" s="20">
        <v>13</v>
      </c>
      <c r="J121" s="20">
        <v>73.7</v>
      </c>
      <c r="K121" s="20">
        <v>1307</v>
      </c>
      <c r="L121" s="20">
        <v>16</v>
      </c>
      <c r="M121" s="20">
        <v>81.7</v>
      </c>
      <c r="N121" s="414">
        <v>1037</v>
      </c>
      <c r="O121" s="378">
        <v>14</v>
      </c>
      <c r="P121" s="415">
        <v>74.069999999999993</v>
      </c>
      <c r="Q121" s="378">
        <v>811</v>
      </c>
      <c r="R121" s="378">
        <v>15</v>
      </c>
      <c r="S121" s="378">
        <v>54.1</v>
      </c>
      <c r="T121" s="381"/>
      <c r="U121" s="420"/>
      <c r="V121" s="21"/>
    </row>
    <row r="122" spans="1:22" x14ac:dyDescent="0.3">
      <c r="A122" s="21" t="s">
        <v>966</v>
      </c>
      <c r="B122" s="21" t="s">
        <v>16</v>
      </c>
      <c r="C122" s="299" t="s">
        <v>1971</v>
      </c>
      <c r="D122" s="241">
        <v>338200</v>
      </c>
      <c r="E122" s="20">
        <v>1927</v>
      </c>
      <c r="F122" s="20">
        <v>22</v>
      </c>
      <c r="G122" s="417">
        <v>87.590909090909093</v>
      </c>
      <c r="H122" s="243">
        <v>497</v>
      </c>
      <c r="I122" s="20">
        <v>8</v>
      </c>
      <c r="J122" s="20">
        <v>62.1</v>
      </c>
      <c r="K122" s="20">
        <v>150</v>
      </c>
      <c r="L122" s="20">
        <v>3</v>
      </c>
      <c r="M122" s="20">
        <v>50</v>
      </c>
      <c r="N122" s="414">
        <v>1097</v>
      </c>
      <c r="O122" s="378">
        <v>18</v>
      </c>
      <c r="P122" s="415">
        <v>60.94</v>
      </c>
      <c r="Q122" s="378"/>
      <c r="R122" s="378"/>
      <c r="S122" s="378"/>
      <c r="T122" s="381"/>
      <c r="U122" s="420"/>
      <c r="V122" s="280"/>
    </row>
    <row r="123" spans="1:22" x14ac:dyDescent="0.3">
      <c r="A123" s="21" t="s">
        <v>1640</v>
      </c>
      <c r="B123" s="21" t="s">
        <v>2</v>
      </c>
      <c r="C123" s="299" t="s">
        <v>1972</v>
      </c>
      <c r="D123" s="241">
        <v>117300</v>
      </c>
      <c r="E123" s="20">
        <v>134</v>
      </c>
      <c r="F123" s="20">
        <v>3</v>
      </c>
      <c r="G123" s="417">
        <v>44.666666666666664</v>
      </c>
      <c r="H123" s="243"/>
      <c r="I123" s="20"/>
      <c r="J123" s="20"/>
      <c r="K123" s="20"/>
      <c r="L123" s="20"/>
      <c r="M123" s="20"/>
      <c r="N123" s="414"/>
      <c r="O123" s="378"/>
      <c r="P123" s="415"/>
      <c r="Q123" s="378"/>
      <c r="R123" s="378"/>
      <c r="S123" s="378"/>
      <c r="T123" s="381"/>
      <c r="U123" s="420"/>
      <c r="V123" s="280"/>
    </row>
    <row r="124" spans="1:22" x14ac:dyDescent="0.3">
      <c r="A124" s="21" t="s">
        <v>1093</v>
      </c>
      <c r="B124" s="21" t="s">
        <v>24</v>
      </c>
      <c r="C124" s="299" t="s">
        <v>1971</v>
      </c>
      <c r="D124" s="241">
        <v>330500</v>
      </c>
      <c r="E124" s="20">
        <v>455</v>
      </c>
      <c r="F124" s="20">
        <v>8</v>
      </c>
      <c r="G124" s="417">
        <v>56.875</v>
      </c>
      <c r="H124" s="243">
        <v>24</v>
      </c>
      <c r="I124" s="20">
        <v>2</v>
      </c>
      <c r="J124" s="20">
        <v>12</v>
      </c>
      <c r="K124" s="20">
        <v>759</v>
      </c>
      <c r="L124" s="20">
        <v>10</v>
      </c>
      <c r="M124" s="20">
        <v>75.900000000000006</v>
      </c>
      <c r="N124" s="414">
        <v>797</v>
      </c>
      <c r="O124" s="378">
        <v>14</v>
      </c>
      <c r="P124" s="415">
        <v>56.93</v>
      </c>
      <c r="Q124" s="419">
        <v>1244</v>
      </c>
      <c r="R124" s="378">
        <v>19</v>
      </c>
      <c r="S124" s="378">
        <v>65.5</v>
      </c>
      <c r="T124" s="381">
        <v>67.13</v>
      </c>
      <c r="U124" s="420">
        <v>56.33</v>
      </c>
      <c r="V124" s="21"/>
    </row>
    <row r="125" spans="1:22" x14ac:dyDescent="0.3">
      <c r="A125" s="21" t="s">
        <v>1752</v>
      </c>
      <c r="B125" s="21" t="s">
        <v>3</v>
      </c>
      <c r="C125" s="299" t="s">
        <v>9</v>
      </c>
      <c r="D125" s="241">
        <v>117300</v>
      </c>
      <c r="E125" s="20">
        <v>136</v>
      </c>
      <c r="F125" s="20">
        <v>2</v>
      </c>
      <c r="G125" s="417">
        <v>68</v>
      </c>
      <c r="H125" s="243"/>
      <c r="I125" s="20"/>
      <c r="J125" s="20"/>
      <c r="K125" s="20"/>
      <c r="L125" s="20"/>
      <c r="M125" s="20"/>
      <c r="N125" s="414"/>
      <c r="O125" s="378"/>
      <c r="P125" s="415"/>
      <c r="Q125" s="419"/>
      <c r="R125" s="378"/>
      <c r="S125" s="378"/>
      <c r="T125" s="381"/>
      <c r="U125" s="420"/>
      <c r="V125" s="280"/>
    </row>
    <row r="126" spans="1:22" x14ac:dyDescent="0.3">
      <c r="A126" s="21" t="s">
        <v>1094</v>
      </c>
      <c r="B126" s="21" t="s">
        <v>18</v>
      </c>
      <c r="C126" s="299" t="s">
        <v>38</v>
      </c>
      <c r="D126" s="241">
        <v>354700</v>
      </c>
      <c r="E126" s="20">
        <v>1680</v>
      </c>
      <c r="F126" s="20">
        <v>22</v>
      </c>
      <c r="G126" s="417">
        <v>76.36363636363636</v>
      </c>
      <c r="H126" s="243">
        <v>1238</v>
      </c>
      <c r="I126" s="20">
        <v>19</v>
      </c>
      <c r="J126" s="20">
        <v>65.2</v>
      </c>
      <c r="K126" s="20">
        <v>426</v>
      </c>
      <c r="L126" s="20">
        <v>8</v>
      </c>
      <c r="M126" s="20">
        <v>53.2</v>
      </c>
      <c r="N126" s="414">
        <v>0</v>
      </c>
      <c r="O126" s="378">
        <v>0</v>
      </c>
      <c r="P126" s="415">
        <v>0</v>
      </c>
      <c r="Q126" s="419"/>
      <c r="R126" s="378"/>
      <c r="S126" s="378"/>
      <c r="T126" s="381"/>
      <c r="U126" s="420"/>
      <c r="V126" s="280"/>
    </row>
    <row r="127" spans="1:22" x14ac:dyDescent="0.3">
      <c r="A127" s="21" t="s">
        <v>1095</v>
      </c>
      <c r="B127" s="21" t="s">
        <v>23</v>
      </c>
      <c r="C127" s="299" t="s">
        <v>9</v>
      </c>
      <c r="D127" s="241">
        <v>383000</v>
      </c>
      <c r="E127" s="20">
        <v>787</v>
      </c>
      <c r="F127" s="20">
        <v>13</v>
      </c>
      <c r="G127" s="417">
        <v>60.53846153846154</v>
      </c>
      <c r="H127" s="243">
        <v>774</v>
      </c>
      <c r="I127" s="20">
        <v>11</v>
      </c>
      <c r="J127" s="20">
        <v>70.400000000000006</v>
      </c>
      <c r="K127" s="20">
        <v>999</v>
      </c>
      <c r="L127" s="20">
        <v>16</v>
      </c>
      <c r="M127" s="20">
        <v>62.4</v>
      </c>
      <c r="N127" s="414">
        <v>1554</v>
      </c>
      <c r="O127" s="378">
        <v>21</v>
      </c>
      <c r="P127" s="415">
        <v>74</v>
      </c>
      <c r="Q127" s="419">
        <v>1226</v>
      </c>
      <c r="R127" s="378">
        <v>19</v>
      </c>
      <c r="S127" s="378">
        <v>64.5</v>
      </c>
      <c r="T127" s="381">
        <v>58.64</v>
      </c>
      <c r="U127" s="420">
        <v>53.11</v>
      </c>
      <c r="V127" s="21"/>
    </row>
    <row r="128" spans="1:22" x14ac:dyDescent="0.3">
      <c r="A128" s="21" t="s">
        <v>1096</v>
      </c>
      <c r="B128" s="21" t="s">
        <v>13</v>
      </c>
      <c r="C128" s="299" t="s">
        <v>38</v>
      </c>
      <c r="D128" s="241">
        <v>265600</v>
      </c>
      <c r="E128" s="20">
        <v>428</v>
      </c>
      <c r="F128" s="20">
        <v>7</v>
      </c>
      <c r="G128" s="417">
        <v>61.142857142857146</v>
      </c>
      <c r="H128" s="243">
        <v>244</v>
      </c>
      <c r="I128" s="20">
        <v>4</v>
      </c>
      <c r="J128" s="20">
        <v>61</v>
      </c>
      <c r="K128" s="20"/>
      <c r="L128" s="20"/>
      <c r="M128" s="20"/>
      <c r="N128" s="414">
        <v>0</v>
      </c>
      <c r="O128" s="378">
        <v>0</v>
      </c>
      <c r="P128" s="415">
        <v>0</v>
      </c>
      <c r="Q128" s="378">
        <v>78</v>
      </c>
      <c r="R128" s="378">
        <v>2</v>
      </c>
      <c r="S128" s="378">
        <v>39</v>
      </c>
      <c r="T128" s="381">
        <v>52.6</v>
      </c>
      <c r="U128" s="420">
        <v>63.2</v>
      </c>
      <c r="V128" s="280"/>
    </row>
    <row r="129" spans="1:24" x14ac:dyDescent="0.3">
      <c r="A129" s="21" t="s">
        <v>1499</v>
      </c>
      <c r="B129" s="21" t="s">
        <v>41</v>
      </c>
      <c r="C129" s="299" t="s">
        <v>9</v>
      </c>
      <c r="D129" s="241">
        <v>343900</v>
      </c>
      <c r="E129" s="20">
        <v>0</v>
      </c>
      <c r="F129" s="20">
        <v>0</v>
      </c>
      <c r="G129" s="417">
        <v>0</v>
      </c>
      <c r="H129" s="243">
        <v>1011</v>
      </c>
      <c r="I129" s="20">
        <v>16</v>
      </c>
      <c r="J129" s="20">
        <v>63.2</v>
      </c>
      <c r="K129" s="20">
        <v>1270</v>
      </c>
      <c r="L129" s="20">
        <v>16</v>
      </c>
      <c r="M129" s="20">
        <v>79.400000000000006</v>
      </c>
      <c r="N129" s="414">
        <v>456</v>
      </c>
      <c r="O129" s="378">
        <v>8</v>
      </c>
      <c r="P129" s="415">
        <v>57</v>
      </c>
      <c r="Q129" s="378">
        <v>527</v>
      </c>
      <c r="R129" s="378">
        <v>10</v>
      </c>
      <c r="S129" s="378">
        <v>52.7</v>
      </c>
      <c r="T129" s="381"/>
      <c r="U129" s="420"/>
      <c r="V129" s="21"/>
    </row>
    <row r="130" spans="1:24" x14ac:dyDescent="0.3">
      <c r="A130" s="21" t="s">
        <v>1500</v>
      </c>
      <c r="B130" s="21" t="s">
        <v>25</v>
      </c>
      <c r="C130" s="299" t="s">
        <v>9</v>
      </c>
      <c r="D130" s="241">
        <v>300400</v>
      </c>
      <c r="E130" s="20">
        <v>323</v>
      </c>
      <c r="F130" s="20">
        <v>5</v>
      </c>
      <c r="G130" s="417">
        <v>64.599999999999994</v>
      </c>
      <c r="H130" s="243">
        <v>1214</v>
      </c>
      <c r="I130" s="20">
        <v>22</v>
      </c>
      <c r="J130" s="20">
        <v>55.2</v>
      </c>
      <c r="K130" s="20">
        <v>950</v>
      </c>
      <c r="L130" s="20">
        <v>14</v>
      </c>
      <c r="M130" s="20">
        <v>67.900000000000006</v>
      </c>
      <c r="N130" s="414">
        <v>803</v>
      </c>
      <c r="O130" s="378">
        <v>14</v>
      </c>
      <c r="P130" s="415">
        <v>57.36</v>
      </c>
      <c r="Q130" s="419">
        <v>1127</v>
      </c>
      <c r="R130" s="378">
        <v>18</v>
      </c>
      <c r="S130" s="378">
        <v>62.6</v>
      </c>
      <c r="T130" s="381">
        <v>38.75</v>
      </c>
      <c r="U130" s="420">
        <v>44.5</v>
      </c>
      <c r="V130" s="21"/>
    </row>
    <row r="131" spans="1:24" x14ac:dyDescent="0.3">
      <c r="A131" s="21" t="s">
        <v>1501</v>
      </c>
      <c r="B131" s="21" t="s">
        <v>13</v>
      </c>
      <c r="C131" s="299" t="s">
        <v>38</v>
      </c>
      <c r="D131" s="241">
        <v>123900</v>
      </c>
      <c r="E131" s="20">
        <v>0</v>
      </c>
      <c r="F131" s="20">
        <v>0</v>
      </c>
      <c r="G131" s="417">
        <v>0</v>
      </c>
      <c r="H131" s="243"/>
      <c r="I131" s="20"/>
      <c r="J131" s="20"/>
      <c r="K131" s="20"/>
      <c r="L131" s="20">
        <v>0</v>
      </c>
      <c r="M131" s="20"/>
      <c r="N131" s="414"/>
      <c r="O131" s="378"/>
      <c r="P131" s="415"/>
      <c r="Q131" s="419"/>
      <c r="R131" s="378"/>
      <c r="S131" s="378"/>
      <c r="T131" s="381"/>
      <c r="U131" s="420"/>
      <c r="V131" s="280"/>
    </row>
    <row r="132" spans="1:24" x14ac:dyDescent="0.3">
      <c r="A132" s="21" t="s">
        <v>1098</v>
      </c>
      <c r="B132" s="21" t="s">
        <v>13</v>
      </c>
      <c r="C132" s="299" t="s">
        <v>1974</v>
      </c>
      <c r="D132" s="241">
        <v>263200</v>
      </c>
      <c r="E132" s="20">
        <v>1305</v>
      </c>
      <c r="F132" s="20">
        <v>15</v>
      </c>
      <c r="G132" s="417">
        <v>87</v>
      </c>
      <c r="H132" s="243">
        <v>677</v>
      </c>
      <c r="I132" s="20">
        <v>14</v>
      </c>
      <c r="J132" s="20">
        <v>48.4</v>
      </c>
      <c r="K132" s="20">
        <v>248</v>
      </c>
      <c r="L132" s="20">
        <v>4</v>
      </c>
      <c r="M132" s="20">
        <v>62</v>
      </c>
      <c r="N132" s="414">
        <v>0</v>
      </c>
      <c r="O132" s="378">
        <v>0</v>
      </c>
      <c r="P132" s="415">
        <v>0</v>
      </c>
      <c r="Q132" s="419"/>
      <c r="R132" s="378"/>
      <c r="S132" s="378"/>
      <c r="T132" s="381"/>
      <c r="U132" s="420"/>
      <c r="V132" s="280"/>
    </row>
    <row r="133" spans="1:24" x14ac:dyDescent="0.3">
      <c r="A133" s="21" t="s">
        <v>898</v>
      </c>
      <c r="B133" s="21" t="s">
        <v>22</v>
      </c>
      <c r="C133" s="299" t="s">
        <v>1973</v>
      </c>
      <c r="D133" s="241">
        <v>361300</v>
      </c>
      <c r="E133" s="20">
        <v>568</v>
      </c>
      <c r="F133" s="20">
        <v>10</v>
      </c>
      <c r="G133" s="417">
        <v>56.8</v>
      </c>
      <c r="H133" s="243">
        <v>531</v>
      </c>
      <c r="I133" s="20">
        <v>8</v>
      </c>
      <c r="J133" s="20">
        <v>66.400000000000006</v>
      </c>
      <c r="K133" s="20"/>
      <c r="L133" s="20">
        <v>0</v>
      </c>
      <c r="M133" s="20"/>
      <c r="N133" s="414">
        <v>60</v>
      </c>
      <c r="O133" s="378">
        <v>1</v>
      </c>
      <c r="P133" s="415">
        <v>60</v>
      </c>
      <c r="Q133" s="419"/>
      <c r="R133" s="378">
        <v>0</v>
      </c>
      <c r="S133" s="378">
        <v>0</v>
      </c>
      <c r="T133" s="381"/>
      <c r="U133" s="420"/>
      <c r="V133" s="280"/>
    </row>
    <row r="134" spans="1:24" x14ac:dyDescent="0.3">
      <c r="A134" s="21" t="s">
        <v>1502</v>
      </c>
      <c r="B134" s="21" t="s">
        <v>2</v>
      </c>
      <c r="C134" s="299" t="s">
        <v>11</v>
      </c>
      <c r="D134" s="241">
        <v>123900</v>
      </c>
      <c r="E134" s="20">
        <v>0</v>
      </c>
      <c r="F134" s="20">
        <v>0</v>
      </c>
      <c r="G134" s="417">
        <v>0</v>
      </c>
      <c r="H134" s="243"/>
      <c r="I134" s="20"/>
      <c r="J134" s="20"/>
      <c r="K134" s="20"/>
      <c r="L134" s="20">
        <v>0</v>
      </c>
      <c r="M134" s="20"/>
      <c r="N134" s="414"/>
      <c r="O134" s="378"/>
      <c r="P134" s="415"/>
      <c r="Q134" s="419"/>
      <c r="R134" s="378"/>
      <c r="S134" s="378"/>
      <c r="T134" s="381"/>
      <c r="U134" s="420"/>
      <c r="V134" s="280"/>
    </row>
    <row r="135" spans="1:24" x14ac:dyDescent="0.3">
      <c r="A135" s="21" t="s">
        <v>967</v>
      </c>
      <c r="B135" s="21" t="s">
        <v>2</v>
      </c>
      <c r="C135" s="299" t="s">
        <v>10</v>
      </c>
      <c r="D135" s="241">
        <v>309000</v>
      </c>
      <c r="E135" s="20">
        <v>90</v>
      </c>
      <c r="F135" s="20">
        <v>2</v>
      </c>
      <c r="G135" s="417">
        <v>45</v>
      </c>
      <c r="H135" s="243">
        <v>511</v>
      </c>
      <c r="I135" s="20">
        <v>9</v>
      </c>
      <c r="J135" s="20">
        <v>56.8</v>
      </c>
      <c r="K135" s="20"/>
      <c r="L135" s="20">
        <v>0</v>
      </c>
      <c r="M135" s="20"/>
      <c r="N135" s="414">
        <v>0</v>
      </c>
      <c r="O135" s="378">
        <v>0</v>
      </c>
      <c r="P135" s="415">
        <v>0</v>
      </c>
      <c r="Q135" s="419"/>
      <c r="R135" s="378"/>
      <c r="S135" s="378"/>
      <c r="T135" s="381"/>
      <c r="U135" s="420"/>
      <c r="V135" s="21"/>
    </row>
    <row r="136" spans="1:24" x14ac:dyDescent="0.3">
      <c r="A136" s="21" t="s">
        <v>1503</v>
      </c>
      <c r="B136" s="21" t="s">
        <v>17</v>
      </c>
      <c r="C136" s="299" t="s">
        <v>9</v>
      </c>
      <c r="D136" s="241">
        <v>397300</v>
      </c>
      <c r="E136" s="20">
        <v>1515</v>
      </c>
      <c r="F136" s="20">
        <v>22</v>
      </c>
      <c r="G136" s="417">
        <v>68.86363636363636</v>
      </c>
      <c r="H136" s="243">
        <v>1387</v>
      </c>
      <c r="I136" s="20">
        <v>19</v>
      </c>
      <c r="J136" s="20">
        <v>73</v>
      </c>
      <c r="K136" s="20">
        <v>1337</v>
      </c>
      <c r="L136" s="20">
        <v>17</v>
      </c>
      <c r="M136" s="20">
        <v>78.599999999999994</v>
      </c>
      <c r="N136" s="414">
        <v>544</v>
      </c>
      <c r="O136" s="378">
        <v>9</v>
      </c>
      <c r="P136" s="415">
        <v>60.44</v>
      </c>
      <c r="Q136" s="419"/>
      <c r="R136" s="378"/>
      <c r="S136" s="378"/>
      <c r="T136" s="381"/>
      <c r="U136" s="420">
        <v>58</v>
      </c>
      <c r="V136" s="21"/>
    </row>
    <row r="137" spans="1:24" x14ac:dyDescent="0.3">
      <c r="A137" s="21" t="s">
        <v>1099</v>
      </c>
      <c r="B137" s="21" t="s">
        <v>16</v>
      </c>
      <c r="C137" s="299" t="s">
        <v>38</v>
      </c>
      <c r="D137" s="241">
        <v>323600</v>
      </c>
      <c r="E137" s="20">
        <v>957</v>
      </c>
      <c r="F137" s="20">
        <v>17</v>
      </c>
      <c r="G137" s="417">
        <v>56.294117647058826</v>
      </c>
      <c r="H137" s="243">
        <v>1308</v>
      </c>
      <c r="I137" s="20">
        <v>22</v>
      </c>
      <c r="J137" s="20">
        <v>59.5</v>
      </c>
      <c r="K137" s="20">
        <v>462</v>
      </c>
      <c r="L137" s="20">
        <v>9</v>
      </c>
      <c r="M137" s="20">
        <v>51.3</v>
      </c>
      <c r="N137" s="414">
        <v>538</v>
      </c>
      <c r="O137" s="378">
        <v>10</v>
      </c>
      <c r="P137" s="415">
        <v>53.8</v>
      </c>
      <c r="Q137" s="378">
        <v>416</v>
      </c>
      <c r="R137" s="378">
        <v>8</v>
      </c>
      <c r="S137" s="378">
        <v>52</v>
      </c>
      <c r="T137" s="381">
        <v>63.33</v>
      </c>
      <c r="U137" s="420"/>
      <c r="V137" s="21"/>
    </row>
    <row r="138" spans="1:24" x14ac:dyDescent="0.3">
      <c r="A138" s="21" t="s">
        <v>1100</v>
      </c>
      <c r="B138" s="21" t="s">
        <v>22</v>
      </c>
      <c r="C138" s="299" t="s">
        <v>1973</v>
      </c>
      <c r="D138" s="241">
        <v>123900</v>
      </c>
      <c r="E138" s="20">
        <v>31</v>
      </c>
      <c r="F138" s="20">
        <v>1</v>
      </c>
      <c r="G138" s="417">
        <v>31</v>
      </c>
      <c r="H138" s="243">
        <v>35</v>
      </c>
      <c r="I138" s="20">
        <v>1</v>
      </c>
      <c r="J138" s="20">
        <v>35</v>
      </c>
      <c r="K138" s="20"/>
      <c r="L138" s="20">
        <v>0</v>
      </c>
      <c r="M138" s="20"/>
      <c r="N138" s="414">
        <v>0</v>
      </c>
      <c r="O138" s="378">
        <v>0</v>
      </c>
      <c r="P138" s="415">
        <v>0</v>
      </c>
      <c r="Q138" s="378"/>
      <c r="R138" s="378"/>
      <c r="S138" s="378"/>
      <c r="T138" s="381"/>
      <c r="U138" s="420"/>
      <c r="V138" s="280"/>
    </row>
    <row r="139" spans="1:24" x14ac:dyDescent="0.3">
      <c r="A139" s="21" t="s">
        <v>1101</v>
      </c>
      <c r="B139" s="21" t="s">
        <v>19</v>
      </c>
      <c r="C139" s="299" t="s">
        <v>1972</v>
      </c>
      <c r="D139" s="241">
        <v>261300</v>
      </c>
      <c r="E139" s="20">
        <v>2127</v>
      </c>
      <c r="F139" s="20">
        <v>21</v>
      </c>
      <c r="G139" s="417">
        <v>101.28571428571429</v>
      </c>
      <c r="H139" s="243">
        <v>300</v>
      </c>
      <c r="I139" s="20">
        <v>5</v>
      </c>
      <c r="J139" s="20">
        <v>60</v>
      </c>
      <c r="K139" s="20">
        <v>1575</v>
      </c>
      <c r="L139" s="20">
        <v>16</v>
      </c>
      <c r="M139" s="20">
        <v>98.4</v>
      </c>
      <c r="N139" s="414">
        <v>1518</v>
      </c>
      <c r="O139" s="378">
        <v>15</v>
      </c>
      <c r="P139" s="415">
        <v>101.2</v>
      </c>
      <c r="Q139" s="419">
        <v>2277</v>
      </c>
      <c r="R139" s="378">
        <v>21</v>
      </c>
      <c r="S139" s="378">
        <v>108.4</v>
      </c>
      <c r="T139" s="381">
        <v>91.43</v>
      </c>
      <c r="U139" s="420">
        <v>105.86</v>
      </c>
      <c r="V139" s="21"/>
    </row>
    <row r="140" spans="1:24" x14ac:dyDescent="0.3">
      <c r="A140" s="21" t="s">
        <v>1102</v>
      </c>
      <c r="B140" s="21" t="s">
        <v>41</v>
      </c>
      <c r="C140" s="299" t="s">
        <v>9</v>
      </c>
      <c r="D140" s="241">
        <v>228600</v>
      </c>
      <c r="E140" s="20">
        <v>0</v>
      </c>
      <c r="F140" s="20">
        <v>0</v>
      </c>
      <c r="G140" s="417">
        <v>0</v>
      </c>
      <c r="H140" s="243">
        <v>294</v>
      </c>
      <c r="I140" s="20">
        <v>7</v>
      </c>
      <c r="J140" s="20">
        <v>42</v>
      </c>
      <c r="K140" s="20"/>
      <c r="L140" s="20">
        <v>0</v>
      </c>
      <c r="M140" s="20"/>
      <c r="N140" s="414">
        <v>0</v>
      </c>
      <c r="O140" s="378">
        <v>0</v>
      </c>
      <c r="P140" s="415">
        <v>0</v>
      </c>
      <c r="Q140" s="419"/>
      <c r="R140" s="378"/>
      <c r="S140" s="378"/>
      <c r="T140" s="381"/>
      <c r="U140" s="420"/>
      <c r="V140" s="21"/>
      <c r="X140" s="200"/>
    </row>
    <row r="141" spans="1:24" s="200" customFormat="1" x14ac:dyDescent="0.3">
      <c r="A141" s="21" t="s">
        <v>1641</v>
      </c>
      <c r="B141" s="21" t="s">
        <v>17</v>
      </c>
      <c r="C141" s="299" t="s">
        <v>11</v>
      </c>
      <c r="D141" s="241">
        <v>123900</v>
      </c>
      <c r="E141" s="20">
        <v>0</v>
      </c>
      <c r="F141" s="20">
        <v>0</v>
      </c>
      <c r="G141" s="417">
        <v>0</v>
      </c>
      <c r="H141" s="243"/>
      <c r="I141" s="20"/>
      <c r="J141" s="20"/>
      <c r="K141" s="20"/>
      <c r="L141" s="20"/>
      <c r="M141" s="20"/>
      <c r="N141" s="414">
        <v>0</v>
      </c>
      <c r="O141" s="378">
        <v>0</v>
      </c>
      <c r="P141" s="415">
        <v>0</v>
      </c>
      <c r="Q141" s="419"/>
      <c r="R141" s="378"/>
      <c r="S141" s="378"/>
      <c r="T141" s="381"/>
      <c r="U141" s="420"/>
      <c r="V141" s="280"/>
      <c r="W141"/>
      <c r="X141"/>
    </row>
    <row r="142" spans="1:24" x14ac:dyDescent="0.3">
      <c r="A142" s="21" t="s">
        <v>1103</v>
      </c>
      <c r="B142" s="21" t="s">
        <v>17</v>
      </c>
      <c r="C142" s="299" t="s">
        <v>10</v>
      </c>
      <c r="D142" s="241">
        <v>213400</v>
      </c>
      <c r="E142" s="20">
        <v>0</v>
      </c>
      <c r="F142" s="20">
        <v>0</v>
      </c>
      <c r="G142" s="417">
        <v>0</v>
      </c>
      <c r="H142" s="243">
        <v>147</v>
      </c>
      <c r="I142" s="20">
        <v>3</v>
      </c>
      <c r="J142" s="20">
        <v>49</v>
      </c>
      <c r="K142" s="20">
        <v>124</v>
      </c>
      <c r="L142" s="20">
        <v>2</v>
      </c>
      <c r="M142" s="20">
        <v>62</v>
      </c>
      <c r="N142" s="414">
        <v>560</v>
      </c>
      <c r="O142" s="378">
        <v>7</v>
      </c>
      <c r="P142" s="415">
        <v>80</v>
      </c>
      <c r="Q142" s="419"/>
      <c r="R142" s="378">
        <v>0</v>
      </c>
      <c r="S142" s="378">
        <v>0</v>
      </c>
      <c r="T142" s="381"/>
      <c r="U142" s="420"/>
      <c r="V142" s="203"/>
    </row>
    <row r="143" spans="1:24" x14ac:dyDescent="0.3">
      <c r="A143" s="21" t="s">
        <v>1642</v>
      </c>
      <c r="B143" s="21" t="s">
        <v>18</v>
      </c>
      <c r="C143" s="299" t="s">
        <v>11</v>
      </c>
      <c r="D143" s="241">
        <v>117300</v>
      </c>
      <c r="E143" s="20">
        <v>0</v>
      </c>
      <c r="F143" s="20">
        <v>0</v>
      </c>
      <c r="G143" s="417">
        <v>0</v>
      </c>
      <c r="H143" s="243"/>
      <c r="I143" s="20"/>
      <c r="J143" s="20"/>
      <c r="K143" s="20"/>
      <c r="L143" s="20"/>
      <c r="M143" s="20"/>
      <c r="N143" s="414"/>
      <c r="O143" s="378"/>
      <c r="P143" s="415"/>
      <c r="Q143" s="419"/>
      <c r="R143" s="378"/>
      <c r="S143" s="378"/>
      <c r="T143" s="381"/>
      <c r="U143" s="420"/>
      <c r="V143" s="280"/>
    </row>
    <row r="144" spans="1:24" x14ac:dyDescent="0.3">
      <c r="A144" s="21" t="s">
        <v>1504</v>
      </c>
      <c r="B144" s="21" t="s">
        <v>12</v>
      </c>
      <c r="C144" s="299" t="s">
        <v>10</v>
      </c>
      <c r="D144" s="241">
        <v>209000</v>
      </c>
      <c r="E144" s="20">
        <v>308</v>
      </c>
      <c r="F144" s="20">
        <v>8</v>
      </c>
      <c r="G144" s="417">
        <v>38.5</v>
      </c>
      <c r="H144" s="243">
        <v>144</v>
      </c>
      <c r="I144" s="20">
        <v>3</v>
      </c>
      <c r="J144" s="20">
        <v>48</v>
      </c>
      <c r="K144" s="20"/>
      <c r="L144" s="20">
        <v>0</v>
      </c>
      <c r="M144" s="20"/>
      <c r="N144" s="414"/>
      <c r="O144" s="378"/>
      <c r="P144" s="415"/>
      <c r="Q144" s="419"/>
      <c r="R144" s="378"/>
      <c r="S144" s="378"/>
      <c r="T144" s="381"/>
      <c r="U144" s="420"/>
      <c r="V144" s="21"/>
    </row>
    <row r="145" spans="1:22" x14ac:dyDescent="0.3">
      <c r="A145" s="21" t="s">
        <v>1505</v>
      </c>
      <c r="B145" s="21" t="s">
        <v>17</v>
      </c>
      <c r="C145" s="299" t="s">
        <v>38</v>
      </c>
      <c r="D145" s="241">
        <v>312100</v>
      </c>
      <c r="E145" s="20">
        <v>111</v>
      </c>
      <c r="F145" s="20">
        <v>3</v>
      </c>
      <c r="G145" s="417">
        <v>37</v>
      </c>
      <c r="H145" s="243">
        <v>860</v>
      </c>
      <c r="I145" s="20">
        <v>15</v>
      </c>
      <c r="J145" s="20">
        <v>57.3</v>
      </c>
      <c r="K145" s="20">
        <v>356</v>
      </c>
      <c r="L145" s="20">
        <v>7</v>
      </c>
      <c r="M145" s="20">
        <v>50.9</v>
      </c>
      <c r="N145" s="414">
        <v>377</v>
      </c>
      <c r="O145" s="378">
        <v>9</v>
      </c>
      <c r="P145" s="415">
        <v>41.89</v>
      </c>
      <c r="Q145" s="419"/>
      <c r="R145" s="378"/>
      <c r="S145" s="378"/>
      <c r="T145" s="381"/>
      <c r="U145" s="420"/>
      <c r="V145" s="21"/>
    </row>
    <row r="146" spans="1:22" x14ac:dyDescent="0.3">
      <c r="A146" s="21" t="s">
        <v>1104</v>
      </c>
      <c r="B146" s="21" t="s">
        <v>3</v>
      </c>
      <c r="C146" s="299" t="s">
        <v>1974</v>
      </c>
      <c r="D146" s="241">
        <v>304500</v>
      </c>
      <c r="E146" s="20">
        <v>547</v>
      </c>
      <c r="F146" s="20">
        <v>13</v>
      </c>
      <c r="G146" s="417">
        <v>42.07692307692308</v>
      </c>
      <c r="H146" s="243">
        <v>951</v>
      </c>
      <c r="I146" s="20">
        <v>17</v>
      </c>
      <c r="J146" s="20">
        <v>55.9</v>
      </c>
      <c r="K146" s="20">
        <v>759</v>
      </c>
      <c r="L146" s="20">
        <v>13</v>
      </c>
      <c r="M146" s="20">
        <v>58.4</v>
      </c>
      <c r="N146" s="414">
        <v>1116</v>
      </c>
      <c r="O146" s="378">
        <v>22</v>
      </c>
      <c r="P146" s="415">
        <v>50.73</v>
      </c>
      <c r="Q146" s="419">
        <v>1089</v>
      </c>
      <c r="R146" s="378">
        <v>18</v>
      </c>
      <c r="S146" s="378">
        <v>60.5</v>
      </c>
      <c r="T146" s="381">
        <v>64.47</v>
      </c>
      <c r="U146" s="420">
        <v>45.4</v>
      </c>
      <c r="V146" s="21"/>
    </row>
    <row r="147" spans="1:22" x14ac:dyDescent="0.3">
      <c r="A147" s="21" t="s">
        <v>1105</v>
      </c>
      <c r="B147" s="21" t="s">
        <v>22</v>
      </c>
      <c r="C147" s="299" t="s">
        <v>9</v>
      </c>
      <c r="D147" s="241">
        <v>306700</v>
      </c>
      <c r="E147" s="20">
        <v>1383</v>
      </c>
      <c r="F147" s="20">
        <v>20</v>
      </c>
      <c r="G147" s="417">
        <v>69.150000000000006</v>
      </c>
      <c r="H147" s="243">
        <v>161</v>
      </c>
      <c r="I147" s="20">
        <v>2</v>
      </c>
      <c r="J147" s="20">
        <v>80.5</v>
      </c>
      <c r="K147" s="20">
        <v>1064</v>
      </c>
      <c r="L147" s="20">
        <v>15</v>
      </c>
      <c r="M147" s="20">
        <v>70.900000000000006</v>
      </c>
      <c r="N147" s="414">
        <v>206</v>
      </c>
      <c r="O147" s="378">
        <v>4</v>
      </c>
      <c r="P147" s="415">
        <v>51.5</v>
      </c>
      <c r="Q147" s="378">
        <v>883</v>
      </c>
      <c r="R147" s="378">
        <v>16</v>
      </c>
      <c r="S147" s="378">
        <v>55.2</v>
      </c>
      <c r="T147" s="381">
        <v>60.45</v>
      </c>
      <c r="U147" s="420">
        <v>48.33</v>
      </c>
      <c r="V147" s="21"/>
    </row>
    <row r="148" spans="1:22" x14ac:dyDescent="0.3">
      <c r="A148" s="21" t="s">
        <v>1106</v>
      </c>
      <c r="B148" s="21" t="s">
        <v>2</v>
      </c>
      <c r="C148" s="299" t="s">
        <v>10</v>
      </c>
      <c r="D148" s="241">
        <v>414300</v>
      </c>
      <c r="E148" s="20">
        <v>1486</v>
      </c>
      <c r="F148" s="20">
        <v>18</v>
      </c>
      <c r="G148" s="417">
        <v>82.555555555555557</v>
      </c>
      <c r="H148" s="243">
        <v>1294</v>
      </c>
      <c r="I148" s="20">
        <v>17</v>
      </c>
      <c r="J148" s="20">
        <v>76.099999999999994</v>
      </c>
      <c r="K148" s="20">
        <v>1073</v>
      </c>
      <c r="L148" s="20">
        <v>13</v>
      </c>
      <c r="M148" s="20">
        <v>82.5</v>
      </c>
      <c r="N148" s="414">
        <v>870</v>
      </c>
      <c r="O148" s="378">
        <v>11</v>
      </c>
      <c r="P148" s="415">
        <v>79.09</v>
      </c>
      <c r="Q148" s="419">
        <v>1794</v>
      </c>
      <c r="R148" s="378">
        <v>20</v>
      </c>
      <c r="S148" s="378">
        <v>89.7</v>
      </c>
      <c r="T148" s="381">
        <v>100.95</v>
      </c>
      <c r="U148" s="420">
        <v>100.5</v>
      </c>
      <c r="V148" s="21"/>
    </row>
    <row r="149" spans="1:22" x14ac:dyDescent="0.3">
      <c r="A149" s="21" t="s">
        <v>1506</v>
      </c>
      <c r="B149" s="21" t="s">
        <v>26</v>
      </c>
      <c r="C149" s="299" t="s">
        <v>1972</v>
      </c>
      <c r="D149" s="241">
        <v>268100</v>
      </c>
      <c r="E149" s="20">
        <v>1098</v>
      </c>
      <c r="F149" s="20">
        <v>18</v>
      </c>
      <c r="G149" s="417">
        <v>61</v>
      </c>
      <c r="H149" s="243">
        <v>591</v>
      </c>
      <c r="I149" s="20">
        <v>12</v>
      </c>
      <c r="J149" s="20">
        <v>49.2</v>
      </c>
      <c r="K149" s="20">
        <v>244</v>
      </c>
      <c r="L149" s="20">
        <v>5</v>
      </c>
      <c r="M149" s="20">
        <v>48.8</v>
      </c>
      <c r="N149" s="414">
        <v>0</v>
      </c>
      <c r="O149" s="378">
        <v>0</v>
      </c>
      <c r="P149" s="415">
        <v>0</v>
      </c>
      <c r="Q149" s="419"/>
      <c r="R149" s="419"/>
      <c r="S149" s="378"/>
      <c r="T149" s="381"/>
      <c r="U149" s="420"/>
      <c r="V149" s="280"/>
    </row>
    <row r="150" spans="1:22" x14ac:dyDescent="0.3">
      <c r="A150" s="21" t="s">
        <v>1107</v>
      </c>
      <c r="B150" s="21" t="s">
        <v>16</v>
      </c>
      <c r="C150" s="299" t="s">
        <v>9</v>
      </c>
      <c r="D150" s="241">
        <v>382800</v>
      </c>
      <c r="E150" s="20">
        <v>1696</v>
      </c>
      <c r="F150" s="20">
        <v>21</v>
      </c>
      <c r="G150" s="417">
        <v>80.761904761904759</v>
      </c>
      <c r="H150" s="243">
        <v>844</v>
      </c>
      <c r="I150" s="20">
        <v>12</v>
      </c>
      <c r="J150" s="20">
        <v>70.3</v>
      </c>
      <c r="K150" s="20">
        <v>1049</v>
      </c>
      <c r="L150" s="20">
        <v>13</v>
      </c>
      <c r="M150" s="20">
        <v>80.7</v>
      </c>
      <c r="N150" s="414">
        <v>450</v>
      </c>
      <c r="O150" s="378">
        <v>8</v>
      </c>
      <c r="P150" s="415">
        <v>56.25</v>
      </c>
      <c r="Q150" s="419">
        <v>1031</v>
      </c>
      <c r="R150" s="378">
        <v>16</v>
      </c>
      <c r="S150" s="378">
        <v>64.400000000000006</v>
      </c>
      <c r="T150" s="381">
        <v>51.7</v>
      </c>
      <c r="U150" s="420"/>
      <c r="V150" s="21"/>
    </row>
    <row r="151" spans="1:22" x14ac:dyDescent="0.3">
      <c r="A151" s="21" t="s">
        <v>1108</v>
      </c>
      <c r="B151" s="21" t="s">
        <v>14</v>
      </c>
      <c r="C151" s="299" t="s">
        <v>38</v>
      </c>
      <c r="D151" s="241">
        <v>275300</v>
      </c>
      <c r="E151" s="20">
        <v>913</v>
      </c>
      <c r="F151" s="20">
        <v>15</v>
      </c>
      <c r="G151" s="417">
        <v>60.866666666666667</v>
      </c>
      <c r="H151" s="243">
        <v>354</v>
      </c>
      <c r="I151" s="20">
        <v>7</v>
      </c>
      <c r="J151" s="20">
        <v>50.6</v>
      </c>
      <c r="K151" s="20">
        <v>523</v>
      </c>
      <c r="L151" s="20">
        <v>9</v>
      </c>
      <c r="M151" s="20">
        <v>58.1</v>
      </c>
      <c r="N151" s="414">
        <v>757</v>
      </c>
      <c r="O151" s="378">
        <v>14</v>
      </c>
      <c r="P151" s="415">
        <v>54.07</v>
      </c>
      <c r="Q151" s="419">
        <v>1234</v>
      </c>
      <c r="R151" s="378">
        <v>20</v>
      </c>
      <c r="S151" s="378">
        <v>61.7</v>
      </c>
      <c r="T151" s="381">
        <v>55.44</v>
      </c>
      <c r="U151" s="420">
        <v>59.18</v>
      </c>
      <c r="V151" s="21"/>
    </row>
    <row r="152" spans="1:22" x14ac:dyDescent="0.3">
      <c r="A152" s="21" t="s">
        <v>1720</v>
      </c>
      <c r="B152" s="21" t="s">
        <v>13</v>
      </c>
      <c r="C152" s="299" t="s">
        <v>1971</v>
      </c>
      <c r="D152" s="241">
        <v>102400</v>
      </c>
      <c r="E152" s="20">
        <v>0</v>
      </c>
      <c r="F152" s="20">
        <v>0</v>
      </c>
      <c r="G152" s="417">
        <v>0</v>
      </c>
      <c r="H152" s="243"/>
      <c r="I152" s="20"/>
      <c r="J152" s="20"/>
      <c r="K152" s="20"/>
      <c r="L152" s="20"/>
      <c r="M152" s="20"/>
      <c r="N152" s="414"/>
      <c r="O152" s="378"/>
      <c r="P152" s="415"/>
      <c r="Q152" s="419"/>
      <c r="R152" s="378"/>
      <c r="S152" s="378"/>
      <c r="T152" s="381"/>
      <c r="U152" s="420"/>
      <c r="V152" s="280"/>
    </row>
    <row r="153" spans="1:22" x14ac:dyDescent="0.3">
      <c r="A153" s="21" t="s">
        <v>1507</v>
      </c>
      <c r="B153" s="21" t="s">
        <v>15</v>
      </c>
      <c r="C153" s="299" t="s">
        <v>10</v>
      </c>
      <c r="D153" s="241">
        <v>308900</v>
      </c>
      <c r="E153" s="20">
        <v>225</v>
      </c>
      <c r="F153" s="20">
        <v>5</v>
      </c>
      <c r="G153" s="417">
        <v>45</v>
      </c>
      <c r="H153" s="243">
        <v>1135</v>
      </c>
      <c r="I153" s="20">
        <v>20</v>
      </c>
      <c r="J153" s="20">
        <v>56.8</v>
      </c>
      <c r="K153" s="20"/>
      <c r="L153" s="20">
        <v>0</v>
      </c>
      <c r="M153" s="20"/>
      <c r="N153" s="414"/>
      <c r="O153" s="378"/>
      <c r="P153" s="415"/>
      <c r="Q153" s="419"/>
      <c r="R153" s="378"/>
      <c r="S153" s="378"/>
      <c r="T153" s="381"/>
      <c r="U153" s="420"/>
      <c r="V153" s="280"/>
    </row>
    <row r="154" spans="1:22" x14ac:dyDescent="0.3">
      <c r="A154" s="21" t="s">
        <v>1109</v>
      </c>
      <c r="B154" s="21" t="s">
        <v>25</v>
      </c>
      <c r="C154" s="299" t="s">
        <v>38</v>
      </c>
      <c r="D154" s="241">
        <v>399100</v>
      </c>
      <c r="E154" s="20">
        <v>1230</v>
      </c>
      <c r="F154" s="20">
        <v>17</v>
      </c>
      <c r="G154" s="417">
        <v>72.352941176470594</v>
      </c>
      <c r="H154" s="243">
        <v>1613</v>
      </c>
      <c r="I154" s="20">
        <v>22</v>
      </c>
      <c r="J154" s="20">
        <v>73.3</v>
      </c>
      <c r="K154" s="20">
        <v>904</v>
      </c>
      <c r="L154" s="20">
        <v>13</v>
      </c>
      <c r="M154" s="20">
        <v>69.5</v>
      </c>
      <c r="N154" s="414">
        <v>1295</v>
      </c>
      <c r="O154" s="378">
        <v>17</v>
      </c>
      <c r="P154" s="415">
        <v>76.180000000000007</v>
      </c>
      <c r="Q154" s="419">
        <v>1783</v>
      </c>
      <c r="R154" s="378">
        <v>22</v>
      </c>
      <c r="S154" s="378">
        <v>81</v>
      </c>
      <c r="T154" s="381">
        <v>64.63</v>
      </c>
      <c r="U154" s="420">
        <v>69.95</v>
      </c>
      <c r="V154" s="21"/>
    </row>
    <row r="155" spans="1:22" x14ac:dyDescent="0.3">
      <c r="A155" s="21" t="s">
        <v>1110</v>
      </c>
      <c r="B155" s="21" t="s">
        <v>26</v>
      </c>
      <c r="C155" s="299" t="s">
        <v>10</v>
      </c>
      <c r="D155" s="241">
        <v>454800</v>
      </c>
      <c r="E155" s="20">
        <v>2334</v>
      </c>
      <c r="F155" s="20">
        <v>21</v>
      </c>
      <c r="G155" s="417">
        <v>111.14285714285714</v>
      </c>
      <c r="H155" s="243">
        <v>1671</v>
      </c>
      <c r="I155" s="20">
        <v>20</v>
      </c>
      <c r="J155" s="20">
        <v>83.5</v>
      </c>
      <c r="K155" s="20">
        <v>1657</v>
      </c>
      <c r="L155" s="20">
        <v>17</v>
      </c>
      <c r="M155" s="20">
        <v>97.5</v>
      </c>
      <c r="N155" s="414">
        <v>2342</v>
      </c>
      <c r="O155" s="378">
        <v>20</v>
      </c>
      <c r="P155" s="415">
        <v>117.1</v>
      </c>
      <c r="Q155" s="419">
        <v>2627</v>
      </c>
      <c r="R155" s="378">
        <v>22</v>
      </c>
      <c r="S155" s="378">
        <v>119.4</v>
      </c>
      <c r="T155" s="381">
        <v>97.73</v>
      </c>
      <c r="U155" s="420">
        <v>107.62</v>
      </c>
      <c r="V155" s="21"/>
    </row>
    <row r="156" spans="1:22" x14ac:dyDescent="0.3">
      <c r="A156" s="21" t="s">
        <v>1111</v>
      </c>
      <c r="B156" s="21" t="s">
        <v>14</v>
      </c>
      <c r="C156" s="299" t="s">
        <v>1971</v>
      </c>
      <c r="D156" s="241">
        <v>571000</v>
      </c>
      <c r="E156" s="20">
        <v>2079</v>
      </c>
      <c r="F156" s="20">
        <v>22</v>
      </c>
      <c r="G156" s="417">
        <v>94.5</v>
      </c>
      <c r="H156" s="243">
        <v>2308</v>
      </c>
      <c r="I156" s="20">
        <v>22</v>
      </c>
      <c r="J156" s="20">
        <v>104.9</v>
      </c>
      <c r="K156" s="20">
        <v>1687</v>
      </c>
      <c r="L156" s="20">
        <v>17</v>
      </c>
      <c r="M156" s="20">
        <v>99.2</v>
      </c>
      <c r="N156" s="414">
        <v>1956</v>
      </c>
      <c r="O156" s="378">
        <v>22</v>
      </c>
      <c r="P156" s="415">
        <v>88.91</v>
      </c>
      <c r="Q156" s="419">
        <v>2107</v>
      </c>
      <c r="R156" s="378">
        <v>22</v>
      </c>
      <c r="S156" s="378">
        <v>95.8</v>
      </c>
      <c r="T156" s="381">
        <v>82.82</v>
      </c>
      <c r="U156" s="420">
        <v>86.05</v>
      </c>
      <c r="V156" s="21"/>
    </row>
    <row r="157" spans="1:22" x14ac:dyDescent="0.3">
      <c r="A157" s="21" t="s">
        <v>899</v>
      </c>
      <c r="B157" s="21" t="s">
        <v>41</v>
      </c>
      <c r="C157" s="299" t="s">
        <v>10</v>
      </c>
      <c r="D157" s="241">
        <v>491500</v>
      </c>
      <c r="E157" s="20">
        <v>2178</v>
      </c>
      <c r="F157" s="20">
        <v>21</v>
      </c>
      <c r="G157" s="417">
        <v>103.71428571428571</v>
      </c>
      <c r="H157" s="243">
        <v>1806</v>
      </c>
      <c r="I157" s="20">
        <v>20</v>
      </c>
      <c r="J157" s="20">
        <v>90.3</v>
      </c>
      <c r="K157" s="20">
        <v>1002</v>
      </c>
      <c r="L157" s="20">
        <v>12</v>
      </c>
      <c r="M157" s="20">
        <v>83.5</v>
      </c>
      <c r="N157" s="414">
        <v>2164</v>
      </c>
      <c r="O157" s="378">
        <v>22</v>
      </c>
      <c r="P157" s="415">
        <v>98.36</v>
      </c>
      <c r="Q157" s="378"/>
      <c r="R157" s="378">
        <v>0</v>
      </c>
      <c r="S157" s="378">
        <v>0</v>
      </c>
      <c r="T157" s="381">
        <v>96.24</v>
      </c>
      <c r="U157" s="420">
        <v>86.64</v>
      </c>
      <c r="V157" s="21"/>
    </row>
    <row r="158" spans="1:22" x14ac:dyDescent="0.3">
      <c r="A158" s="21" t="s">
        <v>1112</v>
      </c>
      <c r="B158" s="21" t="s">
        <v>12</v>
      </c>
      <c r="C158" s="299" t="s">
        <v>10</v>
      </c>
      <c r="D158" s="241">
        <v>482000</v>
      </c>
      <c r="E158" s="20">
        <v>995</v>
      </c>
      <c r="F158" s="20">
        <v>11</v>
      </c>
      <c r="G158" s="417">
        <v>90.454545454545453</v>
      </c>
      <c r="H158" s="243"/>
      <c r="I158" s="20"/>
      <c r="J158" s="20"/>
      <c r="K158" s="20">
        <v>1771</v>
      </c>
      <c r="L158" s="20">
        <v>16</v>
      </c>
      <c r="M158" s="20">
        <v>110.7</v>
      </c>
      <c r="N158" s="414">
        <v>1970</v>
      </c>
      <c r="O158" s="378">
        <v>19</v>
      </c>
      <c r="P158" s="415">
        <v>103.68</v>
      </c>
      <c r="Q158" s="419">
        <v>1828</v>
      </c>
      <c r="R158" s="378">
        <v>18</v>
      </c>
      <c r="S158" s="378">
        <v>101.6</v>
      </c>
      <c r="T158" s="381">
        <v>110.64</v>
      </c>
      <c r="U158" s="420">
        <v>92.75</v>
      </c>
      <c r="V158" s="21"/>
    </row>
    <row r="159" spans="1:22" x14ac:dyDescent="0.3">
      <c r="A159" s="21" t="s">
        <v>1113</v>
      </c>
      <c r="B159" s="21" t="s">
        <v>16</v>
      </c>
      <c r="C159" s="299" t="s">
        <v>38</v>
      </c>
      <c r="D159" s="241">
        <v>257300</v>
      </c>
      <c r="E159" s="20">
        <v>0</v>
      </c>
      <c r="F159" s="20">
        <v>0</v>
      </c>
      <c r="G159" s="417">
        <v>0</v>
      </c>
      <c r="H159" s="243">
        <v>709</v>
      </c>
      <c r="I159" s="20">
        <v>15</v>
      </c>
      <c r="J159" s="20">
        <v>47.3</v>
      </c>
      <c r="K159" s="20">
        <v>550</v>
      </c>
      <c r="L159" s="20">
        <v>10</v>
      </c>
      <c r="M159" s="20">
        <v>55</v>
      </c>
      <c r="N159" s="414">
        <v>314</v>
      </c>
      <c r="O159" s="378">
        <v>5</v>
      </c>
      <c r="P159" s="415">
        <v>62.8</v>
      </c>
      <c r="Q159" s="378">
        <v>388</v>
      </c>
      <c r="R159" s="378">
        <v>9</v>
      </c>
      <c r="S159" s="378">
        <v>43.1</v>
      </c>
      <c r="T159" s="381"/>
      <c r="U159" s="420"/>
      <c r="V159" s="21"/>
    </row>
    <row r="160" spans="1:22" x14ac:dyDescent="0.3">
      <c r="A160" s="21" t="s">
        <v>969</v>
      </c>
      <c r="B160" s="21" t="s">
        <v>3</v>
      </c>
      <c r="C160" s="299" t="s">
        <v>9</v>
      </c>
      <c r="D160" s="241">
        <v>379400</v>
      </c>
      <c r="E160" s="20">
        <v>248</v>
      </c>
      <c r="F160" s="20">
        <v>5</v>
      </c>
      <c r="G160" s="417">
        <v>49.6</v>
      </c>
      <c r="H160" s="243">
        <v>697</v>
      </c>
      <c r="I160" s="20">
        <v>10</v>
      </c>
      <c r="J160" s="20">
        <v>69.7</v>
      </c>
      <c r="K160" s="20">
        <v>1066</v>
      </c>
      <c r="L160" s="20">
        <v>14</v>
      </c>
      <c r="M160" s="20">
        <v>76.099999999999994</v>
      </c>
      <c r="N160" s="414">
        <v>1573</v>
      </c>
      <c r="O160" s="378">
        <v>21</v>
      </c>
      <c r="P160" s="415">
        <v>74.900000000000006</v>
      </c>
      <c r="Q160" s="419">
        <v>1343</v>
      </c>
      <c r="R160" s="378">
        <v>17</v>
      </c>
      <c r="S160" s="378">
        <v>79</v>
      </c>
      <c r="T160" s="381">
        <v>62.11</v>
      </c>
      <c r="U160" s="420">
        <v>68.12</v>
      </c>
      <c r="V160" s="21"/>
    </row>
    <row r="161" spans="1:22" x14ac:dyDescent="0.3">
      <c r="A161" s="21" t="s">
        <v>1114</v>
      </c>
      <c r="B161" s="21" t="s">
        <v>2</v>
      </c>
      <c r="C161" s="299" t="s">
        <v>1972</v>
      </c>
      <c r="D161" s="241">
        <v>123900</v>
      </c>
      <c r="E161" s="20">
        <v>521</v>
      </c>
      <c r="F161" s="20">
        <v>7</v>
      </c>
      <c r="G161" s="417">
        <v>74.428571428571431</v>
      </c>
      <c r="H161" s="243"/>
      <c r="I161" s="20"/>
      <c r="J161" s="20"/>
      <c r="K161" s="20"/>
      <c r="L161" s="20">
        <v>0</v>
      </c>
      <c r="M161" s="20"/>
      <c r="N161" s="414">
        <v>0</v>
      </c>
      <c r="O161" s="378">
        <v>0</v>
      </c>
      <c r="P161" s="415">
        <v>0</v>
      </c>
      <c r="Q161" s="419"/>
      <c r="R161" s="378"/>
      <c r="S161" s="378"/>
      <c r="T161" s="381"/>
      <c r="U161" s="420"/>
      <c r="V161" s="280"/>
    </row>
    <row r="162" spans="1:22" x14ac:dyDescent="0.3">
      <c r="A162" s="21" t="s">
        <v>1115</v>
      </c>
      <c r="B162" s="21" t="s">
        <v>19</v>
      </c>
      <c r="C162" s="299" t="s">
        <v>9</v>
      </c>
      <c r="D162" s="241">
        <v>505700</v>
      </c>
      <c r="E162" s="20">
        <v>1988</v>
      </c>
      <c r="F162" s="20">
        <v>21</v>
      </c>
      <c r="G162" s="417">
        <v>94.666666666666671</v>
      </c>
      <c r="H162" s="243">
        <v>2044</v>
      </c>
      <c r="I162" s="20">
        <v>22</v>
      </c>
      <c r="J162" s="20">
        <v>92.9</v>
      </c>
      <c r="K162" s="20">
        <v>201</v>
      </c>
      <c r="L162" s="20">
        <v>3</v>
      </c>
      <c r="M162" s="20">
        <v>67</v>
      </c>
      <c r="N162" s="414">
        <v>282</v>
      </c>
      <c r="O162" s="378">
        <v>5</v>
      </c>
      <c r="P162" s="415">
        <v>56.4</v>
      </c>
      <c r="Q162" s="378">
        <v>80</v>
      </c>
      <c r="R162" s="378">
        <v>2</v>
      </c>
      <c r="S162" s="378">
        <v>40</v>
      </c>
      <c r="T162" s="381">
        <v>0</v>
      </c>
      <c r="U162" s="420"/>
      <c r="V162" s="21"/>
    </row>
    <row r="163" spans="1:22" x14ac:dyDescent="0.3">
      <c r="A163" s="21" t="s">
        <v>1116</v>
      </c>
      <c r="B163" s="21" t="s">
        <v>26</v>
      </c>
      <c r="C163" s="299" t="s">
        <v>1972</v>
      </c>
      <c r="D163" s="241">
        <v>259100</v>
      </c>
      <c r="E163" s="20">
        <v>0</v>
      </c>
      <c r="F163" s="20">
        <v>0</v>
      </c>
      <c r="G163" s="417">
        <v>0</v>
      </c>
      <c r="H163" s="243">
        <v>238</v>
      </c>
      <c r="I163" s="20">
        <v>4</v>
      </c>
      <c r="J163" s="20">
        <v>59.5</v>
      </c>
      <c r="K163" s="20">
        <v>761</v>
      </c>
      <c r="L163" s="20">
        <v>12</v>
      </c>
      <c r="M163" s="20">
        <v>63.4</v>
      </c>
      <c r="N163" s="414">
        <v>598</v>
      </c>
      <c r="O163" s="378">
        <v>9</v>
      </c>
      <c r="P163" s="415">
        <v>66.44</v>
      </c>
      <c r="Q163" s="378">
        <v>256</v>
      </c>
      <c r="R163" s="378">
        <v>5</v>
      </c>
      <c r="S163" s="378">
        <v>51.2</v>
      </c>
      <c r="T163" s="381">
        <v>60.62</v>
      </c>
      <c r="U163" s="420">
        <v>48.67</v>
      </c>
      <c r="V163" s="21"/>
    </row>
    <row r="164" spans="1:22" x14ac:dyDescent="0.3">
      <c r="A164" s="21" t="s">
        <v>1117</v>
      </c>
      <c r="B164" s="21" t="s">
        <v>24</v>
      </c>
      <c r="C164" s="299" t="s">
        <v>9</v>
      </c>
      <c r="D164" s="241">
        <v>393800</v>
      </c>
      <c r="E164" s="20">
        <v>506</v>
      </c>
      <c r="F164" s="20">
        <v>9</v>
      </c>
      <c r="G164" s="417">
        <v>56.222222222222221</v>
      </c>
      <c r="H164" s="243">
        <v>1447</v>
      </c>
      <c r="I164" s="20">
        <v>20</v>
      </c>
      <c r="J164" s="20">
        <v>72.3</v>
      </c>
      <c r="K164" s="20">
        <v>1270</v>
      </c>
      <c r="L164" s="20">
        <v>17</v>
      </c>
      <c r="M164" s="20">
        <v>74.7</v>
      </c>
      <c r="N164" s="414">
        <v>723</v>
      </c>
      <c r="O164" s="378">
        <v>9</v>
      </c>
      <c r="P164" s="415">
        <v>80.33</v>
      </c>
      <c r="Q164" s="419">
        <v>1662</v>
      </c>
      <c r="R164" s="378">
        <v>22</v>
      </c>
      <c r="S164" s="378">
        <v>75.5</v>
      </c>
      <c r="T164" s="381">
        <v>62.78</v>
      </c>
      <c r="U164" s="420">
        <v>59.06</v>
      </c>
      <c r="V164" s="21"/>
    </row>
    <row r="165" spans="1:22" x14ac:dyDescent="0.3">
      <c r="A165" s="21" t="s">
        <v>1118</v>
      </c>
      <c r="B165" s="21" t="s">
        <v>22</v>
      </c>
      <c r="C165" s="299" t="s">
        <v>10</v>
      </c>
      <c r="D165" s="241">
        <v>591900</v>
      </c>
      <c r="E165" s="20">
        <v>99</v>
      </c>
      <c r="F165" s="20">
        <v>2</v>
      </c>
      <c r="G165" s="417">
        <v>49.5</v>
      </c>
      <c r="H165" s="243">
        <v>1631</v>
      </c>
      <c r="I165" s="20">
        <v>15</v>
      </c>
      <c r="J165" s="20">
        <v>108.7</v>
      </c>
      <c r="K165" s="20">
        <v>307</v>
      </c>
      <c r="L165" s="20">
        <v>3</v>
      </c>
      <c r="M165" s="20">
        <v>102.3</v>
      </c>
      <c r="N165" s="414">
        <v>2245</v>
      </c>
      <c r="O165" s="378">
        <v>22</v>
      </c>
      <c r="P165" s="415">
        <v>102.05</v>
      </c>
      <c r="Q165" s="419">
        <v>2119</v>
      </c>
      <c r="R165" s="378">
        <v>22</v>
      </c>
      <c r="S165" s="378">
        <v>96.3</v>
      </c>
      <c r="T165" s="381">
        <v>91.1</v>
      </c>
      <c r="U165" s="420">
        <v>80.67</v>
      </c>
      <c r="V165" s="21"/>
    </row>
    <row r="166" spans="1:22" x14ac:dyDescent="0.3">
      <c r="A166" s="21" t="s">
        <v>1119</v>
      </c>
      <c r="B166" s="21" t="s">
        <v>26</v>
      </c>
      <c r="C166" s="299" t="s">
        <v>38</v>
      </c>
      <c r="D166" s="241">
        <v>224300</v>
      </c>
      <c r="E166" s="20">
        <v>1895</v>
      </c>
      <c r="F166" s="20">
        <v>22</v>
      </c>
      <c r="G166" s="417">
        <v>86.13636363636364</v>
      </c>
      <c r="H166" s="243">
        <v>206</v>
      </c>
      <c r="I166" s="20">
        <v>4</v>
      </c>
      <c r="J166" s="20">
        <v>51.5</v>
      </c>
      <c r="K166" s="20"/>
      <c r="L166" s="20"/>
      <c r="M166" s="20"/>
      <c r="N166" s="414">
        <v>754</v>
      </c>
      <c r="O166" s="378">
        <v>11</v>
      </c>
      <c r="P166" s="415">
        <v>68.55</v>
      </c>
      <c r="Q166" s="419">
        <v>1549</v>
      </c>
      <c r="R166" s="378">
        <v>20</v>
      </c>
      <c r="S166" s="378">
        <v>77.5</v>
      </c>
      <c r="T166" s="381">
        <v>74.239999999999995</v>
      </c>
      <c r="U166" s="420">
        <v>49.17</v>
      </c>
      <c r="V166" s="21"/>
    </row>
    <row r="167" spans="1:22" x14ac:dyDescent="0.3">
      <c r="A167" s="21" t="s">
        <v>1120</v>
      </c>
      <c r="B167" s="21" t="s">
        <v>26</v>
      </c>
      <c r="C167" s="299" t="s">
        <v>10</v>
      </c>
      <c r="D167" s="241">
        <v>468900</v>
      </c>
      <c r="E167" s="20">
        <v>0</v>
      </c>
      <c r="F167" s="20">
        <v>0</v>
      </c>
      <c r="G167" s="417">
        <v>0</v>
      </c>
      <c r="H167" s="243">
        <v>1895</v>
      </c>
      <c r="I167" s="20">
        <v>22</v>
      </c>
      <c r="J167" s="20">
        <v>86.1</v>
      </c>
      <c r="K167" s="20">
        <v>1622</v>
      </c>
      <c r="L167" s="20">
        <v>17</v>
      </c>
      <c r="M167" s="20">
        <v>95.4</v>
      </c>
      <c r="N167" s="414">
        <v>1998</v>
      </c>
      <c r="O167" s="378">
        <v>22</v>
      </c>
      <c r="P167" s="415">
        <v>90.82</v>
      </c>
      <c r="Q167" s="419">
        <v>2136</v>
      </c>
      <c r="R167" s="378">
        <v>21</v>
      </c>
      <c r="S167" s="378">
        <v>101.7</v>
      </c>
      <c r="T167" s="381">
        <v>86.08</v>
      </c>
      <c r="U167" s="420">
        <v>101.48</v>
      </c>
      <c r="V167" s="21"/>
    </row>
    <row r="168" spans="1:22" x14ac:dyDescent="0.3">
      <c r="A168" s="21" t="s">
        <v>1643</v>
      </c>
      <c r="B168" s="21" t="s">
        <v>22</v>
      </c>
      <c r="C168" s="299" t="s">
        <v>38</v>
      </c>
      <c r="D168" s="241">
        <v>117300</v>
      </c>
      <c r="E168" s="20">
        <v>808</v>
      </c>
      <c r="F168" s="20">
        <v>15</v>
      </c>
      <c r="G168" s="417">
        <v>53.866666666666667</v>
      </c>
      <c r="H168" s="243"/>
      <c r="I168" s="20"/>
      <c r="J168" s="20"/>
      <c r="K168" s="20"/>
      <c r="L168" s="20"/>
      <c r="M168" s="20"/>
      <c r="N168" s="414"/>
      <c r="O168" s="378"/>
      <c r="P168" s="415"/>
      <c r="Q168" s="419"/>
      <c r="R168" s="378"/>
      <c r="S168" s="378"/>
      <c r="T168" s="381"/>
      <c r="U168" s="420"/>
      <c r="V168" s="280"/>
    </row>
    <row r="169" spans="1:22" x14ac:dyDescent="0.3">
      <c r="A169" s="21" t="s">
        <v>1121</v>
      </c>
      <c r="B169" s="21" t="s">
        <v>15</v>
      </c>
      <c r="C169" s="299" t="s">
        <v>1971</v>
      </c>
      <c r="D169" s="241">
        <v>336900</v>
      </c>
      <c r="E169" s="20">
        <v>649</v>
      </c>
      <c r="F169" s="20">
        <v>9</v>
      </c>
      <c r="G169" s="417">
        <v>72.111111111111114</v>
      </c>
      <c r="H169" s="243">
        <v>619</v>
      </c>
      <c r="I169" s="20">
        <v>10</v>
      </c>
      <c r="J169" s="20">
        <v>61.9</v>
      </c>
      <c r="K169" s="20">
        <v>543</v>
      </c>
      <c r="L169" s="20">
        <v>8</v>
      </c>
      <c r="M169" s="20">
        <v>67.900000000000006</v>
      </c>
      <c r="N169" s="414">
        <v>234</v>
      </c>
      <c r="O169" s="378">
        <v>3</v>
      </c>
      <c r="P169" s="415">
        <v>78</v>
      </c>
      <c r="Q169" s="419">
        <v>1458</v>
      </c>
      <c r="R169" s="378">
        <v>18</v>
      </c>
      <c r="S169" s="378">
        <v>81</v>
      </c>
      <c r="T169" s="381">
        <v>70.75</v>
      </c>
      <c r="U169" s="420">
        <v>75.87</v>
      </c>
      <c r="V169" s="21"/>
    </row>
    <row r="170" spans="1:22" x14ac:dyDescent="0.3">
      <c r="A170" s="21" t="s">
        <v>1122</v>
      </c>
      <c r="B170" s="21" t="s">
        <v>18</v>
      </c>
      <c r="C170" s="299" t="s">
        <v>38</v>
      </c>
      <c r="D170" s="241">
        <v>320900</v>
      </c>
      <c r="E170" s="20">
        <v>439</v>
      </c>
      <c r="F170" s="20">
        <v>9</v>
      </c>
      <c r="G170" s="417">
        <v>48.777777777777779</v>
      </c>
      <c r="H170" s="243">
        <v>1179</v>
      </c>
      <c r="I170" s="20">
        <v>20</v>
      </c>
      <c r="J170" s="20">
        <v>59</v>
      </c>
      <c r="K170" s="20">
        <v>838</v>
      </c>
      <c r="L170" s="20">
        <v>12</v>
      </c>
      <c r="M170" s="20">
        <v>69.8</v>
      </c>
      <c r="N170" s="414">
        <v>1788</v>
      </c>
      <c r="O170" s="378">
        <v>21</v>
      </c>
      <c r="P170" s="415">
        <v>85.14</v>
      </c>
      <c r="Q170" s="419">
        <v>1310</v>
      </c>
      <c r="R170" s="378">
        <v>17</v>
      </c>
      <c r="S170" s="378">
        <v>77.099999999999994</v>
      </c>
      <c r="T170" s="381">
        <v>90.68</v>
      </c>
      <c r="U170" s="420">
        <v>95.71</v>
      </c>
      <c r="V170" s="21"/>
    </row>
    <row r="171" spans="1:22" x14ac:dyDescent="0.3">
      <c r="A171" s="21" t="s">
        <v>1123</v>
      </c>
      <c r="B171" s="21" t="s">
        <v>14</v>
      </c>
      <c r="C171" s="299" t="s">
        <v>10</v>
      </c>
      <c r="D171" s="241">
        <v>369500</v>
      </c>
      <c r="E171" s="20">
        <v>1714</v>
      </c>
      <c r="F171" s="20">
        <v>22</v>
      </c>
      <c r="G171" s="417">
        <v>77.909090909090907</v>
      </c>
      <c r="H171" s="243">
        <v>1154</v>
      </c>
      <c r="I171" s="20">
        <v>17</v>
      </c>
      <c r="J171" s="20">
        <v>67.900000000000006</v>
      </c>
      <c r="K171" s="20">
        <v>1317</v>
      </c>
      <c r="L171" s="20">
        <v>16</v>
      </c>
      <c r="M171" s="20">
        <v>82.3</v>
      </c>
      <c r="N171" s="414">
        <v>265</v>
      </c>
      <c r="O171" s="378">
        <v>5</v>
      </c>
      <c r="P171" s="415">
        <v>53</v>
      </c>
      <c r="Q171" s="378">
        <v>591</v>
      </c>
      <c r="R171" s="378">
        <v>10</v>
      </c>
      <c r="S171" s="378">
        <v>59.1</v>
      </c>
      <c r="T171" s="381">
        <v>49.5</v>
      </c>
      <c r="U171" s="420"/>
      <c r="V171" s="21"/>
    </row>
    <row r="172" spans="1:22" x14ac:dyDescent="0.3">
      <c r="A172" s="21" t="s">
        <v>1644</v>
      </c>
      <c r="B172" s="21" t="s">
        <v>14</v>
      </c>
      <c r="C172" s="299" t="s">
        <v>1971</v>
      </c>
      <c r="D172" s="241">
        <v>193800</v>
      </c>
      <c r="E172" s="20">
        <v>2008</v>
      </c>
      <c r="F172" s="20">
        <v>22</v>
      </c>
      <c r="G172" s="417">
        <v>91.272727272727266</v>
      </c>
      <c r="H172" s="243"/>
      <c r="I172" s="20"/>
      <c r="J172" s="20"/>
      <c r="K172" s="20"/>
      <c r="L172" s="20"/>
      <c r="M172" s="20"/>
      <c r="N172" s="414"/>
      <c r="O172" s="378"/>
      <c r="P172" s="415"/>
      <c r="Q172" s="378"/>
      <c r="R172" s="378"/>
      <c r="S172" s="378"/>
      <c r="T172" s="381"/>
      <c r="U172" s="420"/>
      <c r="V172" s="280"/>
    </row>
    <row r="173" spans="1:22" x14ac:dyDescent="0.3">
      <c r="A173" s="21" t="s">
        <v>1124</v>
      </c>
      <c r="B173" s="21" t="s">
        <v>3</v>
      </c>
      <c r="C173" s="299" t="s">
        <v>9</v>
      </c>
      <c r="D173" s="241">
        <v>518300</v>
      </c>
      <c r="E173" s="20">
        <v>2242</v>
      </c>
      <c r="F173" s="20">
        <v>22</v>
      </c>
      <c r="G173" s="417">
        <v>101.90909090909091</v>
      </c>
      <c r="H173" s="243">
        <v>2095</v>
      </c>
      <c r="I173" s="20">
        <v>22</v>
      </c>
      <c r="J173" s="20">
        <v>95.2</v>
      </c>
      <c r="K173" s="20">
        <v>500</v>
      </c>
      <c r="L173" s="20">
        <v>9</v>
      </c>
      <c r="M173" s="20">
        <v>55.6</v>
      </c>
      <c r="N173" s="414">
        <v>643</v>
      </c>
      <c r="O173" s="378">
        <v>9</v>
      </c>
      <c r="P173" s="415">
        <v>71.44</v>
      </c>
      <c r="Q173" s="378">
        <v>574</v>
      </c>
      <c r="R173" s="378">
        <v>10</v>
      </c>
      <c r="S173" s="378">
        <v>57.4</v>
      </c>
      <c r="T173" s="381">
        <v>67.38</v>
      </c>
      <c r="U173" s="420">
        <v>48.75</v>
      </c>
      <c r="V173" s="21"/>
    </row>
    <row r="174" spans="1:22" x14ac:dyDescent="0.3">
      <c r="A174" s="21" t="s">
        <v>1125</v>
      </c>
      <c r="B174" s="21" t="s">
        <v>18</v>
      </c>
      <c r="C174" s="299" t="s">
        <v>10</v>
      </c>
      <c r="D174" s="241">
        <v>567800</v>
      </c>
      <c r="E174" s="20">
        <v>1246</v>
      </c>
      <c r="F174" s="20">
        <v>15</v>
      </c>
      <c r="G174" s="417">
        <v>83.066666666666663</v>
      </c>
      <c r="H174" s="243">
        <v>1356</v>
      </c>
      <c r="I174" s="20">
        <v>13</v>
      </c>
      <c r="J174" s="20">
        <v>104.3</v>
      </c>
      <c r="K174" s="20">
        <v>1936</v>
      </c>
      <c r="L174" s="20">
        <v>17</v>
      </c>
      <c r="M174" s="20">
        <v>113.9</v>
      </c>
      <c r="N174" s="414">
        <v>2419</v>
      </c>
      <c r="O174" s="378">
        <v>21</v>
      </c>
      <c r="P174" s="415">
        <v>115.19</v>
      </c>
      <c r="Q174" s="419">
        <v>2555</v>
      </c>
      <c r="R174" s="378">
        <v>21</v>
      </c>
      <c r="S174" s="378">
        <v>121.7</v>
      </c>
      <c r="T174" s="381">
        <v>136.38</v>
      </c>
      <c r="U174" s="420">
        <v>131.77000000000001</v>
      </c>
      <c r="V174" s="21"/>
    </row>
    <row r="175" spans="1:22" x14ac:dyDescent="0.3">
      <c r="A175" s="21" t="s">
        <v>1126</v>
      </c>
      <c r="B175" s="21" t="s">
        <v>3</v>
      </c>
      <c r="C175" s="299" t="s">
        <v>9</v>
      </c>
      <c r="D175" s="241">
        <v>510900</v>
      </c>
      <c r="E175" s="20">
        <v>1619</v>
      </c>
      <c r="F175" s="20">
        <v>18</v>
      </c>
      <c r="G175" s="417">
        <v>89.944444444444443</v>
      </c>
      <c r="H175" s="243">
        <v>1971</v>
      </c>
      <c r="I175" s="20">
        <v>21</v>
      </c>
      <c r="J175" s="20">
        <v>93.9</v>
      </c>
      <c r="K175" s="20">
        <v>1726</v>
      </c>
      <c r="L175" s="20">
        <v>17</v>
      </c>
      <c r="M175" s="20">
        <v>101.5</v>
      </c>
      <c r="N175" s="414">
        <v>1684</v>
      </c>
      <c r="O175" s="378">
        <v>17</v>
      </c>
      <c r="P175" s="415">
        <v>99.06</v>
      </c>
      <c r="Q175" s="419">
        <v>1542</v>
      </c>
      <c r="R175" s="378">
        <v>20</v>
      </c>
      <c r="S175" s="378">
        <v>77.099999999999994</v>
      </c>
      <c r="T175" s="381">
        <v>79.3</v>
      </c>
      <c r="U175" s="420">
        <v>79.05</v>
      </c>
      <c r="V175" s="21"/>
    </row>
    <row r="176" spans="1:22" x14ac:dyDescent="0.3">
      <c r="A176" s="21" t="s">
        <v>1127</v>
      </c>
      <c r="B176" s="21" t="s">
        <v>19</v>
      </c>
      <c r="C176" s="299" t="s">
        <v>38</v>
      </c>
      <c r="D176" s="241">
        <v>315300</v>
      </c>
      <c r="E176" s="20">
        <v>0</v>
      </c>
      <c r="F176" s="20">
        <v>0</v>
      </c>
      <c r="G176" s="417">
        <v>0</v>
      </c>
      <c r="H176" s="243">
        <v>753</v>
      </c>
      <c r="I176" s="20">
        <v>13</v>
      </c>
      <c r="J176" s="20">
        <v>57.9</v>
      </c>
      <c r="K176" s="20">
        <v>1062</v>
      </c>
      <c r="L176" s="20">
        <v>16</v>
      </c>
      <c r="M176" s="20">
        <v>66.400000000000006</v>
      </c>
      <c r="N176" s="414">
        <v>1407</v>
      </c>
      <c r="O176" s="378">
        <v>22</v>
      </c>
      <c r="P176" s="415">
        <v>63.95</v>
      </c>
      <c r="Q176" s="378">
        <v>353</v>
      </c>
      <c r="R176" s="378">
        <v>7</v>
      </c>
      <c r="S176" s="378">
        <v>50.4</v>
      </c>
      <c r="T176" s="381"/>
      <c r="U176" s="420"/>
      <c r="V176" s="21"/>
    </row>
    <row r="177" spans="1:24" x14ac:dyDescent="0.3">
      <c r="A177" s="21" t="s">
        <v>1128</v>
      </c>
      <c r="B177" s="21" t="s">
        <v>13</v>
      </c>
      <c r="C177" s="299" t="s">
        <v>38</v>
      </c>
      <c r="D177" s="241">
        <v>430500</v>
      </c>
      <c r="E177" s="20">
        <v>1046</v>
      </c>
      <c r="F177" s="20">
        <v>17</v>
      </c>
      <c r="G177" s="417">
        <v>61.529411764705884</v>
      </c>
      <c r="H177" s="243">
        <v>1740</v>
      </c>
      <c r="I177" s="20">
        <v>22</v>
      </c>
      <c r="J177" s="20">
        <v>79.099999999999994</v>
      </c>
      <c r="K177" s="20">
        <v>193</v>
      </c>
      <c r="L177" s="20">
        <v>4</v>
      </c>
      <c r="M177" s="20">
        <v>48.2</v>
      </c>
      <c r="N177" s="414">
        <v>249</v>
      </c>
      <c r="O177" s="378">
        <v>4</v>
      </c>
      <c r="P177" s="415">
        <v>62.25</v>
      </c>
      <c r="Q177" s="378">
        <v>398</v>
      </c>
      <c r="R177" s="378">
        <v>7</v>
      </c>
      <c r="S177" s="378">
        <v>56.9</v>
      </c>
      <c r="T177" s="381">
        <v>86</v>
      </c>
      <c r="U177" s="420">
        <v>68.77</v>
      </c>
      <c r="V177" s="21"/>
    </row>
    <row r="178" spans="1:24" x14ac:dyDescent="0.3">
      <c r="A178" s="21" t="s">
        <v>1645</v>
      </c>
      <c r="B178" s="21" t="s">
        <v>3</v>
      </c>
      <c r="C178" s="299" t="s">
        <v>1974</v>
      </c>
      <c r="D178" s="241">
        <v>202800</v>
      </c>
      <c r="E178" s="20">
        <v>166</v>
      </c>
      <c r="F178" s="20">
        <v>3</v>
      </c>
      <c r="G178" s="417">
        <v>55.333333333333336</v>
      </c>
      <c r="H178" s="243"/>
      <c r="I178" s="20"/>
      <c r="J178" s="20"/>
      <c r="K178" s="20"/>
      <c r="L178" s="20"/>
      <c r="M178" s="20"/>
      <c r="N178" s="414"/>
      <c r="O178" s="378"/>
      <c r="P178" s="415"/>
      <c r="Q178" s="378"/>
      <c r="R178" s="378"/>
      <c r="S178" s="378"/>
      <c r="T178" s="381"/>
      <c r="U178" s="420"/>
      <c r="V178" s="280"/>
    </row>
    <row r="179" spans="1:24" x14ac:dyDescent="0.3">
      <c r="A179" s="21" t="s">
        <v>1129</v>
      </c>
      <c r="B179" s="21" t="s">
        <v>16</v>
      </c>
      <c r="C179" s="299" t="s">
        <v>11</v>
      </c>
      <c r="D179" s="241">
        <v>642600</v>
      </c>
      <c r="E179" s="20">
        <v>1940</v>
      </c>
      <c r="F179" s="20">
        <v>19</v>
      </c>
      <c r="G179" s="417">
        <v>102.10526315789474</v>
      </c>
      <c r="H179" s="243">
        <v>2479</v>
      </c>
      <c r="I179" s="20">
        <v>21</v>
      </c>
      <c r="J179" s="20">
        <v>118</v>
      </c>
      <c r="K179" s="20">
        <v>1173</v>
      </c>
      <c r="L179" s="20">
        <v>15</v>
      </c>
      <c r="M179" s="20">
        <v>78.2</v>
      </c>
      <c r="N179" s="414">
        <v>816</v>
      </c>
      <c r="O179" s="378">
        <v>11</v>
      </c>
      <c r="P179" s="415">
        <v>74.180000000000007</v>
      </c>
      <c r="Q179" s="378">
        <v>518</v>
      </c>
      <c r="R179" s="378">
        <v>7</v>
      </c>
      <c r="S179" s="378">
        <v>74</v>
      </c>
      <c r="T179" s="381">
        <v>78.75</v>
      </c>
      <c r="U179" s="420"/>
      <c r="V179" s="21"/>
    </row>
    <row r="180" spans="1:24" x14ac:dyDescent="0.3">
      <c r="A180" s="21" t="s">
        <v>1130</v>
      </c>
      <c r="B180" s="21" t="s">
        <v>25</v>
      </c>
      <c r="C180" s="299" t="s">
        <v>38</v>
      </c>
      <c r="D180" s="241">
        <v>409700</v>
      </c>
      <c r="E180" s="20">
        <v>1438</v>
      </c>
      <c r="F180" s="20">
        <v>21</v>
      </c>
      <c r="G180" s="417">
        <v>68.476190476190482</v>
      </c>
      <c r="H180" s="243">
        <v>1656</v>
      </c>
      <c r="I180" s="20">
        <v>22</v>
      </c>
      <c r="J180" s="20">
        <v>75.3</v>
      </c>
      <c r="K180" s="20">
        <v>1376</v>
      </c>
      <c r="L180" s="20">
        <v>17</v>
      </c>
      <c r="M180" s="20">
        <v>80.900000000000006</v>
      </c>
      <c r="N180" s="414">
        <v>1859</v>
      </c>
      <c r="O180" s="378">
        <v>22</v>
      </c>
      <c r="P180" s="415">
        <v>84.5</v>
      </c>
      <c r="Q180" s="419">
        <v>1564</v>
      </c>
      <c r="R180" s="378">
        <v>18</v>
      </c>
      <c r="S180" s="378">
        <v>86.9</v>
      </c>
      <c r="T180" s="381">
        <v>72.38</v>
      </c>
      <c r="U180" s="420"/>
      <c r="V180" s="21"/>
    </row>
    <row r="181" spans="1:24" x14ac:dyDescent="0.3">
      <c r="A181" s="21" t="s">
        <v>1508</v>
      </c>
      <c r="B181" s="21" t="s">
        <v>17</v>
      </c>
      <c r="C181" s="299" t="s">
        <v>1972</v>
      </c>
      <c r="D181" s="241">
        <v>202500</v>
      </c>
      <c r="E181" s="20">
        <v>713</v>
      </c>
      <c r="F181" s="20">
        <v>15</v>
      </c>
      <c r="G181" s="417">
        <v>47.533333333333331</v>
      </c>
      <c r="H181" s="243">
        <v>62</v>
      </c>
      <c r="I181" s="20">
        <v>1</v>
      </c>
      <c r="J181" s="20">
        <v>62</v>
      </c>
      <c r="K181" s="20"/>
      <c r="L181" s="20">
        <v>0</v>
      </c>
      <c r="M181" s="20"/>
      <c r="N181" s="414"/>
      <c r="O181" s="378"/>
      <c r="P181" s="415"/>
      <c r="Q181" s="419"/>
      <c r="R181" s="378"/>
      <c r="S181" s="378"/>
      <c r="T181" s="381"/>
      <c r="U181" s="420"/>
      <c r="V181" s="280"/>
    </row>
    <row r="182" spans="1:24" x14ac:dyDescent="0.3">
      <c r="A182" s="21" t="s">
        <v>900</v>
      </c>
      <c r="B182" s="21" t="s">
        <v>22</v>
      </c>
      <c r="C182" s="299" t="s">
        <v>10</v>
      </c>
      <c r="D182" s="241">
        <v>462100</v>
      </c>
      <c r="E182" s="20">
        <v>2126</v>
      </c>
      <c r="F182" s="20">
        <v>21</v>
      </c>
      <c r="G182" s="417">
        <v>101.23809523809524</v>
      </c>
      <c r="H182" s="243">
        <v>1698</v>
      </c>
      <c r="I182" s="20">
        <v>20</v>
      </c>
      <c r="J182" s="20">
        <v>84.9</v>
      </c>
      <c r="K182" s="20">
        <v>725</v>
      </c>
      <c r="L182" s="20">
        <v>9</v>
      </c>
      <c r="M182" s="20">
        <v>80.599999999999994</v>
      </c>
      <c r="N182" s="414">
        <v>882</v>
      </c>
      <c r="O182" s="378">
        <v>14</v>
      </c>
      <c r="P182" s="415">
        <v>63</v>
      </c>
      <c r="Q182" s="378">
        <v>283</v>
      </c>
      <c r="R182" s="378">
        <v>7</v>
      </c>
      <c r="S182" s="378">
        <v>40.4</v>
      </c>
      <c r="T182" s="381"/>
      <c r="U182" s="420"/>
      <c r="V182" s="203"/>
    </row>
    <row r="183" spans="1:24" x14ac:dyDescent="0.3">
      <c r="A183" s="21" t="s">
        <v>1131</v>
      </c>
      <c r="B183" s="21" t="s">
        <v>12</v>
      </c>
      <c r="C183" s="299" t="s">
        <v>1974</v>
      </c>
      <c r="D183" s="241">
        <v>204500</v>
      </c>
      <c r="E183" s="20">
        <v>50</v>
      </c>
      <c r="F183" s="20">
        <v>3</v>
      </c>
      <c r="G183" s="417">
        <v>16.666666666666668</v>
      </c>
      <c r="H183" s="243">
        <v>167</v>
      </c>
      <c r="I183" s="20">
        <v>4</v>
      </c>
      <c r="J183" s="20">
        <v>41.8</v>
      </c>
      <c r="K183" s="20">
        <v>51</v>
      </c>
      <c r="L183" s="20">
        <v>1</v>
      </c>
      <c r="M183" s="20">
        <v>51</v>
      </c>
      <c r="N183" s="414">
        <v>22</v>
      </c>
      <c r="O183" s="378">
        <v>1</v>
      </c>
      <c r="P183" s="415">
        <v>22</v>
      </c>
      <c r="Q183" s="378"/>
      <c r="R183" s="378">
        <v>0</v>
      </c>
      <c r="S183" s="378">
        <v>0</v>
      </c>
      <c r="T183" s="381">
        <v>0</v>
      </c>
      <c r="U183" s="420"/>
      <c r="V183" s="280"/>
    </row>
    <row r="184" spans="1:24" x14ac:dyDescent="0.3">
      <c r="A184" s="21" t="s">
        <v>1132</v>
      </c>
      <c r="B184" s="21" t="s">
        <v>19</v>
      </c>
      <c r="C184" s="299" t="s">
        <v>9</v>
      </c>
      <c r="D184" s="241">
        <v>285800</v>
      </c>
      <c r="E184" s="20">
        <v>336</v>
      </c>
      <c r="F184" s="20">
        <v>5</v>
      </c>
      <c r="G184" s="417">
        <v>67.2</v>
      </c>
      <c r="H184" s="243">
        <v>525</v>
      </c>
      <c r="I184" s="20">
        <v>10</v>
      </c>
      <c r="J184" s="20">
        <v>52.5</v>
      </c>
      <c r="K184" s="20">
        <v>541</v>
      </c>
      <c r="L184" s="20">
        <v>10</v>
      </c>
      <c r="M184" s="20">
        <v>54.1</v>
      </c>
      <c r="N184" s="414">
        <v>1510</v>
      </c>
      <c r="O184" s="378">
        <v>19</v>
      </c>
      <c r="P184" s="415">
        <v>79.47</v>
      </c>
      <c r="Q184" s="419">
        <v>1557</v>
      </c>
      <c r="R184" s="378">
        <v>20</v>
      </c>
      <c r="S184" s="378">
        <v>77.8</v>
      </c>
      <c r="T184" s="381">
        <v>65.81</v>
      </c>
      <c r="U184" s="420">
        <v>65.37</v>
      </c>
      <c r="V184" s="21"/>
    </row>
    <row r="185" spans="1:24" x14ac:dyDescent="0.3">
      <c r="A185" s="21" t="s">
        <v>1133</v>
      </c>
      <c r="B185" s="21" t="s">
        <v>21</v>
      </c>
      <c r="C185" s="299" t="s">
        <v>1976</v>
      </c>
      <c r="D185" s="241">
        <v>176400</v>
      </c>
      <c r="E185" s="20">
        <v>0</v>
      </c>
      <c r="F185" s="20">
        <v>0</v>
      </c>
      <c r="G185" s="417">
        <v>0</v>
      </c>
      <c r="H185" s="243"/>
      <c r="I185" s="20"/>
      <c r="J185" s="20"/>
      <c r="K185" s="20"/>
      <c r="L185" s="20"/>
      <c r="M185" s="20"/>
      <c r="N185" s="414"/>
      <c r="O185" s="378"/>
      <c r="P185" s="415"/>
      <c r="Q185" s="419"/>
      <c r="R185" s="378"/>
      <c r="S185" s="378"/>
      <c r="T185" s="381"/>
      <c r="U185" s="420"/>
      <c r="V185" s="21"/>
      <c r="W185" s="200"/>
    </row>
    <row r="186" spans="1:24" x14ac:dyDescent="0.3">
      <c r="A186" s="21" t="s">
        <v>1134</v>
      </c>
      <c r="B186" s="21" t="s">
        <v>12</v>
      </c>
      <c r="C186" s="299" t="s">
        <v>1971</v>
      </c>
      <c r="D186" s="241">
        <v>550300</v>
      </c>
      <c r="E186" s="20">
        <v>2410</v>
      </c>
      <c r="F186" s="20">
        <v>22</v>
      </c>
      <c r="G186" s="417">
        <v>109.54545454545455</v>
      </c>
      <c r="H186" s="243">
        <v>2224</v>
      </c>
      <c r="I186" s="20">
        <v>22</v>
      </c>
      <c r="J186" s="20">
        <v>101.1</v>
      </c>
      <c r="K186" s="20">
        <v>1366</v>
      </c>
      <c r="L186" s="20">
        <v>16</v>
      </c>
      <c r="M186" s="20">
        <v>85.4</v>
      </c>
      <c r="N186" s="414">
        <v>1723</v>
      </c>
      <c r="O186" s="378">
        <v>20</v>
      </c>
      <c r="P186" s="415">
        <v>86.15</v>
      </c>
      <c r="Q186" s="378">
        <v>240</v>
      </c>
      <c r="R186" s="378">
        <v>4</v>
      </c>
      <c r="S186" s="378">
        <v>60</v>
      </c>
      <c r="T186" s="381">
        <v>32</v>
      </c>
      <c r="U186" s="420">
        <v>0</v>
      </c>
      <c r="V186" s="21"/>
    </row>
    <row r="187" spans="1:24" x14ac:dyDescent="0.3">
      <c r="A187" s="21" t="s">
        <v>1135</v>
      </c>
      <c r="B187" s="21" t="s">
        <v>17</v>
      </c>
      <c r="C187" s="299" t="s">
        <v>38</v>
      </c>
      <c r="D187" s="241">
        <v>277600</v>
      </c>
      <c r="E187" s="20">
        <v>214</v>
      </c>
      <c r="F187" s="20">
        <v>4</v>
      </c>
      <c r="G187" s="417">
        <v>53.5</v>
      </c>
      <c r="H187" s="243">
        <v>340</v>
      </c>
      <c r="I187" s="20">
        <v>6</v>
      </c>
      <c r="J187" s="20">
        <v>56.7</v>
      </c>
      <c r="K187" s="20">
        <v>944</v>
      </c>
      <c r="L187" s="20">
        <v>17</v>
      </c>
      <c r="M187" s="20">
        <v>55.5</v>
      </c>
      <c r="N187" s="414">
        <v>681</v>
      </c>
      <c r="O187" s="378">
        <v>10</v>
      </c>
      <c r="P187" s="415">
        <v>68.099999999999994</v>
      </c>
      <c r="Q187" s="378">
        <v>667</v>
      </c>
      <c r="R187" s="378">
        <v>12</v>
      </c>
      <c r="S187" s="378">
        <v>55.6</v>
      </c>
      <c r="T187" s="381">
        <v>0</v>
      </c>
      <c r="U187" s="420">
        <v>67.3</v>
      </c>
      <c r="V187" s="21"/>
      <c r="X187" s="200"/>
    </row>
    <row r="188" spans="1:24" s="200" customFormat="1" x14ac:dyDescent="0.3">
      <c r="A188" s="21" t="s">
        <v>1136</v>
      </c>
      <c r="B188" s="21" t="s">
        <v>20</v>
      </c>
      <c r="C188" s="299" t="s">
        <v>1971</v>
      </c>
      <c r="D188" s="241">
        <v>345700</v>
      </c>
      <c r="E188" s="20">
        <v>1118</v>
      </c>
      <c r="F188" s="20">
        <v>17</v>
      </c>
      <c r="G188" s="417">
        <v>65.764705882352942</v>
      </c>
      <c r="H188" s="243">
        <v>397</v>
      </c>
      <c r="I188" s="20">
        <v>5</v>
      </c>
      <c r="J188" s="20">
        <v>79.400000000000006</v>
      </c>
      <c r="K188" s="20">
        <v>787</v>
      </c>
      <c r="L188" s="20">
        <v>11</v>
      </c>
      <c r="M188" s="20">
        <v>71.5</v>
      </c>
      <c r="N188" s="414">
        <v>0</v>
      </c>
      <c r="O188" s="378">
        <v>0</v>
      </c>
      <c r="P188" s="415">
        <v>0</v>
      </c>
      <c r="Q188" s="378"/>
      <c r="R188" s="378"/>
      <c r="S188" s="378"/>
      <c r="T188" s="381"/>
      <c r="U188" s="420"/>
      <c r="V188" s="280"/>
      <c r="W188"/>
      <c r="X188"/>
    </row>
    <row r="189" spans="1:24" x14ac:dyDescent="0.3">
      <c r="A189" s="21" t="s">
        <v>1509</v>
      </c>
      <c r="B189" s="21" t="s">
        <v>19</v>
      </c>
      <c r="C189" s="299" t="s">
        <v>1972</v>
      </c>
      <c r="D189" s="241">
        <v>337500</v>
      </c>
      <c r="E189" s="20">
        <v>462</v>
      </c>
      <c r="F189" s="20">
        <v>9</v>
      </c>
      <c r="G189" s="417">
        <v>51.333333333333336</v>
      </c>
      <c r="H189" s="243">
        <v>558</v>
      </c>
      <c r="I189" s="20">
        <v>9</v>
      </c>
      <c r="J189" s="20">
        <v>62</v>
      </c>
      <c r="K189" s="20">
        <v>816</v>
      </c>
      <c r="L189" s="20">
        <v>13</v>
      </c>
      <c r="M189" s="20">
        <v>62.8</v>
      </c>
      <c r="N189" s="414">
        <v>1127</v>
      </c>
      <c r="O189" s="378">
        <v>15</v>
      </c>
      <c r="P189" s="415">
        <v>75.13</v>
      </c>
      <c r="Q189" s="419">
        <v>1074</v>
      </c>
      <c r="R189" s="378">
        <v>13</v>
      </c>
      <c r="S189" s="378">
        <v>82.6</v>
      </c>
      <c r="T189" s="381">
        <v>62</v>
      </c>
      <c r="U189" s="420">
        <v>68.5</v>
      </c>
      <c r="V189" s="21"/>
    </row>
    <row r="190" spans="1:24" x14ac:dyDescent="0.3">
      <c r="A190" s="21" t="s">
        <v>1137</v>
      </c>
      <c r="B190" s="21" t="s">
        <v>14</v>
      </c>
      <c r="C190" s="299" t="s">
        <v>1972</v>
      </c>
      <c r="D190" s="241">
        <v>463500</v>
      </c>
      <c r="E190" s="20">
        <v>1362</v>
      </c>
      <c r="F190" s="20">
        <v>16</v>
      </c>
      <c r="G190" s="417">
        <v>85.125</v>
      </c>
      <c r="H190" s="243">
        <v>1703</v>
      </c>
      <c r="I190" s="20">
        <v>20</v>
      </c>
      <c r="J190" s="20">
        <v>85.2</v>
      </c>
      <c r="K190" s="20">
        <v>648</v>
      </c>
      <c r="L190" s="20">
        <v>8</v>
      </c>
      <c r="M190" s="20">
        <v>81</v>
      </c>
      <c r="N190" s="414">
        <v>1396</v>
      </c>
      <c r="O190" s="378">
        <v>16</v>
      </c>
      <c r="P190" s="415">
        <v>87.25</v>
      </c>
      <c r="Q190" s="419">
        <v>1492</v>
      </c>
      <c r="R190" s="378">
        <v>17</v>
      </c>
      <c r="S190" s="378">
        <v>87.8</v>
      </c>
      <c r="T190" s="381">
        <v>79</v>
      </c>
      <c r="U190" s="420">
        <v>75.650000000000006</v>
      </c>
      <c r="V190" s="21"/>
    </row>
    <row r="191" spans="1:24" x14ac:dyDescent="0.3">
      <c r="A191" s="21" t="s">
        <v>1138</v>
      </c>
      <c r="B191" s="21" t="s">
        <v>18</v>
      </c>
      <c r="C191" s="299" t="s">
        <v>1974</v>
      </c>
      <c r="D191" s="241">
        <v>123900</v>
      </c>
      <c r="E191" s="20">
        <v>1317</v>
      </c>
      <c r="F191" s="20">
        <v>20</v>
      </c>
      <c r="G191" s="417">
        <v>65.849999999999994</v>
      </c>
      <c r="H191" s="243">
        <v>27</v>
      </c>
      <c r="I191" s="20">
        <v>1</v>
      </c>
      <c r="J191" s="20">
        <v>27</v>
      </c>
      <c r="K191" s="20"/>
      <c r="L191" s="20">
        <v>0</v>
      </c>
      <c r="M191" s="20"/>
      <c r="N191" s="414">
        <v>0</v>
      </c>
      <c r="O191" s="378">
        <v>0</v>
      </c>
      <c r="P191" s="415">
        <v>0</v>
      </c>
      <c r="Q191" s="419"/>
      <c r="R191" s="378"/>
      <c r="S191" s="378"/>
      <c r="T191" s="381"/>
      <c r="U191" s="420"/>
      <c r="V191" s="280"/>
    </row>
    <row r="192" spans="1:24" x14ac:dyDescent="0.3">
      <c r="A192" s="21" t="s">
        <v>970</v>
      </c>
      <c r="B192" s="21" t="s">
        <v>26</v>
      </c>
      <c r="C192" s="299" t="s">
        <v>1973</v>
      </c>
      <c r="D192" s="241">
        <v>325800</v>
      </c>
      <c r="E192" s="20">
        <v>1422</v>
      </c>
      <c r="F192" s="20">
        <v>19</v>
      </c>
      <c r="G192" s="417">
        <v>74.84210526315789</v>
      </c>
      <c r="H192" s="243">
        <v>778</v>
      </c>
      <c r="I192" s="20">
        <v>13</v>
      </c>
      <c r="J192" s="20">
        <v>59.8</v>
      </c>
      <c r="K192" s="20">
        <v>398</v>
      </c>
      <c r="L192" s="20">
        <v>7</v>
      </c>
      <c r="M192" s="20">
        <v>56.9</v>
      </c>
      <c r="N192" s="414">
        <v>0</v>
      </c>
      <c r="O192" s="378">
        <v>0</v>
      </c>
      <c r="P192" s="415">
        <v>0</v>
      </c>
      <c r="Q192" s="378">
        <v>79</v>
      </c>
      <c r="R192" s="378">
        <v>2</v>
      </c>
      <c r="S192" s="378">
        <v>39.5</v>
      </c>
      <c r="T192" s="381"/>
      <c r="U192" s="420"/>
      <c r="V192" s="280"/>
    </row>
    <row r="193" spans="1:24" x14ac:dyDescent="0.3">
      <c r="A193" s="21" t="s">
        <v>1646</v>
      </c>
      <c r="B193" s="21" t="s">
        <v>14</v>
      </c>
      <c r="C193" s="299" t="s">
        <v>9</v>
      </c>
      <c r="D193" s="241">
        <v>102400</v>
      </c>
      <c r="E193" s="20">
        <v>0</v>
      </c>
      <c r="F193" s="20">
        <v>0</v>
      </c>
      <c r="G193" s="417">
        <v>0</v>
      </c>
      <c r="H193" s="243"/>
      <c r="I193" s="20"/>
      <c r="J193" s="20"/>
      <c r="K193" s="20"/>
      <c r="L193" s="20"/>
      <c r="M193" s="20"/>
      <c r="N193" s="414"/>
      <c r="O193" s="378"/>
      <c r="P193" s="415"/>
      <c r="Q193" s="378"/>
      <c r="R193" s="378"/>
      <c r="S193" s="378"/>
      <c r="T193" s="381"/>
      <c r="U193" s="420"/>
      <c r="V193" s="21"/>
    </row>
    <row r="194" spans="1:24" x14ac:dyDescent="0.3">
      <c r="A194" s="21" t="s">
        <v>1751</v>
      </c>
      <c r="B194" s="21" t="s">
        <v>18</v>
      </c>
      <c r="C194" s="299" t="s">
        <v>38</v>
      </c>
      <c r="D194" s="241">
        <v>102400</v>
      </c>
      <c r="E194" s="20">
        <v>77</v>
      </c>
      <c r="F194" s="20">
        <v>2</v>
      </c>
      <c r="G194" s="417">
        <v>38.5</v>
      </c>
      <c r="H194" s="243"/>
      <c r="I194" s="20"/>
      <c r="J194" s="20"/>
      <c r="K194" s="20"/>
      <c r="L194" s="20"/>
      <c r="M194" s="20"/>
      <c r="N194" s="414"/>
      <c r="O194" s="378"/>
      <c r="P194" s="415"/>
      <c r="Q194" s="378"/>
      <c r="R194" s="378"/>
      <c r="S194" s="378"/>
      <c r="T194" s="381"/>
      <c r="U194" s="420"/>
      <c r="V194" s="21"/>
    </row>
    <row r="195" spans="1:24" s="200" customFormat="1" x14ac:dyDescent="0.3">
      <c r="A195" s="21" t="s">
        <v>1724</v>
      </c>
      <c r="B195" s="21" t="s">
        <v>25</v>
      </c>
      <c r="C195" s="299" t="s">
        <v>9</v>
      </c>
      <c r="D195" s="241">
        <v>102400</v>
      </c>
      <c r="E195" s="20">
        <v>54</v>
      </c>
      <c r="F195" s="20">
        <v>1</v>
      </c>
      <c r="G195" s="417">
        <v>54</v>
      </c>
      <c r="H195" s="243"/>
      <c r="I195" s="20"/>
      <c r="J195" s="20"/>
      <c r="K195" s="20"/>
      <c r="L195" s="20"/>
      <c r="M195" s="20"/>
      <c r="N195" s="414"/>
      <c r="O195" s="378"/>
      <c r="P195" s="415"/>
      <c r="Q195" s="378"/>
      <c r="R195" s="378"/>
      <c r="S195" s="378"/>
      <c r="T195" s="381"/>
      <c r="U195" s="420"/>
      <c r="V195" s="21"/>
    </row>
    <row r="196" spans="1:24" x14ac:dyDescent="0.3">
      <c r="A196" s="21" t="s">
        <v>1139</v>
      </c>
      <c r="B196" s="21" t="s">
        <v>23</v>
      </c>
      <c r="C196" s="299" t="s">
        <v>38</v>
      </c>
      <c r="D196" s="241">
        <v>484900</v>
      </c>
      <c r="E196" s="20">
        <v>1064</v>
      </c>
      <c r="F196" s="20">
        <v>12</v>
      </c>
      <c r="G196" s="417">
        <v>88.666666666666671</v>
      </c>
      <c r="H196" s="243">
        <v>1960</v>
      </c>
      <c r="I196" s="20">
        <v>22</v>
      </c>
      <c r="J196" s="20">
        <v>89.1</v>
      </c>
      <c r="K196" s="20">
        <v>1485</v>
      </c>
      <c r="L196" s="20">
        <v>16</v>
      </c>
      <c r="M196" s="20">
        <v>92.8</v>
      </c>
      <c r="N196" s="414">
        <v>581</v>
      </c>
      <c r="O196" s="378">
        <v>9</v>
      </c>
      <c r="P196" s="415">
        <v>64.56</v>
      </c>
      <c r="Q196" s="419">
        <v>1567</v>
      </c>
      <c r="R196" s="378">
        <v>20</v>
      </c>
      <c r="S196" s="378">
        <v>78.3</v>
      </c>
      <c r="T196" s="381">
        <v>90.91</v>
      </c>
      <c r="U196" s="420">
        <v>65.5</v>
      </c>
      <c r="V196" s="21"/>
    </row>
    <row r="197" spans="1:24" x14ac:dyDescent="0.3">
      <c r="A197" s="21" t="s">
        <v>901</v>
      </c>
      <c r="B197" s="21" t="s">
        <v>25</v>
      </c>
      <c r="C197" s="299" t="s">
        <v>1973</v>
      </c>
      <c r="D197" s="241">
        <v>102400</v>
      </c>
      <c r="E197" s="20">
        <v>487</v>
      </c>
      <c r="F197" s="20">
        <v>10</v>
      </c>
      <c r="G197" s="417">
        <v>48.7</v>
      </c>
      <c r="H197" s="243"/>
      <c r="I197" s="20"/>
      <c r="J197" s="20"/>
      <c r="K197" s="20"/>
      <c r="L197" s="20"/>
      <c r="M197" s="20"/>
      <c r="N197" s="414"/>
      <c r="O197" s="378"/>
      <c r="P197" s="415"/>
      <c r="Q197" s="419"/>
      <c r="R197" s="378"/>
      <c r="S197" s="378"/>
      <c r="T197" s="381"/>
      <c r="U197" s="420"/>
      <c r="V197" s="21"/>
    </row>
    <row r="198" spans="1:24" x14ac:dyDescent="0.3">
      <c r="A198" s="21" t="s">
        <v>1140</v>
      </c>
      <c r="B198" s="21" t="s">
        <v>26</v>
      </c>
      <c r="C198" s="299" t="s">
        <v>9</v>
      </c>
      <c r="D198" s="241">
        <v>533000</v>
      </c>
      <c r="E198" s="20">
        <v>2412</v>
      </c>
      <c r="F198" s="20">
        <v>22</v>
      </c>
      <c r="G198" s="417">
        <v>109.63636363636364</v>
      </c>
      <c r="H198" s="243">
        <v>1371</v>
      </c>
      <c r="I198" s="20">
        <v>14</v>
      </c>
      <c r="J198" s="20">
        <v>97.9</v>
      </c>
      <c r="K198" s="20">
        <v>1477</v>
      </c>
      <c r="L198" s="20">
        <v>16</v>
      </c>
      <c r="M198" s="20">
        <v>92.3</v>
      </c>
      <c r="N198" s="414">
        <v>0</v>
      </c>
      <c r="O198" s="378">
        <v>0</v>
      </c>
      <c r="P198" s="415">
        <v>0</v>
      </c>
      <c r="Q198" s="419"/>
      <c r="R198" s="378">
        <v>0</v>
      </c>
      <c r="S198" s="378">
        <v>0</v>
      </c>
      <c r="T198" s="381">
        <v>114.73</v>
      </c>
      <c r="U198" s="420">
        <v>108.73</v>
      </c>
      <c r="V198" s="21"/>
    </row>
    <row r="199" spans="1:24" s="200" customFormat="1" x14ac:dyDescent="0.3">
      <c r="A199" s="21" t="s">
        <v>1141</v>
      </c>
      <c r="B199" s="21" t="s">
        <v>12</v>
      </c>
      <c r="C199" s="299" t="s">
        <v>9</v>
      </c>
      <c r="D199" s="241">
        <v>464700</v>
      </c>
      <c r="E199" s="20">
        <v>1534</v>
      </c>
      <c r="F199" s="20">
        <v>20</v>
      </c>
      <c r="G199" s="417">
        <v>76.7</v>
      </c>
      <c r="H199" s="243">
        <v>1793</v>
      </c>
      <c r="I199" s="20">
        <v>21</v>
      </c>
      <c r="J199" s="20">
        <v>85.4</v>
      </c>
      <c r="K199" s="20">
        <v>767</v>
      </c>
      <c r="L199" s="20">
        <v>9</v>
      </c>
      <c r="M199" s="20">
        <v>85.2</v>
      </c>
      <c r="N199" s="414">
        <v>56</v>
      </c>
      <c r="O199" s="378">
        <v>1</v>
      </c>
      <c r="P199" s="415">
        <v>56</v>
      </c>
      <c r="Q199" s="419">
        <v>1644</v>
      </c>
      <c r="R199" s="378">
        <v>20</v>
      </c>
      <c r="S199" s="378">
        <v>82.2</v>
      </c>
      <c r="T199" s="381">
        <v>0</v>
      </c>
      <c r="U199" s="420">
        <v>0</v>
      </c>
      <c r="V199" s="21"/>
      <c r="W199"/>
      <c r="X199"/>
    </row>
    <row r="200" spans="1:24" x14ac:dyDescent="0.3">
      <c r="A200" s="21" t="s">
        <v>1142</v>
      </c>
      <c r="B200" s="21" t="s">
        <v>26</v>
      </c>
      <c r="C200" s="299" t="s">
        <v>10</v>
      </c>
      <c r="D200" s="241">
        <v>302400</v>
      </c>
      <c r="E200" s="20">
        <v>114</v>
      </c>
      <c r="F200" s="20">
        <v>2</v>
      </c>
      <c r="G200" s="417">
        <v>57</v>
      </c>
      <c r="H200" s="243">
        <v>889</v>
      </c>
      <c r="I200" s="20">
        <v>16</v>
      </c>
      <c r="J200" s="20">
        <v>55.6</v>
      </c>
      <c r="K200" s="20">
        <v>113</v>
      </c>
      <c r="L200" s="20">
        <v>3</v>
      </c>
      <c r="M200" s="20">
        <v>37.700000000000003</v>
      </c>
      <c r="N200" s="414">
        <v>1034</v>
      </c>
      <c r="O200" s="378">
        <v>19</v>
      </c>
      <c r="P200" s="415">
        <v>54.42</v>
      </c>
      <c r="Q200" s="419">
        <v>1192</v>
      </c>
      <c r="R200" s="378">
        <v>20</v>
      </c>
      <c r="S200" s="378">
        <v>59.6</v>
      </c>
      <c r="T200" s="381"/>
      <c r="U200" s="420"/>
      <c r="V200" s="21"/>
    </row>
    <row r="201" spans="1:24" x14ac:dyDescent="0.3">
      <c r="A201" s="21" t="s">
        <v>1143</v>
      </c>
      <c r="B201" s="21" t="s">
        <v>2</v>
      </c>
      <c r="C201" s="299" t="s">
        <v>1972</v>
      </c>
      <c r="D201" s="241">
        <v>198900</v>
      </c>
      <c r="E201" s="20">
        <v>357</v>
      </c>
      <c r="F201" s="20">
        <v>6</v>
      </c>
      <c r="G201" s="417">
        <v>59.5</v>
      </c>
      <c r="H201" s="243">
        <v>203</v>
      </c>
      <c r="I201" s="20">
        <v>5</v>
      </c>
      <c r="J201" s="20">
        <v>40.6</v>
      </c>
      <c r="K201" s="20">
        <v>68</v>
      </c>
      <c r="L201" s="20">
        <v>2</v>
      </c>
      <c r="M201" s="20">
        <v>34</v>
      </c>
      <c r="N201" s="414">
        <v>0</v>
      </c>
      <c r="O201" s="378">
        <v>0</v>
      </c>
      <c r="P201" s="415">
        <v>0</v>
      </c>
      <c r="Q201" s="419"/>
      <c r="R201" s="378"/>
      <c r="S201" s="378"/>
      <c r="T201" s="381"/>
      <c r="U201" s="420"/>
      <c r="V201" s="280"/>
    </row>
    <row r="202" spans="1:24" x14ac:dyDescent="0.3">
      <c r="A202" s="21" t="s">
        <v>1510</v>
      </c>
      <c r="B202" s="21" t="s">
        <v>20</v>
      </c>
      <c r="C202" s="299" t="s">
        <v>10</v>
      </c>
      <c r="D202" s="241">
        <v>143700</v>
      </c>
      <c r="E202" s="20">
        <v>0</v>
      </c>
      <c r="F202" s="20">
        <v>0</v>
      </c>
      <c r="G202" s="417">
        <v>0</v>
      </c>
      <c r="H202" s="243">
        <v>44</v>
      </c>
      <c r="I202" s="20">
        <v>1</v>
      </c>
      <c r="J202" s="20">
        <v>44</v>
      </c>
      <c r="K202" s="20"/>
      <c r="L202" s="20">
        <v>0</v>
      </c>
      <c r="M202" s="20"/>
      <c r="N202" s="414"/>
      <c r="O202" s="378"/>
      <c r="P202" s="415"/>
      <c r="Q202" s="419"/>
      <c r="R202" s="378"/>
      <c r="S202" s="378"/>
      <c r="T202" s="381"/>
      <c r="U202" s="420"/>
      <c r="V202" s="21"/>
    </row>
    <row r="203" spans="1:24" x14ac:dyDescent="0.3">
      <c r="A203" s="21" t="s">
        <v>1750</v>
      </c>
      <c r="B203" s="21" t="s">
        <v>14</v>
      </c>
      <c r="C203" s="299" t="s">
        <v>10</v>
      </c>
      <c r="D203" s="241">
        <v>117300</v>
      </c>
      <c r="E203" s="20">
        <v>0</v>
      </c>
      <c r="F203" s="20">
        <v>0</v>
      </c>
      <c r="G203" s="417">
        <v>0</v>
      </c>
      <c r="H203" s="243"/>
      <c r="I203" s="20"/>
      <c r="J203" s="20"/>
      <c r="K203" s="20"/>
      <c r="L203" s="20"/>
      <c r="M203" s="20"/>
      <c r="N203" s="414"/>
      <c r="O203" s="378"/>
      <c r="P203" s="415"/>
      <c r="Q203" s="419"/>
      <c r="R203" s="378"/>
      <c r="S203" s="378"/>
      <c r="T203" s="381"/>
      <c r="U203" s="420"/>
      <c r="V203" s="21"/>
    </row>
    <row r="204" spans="1:24" x14ac:dyDescent="0.3">
      <c r="A204" s="21" t="s">
        <v>902</v>
      </c>
      <c r="B204" s="21" t="s">
        <v>15</v>
      </c>
      <c r="C204" s="299" t="s">
        <v>11</v>
      </c>
      <c r="D204" s="241">
        <v>396400</v>
      </c>
      <c r="E204" s="20">
        <v>1593</v>
      </c>
      <c r="F204" s="20">
        <v>22</v>
      </c>
      <c r="G204" s="417">
        <v>72.409090909090907</v>
      </c>
      <c r="H204" s="243">
        <v>874</v>
      </c>
      <c r="I204" s="20">
        <v>12</v>
      </c>
      <c r="J204" s="20">
        <v>72.8</v>
      </c>
      <c r="K204" s="20">
        <v>563</v>
      </c>
      <c r="L204" s="20">
        <v>8</v>
      </c>
      <c r="M204" s="20">
        <v>70.400000000000006</v>
      </c>
      <c r="N204" s="414">
        <v>0</v>
      </c>
      <c r="O204" s="378">
        <v>0</v>
      </c>
      <c r="P204" s="415">
        <v>0</v>
      </c>
      <c r="Q204" s="419"/>
      <c r="R204" s="378">
        <v>0</v>
      </c>
      <c r="S204" s="378">
        <v>0</v>
      </c>
      <c r="T204" s="381">
        <v>0</v>
      </c>
      <c r="U204" s="420"/>
      <c r="V204" s="280"/>
    </row>
    <row r="205" spans="1:24" x14ac:dyDescent="0.3">
      <c r="A205" s="21" t="s">
        <v>1144</v>
      </c>
      <c r="B205" s="21" t="s">
        <v>23</v>
      </c>
      <c r="C205" s="299" t="s">
        <v>10</v>
      </c>
      <c r="D205" s="241">
        <v>472600</v>
      </c>
      <c r="E205" s="20">
        <v>1792</v>
      </c>
      <c r="F205" s="20">
        <v>21</v>
      </c>
      <c r="G205" s="417">
        <v>85.333333333333329</v>
      </c>
      <c r="H205" s="243">
        <v>1910</v>
      </c>
      <c r="I205" s="20">
        <v>22</v>
      </c>
      <c r="J205" s="20">
        <v>86.8</v>
      </c>
      <c r="K205" s="20"/>
      <c r="L205" s="20"/>
      <c r="M205" s="20"/>
      <c r="N205" s="414">
        <v>723</v>
      </c>
      <c r="O205" s="378">
        <v>10</v>
      </c>
      <c r="P205" s="415">
        <v>72.3</v>
      </c>
      <c r="Q205" s="419"/>
      <c r="R205" s="378">
        <v>0</v>
      </c>
      <c r="S205" s="378">
        <v>0</v>
      </c>
      <c r="T205" s="381">
        <v>0</v>
      </c>
      <c r="U205" s="420"/>
      <c r="V205" s="203"/>
    </row>
    <row r="206" spans="1:24" x14ac:dyDescent="0.3">
      <c r="A206" s="21" t="s">
        <v>1145</v>
      </c>
      <c r="B206" s="21" t="s">
        <v>25</v>
      </c>
      <c r="C206" s="299" t="s">
        <v>1971</v>
      </c>
      <c r="D206" s="241">
        <v>411300</v>
      </c>
      <c r="E206" s="20">
        <v>1581</v>
      </c>
      <c r="F206" s="20">
        <v>20</v>
      </c>
      <c r="G206" s="417">
        <v>79.05</v>
      </c>
      <c r="H206" s="243">
        <v>1058</v>
      </c>
      <c r="I206" s="20">
        <v>14</v>
      </c>
      <c r="J206" s="20">
        <v>75.599999999999994</v>
      </c>
      <c r="K206" s="20">
        <v>1336</v>
      </c>
      <c r="L206" s="20">
        <v>16</v>
      </c>
      <c r="M206" s="20">
        <v>83.5</v>
      </c>
      <c r="N206" s="414">
        <v>975</v>
      </c>
      <c r="O206" s="378">
        <v>15</v>
      </c>
      <c r="P206" s="415">
        <v>65</v>
      </c>
      <c r="Q206" s="419">
        <v>1451</v>
      </c>
      <c r="R206" s="378">
        <v>21</v>
      </c>
      <c r="S206" s="378">
        <v>69.099999999999994</v>
      </c>
      <c r="T206" s="381">
        <v>64.89</v>
      </c>
      <c r="U206" s="420">
        <v>55.43</v>
      </c>
      <c r="V206" s="21"/>
    </row>
    <row r="207" spans="1:24" x14ac:dyDescent="0.3">
      <c r="A207" s="21" t="s">
        <v>1146</v>
      </c>
      <c r="B207" s="21" t="s">
        <v>23</v>
      </c>
      <c r="C207" s="299" t="s">
        <v>10</v>
      </c>
      <c r="D207" s="241">
        <v>349100</v>
      </c>
      <c r="E207" s="20">
        <v>502</v>
      </c>
      <c r="F207" s="20">
        <v>8</v>
      </c>
      <c r="G207" s="417">
        <v>62.75</v>
      </c>
      <c r="H207" s="243">
        <v>898</v>
      </c>
      <c r="I207" s="20">
        <v>14</v>
      </c>
      <c r="J207" s="20">
        <v>64.099999999999994</v>
      </c>
      <c r="K207" s="20">
        <v>1721</v>
      </c>
      <c r="L207" s="20">
        <v>17</v>
      </c>
      <c r="M207" s="20">
        <v>101.2</v>
      </c>
      <c r="N207" s="414">
        <v>1760</v>
      </c>
      <c r="O207" s="378">
        <v>21</v>
      </c>
      <c r="P207" s="415">
        <v>83.81</v>
      </c>
      <c r="Q207" s="419">
        <v>1835</v>
      </c>
      <c r="R207" s="378">
        <v>22</v>
      </c>
      <c r="S207" s="378">
        <v>83.4</v>
      </c>
      <c r="T207" s="381">
        <v>75</v>
      </c>
      <c r="U207" s="420">
        <v>76.27</v>
      </c>
      <c r="V207" s="21"/>
    </row>
    <row r="208" spans="1:24" x14ac:dyDescent="0.3">
      <c r="A208" s="21" t="s">
        <v>1147</v>
      </c>
      <c r="B208" s="21" t="s">
        <v>18</v>
      </c>
      <c r="C208" s="299" t="s">
        <v>1972</v>
      </c>
      <c r="D208" s="241">
        <v>540000</v>
      </c>
      <c r="E208" s="20">
        <v>1680</v>
      </c>
      <c r="F208" s="20">
        <v>19</v>
      </c>
      <c r="G208" s="417">
        <v>88.421052631578945</v>
      </c>
      <c r="H208" s="243">
        <v>992</v>
      </c>
      <c r="I208" s="20">
        <v>10</v>
      </c>
      <c r="J208" s="20">
        <v>99.2</v>
      </c>
      <c r="K208" s="20">
        <v>1658</v>
      </c>
      <c r="L208" s="20">
        <v>16</v>
      </c>
      <c r="M208" s="20">
        <v>103.6</v>
      </c>
      <c r="N208" s="414">
        <v>2271</v>
      </c>
      <c r="O208" s="378">
        <v>22</v>
      </c>
      <c r="P208" s="415">
        <v>103.23</v>
      </c>
      <c r="Q208" s="419">
        <v>2124</v>
      </c>
      <c r="R208" s="378">
        <v>20</v>
      </c>
      <c r="S208" s="378">
        <v>106.2</v>
      </c>
      <c r="T208" s="381">
        <v>109.81</v>
      </c>
      <c r="U208" s="420">
        <v>92.27</v>
      </c>
      <c r="V208" s="21"/>
    </row>
    <row r="209" spans="1:29" x14ac:dyDescent="0.3">
      <c r="A209" s="21" t="s">
        <v>903</v>
      </c>
      <c r="B209" s="21" t="s">
        <v>3</v>
      </c>
      <c r="C209" s="299" t="s">
        <v>1972</v>
      </c>
      <c r="D209" s="241">
        <v>558200</v>
      </c>
      <c r="E209" s="20">
        <v>2383</v>
      </c>
      <c r="F209" s="20">
        <v>22</v>
      </c>
      <c r="G209" s="417">
        <v>108.31818181818181</v>
      </c>
      <c r="H209" s="243">
        <v>1128</v>
      </c>
      <c r="I209" s="20">
        <v>11</v>
      </c>
      <c r="J209" s="20">
        <v>102.5</v>
      </c>
      <c r="K209" s="20">
        <v>1147</v>
      </c>
      <c r="L209" s="20">
        <v>11</v>
      </c>
      <c r="M209" s="20">
        <v>104.3</v>
      </c>
      <c r="N209" s="414">
        <v>2562</v>
      </c>
      <c r="O209" s="378">
        <v>22</v>
      </c>
      <c r="P209" s="415">
        <v>116.45</v>
      </c>
      <c r="Q209" s="419">
        <v>1807</v>
      </c>
      <c r="R209" s="378">
        <v>19</v>
      </c>
      <c r="S209" s="378">
        <v>95.1</v>
      </c>
      <c r="T209" s="381">
        <v>60</v>
      </c>
      <c r="U209" s="420">
        <v>69.62</v>
      </c>
      <c r="V209" s="21"/>
    </row>
    <row r="210" spans="1:29" x14ac:dyDescent="0.3">
      <c r="A210" s="21" t="s">
        <v>1148</v>
      </c>
      <c r="B210" s="20" t="s">
        <v>21</v>
      </c>
      <c r="C210" s="299" t="s">
        <v>10</v>
      </c>
      <c r="D210" s="241">
        <v>501700</v>
      </c>
      <c r="E210" s="20">
        <v>260</v>
      </c>
      <c r="F210" s="20">
        <v>4</v>
      </c>
      <c r="G210" s="417">
        <v>65</v>
      </c>
      <c r="H210" s="243">
        <v>1106</v>
      </c>
      <c r="I210" s="20">
        <v>12</v>
      </c>
      <c r="J210" s="20">
        <v>92.2</v>
      </c>
      <c r="K210" s="20">
        <v>92</v>
      </c>
      <c r="L210" s="20">
        <v>1</v>
      </c>
      <c r="M210" s="20">
        <v>92</v>
      </c>
      <c r="N210" s="414">
        <v>1675</v>
      </c>
      <c r="O210" s="378">
        <v>18</v>
      </c>
      <c r="P210" s="415">
        <v>93.06</v>
      </c>
      <c r="Q210" s="419">
        <v>1288</v>
      </c>
      <c r="R210" s="378">
        <v>16</v>
      </c>
      <c r="S210" s="378">
        <v>80.5</v>
      </c>
      <c r="T210" s="381">
        <v>88.25</v>
      </c>
      <c r="U210" s="420">
        <v>72</v>
      </c>
      <c r="V210" s="21"/>
    </row>
    <row r="211" spans="1:29" x14ac:dyDescent="0.3">
      <c r="A211" s="21" t="s">
        <v>1511</v>
      </c>
      <c r="B211" s="21" t="s">
        <v>26</v>
      </c>
      <c r="C211" s="299" t="s">
        <v>38</v>
      </c>
      <c r="D211" s="241">
        <v>143700</v>
      </c>
      <c r="E211" s="20">
        <v>919</v>
      </c>
      <c r="F211" s="20">
        <v>21</v>
      </c>
      <c r="G211" s="417">
        <v>43.761904761904759</v>
      </c>
      <c r="H211" s="243">
        <v>66</v>
      </c>
      <c r="I211" s="20">
        <v>2</v>
      </c>
      <c r="J211" s="20">
        <v>33</v>
      </c>
      <c r="K211" s="20"/>
      <c r="L211" s="20">
        <v>0</v>
      </c>
      <c r="M211" s="20"/>
      <c r="N211" s="414"/>
      <c r="O211" s="378"/>
      <c r="P211" s="415"/>
      <c r="Q211" s="419"/>
      <c r="R211" s="378"/>
      <c r="S211" s="378"/>
      <c r="T211" s="381"/>
      <c r="U211" s="420"/>
      <c r="V211" s="21"/>
    </row>
    <row r="212" spans="1:29" x14ac:dyDescent="0.3">
      <c r="A212" s="21" t="s">
        <v>1648</v>
      </c>
      <c r="B212" s="21" t="s">
        <v>15</v>
      </c>
      <c r="C212" s="299" t="s">
        <v>1972</v>
      </c>
      <c r="D212" s="241">
        <v>298000</v>
      </c>
      <c r="E212" s="20">
        <v>1286</v>
      </c>
      <c r="F212" s="20">
        <v>20</v>
      </c>
      <c r="G212" s="417">
        <v>64.3</v>
      </c>
      <c r="H212" s="243">
        <v>365</v>
      </c>
      <c r="I212" s="20">
        <v>6</v>
      </c>
      <c r="J212" s="20">
        <v>60.8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420"/>
      <c r="V212" s="21"/>
    </row>
    <row r="213" spans="1:29" x14ac:dyDescent="0.3">
      <c r="A213" s="21" t="s">
        <v>1150</v>
      </c>
      <c r="B213" s="21" t="s">
        <v>3</v>
      </c>
      <c r="C213" s="299" t="s">
        <v>9</v>
      </c>
      <c r="D213" s="241">
        <v>410300</v>
      </c>
      <c r="E213" s="20">
        <v>679</v>
      </c>
      <c r="F213" s="20">
        <v>12</v>
      </c>
      <c r="G213" s="417">
        <v>56.583333333333336</v>
      </c>
      <c r="H213" s="243">
        <v>1583</v>
      </c>
      <c r="I213" s="20">
        <v>21</v>
      </c>
      <c r="J213" s="20">
        <v>75.400000000000006</v>
      </c>
      <c r="K213" s="20">
        <v>182</v>
      </c>
      <c r="L213" s="20">
        <v>2</v>
      </c>
      <c r="M213" s="20">
        <v>91</v>
      </c>
      <c r="N213" s="414">
        <v>985</v>
      </c>
      <c r="O213" s="378">
        <v>13</v>
      </c>
      <c r="P213" s="415">
        <v>75.77</v>
      </c>
      <c r="Q213" s="419">
        <v>1002</v>
      </c>
      <c r="R213" s="378">
        <v>16</v>
      </c>
      <c r="S213" s="378">
        <v>62.6</v>
      </c>
      <c r="T213" s="381">
        <v>64.53</v>
      </c>
      <c r="U213" s="420">
        <v>70.099999999999994</v>
      </c>
      <c r="V213" s="21"/>
    </row>
    <row r="214" spans="1:29" s="200" customFormat="1" x14ac:dyDescent="0.3">
      <c r="A214" s="21" t="s">
        <v>971</v>
      </c>
      <c r="B214" s="21" t="s">
        <v>23</v>
      </c>
      <c r="C214" s="299" t="s">
        <v>10</v>
      </c>
      <c r="D214" s="241">
        <v>391300</v>
      </c>
      <c r="E214" s="20">
        <v>496</v>
      </c>
      <c r="F214" s="20">
        <v>10</v>
      </c>
      <c r="G214" s="417">
        <v>49.6</v>
      </c>
      <c r="H214" s="243">
        <v>647</v>
      </c>
      <c r="I214" s="20">
        <v>9</v>
      </c>
      <c r="J214" s="20">
        <v>71.900000000000006</v>
      </c>
      <c r="K214" s="20">
        <v>964</v>
      </c>
      <c r="L214" s="20">
        <v>13</v>
      </c>
      <c r="M214" s="20">
        <v>74.2</v>
      </c>
      <c r="N214" s="414">
        <v>1479</v>
      </c>
      <c r="O214" s="378">
        <v>20</v>
      </c>
      <c r="P214" s="415">
        <v>73.95</v>
      </c>
      <c r="Q214" s="419"/>
      <c r="R214" s="378"/>
      <c r="S214" s="378"/>
      <c r="T214" s="381"/>
      <c r="U214" s="420"/>
      <c r="V214" s="21"/>
      <c r="W214"/>
      <c r="X214"/>
      <c r="Y214"/>
      <c r="Z214"/>
      <c r="AA214"/>
      <c r="AB214"/>
      <c r="AC214"/>
    </row>
    <row r="215" spans="1:29" x14ac:dyDescent="0.3">
      <c r="A215" s="21" t="s">
        <v>972</v>
      </c>
      <c r="B215" s="21" t="s">
        <v>25</v>
      </c>
      <c r="C215" s="299" t="s">
        <v>9</v>
      </c>
      <c r="D215" s="241">
        <v>369000</v>
      </c>
      <c r="E215" s="20">
        <v>955</v>
      </c>
      <c r="F215" s="20">
        <v>17</v>
      </c>
      <c r="G215" s="417">
        <v>56.176470588235297</v>
      </c>
      <c r="H215" s="243">
        <v>678</v>
      </c>
      <c r="I215" s="20">
        <v>10</v>
      </c>
      <c r="J215" s="20">
        <v>67.8</v>
      </c>
      <c r="K215" s="20">
        <v>10</v>
      </c>
      <c r="L215" s="20">
        <v>1</v>
      </c>
      <c r="M215" s="20">
        <v>10</v>
      </c>
      <c r="N215" s="414">
        <v>0</v>
      </c>
      <c r="O215" s="378">
        <v>0</v>
      </c>
      <c r="P215" s="415">
        <v>0</v>
      </c>
      <c r="Q215" s="419"/>
      <c r="R215" s="378"/>
      <c r="S215" s="378"/>
      <c r="T215" s="381"/>
      <c r="U215" s="420"/>
      <c r="V215" s="21"/>
    </row>
    <row r="216" spans="1:29" x14ac:dyDescent="0.3">
      <c r="A216" s="21" t="s">
        <v>1649</v>
      </c>
      <c r="B216" s="21" t="s">
        <v>22</v>
      </c>
      <c r="C216" s="299" t="s">
        <v>1973</v>
      </c>
      <c r="D216" s="241">
        <v>123900</v>
      </c>
      <c r="E216" s="20">
        <v>0</v>
      </c>
      <c r="F216" s="20">
        <v>0</v>
      </c>
      <c r="G216" s="417">
        <v>0</v>
      </c>
      <c r="H216" s="243"/>
      <c r="I216" s="20"/>
      <c r="J216" s="20"/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420"/>
      <c r="V216" s="280"/>
    </row>
    <row r="217" spans="1:29" x14ac:dyDescent="0.3">
      <c r="A217" s="21" t="s">
        <v>1512</v>
      </c>
      <c r="B217" s="21" t="s">
        <v>25</v>
      </c>
      <c r="C217" s="299" t="s">
        <v>10</v>
      </c>
      <c r="D217" s="241">
        <v>270600</v>
      </c>
      <c r="E217" s="20">
        <v>132</v>
      </c>
      <c r="F217" s="20">
        <v>3</v>
      </c>
      <c r="G217" s="417">
        <v>44</v>
      </c>
      <c r="H217" s="243">
        <v>348</v>
      </c>
      <c r="I217" s="20">
        <v>7</v>
      </c>
      <c r="J217" s="20">
        <v>49.7</v>
      </c>
      <c r="K217" s="20"/>
      <c r="L217" s="20">
        <v>0</v>
      </c>
      <c r="M217" s="20"/>
      <c r="N217" s="414"/>
      <c r="O217" s="378"/>
      <c r="P217" s="415"/>
      <c r="Q217" s="419"/>
      <c r="R217" s="378"/>
      <c r="S217" s="378"/>
      <c r="T217" s="381"/>
      <c r="U217" s="420"/>
      <c r="V217" s="21"/>
    </row>
    <row r="218" spans="1:29" s="200" customFormat="1" x14ac:dyDescent="0.3">
      <c r="A218" s="21" t="s">
        <v>1151</v>
      </c>
      <c r="B218" s="21" t="s">
        <v>2</v>
      </c>
      <c r="C218" s="299" t="s">
        <v>1972</v>
      </c>
      <c r="D218" s="241">
        <v>402500</v>
      </c>
      <c r="E218" s="20">
        <v>1289</v>
      </c>
      <c r="F218" s="20">
        <v>21</v>
      </c>
      <c r="G218" s="417">
        <v>61.38095238095238</v>
      </c>
      <c r="H218" s="243">
        <v>1183</v>
      </c>
      <c r="I218" s="20">
        <v>16</v>
      </c>
      <c r="J218" s="20">
        <v>73.900000000000006</v>
      </c>
      <c r="K218" s="20">
        <v>517</v>
      </c>
      <c r="L218" s="20">
        <v>6</v>
      </c>
      <c r="M218" s="20">
        <v>86.2</v>
      </c>
      <c r="N218" s="414">
        <v>1771</v>
      </c>
      <c r="O218" s="378">
        <v>21</v>
      </c>
      <c r="P218" s="415">
        <v>84.33</v>
      </c>
      <c r="Q218" s="419">
        <v>1907</v>
      </c>
      <c r="R218" s="378">
        <v>22</v>
      </c>
      <c r="S218" s="378">
        <v>86.7</v>
      </c>
      <c r="T218" s="381">
        <v>75.41</v>
      </c>
      <c r="U218" s="420">
        <v>76.37</v>
      </c>
      <c r="V218" s="21"/>
      <c r="W218"/>
      <c r="X218"/>
      <c r="Y218"/>
      <c r="Z218"/>
      <c r="AA218"/>
      <c r="AB218"/>
      <c r="AC218"/>
    </row>
    <row r="219" spans="1:29" x14ac:dyDescent="0.3">
      <c r="A219" s="21" t="s">
        <v>1152</v>
      </c>
      <c r="B219" s="21" t="s">
        <v>14</v>
      </c>
      <c r="C219" s="299" t="s">
        <v>38</v>
      </c>
      <c r="D219" s="241">
        <v>428300</v>
      </c>
      <c r="E219" s="20">
        <v>1216</v>
      </c>
      <c r="F219" s="20">
        <v>16</v>
      </c>
      <c r="G219" s="417">
        <v>76</v>
      </c>
      <c r="H219" s="243">
        <v>1023</v>
      </c>
      <c r="I219" s="20">
        <v>13</v>
      </c>
      <c r="J219" s="20">
        <v>78.7</v>
      </c>
      <c r="K219" s="20">
        <v>1080</v>
      </c>
      <c r="L219" s="20">
        <v>16</v>
      </c>
      <c r="M219" s="20">
        <v>67.5</v>
      </c>
      <c r="N219" s="414">
        <v>981</v>
      </c>
      <c r="O219" s="378">
        <v>14</v>
      </c>
      <c r="P219" s="415">
        <v>70.069999999999993</v>
      </c>
      <c r="Q219" s="419"/>
      <c r="R219" s="378">
        <v>0</v>
      </c>
      <c r="S219" s="378">
        <v>0</v>
      </c>
      <c r="T219" s="381">
        <v>73.760000000000005</v>
      </c>
      <c r="U219" s="420">
        <v>0</v>
      </c>
      <c r="V219" s="21"/>
    </row>
    <row r="220" spans="1:29" x14ac:dyDescent="0.3">
      <c r="A220" s="21" t="s">
        <v>1153</v>
      </c>
      <c r="B220" s="21" t="s">
        <v>17</v>
      </c>
      <c r="C220" s="299" t="s">
        <v>1971</v>
      </c>
      <c r="D220" s="241">
        <v>487200</v>
      </c>
      <c r="E220" s="20">
        <v>1932</v>
      </c>
      <c r="F220" s="20">
        <v>21</v>
      </c>
      <c r="G220" s="417">
        <v>92</v>
      </c>
      <c r="H220" s="243">
        <v>1611</v>
      </c>
      <c r="I220" s="20">
        <v>18</v>
      </c>
      <c r="J220" s="20">
        <v>89.5</v>
      </c>
      <c r="K220" s="20">
        <v>1342</v>
      </c>
      <c r="L220" s="20">
        <v>16</v>
      </c>
      <c r="M220" s="20">
        <v>83.9</v>
      </c>
      <c r="N220" s="414">
        <v>1734</v>
      </c>
      <c r="O220" s="378">
        <v>20</v>
      </c>
      <c r="P220" s="415">
        <v>86.7</v>
      </c>
      <c r="Q220" s="419">
        <v>1285</v>
      </c>
      <c r="R220" s="378">
        <v>18</v>
      </c>
      <c r="S220" s="378">
        <v>71.400000000000006</v>
      </c>
      <c r="T220" s="381">
        <v>91.41</v>
      </c>
      <c r="U220" s="420">
        <v>85.36</v>
      </c>
      <c r="V220" s="21"/>
    </row>
    <row r="221" spans="1:29" x14ac:dyDescent="0.3">
      <c r="A221" s="21" t="s">
        <v>1154</v>
      </c>
      <c r="B221" s="21" t="s">
        <v>13</v>
      </c>
      <c r="C221" s="299" t="s">
        <v>10</v>
      </c>
      <c r="D221" s="241">
        <v>273800</v>
      </c>
      <c r="E221" s="20">
        <v>0</v>
      </c>
      <c r="F221" s="20">
        <v>0</v>
      </c>
      <c r="G221" s="417">
        <v>0</v>
      </c>
      <c r="H221" s="243"/>
      <c r="I221" s="20"/>
      <c r="J221" s="20"/>
      <c r="K221" s="20">
        <v>503</v>
      </c>
      <c r="L221" s="20">
        <v>8</v>
      </c>
      <c r="M221" s="20">
        <v>62.9</v>
      </c>
      <c r="N221" s="414">
        <v>934</v>
      </c>
      <c r="O221" s="378">
        <v>10</v>
      </c>
      <c r="P221" s="415">
        <v>93.4</v>
      </c>
      <c r="Q221" s="419">
        <v>1243</v>
      </c>
      <c r="R221" s="378">
        <v>15</v>
      </c>
      <c r="S221" s="378">
        <v>82.9</v>
      </c>
      <c r="T221" s="381">
        <v>0</v>
      </c>
      <c r="U221" s="420">
        <v>80</v>
      </c>
      <c r="V221" s="21"/>
    </row>
    <row r="222" spans="1:29" s="202" customFormat="1" x14ac:dyDescent="0.3">
      <c r="A222" s="21" t="s">
        <v>1155</v>
      </c>
      <c r="B222" s="21" t="s">
        <v>3</v>
      </c>
      <c r="C222" s="299" t="s">
        <v>1973</v>
      </c>
      <c r="D222" s="241">
        <v>482600</v>
      </c>
      <c r="E222" s="20">
        <v>1583</v>
      </c>
      <c r="F222" s="20">
        <v>15</v>
      </c>
      <c r="G222" s="417">
        <v>105.53333333333333</v>
      </c>
      <c r="H222" s="243">
        <v>1596</v>
      </c>
      <c r="I222" s="20">
        <v>18</v>
      </c>
      <c r="J222" s="20">
        <v>88.7</v>
      </c>
      <c r="K222" s="20">
        <v>1744</v>
      </c>
      <c r="L222" s="20">
        <v>17</v>
      </c>
      <c r="M222" s="20">
        <v>102.6</v>
      </c>
      <c r="N222" s="414">
        <v>1569</v>
      </c>
      <c r="O222" s="378">
        <v>19</v>
      </c>
      <c r="P222" s="415">
        <v>82.58</v>
      </c>
      <c r="Q222" s="378">
        <v>445</v>
      </c>
      <c r="R222" s="378">
        <v>7</v>
      </c>
      <c r="S222" s="378">
        <v>63.6</v>
      </c>
      <c r="T222" s="381">
        <v>35</v>
      </c>
      <c r="U222" s="420"/>
      <c r="V222" s="21"/>
      <c r="W222"/>
      <c r="X222"/>
      <c r="Y222"/>
      <c r="Z222"/>
    </row>
    <row r="223" spans="1:29" x14ac:dyDescent="0.3">
      <c r="A223" s="21" t="s">
        <v>1650</v>
      </c>
      <c r="B223" s="21" t="s">
        <v>16</v>
      </c>
      <c r="C223" s="299" t="s">
        <v>10</v>
      </c>
      <c r="D223" s="241">
        <v>166800</v>
      </c>
      <c r="E223" s="20">
        <v>209</v>
      </c>
      <c r="F223" s="20">
        <v>4</v>
      </c>
      <c r="G223" s="417">
        <v>52.25</v>
      </c>
      <c r="H223" s="243"/>
      <c r="I223" s="20"/>
      <c r="J223" s="20"/>
      <c r="K223" s="20"/>
      <c r="L223" s="20"/>
      <c r="M223" s="20"/>
      <c r="N223" s="414"/>
      <c r="O223" s="378"/>
      <c r="P223" s="415"/>
      <c r="Q223" s="378"/>
      <c r="R223" s="378"/>
      <c r="S223" s="378"/>
      <c r="T223" s="381"/>
      <c r="U223" s="420"/>
      <c r="V223" s="280"/>
      <c r="Z223" s="202"/>
    </row>
    <row r="224" spans="1:29" x14ac:dyDescent="0.3">
      <c r="A224" s="21" t="s">
        <v>1156</v>
      </c>
      <c r="B224" s="21" t="s">
        <v>18</v>
      </c>
      <c r="C224" s="299" t="s">
        <v>38</v>
      </c>
      <c r="D224" s="241">
        <v>123900</v>
      </c>
      <c r="E224" s="20">
        <v>124</v>
      </c>
      <c r="F224" s="20">
        <v>4</v>
      </c>
      <c r="G224" s="417">
        <v>31</v>
      </c>
      <c r="H224" s="243">
        <v>55</v>
      </c>
      <c r="I224" s="20">
        <v>2</v>
      </c>
      <c r="J224" s="20">
        <v>27.5</v>
      </c>
      <c r="K224" s="20"/>
      <c r="L224" s="20">
        <v>0</v>
      </c>
      <c r="M224" s="20"/>
      <c r="N224" s="414">
        <v>0</v>
      </c>
      <c r="O224" s="378">
        <v>0</v>
      </c>
      <c r="P224" s="415">
        <v>0</v>
      </c>
      <c r="Q224" s="378"/>
      <c r="R224" s="378"/>
      <c r="S224" s="378"/>
      <c r="T224" s="381"/>
      <c r="U224" s="420"/>
      <c r="V224" s="280"/>
    </row>
    <row r="225" spans="1:22" x14ac:dyDescent="0.3">
      <c r="A225" s="21" t="s">
        <v>1651</v>
      </c>
      <c r="B225" s="21" t="s">
        <v>15</v>
      </c>
      <c r="C225" s="299" t="s">
        <v>1974</v>
      </c>
      <c r="D225" s="241">
        <v>123900</v>
      </c>
      <c r="E225" s="20">
        <v>0</v>
      </c>
      <c r="F225" s="20">
        <v>0</v>
      </c>
      <c r="G225" s="417">
        <v>0</v>
      </c>
      <c r="H225" s="243"/>
      <c r="I225" s="20"/>
      <c r="J225" s="20"/>
      <c r="K225" s="20"/>
      <c r="L225" s="20">
        <v>0</v>
      </c>
      <c r="M225" s="20"/>
      <c r="N225" s="414"/>
      <c r="O225" s="378"/>
      <c r="P225" s="415"/>
      <c r="Q225" s="378"/>
      <c r="R225" s="378"/>
      <c r="S225" s="378"/>
      <c r="T225" s="381"/>
      <c r="U225" s="420"/>
      <c r="V225" s="280"/>
    </row>
    <row r="226" spans="1:22" x14ac:dyDescent="0.3">
      <c r="A226" s="21" t="s">
        <v>1652</v>
      </c>
      <c r="B226" s="21" t="s">
        <v>19</v>
      </c>
      <c r="C226" s="299" t="s">
        <v>9</v>
      </c>
      <c r="D226" s="241">
        <v>117300</v>
      </c>
      <c r="E226" s="20">
        <v>0</v>
      </c>
      <c r="F226" s="20">
        <v>0</v>
      </c>
      <c r="G226" s="417">
        <v>0</v>
      </c>
      <c r="H226" s="243"/>
      <c r="I226" s="20"/>
      <c r="J226" s="20"/>
      <c r="K226" s="20"/>
      <c r="L226" s="20"/>
      <c r="M226" s="20"/>
      <c r="N226" s="414"/>
      <c r="O226" s="378"/>
      <c r="P226" s="415"/>
      <c r="Q226" s="378"/>
      <c r="R226" s="378"/>
      <c r="S226" s="378"/>
      <c r="T226" s="381"/>
      <c r="U226" s="420"/>
      <c r="V226" s="280"/>
    </row>
    <row r="227" spans="1:22" x14ac:dyDescent="0.3">
      <c r="A227" s="21" t="s">
        <v>1157</v>
      </c>
      <c r="B227" s="21" t="s">
        <v>23</v>
      </c>
      <c r="C227" s="299" t="s">
        <v>38</v>
      </c>
      <c r="D227" s="241">
        <v>335000</v>
      </c>
      <c r="E227" s="20">
        <v>0</v>
      </c>
      <c r="F227" s="20">
        <v>0</v>
      </c>
      <c r="G227" s="417">
        <v>0</v>
      </c>
      <c r="H227" s="243">
        <v>800</v>
      </c>
      <c r="I227" s="20">
        <v>13</v>
      </c>
      <c r="J227" s="20">
        <v>61.5</v>
      </c>
      <c r="K227" s="20">
        <v>281</v>
      </c>
      <c r="L227" s="20">
        <v>5</v>
      </c>
      <c r="M227" s="20">
        <v>56.2</v>
      </c>
      <c r="N227" s="414">
        <v>810</v>
      </c>
      <c r="O227" s="378">
        <v>14</v>
      </c>
      <c r="P227" s="415">
        <v>57.86</v>
      </c>
      <c r="Q227" s="419">
        <v>1083</v>
      </c>
      <c r="R227" s="378">
        <v>13</v>
      </c>
      <c r="S227" s="378">
        <v>83.3</v>
      </c>
      <c r="T227" s="381">
        <v>73.53</v>
      </c>
      <c r="U227" s="420">
        <v>69.58</v>
      </c>
      <c r="V227" s="21"/>
    </row>
    <row r="228" spans="1:22" x14ac:dyDescent="0.3">
      <c r="A228" s="21" t="s">
        <v>1158</v>
      </c>
      <c r="B228" s="21" t="s">
        <v>17</v>
      </c>
      <c r="C228" s="299" t="s">
        <v>9</v>
      </c>
      <c r="D228" s="241">
        <v>303200</v>
      </c>
      <c r="E228" s="20">
        <v>847</v>
      </c>
      <c r="F228" s="20">
        <v>14</v>
      </c>
      <c r="G228" s="417">
        <v>60.5</v>
      </c>
      <c r="H228" s="243">
        <v>557</v>
      </c>
      <c r="I228" s="20">
        <v>10</v>
      </c>
      <c r="J228" s="20">
        <v>55.7</v>
      </c>
      <c r="K228" s="20">
        <v>49</v>
      </c>
      <c r="L228" s="20">
        <v>1</v>
      </c>
      <c r="M228" s="20">
        <v>49</v>
      </c>
      <c r="N228" s="414">
        <v>0</v>
      </c>
      <c r="O228" s="378">
        <v>0</v>
      </c>
      <c r="P228" s="415">
        <v>0</v>
      </c>
      <c r="Q228" s="419"/>
      <c r="R228" s="378"/>
      <c r="S228" s="378"/>
      <c r="T228" s="381"/>
      <c r="U228" s="420"/>
      <c r="V228" s="280"/>
    </row>
    <row r="229" spans="1:22" x14ac:dyDescent="0.3">
      <c r="A229" s="21" t="s">
        <v>1159</v>
      </c>
      <c r="B229" s="21" t="s">
        <v>23</v>
      </c>
      <c r="C229" s="299" t="s">
        <v>1972</v>
      </c>
      <c r="D229" s="241">
        <v>262400</v>
      </c>
      <c r="E229" s="20">
        <v>1172</v>
      </c>
      <c r="F229" s="20">
        <v>16</v>
      </c>
      <c r="G229" s="417">
        <v>73.25</v>
      </c>
      <c r="H229" s="243">
        <v>482</v>
      </c>
      <c r="I229" s="20">
        <v>10</v>
      </c>
      <c r="J229" s="20">
        <v>48.2</v>
      </c>
      <c r="K229" s="20">
        <v>633</v>
      </c>
      <c r="L229" s="20">
        <v>11</v>
      </c>
      <c r="M229" s="20">
        <v>57.5</v>
      </c>
      <c r="N229" s="414">
        <v>340</v>
      </c>
      <c r="O229" s="378">
        <v>7</v>
      </c>
      <c r="P229" s="415">
        <v>48.57</v>
      </c>
      <c r="Q229" s="378">
        <v>222</v>
      </c>
      <c r="R229" s="378">
        <v>5</v>
      </c>
      <c r="S229" s="378">
        <v>44.4</v>
      </c>
      <c r="T229" s="381"/>
      <c r="U229" s="420"/>
      <c r="V229" s="21"/>
    </row>
    <row r="230" spans="1:22" x14ac:dyDescent="0.3">
      <c r="A230" s="21" t="s">
        <v>1160</v>
      </c>
      <c r="B230" s="21" t="s">
        <v>23</v>
      </c>
      <c r="C230" s="299" t="s">
        <v>1973</v>
      </c>
      <c r="D230" s="241">
        <v>371800</v>
      </c>
      <c r="E230" s="20">
        <v>1657</v>
      </c>
      <c r="F230" s="20">
        <v>20</v>
      </c>
      <c r="G230" s="417">
        <v>82.85</v>
      </c>
      <c r="H230" s="243">
        <v>888</v>
      </c>
      <c r="I230" s="20">
        <v>13</v>
      </c>
      <c r="J230" s="20">
        <v>68.3</v>
      </c>
      <c r="K230" s="20">
        <v>968</v>
      </c>
      <c r="L230" s="20">
        <v>15</v>
      </c>
      <c r="M230" s="20">
        <v>64.5</v>
      </c>
      <c r="N230" s="414">
        <v>1562</v>
      </c>
      <c r="O230" s="378">
        <v>19</v>
      </c>
      <c r="P230" s="415">
        <v>82.21</v>
      </c>
      <c r="Q230" s="378">
        <v>981</v>
      </c>
      <c r="R230" s="378">
        <v>14</v>
      </c>
      <c r="S230" s="378">
        <v>70.099999999999994</v>
      </c>
      <c r="T230" s="381">
        <v>19</v>
      </c>
      <c r="U230" s="420">
        <v>0</v>
      </c>
      <c r="V230" s="21"/>
    </row>
    <row r="231" spans="1:22" x14ac:dyDescent="0.3">
      <c r="A231" s="21" t="s">
        <v>1161</v>
      </c>
      <c r="B231" s="21" t="s">
        <v>17</v>
      </c>
      <c r="C231" s="299" t="s">
        <v>10</v>
      </c>
      <c r="D231" s="241">
        <v>551600</v>
      </c>
      <c r="E231" s="20">
        <v>847</v>
      </c>
      <c r="F231" s="20">
        <v>13</v>
      </c>
      <c r="G231" s="417">
        <v>65.15384615384616</v>
      </c>
      <c r="H231" s="243">
        <v>912</v>
      </c>
      <c r="I231" s="20">
        <v>9</v>
      </c>
      <c r="J231" s="20">
        <v>101.3</v>
      </c>
      <c r="K231" s="20">
        <v>312</v>
      </c>
      <c r="L231" s="20">
        <v>5</v>
      </c>
      <c r="M231" s="20">
        <v>62.4</v>
      </c>
      <c r="N231" s="414">
        <v>1845</v>
      </c>
      <c r="O231" s="378">
        <v>21</v>
      </c>
      <c r="P231" s="415">
        <v>87.86</v>
      </c>
      <c r="Q231" s="378">
        <v>896</v>
      </c>
      <c r="R231" s="378">
        <v>11</v>
      </c>
      <c r="S231" s="378">
        <v>81.5</v>
      </c>
      <c r="T231" s="381">
        <v>70.459999999999994</v>
      </c>
      <c r="U231" s="420">
        <v>85.5</v>
      </c>
      <c r="V231" s="21"/>
    </row>
    <row r="232" spans="1:22" x14ac:dyDescent="0.3">
      <c r="A232" s="21" t="s">
        <v>1162</v>
      </c>
      <c r="B232" s="21" t="s">
        <v>26</v>
      </c>
      <c r="C232" s="299" t="s">
        <v>38</v>
      </c>
      <c r="D232" s="241">
        <v>353300</v>
      </c>
      <c r="E232" s="20">
        <v>1618</v>
      </c>
      <c r="F232" s="20">
        <v>22</v>
      </c>
      <c r="G232" s="417">
        <v>73.545454545454547</v>
      </c>
      <c r="H232" s="243">
        <v>649</v>
      </c>
      <c r="I232" s="20">
        <v>10</v>
      </c>
      <c r="J232" s="20">
        <v>64.900000000000006</v>
      </c>
      <c r="K232" s="20">
        <v>587</v>
      </c>
      <c r="L232" s="20">
        <v>8</v>
      </c>
      <c r="M232" s="20">
        <v>73.400000000000006</v>
      </c>
      <c r="N232" s="414">
        <v>1377</v>
      </c>
      <c r="O232" s="378">
        <v>21</v>
      </c>
      <c r="P232" s="415">
        <v>65.569999999999993</v>
      </c>
      <c r="Q232" s="419">
        <v>1230</v>
      </c>
      <c r="R232" s="378">
        <v>17</v>
      </c>
      <c r="S232" s="378">
        <v>72.400000000000006</v>
      </c>
      <c r="T232" s="381">
        <v>47.94</v>
      </c>
      <c r="U232" s="420"/>
      <c r="V232" s="21"/>
    </row>
    <row r="233" spans="1:22" x14ac:dyDescent="0.3">
      <c r="A233" s="21" t="s">
        <v>1163</v>
      </c>
      <c r="B233" s="21" t="s">
        <v>17</v>
      </c>
      <c r="C233" s="299" t="s">
        <v>38</v>
      </c>
      <c r="D233" s="241">
        <v>299000</v>
      </c>
      <c r="E233" s="20">
        <v>419</v>
      </c>
      <c r="F233" s="20">
        <v>9</v>
      </c>
      <c r="G233" s="417">
        <v>46.555555555555557</v>
      </c>
      <c r="H233" s="243">
        <v>824</v>
      </c>
      <c r="I233" s="20">
        <v>15</v>
      </c>
      <c r="J233" s="20">
        <v>54.9</v>
      </c>
      <c r="K233" s="20">
        <v>179</v>
      </c>
      <c r="L233" s="20">
        <v>5</v>
      </c>
      <c r="M233" s="20">
        <v>35.799999999999997</v>
      </c>
      <c r="N233" s="414">
        <v>0</v>
      </c>
      <c r="O233" s="378">
        <v>0</v>
      </c>
      <c r="P233" s="415">
        <v>0</v>
      </c>
      <c r="Q233" s="419"/>
      <c r="R233" s="378"/>
      <c r="S233" s="378"/>
      <c r="T233" s="381"/>
      <c r="U233" s="420"/>
      <c r="V233" s="280"/>
    </row>
    <row r="234" spans="1:22" x14ac:dyDescent="0.3">
      <c r="A234" s="21" t="s">
        <v>1513</v>
      </c>
      <c r="B234" s="21" t="s">
        <v>19</v>
      </c>
      <c r="C234" s="299" t="s">
        <v>9</v>
      </c>
      <c r="D234" s="241">
        <v>123900</v>
      </c>
      <c r="E234" s="20">
        <v>0</v>
      </c>
      <c r="F234" s="20">
        <v>0</v>
      </c>
      <c r="G234" s="417">
        <v>0</v>
      </c>
      <c r="H234" s="243"/>
      <c r="I234" s="20"/>
      <c r="J234" s="20"/>
      <c r="K234" s="20"/>
      <c r="L234" s="20">
        <v>0</v>
      </c>
      <c r="M234" s="20"/>
      <c r="N234" s="414"/>
      <c r="O234" s="378"/>
      <c r="P234" s="415"/>
      <c r="Q234" s="419"/>
      <c r="R234" s="378"/>
      <c r="S234" s="378"/>
      <c r="T234" s="381"/>
      <c r="U234" s="420"/>
      <c r="V234" s="280"/>
    </row>
    <row r="235" spans="1:22" x14ac:dyDescent="0.3">
      <c r="A235" s="21" t="s">
        <v>1164</v>
      </c>
      <c r="B235" s="21" t="s">
        <v>24</v>
      </c>
      <c r="C235" s="299" t="s">
        <v>1971</v>
      </c>
      <c r="D235" s="241">
        <v>416200</v>
      </c>
      <c r="E235" s="20">
        <v>1490</v>
      </c>
      <c r="F235" s="20">
        <v>22</v>
      </c>
      <c r="G235" s="417">
        <v>67.727272727272734</v>
      </c>
      <c r="H235" s="243">
        <v>1682</v>
      </c>
      <c r="I235" s="20">
        <v>22</v>
      </c>
      <c r="J235" s="20">
        <v>76.5</v>
      </c>
      <c r="K235" s="20">
        <v>1292</v>
      </c>
      <c r="L235" s="20">
        <v>17</v>
      </c>
      <c r="M235" s="20">
        <v>76</v>
      </c>
      <c r="N235" s="414">
        <v>1444</v>
      </c>
      <c r="O235" s="378">
        <v>21</v>
      </c>
      <c r="P235" s="415">
        <v>68.760000000000005</v>
      </c>
      <c r="Q235" s="419">
        <v>1456</v>
      </c>
      <c r="R235" s="378">
        <v>22</v>
      </c>
      <c r="S235" s="378">
        <v>66.2</v>
      </c>
      <c r="T235" s="381">
        <v>44.78</v>
      </c>
      <c r="U235" s="420"/>
      <c r="V235" s="21"/>
    </row>
    <row r="236" spans="1:22" x14ac:dyDescent="0.3">
      <c r="A236" s="21" t="s">
        <v>1749</v>
      </c>
      <c r="B236" s="21" t="s">
        <v>19</v>
      </c>
      <c r="C236" s="299" t="s">
        <v>11</v>
      </c>
      <c r="D236" s="241">
        <v>473600</v>
      </c>
      <c r="E236" s="20">
        <v>1012</v>
      </c>
      <c r="F236" s="20">
        <v>12</v>
      </c>
      <c r="G236" s="417">
        <v>84.333333333333329</v>
      </c>
      <c r="H236" s="243">
        <v>1044</v>
      </c>
      <c r="I236" s="20">
        <v>12</v>
      </c>
      <c r="J236" s="20">
        <v>87</v>
      </c>
      <c r="K236" s="20"/>
      <c r="L236" s="20">
        <v>0</v>
      </c>
      <c r="M236" s="20"/>
      <c r="N236" s="414">
        <v>0</v>
      </c>
      <c r="O236" s="378">
        <v>0</v>
      </c>
      <c r="P236" s="415">
        <v>0</v>
      </c>
      <c r="Q236" s="419"/>
      <c r="R236" s="378">
        <v>0</v>
      </c>
      <c r="S236" s="378">
        <v>0</v>
      </c>
      <c r="T236" s="381">
        <v>0</v>
      </c>
      <c r="U236" s="420">
        <v>0</v>
      </c>
      <c r="V236" s="21"/>
    </row>
    <row r="237" spans="1:22" x14ac:dyDescent="0.3">
      <c r="A237" s="21" t="s">
        <v>1165</v>
      </c>
      <c r="B237" s="21" t="s">
        <v>12</v>
      </c>
      <c r="C237" s="299" t="s">
        <v>38</v>
      </c>
      <c r="D237" s="241">
        <v>288800</v>
      </c>
      <c r="E237" s="20">
        <v>1153</v>
      </c>
      <c r="F237" s="20">
        <v>17</v>
      </c>
      <c r="G237" s="417">
        <v>67.82352941176471</v>
      </c>
      <c r="H237" s="243">
        <v>849</v>
      </c>
      <c r="I237" s="20">
        <v>16</v>
      </c>
      <c r="J237" s="20">
        <v>53.1</v>
      </c>
      <c r="K237" s="20">
        <v>533</v>
      </c>
      <c r="L237" s="20">
        <v>10</v>
      </c>
      <c r="M237" s="20">
        <v>53.3</v>
      </c>
      <c r="N237" s="414">
        <v>261</v>
      </c>
      <c r="O237" s="378">
        <v>4</v>
      </c>
      <c r="P237" s="415">
        <v>65.25</v>
      </c>
      <c r="Q237" s="378">
        <v>447</v>
      </c>
      <c r="R237" s="378">
        <v>10</v>
      </c>
      <c r="S237" s="378">
        <v>44.7</v>
      </c>
      <c r="T237" s="381"/>
      <c r="U237" s="420"/>
      <c r="V237" s="21"/>
    </row>
    <row r="238" spans="1:22" x14ac:dyDescent="0.3">
      <c r="A238" s="21" t="s">
        <v>1514</v>
      </c>
      <c r="B238" s="21" t="s">
        <v>26</v>
      </c>
      <c r="C238" s="299" t="s">
        <v>38</v>
      </c>
      <c r="D238" s="241">
        <v>373500</v>
      </c>
      <c r="E238" s="20">
        <v>114</v>
      </c>
      <c r="F238" s="20">
        <v>3</v>
      </c>
      <c r="G238" s="417">
        <v>38</v>
      </c>
      <c r="H238" s="243">
        <v>1098</v>
      </c>
      <c r="I238" s="20">
        <v>16</v>
      </c>
      <c r="J238" s="20">
        <v>68.599999999999994</v>
      </c>
      <c r="K238" s="20">
        <v>396</v>
      </c>
      <c r="L238" s="20">
        <v>6</v>
      </c>
      <c r="M238" s="20">
        <v>66</v>
      </c>
      <c r="N238" s="414">
        <v>101</v>
      </c>
      <c r="O238" s="378">
        <v>2</v>
      </c>
      <c r="P238" s="415">
        <v>50.5</v>
      </c>
      <c r="Q238" s="378">
        <v>896</v>
      </c>
      <c r="R238" s="378">
        <v>15</v>
      </c>
      <c r="S238" s="378">
        <v>59.7</v>
      </c>
      <c r="T238" s="381"/>
      <c r="U238" s="420"/>
      <c r="V238" s="21"/>
    </row>
    <row r="239" spans="1:22" x14ac:dyDescent="0.3">
      <c r="A239" s="21" t="s">
        <v>973</v>
      </c>
      <c r="B239" s="21" t="s">
        <v>25</v>
      </c>
      <c r="C239" s="299" t="s">
        <v>9</v>
      </c>
      <c r="D239" s="241">
        <v>244900</v>
      </c>
      <c r="E239" s="20">
        <v>888</v>
      </c>
      <c r="F239" s="20">
        <v>16</v>
      </c>
      <c r="G239" s="417">
        <v>55.5</v>
      </c>
      <c r="H239" s="243">
        <v>300</v>
      </c>
      <c r="I239" s="20">
        <v>6</v>
      </c>
      <c r="J239" s="20">
        <v>50</v>
      </c>
      <c r="K239" s="20">
        <v>34</v>
      </c>
      <c r="L239" s="20">
        <v>1</v>
      </c>
      <c r="M239" s="20">
        <v>34</v>
      </c>
      <c r="N239" s="414">
        <v>0</v>
      </c>
      <c r="O239" s="378">
        <v>0</v>
      </c>
      <c r="P239" s="415">
        <v>0</v>
      </c>
      <c r="Q239" s="378"/>
      <c r="R239" s="378"/>
      <c r="S239" s="378"/>
      <c r="T239" s="381"/>
      <c r="U239" s="420"/>
      <c r="V239" s="21"/>
    </row>
    <row r="240" spans="1:22" x14ac:dyDescent="0.3">
      <c r="A240" s="21" t="s">
        <v>1515</v>
      </c>
      <c r="B240" s="21" t="s">
        <v>22</v>
      </c>
      <c r="C240" s="299" t="s">
        <v>38</v>
      </c>
      <c r="D240" s="241">
        <v>206800</v>
      </c>
      <c r="E240" s="20">
        <v>49</v>
      </c>
      <c r="F240" s="20">
        <v>2</v>
      </c>
      <c r="G240" s="417">
        <v>24.5</v>
      </c>
      <c r="H240" s="243">
        <v>190</v>
      </c>
      <c r="I240" s="20">
        <v>4</v>
      </c>
      <c r="J240" s="20">
        <v>47.5</v>
      </c>
      <c r="K240" s="20"/>
      <c r="L240" s="20">
        <v>0</v>
      </c>
      <c r="M240" s="20"/>
      <c r="N240" s="414"/>
      <c r="O240" s="378"/>
      <c r="P240" s="415"/>
      <c r="Q240" s="378"/>
      <c r="R240" s="378"/>
      <c r="S240" s="378"/>
      <c r="T240" s="381"/>
      <c r="U240" s="420"/>
      <c r="V240" s="21"/>
    </row>
    <row r="241" spans="1:22" x14ac:dyDescent="0.3">
      <c r="A241" s="21" t="s">
        <v>974</v>
      </c>
      <c r="B241" s="21" t="s">
        <v>13</v>
      </c>
      <c r="C241" s="299" t="s">
        <v>1973</v>
      </c>
      <c r="D241" s="241">
        <v>307900</v>
      </c>
      <c r="E241" s="20">
        <v>1173</v>
      </c>
      <c r="F241" s="20">
        <v>17</v>
      </c>
      <c r="G241" s="417">
        <v>69</v>
      </c>
      <c r="H241" s="243"/>
      <c r="I241" s="20"/>
      <c r="J241" s="20"/>
      <c r="K241" s="20">
        <v>404</v>
      </c>
      <c r="L241" s="20">
        <v>5</v>
      </c>
      <c r="M241" s="20">
        <v>80.8</v>
      </c>
      <c r="N241" s="414">
        <v>209</v>
      </c>
      <c r="O241" s="378">
        <v>3</v>
      </c>
      <c r="P241" s="415">
        <v>69.67</v>
      </c>
      <c r="Q241" s="378"/>
      <c r="R241" s="378"/>
      <c r="S241" s="378"/>
      <c r="T241" s="381"/>
      <c r="U241" s="420"/>
      <c r="V241" s="21"/>
    </row>
    <row r="242" spans="1:22" x14ac:dyDescent="0.3">
      <c r="A242" s="21" t="s">
        <v>1167</v>
      </c>
      <c r="B242" s="21" t="s">
        <v>24</v>
      </c>
      <c r="C242" s="299" t="s">
        <v>9</v>
      </c>
      <c r="D242" s="241">
        <v>325400</v>
      </c>
      <c r="E242" s="20">
        <v>772</v>
      </c>
      <c r="F242" s="20">
        <v>10</v>
      </c>
      <c r="G242" s="417">
        <v>77.2</v>
      </c>
      <c r="H242" s="243">
        <v>837</v>
      </c>
      <c r="I242" s="20">
        <v>14</v>
      </c>
      <c r="J242" s="20">
        <v>59.8</v>
      </c>
      <c r="K242" s="20">
        <v>1005</v>
      </c>
      <c r="L242" s="20">
        <v>14</v>
      </c>
      <c r="M242" s="20">
        <v>71.8</v>
      </c>
      <c r="N242" s="414">
        <v>605</v>
      </c>
      <c r="O242" s="378">
        <v>11</v>
      </c>
      <c r="P242" s="415">
        <v>55</v>
      </c>
      <c r="Q242" s="378"/>
      <c r="R242" s="378"/>
      <c r="S242" s="378"/>
      <c r="T242" s="381">
        <v>60.33</v>
      </c>
      <c r="U242" s="420"/>
      <c r="V242" s="21"/>
    </row>
    <row r="243" spans="1:22" x14ac:dyDescent="0.3">
      <c r="A243" s="21" t="s">
        <v>1168</v>
      </c>
      <c r="B243" s="21" t="s">
        <v>12</v>
      </c>
      <c r="C243" s="299" t="s">
        <v>1974</v>
      </c>
      <c r="D243" s="241">
        <v>242800</v>
      </c>
      <c r="E243" s="20">
        <v>494</v>
      </c>
      <c r="F243" s="20">
        <v>6</v>
      </c>
      <c r="G243" s="417">
        <v>82.333333333333329</v>
      </c>
      <c r="H243" s="243">
        <v>446</v>
      </c>
      <c r="I243" s="20">
        <v>10</v>
      </c>
      <c r="J243" s="20">
        <v>44.6</v>
      </c>
      <c r="K243" s="20">
        <v>266</v>
      </c>
      <c r="L243" s="20">
        <v>5</v>
      </c>
      <c r="M243" s="20">
        <v>53.2</v>
      </c>
      <c r="N243" s="414">
        <v>87</v>
      </c>
      <c r="O243" s="378">
        <v>2</v>
      </c>
      <c r="P243" s="415">
        <v>43.5</v>
      </c>
      <c r="Q243" s="378">
        <v>44</v>
      </c>
      <c r="R243" s="378">
        <v>1</v>
      </c>
      <c r="S243" s="378">
        <v>44</v>
      </c>
      <c r="T243" s="381">
        <v>0</v>
      </c>
      <c r="U243" s="420">
        <v>0</v>
      </c>
      <c r="V243" s="21"/>
    </row>
    <row r="244" spans="1:22" x14ac:dyDescent="0.3">
      <c r="A244" s="21" t="s">
        <v>1169</v>
      </c>
      <c r="B244" s="21" t="s">
        <v>15</v>
      </c>
      <c r="C244" s="299" t="s">
        <v>9</v>
      </c>
      <c r="D244" s="241">
        <v>306800</v>
      </c>
      <c r="E244" s="20">
        <v>172</v>
      </c>
      <c r="F244" s="20">
        <v>4</v>
      </c>
      <c r="G244" s="417">
        <v>43</v>
      </c>
      <c r="H244" s="243">
        <v>789</v>
      </c>
      <c r="I244" s="20">
        <v>14</v>
      </c>
      <c r="J244" s="20">
        <v>56.4</v>
      </c>
      <c r="K244" s="20">
        <v>477</v>
      </c>
      <c r="L244" s="20">
        <v>8</v>
      </c>
      <c r="M244" s="20">
        <v>59.6</v>
      </c>
      <c r="N244" s="414">
        <v>1038</v>
      </c>
      <c r="O244" s="378">
        <v>16</v>
      </c>
      <c r="P244" s="415">
        <v>64.88</v>
      </c>
      <c r="Q244" s="378">
        <v>404</v>
      </c>
      <c r="R244" s="378">
        <v>5</v>
      </c>
      <c r="S244" s="378">
        <v>80.8</v>
      </c>
      <c r="T244" s="381">
        <v>50</v>
      </c>
      <c r="U244" s="420">
        <v>59.67</v>
      </c>
      <c r="V244" s="21"/>
    </row>
    <row r="245" spans="1:22" x14ac:dyDescent="0.3">
      <c r="A245" s="21" t="s">
        <v>1170</v>
      </c>
      <c r="B245" s="21" t="s">
        <v>24</v>
      </c>
      <c r="C245" s="299" t="s">
        <v>38</v>
      </c>
      <c r="D245" s="241">
        <v>462000</v>
      </c>
      <c r="E245" s="20">
        <v>1553</v>
      </c>
      <c r="F245" s="20">
        <v>20</v>
      </c>
      <c r="G245" s="417">
        <v>77.650000000000006</v>
      </c>
      <c r="H245" s="243">
        <v>1443</v>
      </c>
      <c r="I245" s="20">
        <v>17</v>
      </c>
      <c r="J245" s="20">
        <v>84.9</v>
      </c>
      <c r="K245" s="20"/>
      <c r="L245" s="20"/>
      <c r="M245" s="20"/>
      <c r="N245" s="414">
        <v>726</v>
      </c>
      <c r="O245" s="378">
        <v>10</v>
      </c>
      <c r="P245" s="415">
        <v>72.599999999999994</v>
      </c>
      <c r="Q245" s="419">
        <v>1802</v>
      </c>
      <c r="R245" s="378">
        <v>18</v>
      </c>
      <c r="S245" s="378">
        <v>100.1</v>
      </c>
      <c r="T245" s="381">
        <v>98.32</v>
      </c>
      <c r="U245" s="420">
        <v>94.59</v>
      </c>
      <c r="V245" s="21"/>
    </row>
    <row r="246" spans="1:22" x14ac:dyDescent="0.3">
      <c r="A246" s="21" t="s">
        <v>975</v>
      </c>
      <c r="B246" s="21" t="s">
        <v>23</v>
      </c>
      <c r="C246" s="299" t="s">
        <v>9</v>
      </c>
      <c r="D246" s="241">
        <v>224500</v>
      </c>
      <c r="E246" s="20">
        <v>131</v>
      </c>
      <c r="F246" s="20">
        <v>5</v>
      </c>
      <c r="G246" s="417">
        <v>26.2</v>
      </c>
      <c r="H246" s="243">
        <v>330</v>
      </c>
      <c r="I246" s="20">
        <v>8</v>
      </c>
      <c r="J246" s="20">
        <v>41.2</v>
      </c>
      <c r="K246" s="20"/>
      <c r="L246" s="20">
        <v>0</v>
      </c>
      <c r="M246" s="20"/>
      <c r="N246" s="414">
        <v>0</v>
      </c>
      <c r="O246" s="378">
        <v>0</v>
      </c>
      <c r="P246" s="415">
        <v>0</v>
      </c>
      <c r="Q246" s="419"/>
      <c r="R246" s="378"/>
      <c r="S246" s="378"/>
      <c r="T246" s="381"/>
      <c r="U246" s="420"/>
      <c r="V246" s="21"/>
    </row>
    <row r="247" spans="1:22" x14ac:dyDescent="0.3">
      <c r="A247" s="21" t="s">
        <v>1516</v>
      </c>
      <c r="B247" s="21" t="s">
        <v>16</v>
      </c>
      <c r="C247" s="299" t="s">
        <v>38</v>
      </c>
      <c r="D247" s="241">
        <v>269800</v>
      </c>
      <c r="E247" s="20">
        <v>1202</v>
      </c>
      <c r="F247" s="20">
        <v>20</v>
      </c>
      <c r="G247" s="417">
        <v>60.1</v>
      </c>
      <c r="H247" s="243">
        <v>347</v>
      </c>
      <c r="I247" s="20">
        <v>7</v>
      </c>
      <c r="J247" s="20">
        <v>49.6</v>
      </c>
      <c r="K247" s="20">
        <v>327</v>
      </c>
      <c r="L247" s="20">
        <v>10</v>
      </c>
      <c r="M247" s="20">
        <v>32.700000000000003</v>
      </c>
      <c r="N247" s="414">
        <v>0</v>
      </c>
      <c r="O247" s="378">
        <v>0</v>
      </c>
      <c r="P247" s="415">
        <v>0</v>
      </c>
      <c r="Q247" s="419"/>
      <c r="R247" s="378"/>
      <c r="S247" s="378"/>
      <c r="T247" s="381"/>
      <c r="U247" s="420"/>
      <c r="V247" s="21"/>
    </row>
    <row r="248" spans="1:22" x14ac:dyDescent="0.3">
      <c r="A248" s="21" t="s">
        <v>904</v>
      </c>
      <c r="B248" s="21" t="s">
        <v>21</v>
      </c>
      <c r="C248" s="299" t="s">
        <v>38</v>
      </c>
      <c r="D248" s="241">
        <v>367500</v>
      </c>
      <c r="E248" s="20">
        <v>1441</v>
      </c>
      <c r="F248" s="20">
        <v>22</v>
      </c>
      <c r="G248" s="417">
        <v>65.5</v>
      </c>
      <c r="H248" s="243">
        <v>1418</v>
      </c>
      <c r="I248" s="20">
        <v>21</v>
      </c>
      <c r="J248" s="20">
        <v>67.5</v>
      </c>
      <c r="K248" s="20">
        <v>1070</v>
      </c>
      <c r="L248" s="20">
        <v>16</v>
      </c>
      <c r="M248" s="20">
        <v>66.900000000000006</v>
      </c>
      <c r="N248" s="414">
        <v>1677</v>
      </c>
      <c r="O248" s="378">
        <v>22</v>
      </c>
      <c r="P248" s="415">
        <v>76.23</v>
      </c>
      <c r="Q248" s="419">
        <v>1580</v>
      </c>
      <c r="R248" s="378">
        <v>21</v>
      </c>
      <c r="S248" s="378">
        <v>75.2</v>
      </c>
      <c r="T248" s="381"/>
      <c r="U248" s="420"/>
      <c r="V248" s="21"/>
    </row>
    <row r="249" spans="1:22" x14ac:dyDescent="0.3">
      <c r="A249" s="21" t="s">
        <v>1171</v>
      </c>
      <c r="B249" s="21" t="s">
        <v>20</v>
      </c>
      <c r="C249" s="299" t="s">
        <v>9</v>
      </c>
      <c r="D249" s="241">
        <v>366900</v>
      </c>
      <c r="E249" s="20">
        <v>753</v>
      </c>
      <c r="F249" s="20">
        <v>12</v>
      </c>
      <c r="G249" s="417">
        <v>62.75</v>
      </c>
      <c r="H249" s="243">
        <v>1483</v>
      </c>
      <c r="I249" s="20">
        <v>22</v>
      </c>
      <c r="J249" s="20">
        <v>67.400000000000006</v>
      </c>
      <c r="K249" s="20">
        <v>908</v>
      </c>
      <c r="L249" s="20">
        <v>16</v>
      </c>
      <c r="M249" s="20">
        <v>56.8</v>
      </c>
      <c r="N249" s="414">
        <v>1410</v>
      </c>
      <c r="O249" s="378">
        <v>22</v>
      </c>
      <c r="P249" s="415">
        <v>64.09</v>
      </c>
      <c r="Q249" s="378">
        <v>611</v>
      </c>
      <c r="R249" s="378">
        <v>10</v>
      </c>
      <c r="S249" s="378">
        <v>61.1</v>
      </c>
      <c r="T249" s="381">
        <v>65.06</v>
      </c>
      <c r="U249" s="420">
        <v>51.44</v>
      </c>
      <c r="V249" s="21"/>
    </row>
    <row r="250" spans="1:22" x14ac:dyDescent="0.3">
      <c r="A250" s="21" t="s">
        <v>1517</v>
      </c>
      <c r="B250" s="21" t="s">
        <v>13</v>
      </c>
      <c r="C250" s="299" t="s">
        <v>38</v>
      </c>
      <c r="D250" s="241">
        <v>262400</v>
      </c>
      <c r="E250" s="20">
        <v>174</v>
      </c>
      <c r="F250" s="20">
        <v>3</v>
      </c>
      <c r="G250" s="417">
        <v>58</v>
      </c>
      <c r="H250" s="243">
        <v>482</v>
      </c>
      <c r="I250" s="20">
        <v>10</v>
      </c>
      <c r="J250" s="20">
        <v>48.2</v>
      </c>
      <c r="K250" s="20">
        <v>60</v>
      </c>
      <c r="L250" s="20">
        <v>2</v>
      </c>
      <c r="M250" s="20">
        <v>30</v>
      </c>
      <c r="N250" s="414">
        <v>0</v>
      </c>
      <c r="O250" s="378">
        <v>0</v>
      </c>
      <c r="P250" s="415">
        <v>0</v>
      </c>
      <c r="Q250" s="378"/>
      <c r="R250" s="378"/>
      <c r="S250" s="378"/>
      <c r="T250" s="381"/>
      <c r="U250" s="420"/>
      <c r="V250" s="21"/>
    </row>
    <row r="251" spans="1:22" x14ac:dyDescent="0.3">
      <c r="A251" s="21" t="s">
        <v>1172</v>
      </c>
      <c r="B251" s="21" t="s">
        <v>16</v>
      </c>
      <c r="C251" s="299" t="s">
        <v>10</v>
      </c>
      <c r="D251" s="241">
        <v>546500</v>
      </c>
      <c r="E251" s="20">
        <v>443</v>
      </c>
      <c r="F251" s="20">
        <v>7</v>
      </c>
      <c r="G251" s="417">
        <v>63.285714285714285</v>
      </c>
      <c r="H251" s="243">
        <v>1506</v>
      </c>
      <c r="I251" s="20">
        <v>15</v>
      </c>
      <c r="J251" s="20">
        <v>100.4</v>
      </c>
      <c r="K251" s="20">
        <v>1585</v>
      </c>
      <c r="L251" s="20">
        <v>14</v>
      </c>
      <c r="M251" s="20">
        <v>113.2</v>
      </c>
      <c r="N251" s="414">
        <v>2400</v>
      </c>
      <c r="O251" s="378">
        <v>20</v>
      </c>
      <c r="P251" s="415">
        <v>120</v>
      </c>
      <c r="Q251" s="419">
        <v>1708</v>
      </c>
      <c r="R251" s="378">
        <v>15</v>
      </c>
      <c r="S251" s="378">
        <v>113.9</v>
      </c>
      <c r="T251" s="381">
        <v>108.76</v>
      </c>
      <c r="U251" s="420">
        <v>105.4</v>
      </c>
      <c r="V251" s="21"/>
    </row>
    <row r="252" spans="1:22" x14ac:dyDescent="0.3">
      <c r="A252" s="21" t="s">
        <v>1173</v>
      </c>
      <c r="B252" s="21" t="s">
        <v>25</v>
      </c>
      <c r="C252" s="299" t="s">
        <v>10</v>
      </c>
      <c r="D252" s="241">
        <v>496600</v>
      </c>
      <c r="E252" s="20">
        <v>1351</v>
      </c>
      <c r="F252" s="20">
        <v>16</v>
      </c>
      <c r="G252" s="417">
        <v>84.4375</v>
      </c>
      <c r="H252" s="243">
        <v>1916</v>
      </c>
      <c r="I252" s="20">
        <v>21</v>
      </c>
      <c r="J252" s="20">
        <v>91.2</v>
      </c>
      <c r="K252" s="20">
        <v>1806</v>
      </c>
      <c r="L252" s="20">
        <v>17</v>
      </c>
      <c r="M252" s="20">
        <v>106.2</v>
      </c>
      <c r="N252" s="414">
        <v>2148</v>
      </c>
      <c r="O252" s="378">
        <v>20</v>
      </c>
      <c r="P252" s="415">
        <v>107.4</v>
      </c>
      <c r="Q252" s="419">
        <v>2056</v>
      </c>
      <c r="R252" s="378">
        <v>19</v>
      </c>
      <c r="S252" s="378">
        <v>108.2</v>
      </c>
      <c r="T252" s="381">
        <v>93.14</v>
      </c>
      <c r="U252" s="420">
        <v>90.67</v>
      </c>
      <c r="V252" s="21"/>
    </row>
    <row r="253" spans="1:22" x14ac:dyDescent="0.3">
      <c r="A253" s="21" t="s">
        <v>1174</v>
      </c>
      <c r="B253" s="21" t="s">
        <v>3</v>
      </c>
      <c r="C253" s="299" t="s">
        <v>38</v>
      </c>
      <c r="D253" s="241">
        <v>270300</v>
      </c>
      <c r="E253" s="20">
        <v>257</v>
      </c>
      <c r="F253" s="20">
        <v>6</v>
      </c>
      <c r="G253" s="417">
        <v>42.833333333333336</v>
      </c>
      <c r="H253" s="243">
        <v>447</v>
      </c>
      <c r="I253" s="20">
        <v>9</v>
      </c>
      <c r="J253" s="20">
        <v>49.7</v>
      </c>
      <c r="K253" s="20"/>
      <c r="L253" s="20"/>
      <c r="M253" s="20"/>
      <c r="N253" s="414">
        <v>0</v>
      </c>
      <c r="O253" s="378">
        <v>0</v>
      </c>
      <c r="P253" s="415">
        <v>0</v>
      </c>
      <c r="Q253" s="378"/>
      <c r="R253" s="378"/>
      <c r="S253" s="378"/>
      <c r="T253" s="381"/>
      <c r="U253" s="420"/>
      <c r="V253" s="21"/>
    </row>
    <row r="254" spans="1:22" ht="16.2" customHeight="1" x14ac:dyDescent="0.3">
      <c r="A254" s="21" t="s">
        <v>1175</v>
      </c>
      <c r="B254" s="21" t="s">
        <v>13</v>
      </c>
      <c r="C254" s="299" t="s">
        <v>9</v>
      </c>
      <c r="D254" s="241">
        <v>296300</v>
      </c>
      <c r="E254" s="20">
        <v>1126</v>
      </c>
      <c r="F254" s="20">
        <v>18</v>
      </c>
      <c r="G254" s="417">
        <v>62.555555555555557</v>
      </c>
      <c r="H254" s="243">
        <v>381</v>
      </c>
      <c r="I254" s="20">
        <v>7</v>
      </c>
      <c r="J254" s="20">
        <v>54.4</v>
      </c>
      <c r="K254" s="20">
        <v>1148</v>
      </c>
      <c r="L254" s="20">
        <v>17</v>
      </c>
      <c r="M254" s="20">
        <v>67.5</v>
      </c>
      <c r="N254" s="414">
        <v>1472</v>
      </c>
      <c r="O254" s="378">
        <v>22</v>
      </c>
      <c r="P254" s="415">
        <v>66.91</v>
      </c>
      <c r="Q254" s="419">
        <v>1409</v>
      </c>
      <c r="R254" s="378">
        <v>20</v>
      </c>
      <c r="S254" s="378">
        <v>70.5</v>
      </c>
      <c r="T254" s="381">
        <v>58.95</v>
      </c>
      <c r="U254" s="420">
        <v>51.78</v>
      </c>
      <c r="V254" s="21"/>
    </row>
    <row r="255" spans="1:22" ht="16.2" customHeight="1" x14ac:dyDescent="0.3">
      <c r="A255" s="21" t="s">
        <v>1031</v>
      </c>
      <c r="B255" s="21" t="s">
        <v>3</v>
      </c>
      <c r="C255" s="299" t="s">
        <v>9</v>
      </c>
      <c r="D255" s="241">
        <v>211400</v>
      </c>
      <c r="E255" s="20">
        <v>1296</v>
      </c>
      <c r="F255" s="20">
        <v>21</v>
      </c>
      <c r="G255" s="417">
        <v>61.714285714285715</v>
      </c>
      <c r="H255" s="243">
        <v>233</v>
      </c>
      <c r="I255" s="20">
        <v>6</v>
      </c>
      <c r="J255" s="20">
        <v>38.799999999999997</v>
      </c>
      <c r="K255" s="20">
        <v>390</v>
      </c>
      <c r="L255" s="20">
        <v>9</v>
      </c>
      <c r="M255" s="20">
        <v>43.3</v>
      </c>
      <c r="N255" s="414">
        <v>63</v>
      </c>
      <c r="O255" s="378">
        <v>2</v>
      </c>
      <c r="P255" s="415">
        <v>31.5</v>
      </c>
      <c r="Q255" s="419">
        <v>0</v>
      </c>
      <c r="R255" s="378">
        <v>0</v>
      </c>
      <c r="S255" s="378">
        <v>0</v>
      </c>
      <c r="T255" s="381">
        <v>0</v>
      </c>
      <c r="U255" s="420">
        <v>0</v>
      </c>
      <c r="V255" s="21"/>
    </row>
    <row r="256" spans="1:22" ht="16.2" customHeight="1" x14ac:dyDescent="0.3">
      <c r="A256" s="21" t="s">
        <v>1176</v>
      </c>
      <c r="B256" s="21" t="s">
        <v>21</v>
      </c>
      <c r="C256" s="299" t="s">
        <v>11</v>
      </c>
      <c r="D256" s="241">
        <v>657400</v>
      </c>
      <c r="E256" s="20">
        <v>2260</v>
      </c>
      <c r="F256" s="20">
        <v>20</v>
      </c>
      <c r="G256" s="417">
        <v>113</v>
      </c>
      <c r="H256" s="243">
        <v>2657</v>
      </c>
      <c r="I256" s="20">
        <v>22</v>
      </c>
      <c r="J256" s="20">
        <v>120.8</v>
      </c>
      <c r="K256" s="20">
        <v>1958</v>
      </c>
      <c r="L256" s="20">
        <v>14</v>
      </c>
      <c r="M256" s="20">
        <v>139.9</v>
      </c>
      <c r="N256" s="414">
        <v>2696</v>
      </c>
      <c r="O256" s="378">
        <v>21</v>
      </c>
      <c r="P256" s="415">
        <v>128.38</v>
      </c>
      <c r="Q256" s="419">
        <v>2805</v>
      </c>
      <c r="R256" s="378">
        <v>22</v>
      </c>
      <c r="S256" s="378">
        <v>127.5</v>
      </c>
      <c r="T256" s="381">
        <v>91.62</v>
      </c>
      <c r="U256" s="420">
        <v>118.55</v>
      </c>
      <c r="V256" s="21"/>
    </row>
    <row r="257" spans="1:22" ht="16.2" customHeight="1" x14ac:dyDescent="0.3">
      <c r="A257" s="21" t="s">
        <v>1177</v>
      </c>
      <c r="B257" s="21" t="s">
        <v>41</v>
      </c>
      <c r="C257" s="299" t="s">
        <v>10</v>
      </c>
      <c r="D257" s="241">
        <v>241000</v>
      </c>
      <c r="E257" s="20">
        <v>0</v>
      </c>
      <c r="F257" s="20">
        <v>0</v>
      </c>
      <c r="G257" s="417">
        <v>0</v>
      </c>
      <c r="H257" s="243">
        <v>166</v>
      </c>
      <c r="I257" s="20">
        <v>3</v>
      </c>
      <c r="J257" s="20">
        <v>55.3</v>
      </c>
      <c r="K257" s="20">
        <v>835</v>
      </c>
      <c r="L257" s="20">
        <v>14</v>
      </c>
      <c r="M257" s="20">
        <v>59.6</v>
      </c>
      <c r="N257" s="414">
        <v>351</v>
      </c>
      <c r="O257" s="378">
        <v>5</v>
      </c>
      <c r="P257" s="415">
        <v>70.2</v>
      </c>
      <c r="Q257" s="419">
        <v>1587</v>
      </c>
      <c r="R257" s="378">
        <v>20</v>
      </c>
      <c r="S257" s="378">
        <v>79.3</v>
      </c>
      <c r="T257" s="381">
        <v>65.91</v>
      </c>
      <c r="U257" s="420">
        <v>64.099999999999994</v>
      </c>
      <c r="V257" s="21"/>
    </row>
    <row r="258" spans="1:22" ht="16.2" customHeight="1" x14ac:dyDescent="0.3">
      <c r="A258" s="21" t="s">
        <v>1518</v>
      </c>
      <c r="B258" s="21" t="s">
        <v>23</v>
      </c>
      <c r="C258" s="299" t="s">
        <v>38</v>
      </c>
      <c r="D258" s="241">
        <v>317000</v>
      </c>
      <c r="E258" s="20">
        <v>1102</v>
      </c>
      <c r="F258" s="20">
        <v>19</v>
      </c>
      <c r="G258" s="417">
        <v>58</v>
      </c>
      <c r="H258" s="243">
        <v>1223</v>
      </c>
      <c r="I258" s="20">
        <v>21</v>
      </c>
      <c r="J258" s="20">
        <v>58.2</v>
      </c>
      <c r="K258" s="20">
        <v>413</v>
      </c>
      <c r="L258" s="20">
        <v>7</v>
      </c>
      <c r="M258" s="20">
        <v>59</v>
      </c>
      <c r="N258" s="414">
        <v>0</v>
      </c>
      <c r="O258" s="378">
        <v>0</v>
      </c>
      <c r="P258" s="415">
        <v>0</v>
      </c>
      <c r="Q258" s="419"/>
      <c r="R258" s="378"/>
      <c r="S258" s="378"/>
      <c r="T258" s="381"/>
      <c r="U258" s="420"/>
      <c r="V258" s="280"/>
    </row>
    <row r="259" spans="1:22" ht="16.2" customHeight="1" x14ac:dyDescent="0.3">
      <c r="A259" s="21" t="s">
        <v>1653</v>
      </c>
      <c r="B259" s="21" t="s">
        <v>2</v>
      </c>
      <c r="C259" s="299" t="s">
        <v>9</v>
      </c>
      <c r="D259" s="241">
        <v>171300</v>
      </c>
      <c r="E259" s="20">
        <v>917</v>
      </c>
      <c r="F259" s="20">
        <v>17</v>
      </c>
      <c r="G259" s="417">
        <v>53.941176470588232</v>
      </c>
      <c r="H259" s="243"/>
      <c r="I259" s="20"/>
      <c r="J259" s="20"/>
      <c r="K259" s="20"/>
      <c r="L259" s="20"/>
      <c r="M259" s="20"/>
      <c r="N259" s="414"/>
      <c r="O259" s="378"/>
      <c r="P259" s="415"/>
      <c r="Q259" s="419"/>
      <c r="R259" s="378"/>
      <c r="S259" s="378"/>
      <c r="T259" s="381"/>
      <c r="U259" s="420"/>
      <c r="V259" s="280"/>
    </row>
    <row r="260" spans="1:22" x14ac:dyDescent="0.3">
      <c r="A260" s="21" t="s">
        <v>1519</v>
      </c>
      <c r="B260" s="21" t="s">
        <v>14</v>
      </c>
      <c r="C260" s="299" t="s">
        <v>38</v>
      </c>
      <c r="D260" s="241">
        <v>199900</v>
      </c>
      <c r="E260" s="20">
        <v>1151</v>
      </c>
      <c r="F260" s="20">
        <v>20</v>
      </c>
      <c r="G260" s="417">
        <v>57.55</v>
      </c>
      <c r="H260" s="243">
        <v>204</v>
      </c>
      <c r="I260" s="20">
        <v>5</v>
      </c>
      <c r="J260" s="20">
        <v>40.799999999999997</v>
      </c>
      <c r="K260" s="20"/>
      <c r="L260" s="20">
        <v>0</v>
      </c>
      <c r="M260" s="20"/>
      <c r="N260" s="414"/>
      <c r="O260" s="378"/>
      <c r="P260" s="415"/>
      <c r="Q260" s="419"/>
      <c r="R260" s="419"/>
      <c r="S260" s="378"/>
      <c r="T260" s="381"/>
      <c r="U260" s="420"/>
      <c r="V260" s="280"/>
    </row>
    <row r="261" spans="1:22" s="200" customFormat="1" x14ac:dyDescent="0.3">
      <c r="A261" s="21" t="s">
        <v>905</v>
      </c>
      <c r="B261" s="21" t="s">
        <v>25</v>
      </c>
      <c r="C261" s="299" t="s">
        <v>10</v>
      </c>
      <c r="D261" s="241">
        <v>102400</v>
      </c>
      <c r="E261" s="20">
        <v>37</v>
      </c>
      <c r="F261" s="20">
        <v>1</v>
      </c>
      <c r="G261" s="417">
        <v>37</v>
      </c>
      <c r="H261" s="243"/>
      <c r="I261" s="20"/>
      <c r="J261" s="20"/>
      <c r="K261" s="20"/>
      <c r="L261" s="20"/>
      <c r="M261" s="20"/>
      <c r="N261" s="414"/>
      <c r="O261" s="378"/>
      <c r="P261" s="415"/>
      <c r="Q261" s="419"/>
      <c r="R261" s="419"/>
      <c r="S261" s="378"/>
      <c r="T261" s="381"/>
      <c r="U261" s="420"/>
      <c r="V261" s="280"/>
    </row>
    <row r="262" spans="1:22" x14ac:dyDescent="0.3">
      <c r="A262" s="21" t="s">
        <v>1748</v>
      </c>
      <c r="B262" s="21" t="s">
        <v>22</v>
      </c>
      <c r="C262" s="299" t="s">
        <v>10</v>
      </c>
      <c r="D262" s="241">
        <v>117300</v>
      </c>
      <c r="E262" s="20">
        <v>70</v>
      </c>
      <c r="F262" s="20">
        <v>1</v>
      </c>
      <c r="G262" s="417">
        <v>70</v>
      </c>
      <c r="H262" s="243"/>
      <c r="I262" s="20"/>
      <c r="J262" s="20"/>
      <c r="K262" s="20"/>
      <c r="L262" s="20"/>
      <c r="M262" s="20"/>
      <c r="N262" s="414"/>
      <c r="O262" s="378"/>
      <c r="P262" s="415"/>
      <c r="Q262" s="419"/>
      <c r="R262" s="419"/>
      <c r="S262" s="378"/>
      <c r="T262" s="381"/>
      <c r="U262" s="420"/>
      <c r="V262" s="280"/>
    </row>
    <row r="263" spans="1:22" x14ac:dyDescent="0.3">
      <c r="A263" s="21" t="s">
        <v>1178</v>
      </c>
      <c r="B263" s="21" t="s">
        <v>22</v>
      </c>
      <c r="C263" s="299" t="s">
        <v>1973</v>
      </c>
      <c r="D263" s="241">
        <v>548800</v>
      </c>
      <c r="E263" s="20">
        <v>2051</v>
      </c>
      <c r="F263" s="20">
        <v>22</v>
      </c>
      <c r="G263" s="417">
        <v>93.227272727272734</v>
      </c>
      <c r="H263" s="243">
        <v>2218</v>
      </c>
      <c r="I263" s="20">
        <v>22</v>
      </c>
      <c r="J263" s="20">
        <v>100.8</v>
      </c>
      <c r="K263" s="20">
        <v>1904</v>
      </c>
      <c r="L263" s="20">
        <v>17</v>
      </c>
      <c r="M263" s="20">
        <v>112</v>
      </c>
      <c r="N263" s="414">
        <v>2469</v>
      </c>
      <c r="O263" s="378">
        <v>22</v>
      </c>
      <c r="P263" s="415">
        <v>112.23</v>
      </c>
      <c r="Q263" s="419">
        <v>2221</v>
      </c>
      <c r="R263" s="378">
        <v>22</v>
      </c>
      <c r="S263" s="378">
        <v>101</v>
      </c>
      <c r="T263" s="381">
        <v>94.84</v>
      </c>
      <c r="U263" s="420">
        <v>108.14</v>
      </c>
      <c r="V263" s="21"/>
    </row>
    <row r="264" spans="1:22" x14ac:dyDescent="0.3">
      <c r="A264" s="21" t="s">
        <v>1179</v>
      </c>
      <c r="B264" s="21" t="s">
        <v>12</v>
      </c>
      <c r="C264" s="299" t="s">
        <v>38</v>
      </c>
      <c r="D264" s="241">
        <v>123900</v>
      </c>
      <c r="E264" s="20">
        <v>294</v>
      </c>
      <c r="F264" s="20">
        <v>7</v>
      </c>
      <c r="G264" s="417">
        <v>42</v>
      </c>
      <c r="H264" s="243">
        <v>37</v>
      </c>
      <c r="I264" s="20">
        <v>1</v>
      </c>
      <c r="J264" s="20">
        <v>37</v>
      </c>
      <c r="K264" s="20"/>
      <c r="L264" s="20">
        <v>0</v>
      </c>
      <c r="M264" s="20"/>
      <c r="N264" s="414">
        <v>0</v>
      </c>
      <c r="O264" s="378">
        <v>0</v>
      </c>
      <c r="P264" s="415">
        <v>0</v>
      </c>
      <c r="Q264" s="419"/>
      <c r="R264" s="378"/>
      <c r="S264" s="378"/>
      <c r="T264" s="381"/>
      <c r="U264" s="420"/>
      <c r="V264" s="280"/>
    </row>
    <row r="265" spans="1:22" x14ac:dyDescent="0.3">
      <c r="A265" s="21" t="s">
        <v>1180</v>
      </c>
      <c r="B265" s="21" t="s">
        <v>24</v>
      </c>
      <c r="C265" s="299" t="s">
        <v>9</v>
      </c>
      <c r="D265" s="241">
        <v>123900</v>
      </c>
      <c r="E265" s="20">
        <v>0</v>
      </c>
      <c r="F265" s="20">
        <v>0</v>
      </c>
      <c r="G265" s="417">
        <v>0</v>
      </c>
      <c r="H265" s="243"/>
      <c r="I265" s="20"/>
      <c r="J265" s="20"/>
      <c r="K265" s="20"/>
      <c r="L265" s="20">
        <v>0</v>
      </c>
      <c r="M265" s="20"/>
      <c r="N265" s="414">
        <v>0</v>
      </c>
      <c r="O265" s="378">
        <v>0</v>
      </c>
      <c r="P265" s="415">
        <v>0</v>
      </c>
      <c r="Q265" s="419"/>
      <c r="R265" s="378"/>
      <c r="S265" s="378"/>
      <c r="T265" s="381"/>
      <c r="U265" s="420"/>
      <c r="V265" s="280"/>
    </row>
    <row r="266" spans="1:22" x14ac:dyDescent="0.3">
      <c r="A266" s="21" t="s">
        <v>976</v>
      </c>
      <c r="B266" s="21" t="s">
        <v>17</v>
      </c>
      <c r="C266" s="299" t="s">
        <v>1976</v>
      </c>
      <c r="D266" s="241">
        <v>238600</v>
      </c>
      <c r="E266" s="20">
        <v>876</v>
      </c>
      <c r="F266" s="20">
        <v>15</v>
      </c>
      <c r="G266" s="417">
        <v>58.4</v>
      </c>
      <c r="H266" s="243">
        <v>526</v>
      </c>
      <c r="I266" s="20">
        <v>12</v>
      </c>
      <c r="J266" s="20">
        <v>43.8</v>
      </c>
      <c r="K266" s="20">
        <v>371</v>
      </c>
      <c r="L266" s="20">
        <v>7</v>
      </c>
      <c r="M266" s="20">
        <v>53</v>
      </c>
      <c r="N266" s="414">
        <v>164</v>
      </c>
      <c r="O266" s="378">
        <v>3</v>
      </c>
      <c r="P266" s="415">
        <v>54.67</v>
      </c>
      <c r="Q266" s="419"/>
      <c r="R266" s="378"/>
      <c r="S266" s="378"/>
      <c r="T266" s="381"/>
      <c r="U266" s="420"/>
      <c r="V266" s="203"/>
    </row>
    <row r="267" spans="1:22" x14ac:dyDescent="0.3">
      <c r="A267" s="21" t="s">
        <v>1181</v>
      </c>
      <c r="B267" s="21" t="s">
        <v>2</v>
      </c>
      <c r="C267" s="299" t="s">
        <v>1972</v>
      </c>
      <c r="D267" s="241">
        <v>457500</v>
      </c>
      <c r="E267" s="20">
        <v>1509</v>
      </c>
      <c r="F267" s="20">
        <v>20</v>
      </c>
      <c r="G267" s="417">
        <v>75.45</v>
      </c>
      <c r="H267" s="243">
        <v>1849</v>
      </c>
      <c r="I267" s="20">
        <v>22</v>
      </c>
      <c r="J267" s="20">
        <v>84</v>
      </c>
      <c r="K267" s="20">
        <v>997</v>
      </c>
      <c r="L267" s="20">
        <v>12</v>
      </c>
      <c r="M267" s="20">
        <v>83.1</v>
      </c>
      <c r="N267" s="414">
        <v>1080</v>
      </c>
      <c r="O267" s="378">
        <v>14</v>
      </c>
      <c r="P267" s="415">
        <v>77.14</v>
      </c>
      <c r="Q267" s="419">
        <v>1073</v>
      </c>
      <c r="R267" s="378">
        <v>16</v>
      </c>
      <c r="S267" s="378">
        <v>67.099999999999994</v>
      </c>
      <c r="T267" s="381">
        <v>81.5</v>
      </c>
      <c r="U267" s="420"/>
      <c r="V267" s="21"/>
    </row>
    <row r="268" spans="1:22" x14ac:dyDescent="0.3">
      <c r="A268" s="21" t="s">
        <v>1995</v>
      </c>
      <c r="B268" s="21" t="s">
        <v>20</v>
      </c>
      <c r="C268" s="299" t="s">
        <v>9</v>
      </c>
      <c r="D268" s="241">
        <v>206700</v>
      </c>
      <c r="E268" s="20">
        <v>536</v>
      </c>
      <c r="F268" s="20">
        <v>11</v>
      </c>
      <c r="G268" s="417">
        <v>48.727272727272727</v>
      </c>
      <c r="H268" s="243">
        <v>211</v>
      </c>
      <c r="I268" s="20">
        <v>5</v>
      </c>
      <c r="J268" s="20">
        <v>42.2</v>
      </c>
      <c r="K268" s="20"/>
      <c r="L268" s="20">
        <v>0</v>
      </c>
      <c r="M268" s="20"/>
      <c r="N268" s="414"/>
      <c r="O268" s="378"/>
      <c r="P268" s="415"/>
      <c r="Q268" s="419"/>
      <c r="R268" s="378"/>
      <c r="S268" s="378"/>
      <c r="T268" s="381"/>
      <c r="U268" s="420"/>
      <c r="V268" s="21"/>
    </row>
    <row r="269" spans="1:22" x14ac:dyDescent="0.3">
      <c r="A269" s="21" t="s">
        <v>1182</v>
      </c>
      <c r="B269" s="21" t="s">
        <v>23</v>
      </c>
      <c r="C269" s="299" t="s">
        <v>38</v>
      </c>
      <c r="D269" s="241">
        <v>455500</v>
      </c>
      <c r="E269" s="20">
        <v>1108</v>
      </c>
      <c r="F269" s="20">
        <v>16</v>
      </c>
      <c r="G269" s="417">
        <v>69.25</v>
      </c>
      <c r="H269" s="243">
        <v>1339</v>
      </c>
      <c r="I269" s="20">
        <v>16</v>
      </c>
      <c r="J269" s="20">
        <v>83.7</v>
      </c>
      <c r="K269" s="20">
        <v>1554</v>
      </c>
      <c r="L269" s="20">
        <v>17</v>
      </c>
      <c r="M269" s="20">
        <v>91.4</v>
      </c>
      <c r="N269" s="414">
        <v>1585</v>
      </c>
      <c r="O269" s="378">
        <v>19</v>
      </c>
      <c r="P269" s="415">
        <v>83.42</v>
      </c>
      <c r="Q269" s="419">
        <v>2033</v>
      </c>
      <c r="R269" s="378">
        <v>21</v>
      </c>
      <c r="S269" s="378">
        <v>96.8</v>
      </c>
      <c r="T269" s="381">
        <v>91.73</v>
      </c>
      <c r="U269" s="420">
        <v>108.11</v>
      </c>
      <c r="V269" s="21"/>
    </row>
    <row r="270" spans="1:22" x14ac:dyDescent="0.3">
      <c r="A270" s="21" t="s">
        <v>1183</v>
      </c>
      <c r="B270" s="21" t="s">
        <v>19</v>
      </c>
      <c r="C270" s="299" t="s">
        <v>10</v>
      </c>
      <c r="D270" s="241">
        <v>430000</v>
      </c>
      <c r="E270" s="20">
        <v>2039</v>
      </c>
      <c r="F270" s="20">
        <v>21</v>
      </c>
      <c r="G270" s="417">
        <v>97.095238095238102</v>
      </c>
      <c r="H270" s="243">
        <v>1343</v>
      </c>
      <c r="I270" s="20">
        <v>17</v>
      </c>
      <c r="J270" s="20">
        <v>79</v>
      </c>
      <c r="K270" s="20">
        <v>436</v>
      </c>
      <c r="L270" s="20">
        <v>6</v>
      </c>
      <c r="M270" s="20">
        <v>72.7</v>
      </c>
      <c r="N270" s="414">
        <v>0</v>
      </c>
      <c r="O270" s="378">
        <v>0</v>
      </c>
      <c r="P270" s="415">
        <v>0</v>
      </c>
      <c r="Q270" s="419"/>
      <c r="R270" s="378"/>
      <c r="S270" s="378"/>
      <c r="T270" s="381"/>
      <c r="U270" s="420"/>
      <c r="V270" s="21"/>
    </row>
    <row r="271" spans="1:22" x14ac:dyDescent="0.3">
      <c r="A271" s="21" t="s">
        <v>1185</v>
      </c>
      <c r="B271" s="21" t="s">
        <v>19</v>
      </c>
      <c r="C271" s="299" t="s">
        <v>38</v>
      </c>
      <c r="D271" s="241">
        <v>495000</v>
      </c>
      <c r="E271" s="20">
        <v>1147</v>
      </c>
      <c r="F271" s="20">
        <v>15</v>
      </c>
      <c r="G271" s="417">
        <v>76.466666666666669</v>
      </c>
      <c r="H271" s="243">
        <v>1546</v>
      </c>
      <c r="I271" s="20">
        <v>17</v>
      </c>
      <c r="J271" s="20">
        <v>90.9</v>
      </c>
      <c r="K271" s="20">
        <v>1085</v>
      </c>
      <c r="L271" s="20">
        <v>13</v>
      </c>
      <c r="M271" s="20">
        <v>83.5</v>
      </c>
      <c r="N271" s="414">
        <v>1503</v>
      </c>
      <c r="O271" s="378">
        <v>16</v>
      </c>
      <c r="P271" s="415">
        <v>93.94</v>
      </c>
      <c r="Q271" s="378">
        <v>508</v>
      </c>
      <c r="R271" s="378">
        <v>7</v>
      </c>
      <c r="S271" s="378">
        <v>72.599999999999994</v>
      </c>
      <c r="T271" s="381">
        <v>96.06</v>
      </c>
      <c r="U271" s="420">
        <v>90.43</v>
      </c>
      <c r="V271" s="21"/>
    </row>
    <row r="272" spans="1:22" x14ac:dyDescent="0.3">
      <c r="A272" s="21" t="s">
        <v>1186</v>
      </c>
      <c r="B272" s="21" t="s">
        <v>22</v>
      </c>
      <c r="C272" s="299" t="s">
        <v>10</v>
      </c>
      <c r="D272" s="241">
        <v>507300</v>
      </c>
      <c r="E272" s="20">
        <v>1587</v>
      </c>
      <c r="F272" s="20">
        <v>21</v>
      </c>
      <c r="G272" s="417">
        <v>75.571428571428569</v>
      </c>
      <c r="H272" s="243">
        <v>1398</v>
      </c>
      <c r="I272" s="20">
        <v>15</v>
      </c>
      <c r="J272" s="20">
        <v>93.2</v>
      </c>
      <c r="K272" s="20">
        <v>1795</v>
      </c>
      <c r="L272" s="20">
        <v>17</v>
      </c>
      <c r="M272" s="20">
        <v>105.6</v>
      </c>
      <c r="N272" s="414">
        <v>1194</v>
      </c>
      <c r="O272" s="378">
        <v>14</v>
      </c>
      <c r="P272" s="415">
        <v>85.29</v>
      </c>
      <c r="Q272" s="419">
        <v>1891</v>
      </c>
      <c r="R272" s="378">
        <v>22</v>
      </c>
      <c r="S272" s="378">
        <v>86</v>
      </c>
      <c r="T272" s="381">
        <v>84.58</v>
      </c>
      <c r="U272" s="420">
        <v>0</v>
      </c>
      <c r="V272" s="21"/>
    </row>
    <row r="273" spans="1:22" x14ac:dyDescent="0.3">
      <c r="A273" s="21" t="s">
        <v>1187</v>
      </c>
      <c r="B273" s="21" t="s">
        <v>41</v>
      </c>
      <c r="C273" s="299" t="s">
        <v>1972</v>
      </c>
      <c r="D273" s="241">
        <v>299000</v>
      </c>
      <c r="E273" s="20">
        <v>1575</v>
      </c>
      <c r="F273" s="20">
        <v>18</v>
      </c>
      <c r="G273" s="417">
        <v>87.5</v>
      </c>
      <c r="H273" s="243">
        <v>206</v>
      </c>
      <c r="I273" s="20">
        <v>3</v>
      </c>
      <c r="J273" s="20">
        <v>68.7</v>
      </c>
      <c r="K273" s="20">
        <v>897</v>
      </c>
      <c r="L273" s="20">
        <v>11</v>
      </c>
      <c r="M273" s="20">
        <v>81.5</v>
      </c>
      <c r="N273" s="414">
        <v>1597</v>
      </c>
      <c r="O273" s="378">
        <v>19</v>
      </c>
      <c r="P273" s="415">
        <v>84.05</v>
      </c>
      <c r="Q273" s="419">
        <v>1741</v>
      </c>
      <c r="R273" s="378">
        <v>22</v>
      </c>
      <c r="S273" s="378">
        <v>79.099999999999994</v>
      </c>
      <c r="T273" s="381">
        <v>66.319999999999993</v>
      </c>
      <c r="U273" s="420">
        <v>61.33</v>
      </c>
      <c r="V273" s="21"/>
    </row>
    <row r="274" spans="1:22" x14ac:dyDescent="0.3">
      <c r="A274" s="21" t="s">
        <v>1188</v>
      </c>
      <c r="B274" s="21" t="s">
        <v>2</v>
      </c>
      <c r="C274" s="299" t="s">
        <v>9</v>
      </c>
      <c r="D274" s="241">
        <v>389100</v>
      </c>
      <c r="E274" s="20">
        <v>878</v>
      </c>
      <c r="F274" s="20">
        <v>15</v>
      </c>
      <c r="G274" s="417">
        <v>58.533333333333331</v>
      </c>
      <c r="H274" s="243">
        <v>1501</v>
      </c>
      <c r="I274" s="20">
        <v>21</v>
      </c>
      <c r="J274" s="20">
        <v>71.5</v>
      </c>
      <c r="K274" s="20">
        <v>1140</v>
      </c>
      <c r="L274" s="20">
        <v>16</v>
      </c>
      <c r="M274" s="20">
        <v>71.2</v>
      </c>
      <c r="N274" s="414">
        <v>1545</v>
      </c>
      <c r="O274" s="378">
        <v>21</v>
      </c>
      <c r="P274" s="415">
        <v>73.569999999999993</v>
      </c>
      <c r="Q274" s="419">
        <v>1298</v>
      </c>
      <c r="R274" s="378">
        <v>21</v>
      </c>
      <c r="S274" s="378">
        <v>61.8</v>
      </c>
      <c r="T274" s="381">
        <v>55.32</v>
      </c>
      <c r="U274" s="420">
        <v>60.94</v>
      </c>
      <c r="V274" s="21"/>
    </row>
    <row r="275" spans="1:22" x14ac:dyDescent="0.3">
      <c r="A275" s="21" t="s">
        <v>1189</v>
      </c>
      <c r="B275" s="21" t="s">
        <v>14</v>
      </c>
      <c r="C275" s="299" t="s">
        <v>11</v>
      </c>
      <c r="D275" s="241">
        <v>627100</v>
      </c>
      <c r="E275" s="20">
        <v>621</v>
      </c>
      <c r="F275" s="20">
        <v>6</v>
      </c>
      <c r="G275" s="417">
        <v>103.5</v>
      </c>
      <c r="H275" s="243">
        <v>2304</v>
      </c>
      <c r="I275" s="20">
        <v>20</v>
      </c>
      <c r="J275" s="20">
        <v>115.2</v>
      </c>
      <c r="K275" s="20">
        <v>2051</v>
      </c>
      <c r="L275" s="20">
        <v>17</v>
      </c>
      <c r="M275" s="20">
        <v>120.6</v>
      </c>
      <c r="N275" s="414">
        <v>2860</v>
      </c>
      <c r="O275" s="378">
        <v>22</v>
      </c>
      <c r="P275" s="415">
        <v>130</v>
      </c>
      <c r="Q275" s="419">
        <v>2870</v>
      </c>
      <c r="R275" s="378">
        <v>22</v>
      </c>
      <c r="S275" s="378">
        <v>130.5</v>
      </c>
      <c r="T275" s="381">
        <v>97.25</v>
      </c>
      <c r="U275" s="420">
        <v>95.67</v>
      </c>
      <c r="V275" s="21"/>
    </row>
    <row r="276" spans="1:22" x14ac:dyDescent="0.3">
      <c r="A276" s="21" t="s">
        <v>906</v>
      </c>
      <c r="B276" s="21" t="s">
        <v>15</v>
      </c>
      <c r="C276" s="299" t="s">
        <v>1972</v>
      </c>
      <c r="D276" s="241">
        <v>315400</v>
      </c>
      <c r="E276" s="20">
        <v>1162</v>
      </c>
      <c r="F276" s="20">
        <v>20</v>
      </c>
      <c r="G276" s="417">
        <v>58.1</v>
      </c>
      <c r="H276" s="243">
        <v>985</v>
      </c>
      <c r="I276" s="20">
        <v>17</v>
      </c>
      <c r="J276" s="20">
        <v>57.9</v>
      </c>
      <c r="K276" s="20">
        <v>664</v>
      </c>
      <c r="L276" s="20">
        <v>11</v>
      </c>
      <c r="M276" s="20">
        <v>60.4</v>
      </c>
      <c r="N276" s="414">
        <v>954</v>
      </c>
      <c r="O276" s="378">
        <v>17</v>
      </c>
      <c r="P276" s="415">
        <v>56.12</v>
      </c>
      <c r="Q276" s="378">
        <v>921</v>
      </c>
      <c r="R276" s="378">
        <v>15</v>
      </c>
      <c r="S276" s="378">
        <v>61.4</v>
      </c>
      <c r="T276" s="381"/>
      <c r="U276" s="420"/>
      <c r="V276" s="21"/>
    </row>
    <row r="277" spans="1:22" x14ac:dyDescent="0.3">
      <c r="A277" s="21" t="s">
        <v>1520</v>
      </c>
      <c r="B277" s="21" t="s">
        <v>24</v>
      </c>
      <c r="C277" s="299" t="s">
        <v>1972</v>
      </c>
      <c r="D277" s="241">
        <v>415600</v>
      </c>
      <c r="E277" s="20">
        <v>1886</v>
      </c>
      <c r="F277" s="20">
        <v>22</v>
      </c>
      <c r="G277" s="417">
        <v>85.727272727272734</v>
      </c>
      <c r="H277" s="243">
        <v>1298</v>
      </c>
      <c r="I277" s="20">
        <v>17</v>
      </c>
      <c r="J277" s="20">
        <v>76.400000000000006</v>
      </c>
      <c r="K277" s="20"/>
      <c r="L277" s="20">
        <v>0</v>
      </c>
      <c r="M277" s="20"/>
      <c r="N277" s="414"/>
      <c r="O277" s="378"/>
      <c r="P277" s="415"/>
      <c r="Q277" s="378"/>
      <c r="R277" s="378"/>
      <c r="S277" s="378"/>
      <c r="T277" s="381"/>
      <c r="U277" s="420"/>
      <c r="V277" s="21"/>
    </row>
    <row r="278" spans="1:22" x14ac:dyDescent="0.3">
      <c r="A278" s="21" t="s">
        <v>1190</v>
      </c>
      <c r="B278" s="21" t="s">
        <v>20</v>
      </c>
      <c r="C278" s="299" t="s">
        <v>38</v>
      </c>
      <c r="D278" s="241">
        <v>355200</v>
      </c>
      <c r="E278" s="20">
        <v>1144</v>
      </c>
      <c r="F278" s="20">
        <v>16</v>
      </c>
      <c r="G278" s="417">
        <v>71.5</v>
      </c>
      <c r="H278" s="243">
        <v>22</v>
      </c>
      <c r="I278" s="20">
        <v>1</v>
      </c>
      <c r="J278" s="20">
        <v>22</v>
      </c>
      <c r="K278" s="20">
        <v>1305</v>
      </c>
      <c r="L278" s="20">
        <v>16</v>
      </c>
      <c r="M278" s="20">
        <v>81.599999999999994</v>
      </c>
      <c r="N278" s="414">
        <v>1597</v>
      </c>
      <c r="O278" s="378">
        <v>20</v>
      </c>
      <c r="P278" s="415">
        <v>79.849999999999994</v>
      </c>
      <c r="Q278" s="419">
        <v>2017</v>
      </c>
      <c r="R278" s="378">
        <v>21</v>
      </c>
      <c r="S278" s="378">
        <v>96</v>
      </c>
      <c r="T278" s="381">
        <v>86.36</v>
      </c>
      <c r="U278" s="420">
        <v>92.32</v>
      </c>
      <c r="V278" s="21"/>
    </row>
    <row r="279" spans="1:22" x14ac:dyDescent="0.3">
      <c r="A279" s="21" t="s">
        <v>1191</v>
      </c>
      <c r="B279" s="21" t="s">
        <v>18</v>
      </c>
      <c r="C279" s="299" t="s">
        <v>10</v>
      </c>
      <c r="D279" s="241">
        <v>616700</v>
      </c>
      <c r="E279" s="20">
        <v>2183</v>
      </c>
      <c r="F279" s="20">
        <v>22</v>
      </c>
      <c r="G279" s="417">
        <v>99.227272727272734</v>
      </c>
      <c r="H279" s="243">
        <v>2266</v>
      </c>
      <c r="I279" s="20">
        <v>20</v>
      </c>
      <c r="J279" s="20">
        <v>113.3</v>
      </c>
      <c r="K279" s="20">
        <v>1755</v>
      </c>
      <c r="L279" s="20">
        <v>17</v>
      </c>
      <c r="M279" s="20">
        <v>103.2</v>
      </c>
      <c r="N279" s="414">
        <v>1372</v>
      </c>
      <c r="O279" s="378">
        <v>18</v>
      </c>
      <c r="P279" s="415">
        <v>76.22</v>
      </c>
      <c r="Q279" s="378">
        <v>765</v>
      </c>
      <c r="R279" s="378">
        <v>12</v>
      </c>
      <c r="S279" s="378">
        <v>63.8</v>
      </c>
      <c r="T279" s="381">
        <v>73.89</v>
      </c>
      <c r="U279" s="420">
        <v>85.1</v>
      </c>
      <c r="V279" s="21"/>
    </row>
    <row r="280" spans="1:22" x14ac:dyDescent="0.3">
      <c r="A280" s="21" t="s">
        <v>1192</v>
      </c>
      <c r="B280" s="21" t="s">
        <v>18</v>
      </c>
      <c r="C280" s="299" t="s">
        <v>9</v>
      </c>
      <c r="D280" s="241">
        <v>310300</v>
      </c>
      <c r="E280" s="20">
        <v>1216</v>
      </c>
      <c r="F280" s="20">
        <v>18</v>
      </c>
      <c r="G280" s="417">
        <v>67.555555555555557</v>
      </c>
      <c r="H280" s="243">
        <v>570</v>
      </c>
      <c r="I280" s="20">
        <v>10</v>
      </c>
      <c r="J280" s="20">
        <v>57</v>
      </c>
      <c r="K280" s="20">
        <v>126</v>
      </c>
      <c r="L280" s="20">
        <v>3</v>
      </c>
      <c r="M280" s="20">
        <v>42</v>
      </c>
      <c r="N280" s="414">
        <v>50</v>
      </c>
      <c r="O280" s="378">
        <v>1</v>
      </c>
      <c r="P280" s="415">
        <v>50</v>
      </c>
      <c r="Q280" s="378">
        <v>292</v>
      </c>
      <c r="R280" s="378">
        <v>7</v>
      </c>
      <c r="S280" s="378">
        <v>41.7</v>
      </c>
      <c r="T280" s="381">
        <v>39.29</v>
      </c>
      <c r="U280" s="420"/>
      <c r="V280" s="21"/>
    </row>
    <row r="281" spans="1:22" x14ac:dyDescent="0.3">
      <c r="A281" s="21" t="s">
        <v>1193</v>
      </c>
      <c r="B281" s="21" t="s">
        <v>22</v>
      </c>
      <c r="C281" s="299" t="s">
        <v>9</v>
      </c>
      <c r="D281" s="241">
        <v>572900</v>
      </c>
      <c r="E281" s="20">
        <v>1076</v>
      </c>
      <c r="F281" s="20">
        <v>11</v>
      </c>
      <c r="G281" s="417">
        <v>97.818181818181813</v>
      </c>
      <c r="H281" s="243">
        <v>2105</v>
      </c>
      <c r="I281" s="20">
        <v>20</v>
      </c>
      <c r="J281" s="20">
        <v>105.2</v>
      </c>
      <c r="K281" s="20">
        <v>1095</v>
      </c>
      <c r="L281" s="20">
        <v>15</v>
      </c>
      <c r="M281" s="20">
        <v>73</v>
      </c>
      <c r="N281" s="414">
        <v>455</v>
      </c>
      <c r="O281" s="378">
        <v>6</v>
      </c>
      <c r="P281" s="415">
        <v>75.83</v>
      </c>
      <c r="Q281" s="378">
        <v>478</v>
      </c>
      <c r="R281" s="378">
        <v>6</v>
      </c>
      <c r="S281" s="378">
        <v>79.7</v>
      </c>
      <c r="T281" s="381">
        <v>92.26</v>
      </c>
      <c r="U281" s="420">
        <v>95.53</v>
      </c>
      <c r="V281" s="21"/>
    </row>
    <row r="282" spans="1:22" x14ac:dyDescent="0.3">
      <c r="A282" s="21" t="s">
        <v>977</v>
      </c>
      <c r="B282" s="21" t="s">
        <v>15</v>
      </c>
      <c r="C282" s="299" t="s">
        <v>1972</v>
      </c>
      <c r="D282" s="241">
        <v>261600</v>
      </c>
      <c r="E282" s="20">
        <v>261</v>
      </c>
      <c r="F282" s="20">
        <v>8</v>
      </c>
      <c r="G282" s="417">
        <v>32.625</v>
      </c>
      <c r="H282" s="243">
        <v>817</v>
      </c>
      <c r="I282" s="20">
        <v>17</v>
      </c>
      <c r="J282" s="20">
        <v>48.1</v>
      </c>
      <c r="K282" s="20">
        <v>517</v>
      </c>
      <c r="L282" s="20">
        <v>10</v>
      </c>
      <c r="M282" s="20">
        <v>51.7</v>
      </c>
      <c r="N282" s="414">
        <v>178</v>
      </c>
      <c r="O282" s="378">
        <v>4</v>
      </c>
      <c r="P282" s="415">
        <v>44.5</v>
      </c>
      <c r="Q282" s="378"/>
      <c r="R282" s="378"/>
      <c r="S282" s="378"/>
      <c r="T282" s="381"/>
      <c r="U282" s="420"/>
      <c r="V282" s="21"/>
    </row>
    <row r="283" spans="1:22" x14ac:dyDescent="0.3">
      <c r="A283" s="21" t="s">
        <v>1521</v>
      </c>
      <c r="B283" s="21" t="s">
        <v>12</v>
      </c>
      <c r="C283" s="299" t="s">
        <v>9</v>
      </c>
      <c r="D283" s="241">
        <v>233700</v>
      </c>
      <c r="E283" s="20">
        <v>619</v>
      </c>
      <c r="F283" s="20">
        <v>12</v>
      </c>
      <c r="G283" s="417">
        <v>51.583333333333336</v>
      </c>
      <c r="H283" s="243">
        <v>730</v>
      </c>
      <c r="I283" s="20">
        <v>17</v>
      </c>
      <c r="J283" s="20">
        <v>42.9</v>
      </c>
      <c r="K283" s="20">
        <v>314</v>
      </c>
      <c r="L283" s="20">
        <v>8</v>
      </c>
      <c r="M283" s="20">
        <v>39.200000000000003</v>
      </c>
      <c r="N283" s="414">
        <v>0</v>
      </c>
      <c r="O283" s="378">
        <v>0</v>
      </c>
      <c r="P283" s="415">
        <v>0</v>
      </c>
      <c r="Q283" s="378"/>
      <c r="R283" s="378"/>
      <c r="S283" s="378"/>
      <c r="T283" s="381"/>
      <c r="U283" s="420"/>
      <c r="V283" s="280"/>
    </row>
    <row r="284" spans="1:22" x14ac:dyDescent="0.3">
      <c r="A284" s="21" t="s">
        <v>1746</v>
      </c>
      <c r="B284" s="21" t="s">
        <v>19</v>
      </c>
      <c r="C284" s="299" t="s">
        <v>1972</v>
      </c>
      <c r="D284" s="241">
        <v>102400</v>
      </c>
      <c r="E284" s="20">
        <v>182</v>
      </c>
      <c r="F284" s="20">
        <v>3</v>
      </c>
      <c r="G284" s="417">
        <v>60.666666666666664</v>
      </c>
      <c r="H284" s="243"/>
      <c r="I284" s="20"/>
      <c r="J284" s="20"/>
      <c r="K284" s="20"/>
      <c r="L284" s="20"/>
      <c r="M284" s="20"/>
      <c r="N284" s="414"/>
      <c r="O284" s="378"/>
      <c r="P284" s="415"/>
      <c r="Q284" s="378"/>
      <c r="R284" s="378"/>
      <c r="S284" s="378"/>
      <c r="T284" s="381"/>
      <c r="U284" s="420"/>
      <c r="V284" s="280"/>
    </row>
    <row r="285" spans="1:22" x14ac:dyDescent="0.3">
      <c r="A285" s="21" t="s">
        <v>1194</v>
      </c>
      <c r="B285" s="21" t="s">
        <v>16</v>
      </c>
      <c r="C285" s="299" t="s">
        <v>9</v>
      </c>
      <c r="D285" s="241">
        <v>235100</v>
      </c>
      <c r="E285" s="20">
        <v>44</v>
      </c>
      <c r="F285" s="20">
        <v>1</v>
      </c>
      <c r="G285" s="417">
        <v>44</v>
      </c>
      <c r="H285" s="243">
        <v>72</v>
      </c>
      <c r="I285" s="20">
        <v>1</v>
      </c>
      <c r="J285" s="20">
        <v>72</v>
      </c>
      <c r="K285" s="20"/>
      <c r="L285" s="20"/>
      <c r="M285" s="20"/>
      <c r="N285" s="414">
        <v>1387</v>
      </c>
      <c r="O285" s="378">
        <v>22</v>
      </c>
      <c r="P285" s="415">
        <v>63.05</v>
      </c>
      <c r="Q285" s="419">
        <v>1287</v>
      </c>
      <c r="R285" s="378">
        <v>18</v>
      </c>
      <c r="S285" s="378">
        <v>71.5</v>
      </c>
      <c r="T285" s="381">
        <v>62.59</v>
      </c>
      <c r="U285" s="420">
        <v>52</v>
      </c>
      <c r="V285" s="21"/>
    </row>
    <row r="286" spans="1:22" x14ac:dyDescent="0.3">
      <c r="A286" s="21" t="s">
        <v>1522</v>
      </c>
      <c r="B286" s="21" t="s">
        <v>3</v>
      </c>
      <c r="C286" s="299" t="s">
        <v>38</v>
      </c>
      <c r="D286" s="241">
        <v>277200</v>
      </c>
      <c r="E286" s="20">
        <v>338</v>
      </c>
      <c r="F286" s="20">
        <v>7</v>
      </c>
      <c r="G286" s="417">
        <v>48.285714285714285</v>
      </c>
      <c r="H286" s="243">
        <v>662</v>
      </c>
      <c r="I286" s="20">
        <v>13</v>
      </c>
      <c r="J286" s="20">
        <v>50.9</v>
      </c>
      <c r="K286" s="20">
        <v>475</v>
      </c>
      <c r="L286" s="20">
        <v>9</v>
      </c>
      <c r="M286" s="20">
        <v>52.8</v>
      </c>
      <c r="N286" s="414">
        <v>247</v>
      </c>
      <c r="O286" s="378">
        <v>6</v>
      </c>
      <c r="P286" s="415">
        <v>41.17</v>
      </c>
      <c r="Q286" s="378">
        <v>720</v>
      </c>
      <c r="R286" s="378">
        <v>12</v>
      </c>
      <c r="S286" s="378">
        <v>60</v>
      </c>
      <c r="T286" s="381">
        <v>55.25</v>
      </c>
      <c r="U286" s="420"/>
      <c r="V286" s="21"/>
    </row>
    <row r="287" spans="1:22" x14ac:dyDescent="0.3">
      <c r="A287" s="21" t="s">
        <v>1523</v>
      </c>
      <c r="B287" s="21" t="s">
        <v>41</v>
      </c>
      <c r="C287" s="299" t="s">
        <v>10</v>
      </c>
      <c r="D287" s="241">
        <v>255300</v>
      </c>
      <c r="E287" s="20">
        <v>242</v>
      </c>
      <c r="F287" s="20">
        <v>3</v>
      </c>
      <c r="G287" s="417">
        <v>80.666666666666671</v>
      </c>
      <c r="H287" s="243">
        <v>134</v>
      </c>
      <c r="I287" s="20">
        <v>2</v>
      </c>
      <c r="J287" s="20">
        <v>67</v>
      </c>
      <c r="K287" s="20">
        <v>420</v>
      </c>
      <c r="L287" s="20">
        <v>6</v>
      </c>
      <c r="M287" s="20">
        <v>70</v>
      </c>
      <c r="N287" s="414">
        <v>480</v>
      </c>
      <c r="O287" s="378">
        <v>5</v>
      </c>
      <c r="P287" s="415">
        <v>96</v>
      </c>
      <c r="Q287" s="378">
        <v>841</v>
      </c>
      <c r="R287" s="378">
        <v>14</v>
      </c>
      <c r="S287" s="378">
        <v>60.1</v>
      </c>
      <c r="T287" s="381">
        <v>97.33</v>
      </c>
      <c r="U287" s="420">
        <v>113.36</v>
      </c>
      <c r="V287" s="21"/>
    </row>
    <row r="288" spans="1:22" x14ac:dyDescent="0.3">
      <c r="A288" s="21" t="s">
        <v>1196</v>
      </c>
      <c r="B288" s="21" t="s">
        <v>20</v>
      </c>
      <c r="C288" s="299" t="s">
        <v>9</v>
      </c>
      <c r="D288" s="241">
        <v>496400</v>
      </c>
      <c r="E288" s="20">
        <v>1565</v>
      </c>
      <c r="F288" s="20">
        <v>22</v>
      </c>
      <c r="G288" s="417">
        <v>71.13636363636364</v>
      </c>
      <c r="H288" s="243">
        <v>1824</v>
      </c>
      <c r="I288" s="20">
        <v>20</v>
      </c>
      <c r="J288" s="20">
        <v>91.2</v>
      </c>
      <c r="K288" s="20">
        <v>1111</v>
      </c>
      <c r="L288" s="20">
        <v>16</v>
      </c>
      <c r="M288" s="20">
        <v>69.400000000000006</v>
      </c>
      <c r="N288" s="414">
        <v>1738</v>
      </c>
      <c r="O288" s="378">
        <v>22</v>
      </c>
      <c r="P288" s="415">
        <v>79</v>
      </c>
      <c r="Q288" s="419">
        <v>1635</v>
      </c>
      <c r="R288" s="378">
        <v>22</v>
      </c>
      <c r="S288" s="378">
        <v>74.3</v>
      </c>
      <c r="T288" s="381">
        <v>63.53</v>
      </c>
      <c r="U288" s="420">
        <v>31</v>
      </c>
      <c r="V288" s="21"/>
    </row>
    <row r="289" spans="1:29" x14ac:dyDescent="0.3">
      <c r="A289" s="21" t="s">
        <v>1197</v>
      </c>
      <c r="B289" s="21" t="s">
        <v>21</v>
      </c>
      <c r="C289" s="299" t="s">
        <v>1972</v>
      </c>
      <c r="D289" s="241">
        <v>473900</v>
      </c>
      <c r="E289" s="20">
        <v>1336</v>
      </c>
      <c r="F289" s="20">
        <v>17</v>
      </c>
      <c r="G289" s="417">
        <v>78.588235294117652</v>
      </c>
      <c r="H289" s="243">
        <v>1306</v>
      </c>
      <c r="I289" s="20">
        <v>15</v>
      </c>
      <c r="J289" s="20">
        <v>87.1</v>
      </c>
      <c r="K289" s="20">
        <v>834</v>
      </c>
      <c r="L289" s="20">
        <v>13</v>
      </c>
      <c r="M289" s="20">
        <v>64.2</v>
      </c>
      <c r="N289" s="414">
        <v>2092</v>
      </c>
      <c r="O289" s="378">
        <v>22</v>
      </c>
      <c r="P289" s="415">
        <v>95.09</v>
      </c>
      <c r="Q289" s="419">
        <v>1839</v>
      </c>
      <c r="R289" s="378">
        <v>22</v>
      </c>
      <c r="S289" s="378">
        <v>83.6</v>
      </c>
      <c r="T289" s="381">
        <v>73.239999999999995</v>
      </c>
      <c r="U289" s="420">
        <v>69.319999999999993</v>
      </c>
      <c r="V289" s="21"/>
    </row>
    <row r="290" spans="1:29" x14ac:dyDescent="0.3">
      <c r="A290" s="21" t="s">
        <v>1654</v>
      </c>
      <c r="B290" s="21" t="s">
        <v>14</v>
      </c>
      <c r="C290" s="299" t="s">
        <v>10</v>
      </c>
      <c r="D290" s="241">
        <v>117300</v>
      </c>
      <c r="E290" s="20">
        <v>0</v>
      </c>
      <c r="F290" s="20">
        <v>0</v>
      </c>
      <c r="G290" s="417">
        <v>0</v>
      </c>
      <c r="H290" s="243"/>
      <c r="I290" s="20"/>
      <c r="J290" s="20"/>
      <c r="K290" s="20"/>
      <c r="L290" s="20"/>
      <c r="M290" s="20"/>
      <c r="N290" s="414"/>
      <c r="O290" s="378"/>
      <c r="P290" s="415"/>
      <c r="Q290" s="419"/>
      <c r="R290" s="378"/>
      <c r="S290" s="378"/>
      <c r="T290" s="381"/>
      <c r="U290" s="420"/>
      <c r="V290" s="280"/>
    </row>
    <row r="291" spans="1:29" x14ac:dyDescent="0.3">
      <c r="A291" s="21" t="s">
        <v>1198</v>
      </c>
      <c r="B291" s="21" t="s">
        <v>20</v>
      </c>
      <c r="C291" s="299" t="s">
        <v>9</v>
      </c>
      <c r="D291" s="241">
        <v>264400</v>
      </c>
      <c r="E291" s="20">
        <v>68</v>
      </c>
      <c r="F291" s="20">
        <v>3</v>
      </c>
      <c r="G291" s="417">
        <v>22.666666666666668</v>
      </c>
      <c r="H291" s="243">
        <v>923</v>
      </c>
      <c r="I291" s="20">
        <v>19</v>
      </c>
      <c r="J291" s="20">
        <v>48.6</v>
      </c>
      <c r="K291" s="20">
        <v>702</v>
      </c>
      <c r="L291" s="20">
        <v>12</v>
      </c>
      <c r="M291" s="20">
        <v>58.5</v>
      </c>
      <c r="N291" s="414">
        <v>837</v>
      </c>
      <c r="O291" s="378">
        <v>19</v>
      </c>
      <c r="P291" s="415">
        <v>44.05</v>
      </c>
      <c r="Q291" s="378">
        <v>624</v>
      </c>
      <c r="R291" s="378">
        <v>13</v>
      </c>
      <c r="S291" s="378">
        <v>48</v>
      </c>
      <c r="T291" s="381">
        <v>50.67</v>
      </c>
      <c r="U291" s="420">
        <v>58.81</v>
      </c>
      <c r="V291" s="21"/>
    </row>
    <row r="292" spans="1:29" x14ac:dyDescent="0.3">
      <c r="A292" s="21" t="s">
        <v>978</v>
      </c>
      <c r="B292" s="21" t="s">
        <v>12</v>
      </c>
      <c r="C292" s="299" t="s">
        <v>10</v>
      </c>
      <c r="D292" s="241">
        <v>188700</v>
      </c>
      <c r="E292" s="20">
        <v>775</v>
      </c>
      <c r="F292" s="20">
        <v>11</v>
      </c>
      <c r="G292" s="417">
        <v>70.454545454545453</v>
      </c>
      <c r="H292" s="243">
        <v>130</v>
      </c>
      <c r="I292" s="20">
        <v>3</v>
      </c>
      <c r="J292" s="20">
        <v>43.3</v>
      </c>
      <c r="K292" s="20">
        <v>385</v>
      </c>
      <c r="L292" s="20">
        <v>6</v>
      </c>
      <c r="M292" s="20">
        <v>64.2</v>
      </c>
      <c r="N292" s="414">
        <v>432</v>
      </c>
      <c r="O292" s="378">
        <v>7</v>
      </c>
      <c r="P292" s="415">
        <v>61.71</v>
      </c>
      <c r="Q292" s="378"/>
      <c r="R292" s="378"/>
      <c r="S292" s="378"/>
      <c r="T292" s="381"/>
      <c r="U292" s="420"/>
      <c r="V292" s="203"/>
    </row>
    <row r="293" spans="1:29" x14ac:dyDescent="0.3">
      <c r="A293" s="21" t="s">
        <v>907</v>
      </c>
      <c r="B293" s="21" t="s">
        <v>18</v>
      </c>
      <c r="C293" s="299" t="s">
        <v>38</v>
      </c>
      <c r="D293" s="241">
        <v>510900</v>
      </c>
      <c r="E293" s="20">
        <v>2076</v>
      </c>
      <c r="F293" s="20">
        <v>22</v>
      </c>
      <c r="G293" s="417">
        <v>94.36363636363636</v>
      </c>
      <c r="H293" s="243">
        <v>2065</v>
      </c>
      <c r="I293" s="20">
        <v>22</v>
      </c>
      <c r="J293" s="20">
        <v>93.9</v>
      </c>
      <c r="K293" s="20">
        <v>1799</v>
      </c>
      <c r="L293" s="20">
        <v>17</v>
      </c>
      <c r="M293" s="20">
        <v>105.8</v>
      </c>
      <c r="N293" s="414">
        <v>1884</v>
      </c>
      <c r="O293" s="378">
        <v>22</v>
      </c>
      <c r="P293" s="415">
        <v>85.64</v>
      </c>
      <c r="Q293" s="419">
        <v>2037</v>
      </c>
      <c r="R293" s="378">
        <v>20</v>
      </c>
      <c r="S293" s="378">
        <v>101.8</v>
      </c>
      <c r="T293" s="381">
        <v>86.16</v>
      </c>
      <c r="U293" s="420">
        <v>84.52</v>
      </c>
      <c r="V293" s="21"/>
    </row>
    <row r="294" spans="1:29" s="200" customFormat="1" x14ac:dyDescent="0.3">
      <c r="A294" s="21" t="s">
        <v>1199</v>
      </c>
      <c r="B294" s="21" t="s">
        <v>22</v>
      </c>
      <c r="C294" s="299" t="s">
        <v>9</v>
      </c>
      <c r="D294" s="241">
        <v>199600</v>
      </c>
      <c r="E294" s="20">
        <v>242</v>
      </c>
      <c r="F294" s="20">
        <v>5</v>
      </c>
      <c r="G294" s="417">
        <v>48.4</v>
      </c>
      <c r="H294" s="243">
        <v>86</v>
      </c>
      <c r="I294" s="20">
        <v>3</v>
      </c>
      <c r="J294" s="20">
        <v>28.7</v>
      </c>
      <c r="K294" s="20">
        <v>419</v>
      </c>
      <c r="L294" s="20">
        <v>8</v>
      </c>
      <c r="M294" s="20">
        <v>52.4</v>
      </c>
      <c r="N294" s="414">
        <v>31</v>
      </c>
      <c r="O294" s="378">
        <v>1</v>
      </c>
      <c r="P294" s="415">
        <v>31</v>
      </c>
      <c r="Q294" s="419"/>
      <c r="R294" s="378">
        <v>0</v>
      </c>
      <c r="S294" s="378">
        <v>0</v>
      </c>
      <c r="T294" s="381"/>
      <c r="U294" s="420"/>
      <c r="V294" s="280"/>
      <c r="W294"/>
      <c r="X294"/>
      <c r="Y294"/>
      <c r="Z294"/>
      <c r="AA294"/>
      <c r="AB294"/>
      <c r="AC294"/>
    </row>
    <row r="295" spans="1:29" s="200" customFormat="1" x14ac:dyDescent="0.3">
      <c r="A295" s="21" t="s">
        <v>1721</v>
      </c>
      <c r="B295" s="21" t="s">
        <v>41</v>
      </c>
      <c r="C295" s="299" t="s">
        <v>1975</v>
      </c>
      <c r="D295" s="241">
        <v>102400</v>
      </c>
      <c r="E295" s="20">
        <v>373</v>
      </c>
      <c r="F295" s="20">
        <v>5</v>
      </c>
      <c r="G295" s="417">
        <v>74.599999999999994</v>
      </c>
      <c r="H295" s="243"/>
      <c r="I295" s="20"/>
      <c r="J295" s="20"/>
      <c r="K295" s="20"/>
      <c r="L295" s="20"/>
      <c r="M295" s="20"/>
      <c r="N295" s="414"/>
      <c r="O295" s="378"/>
      <c r="P295" s="415"/>
      <c r="Q295" s="419"/>
      <c r="R295" s="378"/>
      <c r="S295" s="378"/>
      <c r="T295" s="381"/>
      <c r="U295" s="420"/>
      <c r="V295" s="280"/>
      <c r="W295"/>
      <c r="X295"/>
      <c r="Y295"/>
      <c r="Z295"/>
      <c r="AA295"/>
      <c r="AB295"/>
      <c r="AC295"/>
    </row>
    <row r="296" spans="1:29" x14ac:dyDescent="0.3">
      <c r="A296" s="21" t="s">
        <v>908</v>
      </c>
      <c r="B296" s="21" t="s">
        <v>23</v>
      </c>
      <c r="C296" s="299" t="s">
        <v>11</v>
      </c>
      <c r="D296" s="241">
        <v>123900</v>
      </c>
      <c r="E296" s="20">
        <v>508</v>
      </c>
      <c r="F296" s="20">
        <v>7</v>
      </c>
      <c r="G296" s="417">
        <v>72.571428571428569</v>
      </c>
      <c r="H296" s="243"/>
      <c r="I296" s="20"/>
      <c r="J296" s="20"/>
      <c r="K296" s="20"/>
      <c r="L296" s="20">
        <v>0</v>
      </c>
      <c r="M296" s="20"/>
      <c r="N296" s="414">
        <v>0</v>
      </c>
      <c r="O296" s="378">
        <v>0</v>
      </c>
      <c r="P296" s="415">
        <v>0</v>
      </c>
      <c r="Q296" s="419"/>
      <c r="R296" s="378">
        <v>0</v>
      </c>
      <c r="S296" s="378">
        <v>0</v>
      </c>
      <c r="T296" s="381"/>
      <c r="U296" s="420"/>
      <c r="V296" s="280"/>
    </row>
    <row r="297" spans="1:29" x14ac:dyDescent="0.3">
      <c r="A297" s="21" t="s">
        <v>1200</v>
      </c>
      <c r="B297" s="21" t="s">
        <v>19</v>
      </c>
      <c r="C297" s="299" t="s">
        <v>9</v>
      </c>
      <c r="D297" s="241">
        <v>413700</v>
      </c>
      <c r="E297" s="20">
        <v>984</v>
      </c>
      <c r="F297" s="20">
        <v>17</v>
      </c>
      <c r="G297" s="417">
        <v>57.882352941176471</v>
      </c>
      <c r="H297" s="243">
        <v>1444</v>
      </c>
      <c r="I297" s="20">
        <v>19</v>
      </c>
      <c r="J297" s="20">
        <v>76</v>
      </c>
      <c r="K297" s="20">
        <v>1672</v>
      </c>
      <c r="L297" s="20">
        <v>17</v>
      </c>
      <c r="M297" s="20">
        <v>98.4</v>
      </c>
      <c r="N297" s="414">
        <v>1661</v>
      </c>
      <c r="O297" s="378">
        <v>19</v>
      </c>
      <c r="P297" s="415">
        <v>87.42</v>
      </c>
      <c r="Q297" s="419">
        <v>1654</v>
      </c>
      <c r="R297" s="378">
        <v>22</v>
      </c>
      <c r="S297" s="378">
        <v>75.2</v>
      </c>
      <c r="T297" s="381">
        <v>75.81</v>
      </c>
      <c r="U297" s="420">
        <v>84</v>
      </c>
      <c r="V297" s="21"/>
    </row>
    <row r="298" spans="1:29" x14ac:dyDescent="0.3">
      <c r="A298" s="21" t="s">
        <v>1201</v>
      </c>
      <c r="B298" s="21" t="s">
        <v>24</v>
      </c>
      <c r="C298" s="299" t="s">
        <v>38</v>
      </c>
      <c r="D298" s="241">
        <v>361700</v>
      </c>
      <c r="E298" s="20">
        <v>1507</v>
      </c>
      <c r="F298" s="20">
        <v>22</v>
      </c>
      <c r="G298" s="417">
        <v>68.5</v>
      </c>
      <c r="H298" s="243">
        <v>1196</v>
      </c>
      <c r="I298" s="20">
        <v>18</v>
      </c>
      <c r="J298" s="20">
        <v>66.400000000000006</v>
      </c>
      <c r="K298" s="20">
        <v>974</v>
      </c>
      <c r="L298" s="20">
        <v>16</v>
      </c>
      <c r="M298" s="20">
        <v>60.9</v>
      </c>
      <c r="N298" s="414">
        <v>761</v>
      </c>
      <c r="O298" s="378">
        <v>13</v>
      </c>
      <c r="P298" s="415">
        <v>58.54</v>
      </c>
      <c r="Q298" s="419">
        <v>1318</v>
      </c>
      <c r="R298" s="378">
        <v>22</v>
      </c>
      <c r="S298" s="378">
        <v>59.9</v>
      </c>
      <c r="T298" s="381">
        <v>48.71</v>
      </c>
      <c r="U298" s="420"/>
      <c r="V298" s="21"/>
    </row>
    <row r="299" spans="1:29" x14ac:dyDescent="0.3">
      <c r="A299" s="21" t="s">
        <v>1655</v>
      </c>
      <c r="B299" s="21" t="s">
        <v>41</v>
      </c>
      <c r="C299" s="299" t="s">
        <v>1973</v>
      </c>
      <c r="D299" s="241">
        <v>123900</v>
      </c>
      <c r="E299" s="20">
        <v>0</v>
      </c>
      <c r="F299" s="20">
        <v>0</v>
      </c>
      <c r="G299" s="417">
        <v>0</v>
      </c>
      <c r="H299" s="243"/>
      <c r="I299" s="20"/>
      <c r="J299" s="20"/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420"/>
      <c r="V299" s="280"/>
    </row>
    <row r="300" spans="1:29" x14ac:dyDescent="0.3">
      <c r="A300" s="21" t="s">
        <v>1202</v>
      </c>
      <c r="B300" s="21" t="s">
        <v>24</v>
      </c>
      <c r="C300" s="299" t="s">
        <v>1972</v>
      </c>
      <c r="D300" s="241">
        <v>454500</v>
      </c>
      <c r="E300" s="20">
        <v>2226</v>
      </c>
      <c r="F300" s="20">
        <v>22</v>
      </c>
      <c r="G300" s="417">
        <v>101.18181818181819</v>
      </c>
      <c r="H300" s="243">
        <v>1670</v>
      </c>
      <c r="I300" s="20">
        <v>20</v>
      </c>
      <c r="J300" s="20">
        <v>83.5</v>
      </c>
      <c r="K300" s="20">
        <v>564</v>
      </c>
      <c r="L300" s="20">
        <v>6</v>
      </c>
      <c r="M300" s="20">
        <v>94</v>
      </c>
      <c r="N300" s="414">
        <v>2069</v>
      </c>
      <c r="O300" s="378">
        <v>22</v>
      </c>
      <c r="P300" s="415">
        <v>94.05</v>
      </c>
      <c r="Q300" s="419">
        <v>2047</v>
      </c>
      <c r="R300" s="378">
        <v>21</v>
      </c>
      <c r="S300" s="378">
        <v>97.5</v>
      </c>
      <c r="T300" s="381">
        <v>97.56</v>
      </c>
      <c r="U300" s="420">
        <v>79.650000000000006</v>
      </c>
      <c r="V300" s="21"/>
    </row>
    <row r="301" spans="1:29" x14ac:dyDescent="0.3">
      <c r="A301" s="21" t="s">
        <v>1203</v>
      </c>
      <c r="B301" s="21" t="s">
        <v>18</v>
      </c>
      <c r="C301" s="299" t="s">
        <v>9</v>
      </c>
      <c r="D301" s="241">
        <v>447400</v>
      </c>
      <c r="E301" s="20">
        <v>861</v>
      </c>
      <c r="F301" s="20">
        <v>14</v>
      </c>
      <c r="G301" s="417">
        <v>61.5</v>
      </c>
      <c r="H301" s="243">
        <v>1726</v>
      </c>
      <c r="I301" s="20">
        <v>21</v>
      </c>
      <c r="J301" s="20">
        <v>82.2</v>
      </c>
      <c r="K301" s="20">
        <v>1030</v>
      </c>
      <c r="L301" s="20">
        <v>17</v>
      </c>
      <c r="M301" s="20">
        <v>60.6</v>
      </c>
      <c r="N301" s="414">
        <v>1065</v>
      </c>
      <c r="O301" s="378">
        <v>20</v>
      </c>
      <c r="P301" s="415">
        <v>53.25</v>
      </c>
      <c r="Q301" s="419">
        <v>1300</v>
      </c>
      <c r="R301" s="378">
        <v>21</v>
      </c>
      <c r="S301" s="378">
        <v>61.9</v>
      </c>
      <c r="T301" s="381">
        <v>0</v>
      </c>
      <c r="U301" s="420"/>
      <c r="V301" s="21"/>
    </row>
    <row r="302" spans="1:29" x14ac:dyDescent="0.3">
      <c r="A302" s="21" t="s">
        <v>1204</v>
      </c>
      <c r="B302" s="21" t="s">
        <v>16</v>
      </c>
      <c r="C302" s="299" t="s">
        <v>38</v>
      </c>
      <c r="D302" s="241">
        <v>228600</v>
      </c>
      <c r="E302" s="20">
        <v>245</v>
      </c>
      <c r="F302" s="20">
        <v>6</v>
      </c>
      <c r="G302" s="417">
        <v>40.833333333333336</v>
      </c>
      <c r="H302" s="243">
        <v>714</v>
      </c>
      <c r="I302" s="20">
        <v>17</v>
      </c>
      <c r="J302" s="20">
        <v>42</v>
      </c>
      <c r="K302" s="20">
        <v>103</v>
      </c>
      <c r="L302" s="20">
        <v>3</v>
      </c>
      <c r="M302" s="20">
        <v>34.299999999999997</v>
      </c>
      <c r="N302" s="414">
        <v>0</v>
      </c>
      <c r="O302" s="378">
        <v>0</v>
      </c>
      <c r="P302" s="415">
        <v>0</v>
      </c>
      <c r="Q302" s="419"/>
      <c r="R302" s="378"/>
      <c r="S302" s="378"/>
      <c r="T302" s="381"/>
      <c r="U302" s="420"/>
      <c r="V302" s="21"/>
    </row>
    <row r="303" spans="1:29" x14ac:dyDescent="0.3">
      <c r="A303" s="21" t="s">
        <v>1524</v>
      </c>
      <c r="B303" s="21" t="s">
        <v>14</v>
      </c>
      <c r="C303" s="299" t="s">
        <v>38</v>
      </c>
      <c r="D303" s="241">
        <v>219900</v>
      </c>
      <c r="E303" s="20">
        <v>638</v>
      </c>
      <c r="F303" s="20">
        <v>13</v>
      </c>
      <c r="G303" s="417">
        <v>49.07692307692308</v>
      </c>
      <c r="H303" s="243">
        <v>404</v>
      </c>
      <c r="I303" s="20">
        <v>10</v>
      </c>
      <c r="J303" s="20">
        <v>40.4</v>
      </c>
      <c r="K303" s="20"/>
      <c r="L303" s="20"/>
      <c r="M303" s="20"/>
      <c r="N303" s="414"/>
      <c r="O303" s="378"/>
      <c r="P303" s="415"/>
      <c r="Q303" s="419"/>
      <c r="R303" s="378"/>
      <c r="S303" s="378"/>
      <c r="T303" s="381"/>
      <c r="U303" s="420"/>
      <c r="V303" s="21"/>
    </row>
    <row r="304" spans="1:29" x14ac:dyDescent="0.3">
      <c r="A304" s="21" t="s">
        <v>1205</v>
      </c>
      <c r="B304" s="21" t="s">
        <v>15</v>
      </c>
      <c r="C304" s="299" t="s">
        <v>10</v>
      </c>
      <c r="D304" s="241">
        <v>541000</v>
      </c>
      <c r="E304" s="20">
        <v>1922</v>
      </c>
      <c r="F304" s="20">
        <v>22</v>
      </c>
      <c r="G304" s="417">
        <v>87.36363636363636</v>
      </c>
      <c r="H304" s="243">
        <v>1789</v>
      </c>
      <c r="I304" s="20">
        <v>18</v>
      </c>
      <c r="J304" s="20">
        <v>99.4</v>
      </c>
      <c r="K304" s="20">
        <v>198</v>
      </c>
      <c r="L304" s="20">
        <v>3</v>
      </c>
      <c r="M304" s="20">
        <v>66</v>
      </c>
      <c r="N304" s="414">
        <v>1610</v>
      </c>
      <c r="O304" s="378">
        <v>17</v>
      </c>
      <c r="P304" s="415">
        <v>94.71</v>
      </c>
      <c r="Q304" s="419">
        <v>2235</v>
      </c>
      <c r="R304" s="378">
        <v>22</v>
      </c>
      <c r="S304" s="378">
        <v>101.6</v>
      </c>
      <c r="T304" s="381">
        <v>99.55</v>
      </c>
      <c r="U304" s="420"/>
      <c r="V304" s="21"/>
    </row>
    <row r="305" spans="1:25" x14ac:dyDescent="0.3">
      <c r="A305" s="21" t="s">
        <v>1206</v>
      </c>
      <c r="B305" s="21" t="s">
        <v>26</v>
      </c>
      <c r="C305" s="299" t="s">
        <v>1971</v>
      </c>
      <c r="D305" s="241">
        <v>399000</v>
      </c>
      <c r="E305" s="20">
        <v>1671</v>
      </c>
      <c r="F305" s="20">
        <v>15</v>
      </c>
      <c r="G305" s="417">
        <v>111.4</v>
      </c>
      <c r="H305" s="243">
        <v>1466</v>
      </c>
      <c r="I305" s="20">
        <v>20</v>
      </c>
      <c r="J305" s="20">
        <v>73.3</v>
      </c>
      <c r="K305" s="20">
        <v>465</v>
      </c>
      <c r="L305" s="20">
        <v>6</v>
      </c>
      <c r="M305" s="20">
        <v>77.5</v>
      </c>
      <c r="N305" s="414">
        <v>1935</v>
      </c>
      <c r="O305" s="378">
        <v>22</v>
      </c>
      <c r="P305" s="415">
        <v>87.95</v>
      </c>
      <c r="Q305" s="419">
        <v>1723</v>
      </c>
      <c r="R305" s="378">
        <v>22</v>
      </c>
      <c r="S305" s="378">
        <v>78.3</v>
      </c>
      <c r="T305" s="381">
        <v>73.819999999999993</v>
      </c>
      <c r="U305" s="420">
        <v>56.55</v>
      </c>
      <c r="V305" s="21"/>
    </row>
    <row r="306" spans="1:25" x14ac:dyDescent="0.3">
      <c r="A306" s="21" t="s">
        <v>1207</v>
      </c>
      <c r="B306" s="21" t="s">
        <v>21</v>
      </c>
      <c r="C306" s="299" t="s">
        <v>9</v>
      </c>
      <c r="D306" s="241">
        <v>316800</v>
      </c>
      <c r="E306" s="20">
        <v>617</v>
      </c>
      <c r="F306" s="20">
        <v>10</v>
      </c>
      <c r="G306" s="417">
        <v>61.7</v>
      </c>
      <c r="H306" s="243">
        <v>873</v>
      </c>
      <c r="I306" s="20">
        <v>15</v>
      </c>
      <c r="J306" s="20">
        <v>58.2</v>
      </c>
      <c r="K306" s="20">
        <v>985</v>
      </c>
      <c r="L306" s="20">
        <v>14</v>
      </c>
      <c r="M306" s="20">
        <v>70.400000000000006</v>
      </c>
      <c r="N306" s="414">
        <v>1222</v>
      </c>
      <c r="O306" s="378">
        <v>19</v>
      </c>
      <c r="P306" s="415">
        <v>64.319999999999993</v>
      </c>
      <c r="Q306" s="419">
        <v>1322</v>
      </c>
      <c r="R306" s="378">
        <v>18</v>
      </c>
      <c r="S306" s="378">
        <v>73.400000000000006</v>
      </c>
      <c r="T306" s="381">
        <v>99.17</v>
      </c>
      <c r="U306" s="420">
        <v>0</v>
      </c>
      <c r="V306" s="21"/>
    </row>
    <row r="307" spans="1:25" x14ac:dyDescent="0.3">
      <c r="A307" s="21" t="s">
        <v>1208</v>
      </c>
      <c r="B307" s="21" t="s">
        <v>24</v>
      </c>
      <c r="C307" s="299" t="s">
        <v>11</v>
      </c>
      <c r="D307" s="241">
        <v>562000</v>
      </c>
      <c r="E307" s="20">
        <v>1100</v>
      </c>
      <c r="F307" s="20">
        <v>13</v>
      </c>
      <c r="G307" s="417">
        <v>84.615384615384613</v>
      </c>
      <c r="H307" s="243">
        <v>2065</v>
      </c>
      <c r="I307" s="20">
        <v>20</v>
      </c>
      <c r="J307" s="20">
        <v>103.2</v>
      </c>
      <c r="K307" s="20">
        <v>162</v>
      </c>
      <c r="L307" s="20">
        <v>3</v>
      </c>
      <c r="M307" s="20">
        <v>54</v>
      </c>
      <c r="N307" s="414">
        <v>1411</v>
      </c>
      <c r="O307" s="378">
        <v>18</v>
      </c>
      <c r="P307" s="415">
        <v>78.39</v>
      </c>
      <c r="Q307" s="419">
        <v>1163</v>
      </c>
      <c r="R307" s="378">
        <v>13</v>
      </c>
      <c r="S307" s="378">
        <v>89.5</v>
      </c>
      <c r="T307" s="381">
        <v>74.400000000000006</v>
      </c>
      <c r="U307" s="420">
        <v>84.2</v>
      </c>
      <c r="V307" s="21"/>
    </row>
    <row r="308" spans="1:25" x14ac:dyDescent="0.3">
      <c r="A308" s="21" t="s">
        <v>1209</v>
      </c>
      <c r="B308" s="21" t="s">
        <v>41</v>
      </c>
      <c r="C308" s="299" t="s">
        <v>38</v>
      </c>
      <c r="D308" s="241">
        <v>408800</v>
      </c>
      <c r="E308" s="20">
        <v>1117</v>
      </c>
      <c r="F308" s="20">
        <v>18</v>
      </c>
      <c r="G308" s="417">
        <v>62.055555555555557</v>
      </c>
      <c r="H308" s="243">
        <v>1427</v>
      </c>
      <c r="I308" s="20">
        <v>19</v>
      </c>
      <c r="J308" s="20">
        <v>75.099999999999994</v>
      </c>
      <c r="K308" s="20">
        <v>781</v>
      </c>
      <c r="L308" s="20">
        <v>10</v>
      </c>
      <c r="M308" s="20">
        <v>78.099999999999994</v>
      </c>
      <c r="N308" s="414">
        <v>859</v>
      </c>
      <c r="O308" s="378">
        <v>13</v>
      </c>
      <c r="P308" s="415">
        <v>66.08</v>
      </c>
      <c r="Q308" s="419">
        <v>1302</v>
      </c>
      <c r="R308" s="378">
        <v>18</v>
      </c>
      <c r="S308" s="378">
        <v>72.3</v>
      </c>
      <c r="T308" s="381"/>
      <c r="U308" s="420"/>
      <c r="V308" s="21"/>
    </row>
    <row r="309" spans="1:25" x14ac:dyDescent="0.3">
      <c r="A309" s="21" t="s">
        <v>1210</v>
      </c>
      <c r="B309" s="21" t="s">
        <v>18</v>
      </c>
      <c r="C309" s="299" t="s">
        <v>38</v>
      </c>
      <c r="D309" s="241">
        <v>430000</v>
      </c>
      <c r="E309" s="20">
        <v>294</v>
      </c>
      <c r="F309" s="20">
        <v>5</v>
      </c>
      <c r="G309" s="417">
        <v>58.8</v>
      </c>
      <c r="H309" s="243">
        <v>1185</v>
      </c>
      <c r="I309" s="20">
        <v>15</v>
      </c>
      <c r="J309" s="20">
        <v>79</v>
      </c>
      <c r="K309" s="20">
        <v>1615</v>
      </c>
      <c r="L309" s="20">
        <v>17</v>
      </c>
      <c r="M309" s="20">
        <v>95</v>
      </c>
      <c r="N309" s="414">
        <v>1613</v>
      </c>
      <c r="O309" s="378">
        <v>17</v>
      </c>
      <c r="P309" s="415">
        <v>94.88</v>
      </c>
      <c r="Q309" s="419">
        <v>2064</v>
      </c>
      <c r="R309" s="378">
        <v>20</v>
      </c>
      <c r="S309" s="378">
        <v>103.2</v>
      </c>
      <c r="T309" s="381">
        <v>91.86</v>
      </c>
      <c r="U309" s="420">
        <v>78.38</v>
      </c>
      <c r="V309" s="21"/>
    </row>
    <row r="310" spans="1:25" x14ac:dyDescent="0.3">
      <c r="A310" s="21" t="s">
        <v>1656</v>
      </c>
      <c r="B310" s="21" t="s">
        <v>41</v>
      </c>
      <c r="C310" s="299" t="s">
        <v>9</v>
      </c>
      <c r="D310" s="241">
        <v>368300</v>
      </c>
      <c r="E310" s="20">
        <v>172</v>
      </c>
      <c r="F310" s="20">
        <v>3</v>
      </c>
      <c r="G310" s="417">
        <v>57.333333333333336</v>
      </c>
      <c r="H310" s="243">
        <v>812</v>
      </c>
      <c r="I310" s="20">
        <v>12</v>
      </c>
      <c r="J310" s="20">
        <v>67.7</v>
      </c>
      <c r="K310" s="20"/>
      <c r="L310" s="20">
        <v>0</v>
      </c>
      <c r="M310" s="20"/>
      <c r="N310" s="414"/>
      <c r="O310" s="378"/>
      <c r="P310" s="415"/>
      <c r="Q310" s="419"/>
      <c r="R310" s="378"/>
      <c r="S310" s="378"/>
      <c r="T310" s="381"/>
      <c r="U310" s="420"/>
      <c r="V310" s="21"/>
    </row>
    <row r="311" spans="1:25" x14ac:dyDescent="0.3">
      <c r="A311" s="21" t="s">
        <v>1745</v>
      </c>
      <c r="B311" s="21" t="s">
        <v>19</v>
      </c>
      <c r="C311" s="299" t="s">
        <v>38</v>
      </c>
      <c r="D311" s="241">
        <v>268800</v>
      </c>
      <c r="E311" s="20">
        <v>443</v>
      </c>
      <c r="F311" s="20">
        <v>11</v>
      </c>
      <c r="G311" s="417">
        <v>40.272727272727273</v>
      </c>
      <c r="H311" s="243">
        <v>790</v>
      </c>
      <c r="I311" s="20">
        <v>16</v>
      </c>
      <c r="J311" s="20">
        <v>49.4</v>
      </c>
      <c r="K311" s="20"/>
      <c r="L311" s="20"/>
      <c r="M311" s="20"/>
      <c r="N311" s="414"/>
      <c r="O311" s="378"/>
      <c r="P311" s="415"/>
      <c r="Q311" s="419"/>
      <c r="R311" s="378"/>
      <c r="S311" s="378"/>
      <c r="T311" s="381"/>
      <c r="U311" s="420"/>
      <c r="V311" s="21"/>
    </row>
    <row r="312" spans="1:25" x14ac:dyDescent="0.3">
      <c r="A312" s="21" t="s">
        <v>1211</v>
      </c>
      <c r="B312" s="21" t="s">
        <v>41</v>
      </c>
      <c r="C312" s="299" t="s">
        <v>1974</v>
      </c>
      <c r="D312" s="241">
        <v>394900</v>
      </c>
      <c r="E312" s="20">
        <v>1596</v>
      </c>
      <c r="F312" s="20">
        <v>21</v>
      </c>
      <c r="G312" s="417">
        <v>76</v>
      </c>
      <c r="H312" s="243">
        <v>1596</v>
      </c>
      <c r="I312" s="20">
        <v>22</v>
      </c>
      <c r="J312" s="20">
        <v>72.5</v>
      </c>
      <c r="K312" s="20">
        <v>1120</v>
      </c>
      <c r="L312" s="20">
        <v>17</v>
      </c>
      <c r="M312" s="20">
        <v>65.900000000000006</v>
      </c>
      <c r="N312" s="414">
        <v>1853</v>
      </c>
      <c r="O312" s="378">
        <v>22</v>
      </c>
      <c r="P312" s="415">
        <v>84.23</v>
      </c>
      <c r="Q312" s="378">
        <v>786</v>
      </c>
      <c r="R312" s="378">
        <v>10</v>
      </c>
      <c r="S312" s="378">
        <v>78.599999999999994</v>
      </c>
      <c r="T312" s="381">
        <v>79.14</v>
      </c>
      <c r="U312" s="420">
        <v>65.28</v>
      </c>
      <c r="V312" s="21"/>
    </row>
    <row r="313" spans="1:25" x14ac:dyDescent="0.3">
      <c r="A313" s="21" t="s">
        <v>1212</v>
      </c>
      <c r="B313" s="21" t="s">
        <v>12</v>
      </c>
      <c r="C313" s="299" t="s">
        <v>38</v>
      </c>
      <c r="D313" s="241">
        <v>251100</v>
      </c>
      <c r="E313" s="20">
        <v>676</v>
      </c>
      <c r="F313" s="20">
        <v>11</v>
      </c>
      <c r="G313" s="417">
        <v>61.454545454545453</v>
      </c>
      <c r="H313" s="243">
        <v>369</v>
      </c>
      <c r="I313" s="20">
        <v>8</v>
      </c>
      <c r="J313" s="20">
        <v>46.1</v>
      </c>
      <c r="K313" s="20">
        <v>733</v>
      </c>
      <c r="L313" s="20">
        <v>11</v>
      </c>
      <c r="M313" s="20">
        <v>66.599999999999994</v>
      </c>
      <c r="N313" s="414">
        <v>398</v>
      </c>
      <c r="O313" s="378">
        <v>7</v>
      </c>
      <c r="P313" s="415">
        <v>56.86</v>
      </c>
      <c r="Q313" s="378">
        <v>71</v>
      </c>
      <c r="R313" s="378">
        <v>1</v>
      </c>
      <c r="S313" s="378">
        <v>71</v>
      </c>
      <c r="T313" s="381">
        <v>0</v>
      </c>
      <c r="U313" s="420"/>
      <c r="V313" s="21"/>
    </row>
    <row r="314" spans="1:25" s="200" customFormat="1" x14ac:dyDescent="0.3">
      <c r="A314" s="21" t="s">
        <v>1213</v>
      </c>
      <c r="B314" s="21" t="s">
        <v>19</v>
      </c>
      <c r="C314" s="299" t="s">
        <v>1974</v>
      </c>
      <c r="D314" s="241">
        <v>390400</v>
      </c>
      <c r="E314" s="20">
        <v>1994</v>
      </c>
      <c r="F314" s="20">
        <v>22</v>
      </c>
      <c r="G314" s="417">
        <v>90.63636363636364</v>
      </c>
      <c r="H314" s="243">
        <v>1578</v>
      </c>
      <c r="I314" s="20">
        <v>22</v>
      </c>
      <c r="J314" s="20">
        <v>71.7</v>
      </c>
      <c r="K314" s="20">
        <v>1058</v>
      </c>
      <c r="L314" s="20">
        <v>16</v>
      </c>
      <c r="M314" s="20">
        <v>66.099999999999994</v>
      </c>
      <c r="N314" s="414">
        <v>1600</v>
      </c>
      <c r="O314" s="378">
        <v>21</v>
      </c>
      <c r="P314" s="415">
        <v>76.19</v>
      </c>
      <c r="Q314" s="419">
        <v>1557</v>
      </c>
      <c r="R314" s="378">
        <v>22</v>
      </c>
      <c r="S314" s="378">
        <v>70.8</v>
      </c>
      <c r="T314" s="381">
        <v>49.22</v>
      </c>
      <c r="U314" s="420">
        <v>56.25</v>
      </c>
      <c r="V314" s="21"/>
      <c r="W314"/>
      <c r="X314"/>
      <c r="Y314"/>
    </row>
    <row r="315" spans="1:25" x14ac:dyDescent="0.3">
      <c r="A315" s="21" t="s">
        <v>979</v>
      </c>
      <c r="B315" s="21" t="s">
        <v>15</v>
      </c>
      <c r="C315" s="299" t="s">
        <v>9</v>
      </c>
      <c r="D315" s="241">
        <v>506200</v>
      </c>
      <c r="E315" s="20">
        <v>1874</v>
      </c>
      <c r="F315" s="20">
        <v>21</v>
      </c>
      <c r="G315" s="417">
        <v>89.238095238095241</v>
      </c>
      <c r="H315" s="243">
        <v>2046</v>
      </c>
      <c r="I315" s="20">
        <v>22</v>
      </c>
      <c r="J315" s="20">
        <v>93</v>
      </c>
      <c r="K315" s="20">
        <v>616</v>
      </c>
      <c r="L315" s="20">
        <v>10</v>
      </c>
      <c r="M315" s="20">
        <v>61.6</v>
      </c>
      <c r="N315" s="414">
        <v>630</v>
      </c>
      <c r="O315" s="378">
        <v>11</v>
      </c>
      <c r="P315" s="415">
        <v>57.27</v>
      </c>
      <c r="Q315" s="419"/>
      <c r="R315" s="378"/>
      <c r="S315" s="378"/>
      <c r="T315" s="381"/>
      <c r="U315" s="420"/>
      <c r="V315" s="280"/>
    </row>
    <row r="316" spans="1:25" x14ac:dyDescent="0.3">
      <c r="A316" s="21" t="s">
        <v>1214</v>
      </c>
      <c r="B316" s="21" t="s">
        <v>12</v>
      </c>
      <c r="C316" s="299" t="s">
        <v>9</v>
      </c>
      <c r="D316" s="241">
        <v>180900</v>
      </c>
      <c r="E316" s="20">
        <v>1148</v>
      </c>
      <c r="F316" s="20">
        <v>17</v>
      </c>
      <c r="G316" s="417">
        <v>67.529411764705884</v>
      </c>
      <c r="H316" s="243">
        <v>31</v>
      </c>
      <c r="I316" s="20">
        <v>1</v>
      </c>
      <c r="J316" s="20">
        <v>31</v>
      </c>
      <c r="K316" s="20">
        <v>102</v>
      </c>
      <c r="L316" s="20">
        <v>1</v>
      </c>
      <c r="M316" s="20">
        <v>102</v>
      </c>
      <c r="N316" s="414">
        <v>129</v>
      </c>
      <c r="O316" s="378">
        <v>2</v>
      </c>
      <c r="P316" s="415">
        <v>64.5</v>
      </c>
      <c r="Q316" s="419"/>
      <c r="R316" s="378">
        <v>0</v>
      </c>
      <c r="S316" s="378">
        <v>0</v>
      </c>
      <c r="T316" s="381">
        <v>0</v>
      </c>
      <c r="U316" s="420"/>
      <c r="V316" s="280"/>
    </row>
    <row r="317" spans="1:25" x14ac:dyDescent="0.3">
      <c r="A317" s="21" t="s">
        <v>1215</v>
      </c>
      <c r="B317" s="21" t="s">
        <v>13</v>
      </c>
      <c r="C317" s="299" t="s">
        <v>38</v>
      </c>
      <c r="D317" s="241">
        <v>310300</v>
      </c>
      <c r="E317" s="20">
        <v>796</v>
      </c>
      <c r="F317" s="20">
        <v>14</v>
      </c>
      <c r="G317" s="417">
        <v>56.857142857142854</v>
      </c>
      <c r="H317" s="243">
        <v>912</v>
      </c>
      <c r="I317" s="20">
        <v>16</v>
      </c>
      <c r="J317" s="20">
        <v>57</v>
      </c>
      <c r="K317" s="20">
        <v>1238</v>
      </c>
      <c r="L317" s="20">
        <v>17</v>
      </c>
      <c r="M317" s="20">
        <v>72.8</v>
      </c>
      <c r="N317" s="414">
        <v>1137</v>
      </c>
      <c r="O317" s="378">
        <v>21</v>
      </c>
      <c r="P317" s="415">
        <v>54.14</v>
      </c>
      <c r="Q317" s="419">
        <v>1142</v>
      </c>
      <c r="R317" s="378">
        <v>22</v>
      </c>
      <c r="S317" s="378">
        <v>51.9</v>
      </c>
      <c r="T317" s="381">
        <v>48.95</v>
      </c>
      <c r="U317" s="420">
        <v>47.9</v>
      </c>
      <c r="V317" s="21"/>
    </row>
    <row r="318" spans="1:25" x14ac:dyDescent="0.3">
      <c r="A318" s="21" t="s">
        <v>1525</v>
      </c>
      <c r="B318" s="21" t="s">
        <v>15</v>
      </c>
      <c r="C318" s="299" t="s">
        <v>1972</v>
      </c>
      <c r="D318" s="241">
        <v>123900</v>
      </c>
      <c r="E318" s="20">
        <v>0</v>
      </c>
      <c r="F318" s="20">
        <v>0</v>
      </c>
      <c r="G318" s="417">
        <v>0</v>
      </c>
      <c r="H318" s="243"/>
      <c r="I318" s="20"/>
      <c r="J318" s="20"/>
      <c r="K318" s="20"/>
      <c r="L318" s="20">
        <v>0</v>
      </c>
      <c r="M318" s="20"/>
      <c r="N318" s="414"/>
      <c r="O318" s="378"/>
      <c r="P318" s="415"/>
      <c r="Q318" s="419"/>
      <c r="R318" s="378"/>
      <c r="S318" s="378"/>
      <c r="T318" s="381"/>
      <c r="U318" s="420"/>
      <c r="V318" s="280"/>
    </row>
    <row r="319" spans="1:25" x14ac:dyDescent="0.3">
      <c r="A319" s="21" t="s">
        <v>1657</v>
      </c>
      <c r="B319" s="21" t="s">
        <v>15</v>
      </c>
      <c r="C319" s="299" t="s">
        <v>1972</v>
      </c>
      <c r="D319" s="241">
        <v>153300</v>
      </c>
      <c r="E319" s="20">
        <v>1011</v>
      </c>
      <c r="F319" s="20">
        <v>16</v>
      </c>
      <c r="G319" s="417">
        <v>63.1875</v>
      </c>
      <c r="H319" s="243"/>
      <c r="I319" s="20"/>
      <c r="J319" s="20"/>
      <c r="K319" s="20"/>
      <c r="L319" s="20"/>
      <c r="M319" s="20"/>
      <c r="N319" s="414"/>
      <c r="O319" s="378"/>
      <c r="P319" s="415"/>
      <c r="Q319" s="419"/>
      <c r="R319" s="378"/>
      <c r="S319" s="378"/>
      <c r="T319" s="381"/>
      <c r="U319" s="420"/>
      <c r="V319" s="280"/>
    </row>
    <row r="320" spans="1:25" x14ac:dyDescent="0.3">
      <c r="A320" s="21" t="s">
        <v>1216</v>
      </c>
      <c r="B320" s="21" t="s">
        <v>19</v>
      </c>
      <c r="C320" s="299" t="s">
        <v>38</v>
      </c>
      <c r="D320" s="241">
        <v>410300</v>
      </c>
      <c r="E320" s="20">
        <v>1515</v>
      </c>
      <c r="F320" s="20">
        <v>18</v>
      </c>
      <c r="G320" s="417">
        <v>84.166666666666671</v>
      </c>
      <c r="H320" s="243">
        <v>603</v>
      </c>
      <c r="I320" s="20">
        <v>8</v>
      </c>
      <c r="J320" s="20">
        <v>75.400000000000006</v>
      </c>
      <c r="K320" s="20">
        <v>405</v>
      </c>
      <c r="L320" s="20">
        <v>7</v>
      </c>
      <c r="M320" s="20">
        <v>57.9</v>
      </c>
      <c r="N320" s="414">
        <v>724</v>
      </c>
      <c r="O320" s="378">
        <v>12</v>
      </c>
      <c r="P320" s="415">
        <v>60.33</v>
      </c>
      <c r="Q320" s="419">
        <v>1836</v>
      </c>
      <c r="R320" s="378">
        <v>20</v>
      </c>
      <c r="S320" s="378">
        <v>91.8</v>
      </c>
      <c r="T320" s="381">
        <v>69.7</v>
      </c>
      <c r="U320" s="420">
        <v>76.760000000000005</v>
      </c>
      <c r="V320" s="21"/>
    </row>
    <row r="321" spans="1:22" x14ac:dyDescent="0.3">
      <c r="A321" s="21" t="s">
        <v>1526</v>
      </c>
      <c r="B321" s="21" t="s">
        <v>17</v>
      </c>
      <c r="C321" s="299" t="s">
        <v>1972</v>
      </c>
      <c r="D321" s="241">
        <v>123900</v>
      </c>
      <c r="E321" s="20">
        <v>361</v>
      </c>
      <c r="F321" s="20">
        <v>5</v>
      </c>
      <c r="G321" s="417">
        <v>72.2</v>
      </c>
      <c r="H321" s="243"/>
      <c r="I321" s="20"/>
      <c r="J321" s="20"/>
      <c r="K321" s="20"/>
      <c r="L321" s="20">
        <v>0</v>
      </c>
      <c r="M321" s="20"/>
      <c r="N321" s="414"/>
      <c r="O321" s="378"/>
      <c r="P321" s="415"/>
      <c r="Q321" s="419"/>
      <c r="R321" s="378"/>
      <c r="S321" s="378"/>
      <c r="T321" s="381"/>
      <c r="U321" s="420"/>
      <c r="V321" s="280"/>
    </row>
    <row r="322" spans="1:22" x14ac:dyDescent="0.3">
      <c r="A322" s="21" t="s">
        <v>1217</v>
      </c>
      <c r="B322" s="21" t="s">
        <v>17</v>
      </c>
      <c r="C322" s="299" t="s">
        <v>38</v>
      </c>
      <c r="D322" s="241">
        <v>354500</v>
      </c>
      <c r="E322" s="20">
        <v>1266</v>
      </c>
      <c r="F322" s="20">
        <v>20</v>
      </c>
      <c r="G322" s="417">
        <v>63.3</v>
      </c>
      <c r="H322" s="243">
        <v>1042</v>
      </c>
      <c r="I322" s="20">
        <v>16</v>
      </c>
      <c r="J322" s="20">
        <v>65.099999999999994</v>
      </c>
      <c r="K322" s="20">
        <v>734</v>
      </c>
      <c r="L322" s="20">
        <v>12</v>
      </c>
      <c r="M322" s="20">
        <v>61.2</v>
      </c>
      <c r="N322" s="414">
        <v>807</v>
      </c>
      <c r="O322" s="378">
        <v>12</v>
      </c>
      <c r="P322" s="415">
        <v>67.25</v>
      </c>
      <c r="Q322" s="419">
        <v>1478</v>
      </c>
      <c r="R322" s="378">
        <v>22</v>
      </c>
      <c r="S322" s="378">
        <v>67.2</v>
      </c>
      <c r="T322" s="381"/>
      <c r="U322" s="420"/>
      <c r="V322" s="21"/>
    </row>
    <row r="323" spans="1:22" x14ac:dyDescent="0.3">
      <c r="A323" s="21" t="s">
        <v>1527</v>
      </c>
      <c r="B323" s="21" t="s">
        <v>18</v>
      </c>
      <c r="C323" s="299" t="s">
        <v>1972</v>
      </c>
      <c r="D323" s="241">
        <v>334400</v>
      </c>
      <c r="E323" s="20">
        <v>1048</v>
      </c>
      <c r="F323" s="20">
        <v>16</v>
      </c>
      <c r="G323" s="417">
        <v>65.5</v>
      </c>
      <c r="H323" s="243">
        <v>430</v>
      </c>
      <c r="I323" s="20">
        <v>7</v>
      </c>
      <c r="J323" s="20">
        <v>61.4</v>
      </c>
      <c r="K323" s="20"/>
      <c r="L323" s="20">
        <v>0</v>
      </c>
      <c r="M323" s="20"/>
      <c r="N323" s="414"/>
      <c r="O323" s="378"/>
      <c r="P323" s="415"/>
      <c r="Q323" s="419"/>
      <c r="R323" s="378"/>
      <c r="S323" s="378"/>
      <c r="T323" s="381"/>
      <c r="U323" s="420"/>
      <c r="V323" s="21"/>
    </row>
    <row r="324" spans="1:22" x14ac:dyDescent="0.3">
      <c r="A324" s="21" t="s">
        <v>1218</v>
      </c>
      <c r="B324" s="21" t="s">
        <v>26</v>
      </c>
      <c r="C324" s="299" t="s">
        <v>38</v>
      </c>
      <c r="D324" s="241">
        <v>216600</v>
      </c>
      <c r="E324" s="20">
        <v>161</v>
      </c>
      <c r="F324" s="20">
        <v>4</v>
      </c>
      <c r="G324" s="417">
        <v>40.25</v>
      </c>
      <c r="H324" s="243">
        <v>199</v>
      </c>
      <c r="I324" s="20">
        <v>4</v>
      </c>
      <c r="J324" s="20">
        <v>49.8</v>
      </c>
      <c r="K324" s="20">
        <v>16</v>
      </c>
      <c r="L324" s="20">
        <v>1</v>
      </c>
      <c r="M324" s="20">
        <v>16</v>
      </c>
      <c r="N324" s="414">
        <v>0</v>
      </c>
      <c r="O324" s="378">
        <v>0</v>
      </c>
      <c r="P324" s="415">
        <v>0</v>
      </c>
      <c r="Q324" s="378"/>
      <c r="R324" s="378"/>
      <c r="S324" s="378"/>
      <c r="T324" s="381"/>
      <c r="U324" s="420"/>
      <c r="V324" s="21"/>
    </row>
    <row r="325" spans="1:22" x14ac:dyDescent="0.3">
      <c r="A325" s="21" t="s">
        <v>909</v>
      </c>
      <c r="B325" s="21" t="s">
        <v>19</v>
      </c>
      <c r="C325" s="299" t="s">
        <v>10</v>
      </c>
      <c r="D325" s="241">
        <v>527700</v>
      </c>
      <c r="E325" s="20">
        <v>469</v>
      </c>
      <c r="F325" s="20">
        <v>7</v>
      </c>
      <c r="G325" s="417">
        <v>67</v>
      </c>
      <c r="H325" s="243">
        <v>2036</v>
      </c>
      <c r="I325" s="20">
        <v>21</v>
      </c>
      <c r="J325" s="20">
        <v>97</v>
      </c>
      <c r="K325" s="20">
        <v>1546</v>
      </c>
      <c r="L325" s="20">
        <v>17</v>
      </c>
      <c r="M325" s="20">
        <v>90.9</v>
      </c>
      <c r="N325" s="414">
        <v>1820</v>
      </c>
      <c r="O325" s="378">
        <v>19</v>
      </c>
      <c r="P325" s="415">
        <v>95.79</v>
      </c>
      <c r="Q325" s="419">
        <v>1509</v>
      </c>
      <c r="R325" s="378">
        <v>19</v>
      </c>
      <c r="S325" s="378">
        <v>79.400000000000006</v>
      </c>
      <c r="T325" s="381">
        <v>61.7</v>
      </c>
      <c r="U325" s="420">
        <v>70.38</v>
      </c>
      <c r="V325" s="21"/>
    </row>
    <row r="326" spans="1:22" x14ac:dyDescent="0.3">
      <c r="A326" s="21" t="s">
        <v>1658</v>
      </c>
      <c r="B326" s="21" t="s">
        <v>22</v>
      </c>
      <c r="C326" s="299" t="s">
        <v>1972</v>
      </c>
      <c r="D326" s="241">
        <v>207300</v>
      </c>
      <c r="E326" s="20">
        <v>1077</v>
      </c>
      <c r="F326" s="20">
        <v>17</v>
      </c>
      <c r="G326" s="417">
        <v>63.352941176470587</v>
      </c>
      <c r="H326" s="243"/>
      <c r="I326" s="20"/>
      <c r="J326" s="20"/>
      <c r="K326" s="20"/>
      <c r="L326" s="20"/>
      <c r="M326" s="20"/>
      <c r="N326" s="414"/>
      <c r="O326" s="378"/>
      <c r="P326" s="415"/>
      <c r="Q326" s="419"/>
      <c r="R326" s="378"/>
      <c r="S326" s="378"/>
      <c r="T326" s="381"/>
      <c r="U326" s="420"/>
      <c r="V326" s="280"/>
    </row>
    <row r="327" spans="1:22" x14ac:dyDescent="0.3">
      <c r="A327" s="21" t="s">
        <v>1219</v>
      </c>
      <c r="B327" s="21" t="s">
        <v>14</v>
      </c>
      <c r="C327" s="299" t="s">
        <v>1972</v>
      </c>
      <c r="D327" s="241">
        <v>378000</v>
      </c>
      <c r="E327" s="20">
        <v>1262</v>
      </c>
      <c r="F327" s="20">
        <v>21</v>
      </c>
      <c r="G327" s="417">
        <v>60.095238095238095</v>
      </c>
      <c r="H327" s="243">
        <v>1389</v>
      </c>
      <c r="I327" s="20">
        <v>20</v>
      </c>
      <c r="J327" s="20">
        <v>69.5</v>
      </c>
      <c r="K327" s="20">
        <v>1005</v>
      </c>
      <c r="L327" s="20">
        <v>16</v>
      </c>
      <c r="M327" s="20">
        <v>62.8</v>
      </c>
      <c r="N327" s="414">
        <v>1196</v>
      </c>
      <c r="O327" s="378">
        <v>17</v>
      </c>
      <c r="P327" s="415">
        <v>70.349999999999994</v>
      </c>
      <c r="Q327" s="419">
        <v>1541</v>
      </c>
      <c r="R327" s="378">
        <v>22</v>
      </c>
      <c r="S327" s="378">
        <v>70</v>
      </c>
      <c r="T327" s="381">
        <v>81.319999999999993</v>
      </c>
      <c r="U327" s="420">
        <v>49</v>
      </c>
      <c r="V327" s="21"/>
    </row>
    <row r="328" spans="1:22" x14ac:dyDescent="0.3">
      <c r="A328" s="21" t="s">
        <v>1659</v>
      </c>
      <c r="B328" s="21" t="s">
        <v>25</v>
      </c>
      <c r="C328" s="299" t="s">
        <v>1971</v>
      </c>
      <c r="D328" s="241">
        <v>117300</v>
      </c>
      <c r="E328" s="20">
        <v>684</v>
      </c>
      <c r="F328" s="20">
        <v>15</v>
      </c>
      <c r="G328" s="417">
        <v>45.6</v>
      </c>
      <c r="H328" s="243"/>
      <c r="I328" s="20"/>
      <c r="J328" s="20"/>
      <c r="K328" s="20"/>
      <c r="L328" s="20"/>
      <c r="M328" s="20"/>
      <c r="N328" s="414"/>
      <c r="O328" s="378"/>
      <c r="P328" s="415"/>
      <c r="Q328" s="419"/>
      <c r="R328" s="378"/>
      <c r="S328" s="378"/>
      <c r="T328" s="381"/>
      <c r="U328" s="420"/>
      <c r="V328" s="280"/>
    </row>
    <row r="329" spans="1:22" x14ac:dyDescent="0.3">
      <c r="A329" s="21" t="s">
        <v>1220</v>
      </c>
      <c r="B329" s="21" t="s">
        <v>23</v>
      </c>
      <c r="C329" s="299" t="s">
        <v>1971</v>
      </c>
      <c r="D329" s="241">
        <v>467900</v>
      </c>
      <c r="E329" s="20">
        <v>2079</v>
      </c>
      <c r="F329" s="20">
        <v>21</v>
      </c>
      <c r="G329" s="417">
        <v>99</v>
      </c>
      <c r="H329" s="243">
        <v>1805</v>
      </c>
      <c r="I329" s="20">
        <v>21</v>
      </c>
      <c r="J329" s="20">
        <v>86</v>
      </c>
      <c r="K329" s="20">
        <v>1366</v>
      </c>
      <c r="L329" s="20">
        <v>15</v>
      </c>
      <c r="M329" s="20">
        <v>91.1</v>
      </c>
      <c r="N329" s="414">
        <v>1875</v>
      </c>
      <c r="O329" s="378">
        <v>21</v>
      </c>
      <c r="P329" s="415">
        <v>89.29</v>
      </c>
      <c r="Q329" s="419">
        <v>1704</v>
      </c>
      <c r="R329" s="378">
        <v>22</v>
      </c>
      <c r="S329" s="378">
        <v>77.5</v>
      </c>
      <c r="T329" s="381">
        <v>73.44</v>
      </c>
      <c r="U329" s="420">
        <v>0</v>
      </c>
      <c r="V329" s="21"/>
    </row>
    <row r="330" spans="1:22" x14ac:dyDescent="0.3">
      <c r="A330" s="21" t="s">
        <v>1221</v>
      </c>
      <c r="B330" s="21" t="s">
        <v>41</v>
      </c>
      <c r="C330" s="299" t="s">
        <v>9</v>
      </c>
      <c r="D330" s="241">
        <v>436700</v>
      </c>
      <c r="E330" s="20">
        <v>1144</v>
      </c>
      <c r="F330" s="20">
        <v>17</v>
      </c>
      <c r="G330" s="417">
        <v>67.294117647058826</v>
      </c>
      <c r="H330" s="243">
        <v>1685</v>
      </c>
      <c r="I330" s="20">
        <v>21</v>
      </c>
      <c r="J330" s="20">
        <v>80.2</v>
      </c>
      <c r="K330" s="20">
        <v>1124</v>
      </c>
      <c r="L330" s="20">
        <v>17</v>
      </c>
      <c r="M330" s="20">
        <v>66.099999999999994</v>
      </c>
      <c r="N330" s="414">
        <v>1040</v>
      </c>
      <c r="O330" s="378">
        <v>15</v>
      </c>
      <c r="P330" s="415">
        <v>69.33</v>
      </c>
      <c r="Q330" s="419">
        <v>1435</v>
      </c>
      <c r="R330" s="378">
        <v>20</v>
      </c>
      <c r="S330" s="378">
        <v>71.8</v>
      </c>
      <c r="T330" s="381">
        <v>73.33</v>
      </c>
      <c r="U330" s="420">
        <v>45.83</v>
      </c>
      <c r="V330" s="21"/>
    </row>
    <row r="331" spans="1:22" x14ac:dyDescent="0.3">
      <c r="A331" s="21" t="s">
        <v>1222</v>
      </c>
      <c r="B331" s="21" t="s">
        <v>20</v>
      </c>
      <c r="C331" s="299" t="s">
        <v>10</v>
      </c>
      <c r="D331" s="241">
        <v>420600</v>
      </c>
      <c r="E331" s="20">
        <v>438</v>
      </c>
      <c r="F331" s="20">
        <v>8</v>
      </c>
      <c r="G331" s="417">
        <v>54.75</v>
      </c>
      <c r="H331" s="243">
        <v>1468</v>
      </c>
      <c r="I331" s="20">
        <v>19</v>
      </c>
      <c r="J331" s="20">
        <v>77.3</v>
      </c>
      <c r="K331" s="20">
        <v>290</v>
      </c>
      <c r="L331" s="20">
        <v>5</v>
      </c>
      <c r="M331" s="20">
        <v>58</v>
      </c>
      <c r="N331" s="414">
        <v>883</v>
      </c>
      <c r="O331" s="378">
        <v>12</v>
      </c>
      <c r="P331" s="415">
        <v>73.58</v>
      </c>
      <c r="Q331" s="419">
        <v>1133</v>
      </c>
      <c r="R331" s="378">
        <v>15</v>
      </c>
      <c r="S331" s="378">
        <v>75.5</v>
      </c>
      <c r="T331" s="381">
        <v>73.5</v>
      </c>
      <c r="U331" s="420">
        <v>63.4</v>
      </c>
      <c r="V331" s="21"/>
    </row>
    <row r="332" spans="1:22" x14ac:dyDescent="0.3">
      <c r="A332" s="21" t="s">
        <v>1223</v>
      </c>
      <c r="B332" s="21" t="s">
        <v>14</v>
      </c>
      <c r="C332" s="299" t="s">
        <v>9</v>
      </c>
      <c r="D332" s="241">
        <v>427300</v>
      </c>
      <c r="E332" s="20">
        <v>1769</v>
      </c>
      <c r="F332" s="20">
        <v>21</v>
      </c>
      <c r="G332" s="417">
        <v>84.238095238095241</v>
      </c>
      <c r="H332" s="243">
        <v>628</v>
      </c>
      <c r="I332" s="20">
        <v>8</v>
      </c>
      <c r="J332" s="20">
        <v>78.5</v>
      </c>
      <c r="K332" s="20">
        <v>482</v>
      </c>
      <c r="L332" s="20">
        <v>4</v>
      </c>
      <c r="M332" s="20">
        <v>120.5</v>
      </c>
      <c r="N332" s="414">
        <v>1511</v>
      </c>
      <c r="O332" s="378">
        <v>19</v>
      </c>
      <c r="P332" s="415">
        <v>79.53</v>
      </c>
      <c r="Q332" s="419">
        <v>1557</v>
      </c>
      <c r="R332" s="378">
        <v>17</v>
      </c>
      <c r="S332" s="378">
        <v>91.6</v>
      </c>
      <c r="T332" s="381">
        <v>94.14</v>
      </c>
      <c r="U332" s="420">
        <v>92</v>
      </c>
      <c r="V332" s="21"/>
    </row>
    <row r="333" spans="1:22" x14ac:dyDescent="0.3">
      <c r="A333" s="21" t="s">
        <v>1660</v>
      </c>
      <c r="B333" s="21" t="s">
        <v>21</v>
      </c>
      <c r="C333" s="299" t="s">
        <v>1972</v>
      </c>
      <c r="D333" s="241">
        <v>117300</v>
      </c>
      <c r="E333" s="20">
        <v>0</v>
      </c>
      <c r="F333" s="20">
        <v>0</v>
      </c>
      <c r="G333" s="417">
        <v>0</v>
      </c>
      <c r="H333" s="243"/>
      <c r="I333" s="20"/>
      <c r="J333" s="20"/>
      <c r="K333" s="20"/>
      <c r="L333" s="20"/>
      <c r="M333" s="20"/>
      <c r="N333" s="414"/>
      <c r="O333" s="378"/>
      <c r="P333" s="415"/>
      <c r="Q333" s="419"/>
      <c r="R333" s="378"/>
      <c r="S333" s="378"/>
      <c r="T333" s="381"/>
      <c r="U333" s="420"/>
      <c r="V333" s="280"/>
    </row>
    <row r="334" spans="1:22" x14ac:dyDescent="0.3">
      <c r="A334" s="21" t="s">
        <v>1224</v>
      </c>
      <c r="B334" s="21" t="s">
        <v>16</v>
      </c>
      <c r="C334" s="299" t="s">
        <v>9</v>
      </c>
      <c r="D334" s="241">
        <v>341600</v>
      </c>
      <c r="E334" s="20">
        <v>322</v>
      </c>
      <c r="F334" s="20">
        <v>5</v>
      </c>
      <c r="G334" s="417">
        <v>64.400000000000006</v>
      </c>
      <c r="H334" s="243">
        <v>502</v>
      </c>
      <c r="I334" s="20">
        <v>8</v>
      </c>
      <c r="J334" s="20">
        <v>62.8</v>
      </c>
      <c r="K334" s="20">
        <v>1208</v>
      </c>
      <c r="L334" s="20">
        <v>17</v>
      </c>
      <c r="M334" s="20">
        <v>71.099999999999994</v>
      </c>
      <c r="N334" s="414">
        <v>1408</v>
      </c>
      <c r="O334" s="378">
        <v>21</v>
      </c>
      <c r="P334" s="415">
        <v>67.05</v>
      </c>
      <c r="Q334" s="378">
        <v>269</v>
      </c>
      <c r="R334" s="378">
        <v>5</v>
      </c>
      <c r="S334" s="378">
        <v>53.8</v>
      </c>
      <c r="T334" s="381">
        <v>61.94</v>
      </c>
      <c r="U334" s="420">
        <v>68.599999999999994</v>
      </c>
      <c r="V334" s="21"/>
    </row>
    <row r="335" spans="1:22" x14ac:dyDescent="0.3">
      <c r="A335" s="21" t="s">
        <v>1225</v>
      </c>
      <c r="B335" s="21" t="s">
        <v>21</v>
      </c>
      <c r="C335" s="299" t="s">
        <v>9</v>
      </c>
      <c r="D335" s="241">
        <v>303700</v>
      </c>
      <c r="E335" s="20">
        <v>830</v>
      </c>
      <c r="F335" s="20">
        <v>16</v>
      </c>
      <c r="G335" s="417">
        <v>51.875</v>
      </c>
      <c r="H335" s="243">
        <v>1116</v>
      </c>
      <c r="I335" s="20">
        <v>20</v>
      </c>
      <c r="J335" s="20">
        <v>55.8</v>
      </c>
      <c r="K335" s="20">
        <v>294</v>
      </c>
      <c r="L335" s="20">
        <v>6</v>
      </c>
      <c r="M335" s="20">
        <v>49</v>
      </c>
      <c r="N335" s="414">
        <v>1227</v>
      </c>
      <c r="O335" s="378">
        <v>21</v>
      </c>
      <c r="P335" s="415">
        <v>58.43</v>
      </c>
      <c r="Q335" s="378">
        <v>298</v>
      </c>
      <c r="R335" s="378">
        <v>6</v>
      </c>
      <c r="S335" s="378">
        <v>49.7</v>
      </c>
      <c r="T335" s="381">
        <v>70.86</v>
      </c>
      <c r="U335" s="420">
        <v>59.63</v>
      </c>
      <c r="V335" s="21"/>
    </row>
    <row r="336" spans="1:22" x14ac:dyDescent="0.3">
      <c r="A336" s="21" t="s">
        <v>1226</v>
      </c>
      <c r="B336" s="21" t="s">
        <v>3</v>
      </c>
      <c r="C336" s="299" t="s">
        <v>10</v>
      </c>
      <c r="D336" s="241">
        <v>479800</v>
      </c>
      <c r="E336" s="20">
        <v>641</v>
      </c>
      <c r="F336" s="20">
        <v>9</v>
      </c>
      <c r="G336" s="417">
        <v>71.222222222222229</v>
      </c>
      <c r="H336" s="243">
        <v>1851</v>
      </c>
      <c r="I336" s="20">
        <v>21</v>
      </c>
      <c r="J336" s="20">
        <v>88.1</v>
      </c>
      <c r="K336" s="20">
        <v>1036</v>
      </c>
      <c r="L336" s="20">
        <v>9</v>
      </c>
      <c r="M336" s="20">
        <v>115.1</v>
      </c>
      <c r="N336" s="414">
        <v>2096</v>
      </c>
      <c r="O336" s="378">
        <v>22</v>
      </c>
      <c r="P336" s="415">
        <v>95.27</v>
      </c>
      <c r="Q336" s="419">
        <v>2149</v>
      </c>
      <c r="R336" s="378">
        <v>21</v>
      </c>
      <c r="S336" s="378">
        <v>102.3</v>
      </c>
      <c r="T336" s="381">
        <v>82.27</v>
      </c>
      <c r="U336" s="420">
        <v>94.73</v>
      </c>
      <c r="V336" s="21"/>
    </row>
    <row r="337" spans="1:22" x14ac:dyDescent="0.3">
      <c r="A337" s="21" t="s">
        <v>1227</v>
      </c>
      <c r="B337" s="21" t="s">
        <v>15</v>
      </c>
      <c r="C337" s="299" t="s">
        <v>9</v>
      </c>
      <c r="D337" s="241">
        <v>349600</v>
      </c>
      <c r="E337" s="20">
        <v>35</v>
      </c>
      <c r="F337" s="20">
        <v>1</v>
      </c>
      <c r="G337" s="417">
        <v>35</v>
      </c>
      <c r="H337" s="243"/>
      <c r="I337" s="20"/>
      <c r="J337" s="20"/>
      <c r="K337" s="20">
        <v>1124</v>
      </c>
      <c r="L337" s="20">
        <v>14</v>
      </c>
      <c r="M337" s="20">
        <v>80.3</v>
      </c>
      <c r="N337" s="414">
        <v>1435</v>
      </c>
      <c r="O337" s="378">
        <v>18</v>
      </c>
      <c r="P337" s="415">
        <v>79.72</v>
      </c>
      <c r="Q337" s="419">
        <v>1812</v>
      </c>
      <c r="R337" s="378">
        <v>20</v>
      </c>
      <c r="S337" s="378">
        <v>90.6</v>
      </c>
      <c r="T337" s="381">
        <v>102.5</v>
      </c>
      <c r="U337" s="420"/>
      <c r="V337" s="21"/>
    </row>
    <row r="338" spans="1:22" x14ac:dyDescent="0.3">
      <c r="A338" s="21" t="s">
        <v>1228</v>
      </c>
      <c r="B338" s="21" t="s">
        <v>25</v>
      </c>
      <c r="C338" s="299" t="s">
        <v>9</v>
      </c>
      <c r="D338" s="241">
        <v>494600</v>
      </c>
      <c r="E338" s="20">
        <v>1994</v>
      </c>
      <c r="F338" s="20">
        <v>19</v>
      </c>
      <c r="G338" s="417">
        <v>104.94736842105263</v>
      </c>
      <c r="H338" s="243">
        <v>1363</v>
      </c>
      <c r="I338" s="20">
        <v>15</v>
      </c>
      <c r="J338" s="20">
        <v>90.9</v>
      </c>
      <c r="K338" s="20">
        <v>1423</v>
      </c>
      <c r="L338" s="20">
        <v>16</v>
      </c>
      <c r="M338" s="20">
        <v>88.9</v>
      </c>
      <c r="N338" s="414">
        <v>1967</v>
      </c>
      <c r="O338" s="378">
        <v>19</v>
      </c>
      <c r="P338" s="415">
        <v>103.53</v>
      </c>
      <c r="Q338" s="419">
        <v>2121</v>
      </c>
      <c r="R338" s="378">
        <v>22</v>
      </c>
      <c r="S338" s="378">
        <v>96.4</v>
      </c>
      <c r="T338" s="381">
        <v>88.62</v>
      </c>
      <c r="U338" s="420">
        <v>82.41</v>
      </c>
      <c r="V338" s="21"/>
    </row>
    <row r="339" spans="1:22" x14ac:dyDescent="0.3">
      <c r="A339" s="21" t="s">
        <v>980</v>
      </c>
      <c r="B339" s="21" t="s">
        <v>19</v>
      </c>
      <c r="C339" s="299" t="s">
        <v>9</v>
      </c>
      <c r="D339" s="241">
        <v>334400</v>
      </c>
      <c r="E339" s="20">
        <v>1005</v>
      </c>
      <c r="F339" s="20">
        <v>16</v>
      </c>
      <c r="G339" s="417">
        <v>62.8125</v>
      </c>
      <c r="H339" s="243">
        <v>1290</v>
      </c>
      <c r="I339" s="20">
        <v>21</v>
      </c>
      <c r="J339" s="20">
        <v>61.4</v>
      </c>
      <c r="K339" s="20">
        <v>100</v>
      </c>
      <c r="L339" s="20">
        <v>2</v>
      </c>
      <c r="M339" s="20">
        <v>50</v>
      </c>
      <c r="N339" s="414">
        <v>33</v>
      </c>
      <c r="O339" s="378">
        <v>1</v>
      </c>
      <c r="P339" s="415">
        <v>33</v>
      </c>
      <c r="Q339" s="419"/>
      <c r="R339" s="378"/>
      <c r="S339" s="378"/>
      <c r="T339" s="381"/>
      <c r="U339" s="420"/>
      <c r="V339" s="21"/>
    </row>
    <row r="340" spans="1:22" x14ac:dyDescent="0.3">
      <c r="A340" s="21" t="s">
        <v>1229</v>
      </c>
      <c r="B340" s="21" t="s">
        <v>20</v>
      </c>
      <c r="C340" s="299" t="s">
        <v>9</v>
      </c>
      <c r="D340" s="241">
        <v>494500</v>
      </c>
      <c r="E340" s="20">
        <v>986</v>
      </c>
      <c r="F340" s="20">
        <v>16</v>
      </c>
      <c r="G340" s="417">
        <v>61.625</v>
      </c>
      <c r="H340" s="243">
        <v>1181</v>
      </c>
      <c r="I340" s="20">
        <v>13</v>
      </c>
      <c r="J340" s="20">
        <v>90.8</v>
      </c>
      <c r="K340" s="20">
        <v>198</v>
      </c>
      <c r="L340" s="20">
        <v>5</v>
      </c>
      <c r="M340" s="20">
        <v>39.6</v>
      </c>
      <c r="N340" s="414">
        <v>1260</v>
      </c>
      <c r="O340" s="378">
        <v>17</v>
      </c>
      <c r="P340" s="415">
        <v>74.12</v>
      </c>
      <c r="Q340" s="419">
        <v>1502</v>
      </c>
      <c r="R340" s="378">
        <v>22</v>
      </c>
      <c r="S340" s="378">
        <v>68.3</v>
      </c>
      <c r="T340" s="381">
        <v>61.05</v>
      </c>
      <c r="U340" s="420">
        <v>62.3</v>
      </c>
      <c r="V340" s="21"/>
    </row>
    <row r="341" spans="1:22" x14ac:dyDescent="0.3">
      <c r="A341" s="21" t="s">
        <v>1661</v>
      </c>
      <c r="B341" s="21" t="s">
        <v>23</v>
      </c>
      <c r="C341" s="299" t="s">
        <v>10</v>
      </c>
      <c r="D341" s="241">
        <v>117300</v>
      </c>
      <c r="E341" s="20">
        <v>0</v>
      </c>
      <c r="F341" s="20">
        <v>0</v>
      </c>
      <c r="G341" s="417">
        <v>0</v>
      </c>
      <c r="H341" s="243"/>
      <c r="I341" s="20"/>
      <c r="J341" s="20"/>
      <c r="K341" s="20"/>
      <c r="L341" s="20"/>
      <c r="M341" s="20"/>
      <c r="N341" s="414"/>
      <c r="O341" s="378"/>
      <c r="P341" s="415"/>
      <c r="Q341" s="419"/>
      <c r="R341" s="378"/>
      <c r="S341" s="378"/>
      <c r="T341" s="381"/>
      <c r="U341" s="420"/>
      <c r="V341" s="280"/>
    </row>
    <row r="342" spans="1:22" x14ac:dyDescent="0.3">
      <c r="A342" s="21" t="s">
        <v>1230</v>
      </c>
      <c r="B342" s="21" t="s">
        <v>21</v>
      </c>
      <c r="C342" s="299" t="s">
        <v>1973</v>
      </c>
      <c r="D342" s="241">
        <v>389800</v>
      </c>
      <c r="E342" s="20">
        <v>1691</v>
      </c>
      <c r="F342" s="20">
        <v>20</v>
      </c>
      <c r="G342" s="417">
        <v>84.55</v>
      </c>
      <c r="H342" s="243">
        <v>1504</v>
      </c>
      <c r="I342" s="20">
        <v>21</v>
      </c>
      <c r="J342" s="20">
        <v>71.599999999999994</v>
      </c>
      <c r="K342" s="20">
        <v>349</v>
      </c>
      <c r="L342" s="20">
        <v>6</v>
      </c>
      <c r="M342" s="20">
        <v>58.2</v>
      </c>
      <c r="N342" s="414">
        <v>0</v>
      </c>
      <c r="O342" s="378">
        <v>0</v>
      </c>
      <c r="P342" s="415">
        <v>0</v>
      </c>
      <c r="Q342" s="419"/>
      <c r="R342" s="378"/>
      <c r="S342" s="378"/>
      <c r="T342" s="381"/>
      <c r="U342" s="420"/>
      <c r="V342" s="280"/>
    </row>
    <row r="343" spans="1:22" x14ac:dyDescent="0.3">
      <c r="A343" s="21" t="s">
        <v>1231</v>
      </c>
      <c r="B343" s="21" t="s">
        <v>25</v>
      </c>
      <c r="C343" s="299" t="s">
        <v>11</v>
      </c>
      <c r="D343" s="241">
        <v>123900</v>
      </c>
      <c r="E343" s="20">
        <v>411</v>
      </c>
      <c r="F343" s="20">
        <v>9</v>
      </c>
      <c r="G343" s="417">
        <v>45.666666666666664</v>
      </c>
      <c r="H343" s="243"/>
      <c r="I343" s="20"/>
      <c r="J343" s="20"/>
      <c r="K343" s="20"/>
      <c r="L343" s="20">
        <v>0</v>
      </c>
      <c r="M343" s="20"/>
      <c r="N343" s="414">
        <v>0</v>
      </c>
      <c r="O343" s="378">
        <v>0</v>
      </c>
      <c r="P343" s="415">
        <v>0</v>
      </c>
      <c r="Q343" s="419"/>
      <c r="R343" s="378"/>
      <c r="S343" s="378"/>
      <c r="T343" s="381"/>
      <c r="U343" s="420"/>
      <c r="V343" s="280"/>
    </row>
    <row r="344" spans="1:22" x14ac:dyDescent="0.3">
      <c r="A344" s="21" t="s">
        <v>1528</v>
      </c>
      <c r="B344" s="21" t="s">
        <v>17</v>
      </c>
      <c r="C344" s="299" t="s">
        <v>38</v>
      </c>
      <c r="D344" s="241">
        <v>127400</v>
      </c>
      <c r="E344" s="20">
        <v>342</v>
      </c>
      <c r="F344" s="20">
        <v>5</v>
      </c>
      <c r="G344" s="417">
        <v>68.400000000000006</v>
      </c>
      <c r="H344" s="243">
        <v>104</v>
      </c>
      <c r="I344" s="20">
        <v>4</v>
      </c>
      <c r="J344" s="20">
        <v>26</v>
      </c>
      <c r="K344" s="20"/>
      <c r="L344" s="20">
        <v>0</v>
      </c>
      <c r="M344" s="20"/>
      <c r="N344" s="414"/>
      <c r="O344" s="378"/>
      <c r="P344" s="415"/>
      <c r="Q344" s="419"/>
      <c r="R344" s="378"/>
      <c r="S344" s="378"/>
      <c r="T344" s="381"/>
      <c r="U344" s="420"/>
      <c r="V344" s="280"/>
    </row>
    <row r="345" spans="1:22" x14ac:dyDescent="0.3">
      <c r="A345" s="21" t="s">
        <v>1232</v>
      </c>
      <c r="B345" s="21" t="s">
        <v>20</v>
      </c>
      <c r="C345" s="299" t="s">
        <v>38</v>
      </c>
      <c r="D345" s="241">
        <v>171500</v>
      </c>
      <c r="E345" s="20">
        <v>144</v>
      </c>
      <c r="F345" s="20">
        <v>3</v>
      </c>
      <c r="G345" s="417">
        <v>48</v>
      </c>
      <c r="H345" s="243">
        <v>140</v>
      </c>
      <c r="I345" s="20">
        <v>4</v>
      </c>
      <c r="J345" s="20">
        <v>35</v>
      </c>
      <c r="K345" s="20"/>
      <c r="L345" s="20">
        <v>0</v>
      </c>
      <c r="M345" s="20"/>
      <c r="N345" s="414">
        <v>0</v>
      </c>
      <c r="O345" s="378">
        <v>0</v>
      </c>
      <c r="P345" s="415">
        <v>0</v>
      </c>
      <c r="Q345" s="419"/>
      <c r="R345" s="378"/>
      <c r="S345" s="378"/>
      <c r="T345" s="381"/>
      <c r="U345" s="420"/>
      <c r="V345" s="21"/>
    </row>
    <row r="346" spans="1:22" x14ac:dyDescent="0.3">
      <c r="A346" s="21" t="s">
        <v>1233</v>
      </c>
      <c r="B346" s="21" t="s">
        <v>20</v>
      </c>
      <c r="C346" s="299" t="s">
        <v>9</v>
      </c>
      <c r="D346" s="241">
        <v>459300</v>
      </c>
      <c r="E346" s="20">
        <v>1087</v>
      </c>
      <c r="F346" s="20">
        <v>14</v>
      </c>
      <c r="G346" s="417">
        <v>77.642857142857139</v>
      </c>
      <c r="H346" s="243">
        <v>1350</v>
      </c>
      <c r="I346" s="20">
        <v>16</v>
      </c>
      <c r="J346" s="20">
        <v>84.4</v>
      </c>
      <c r="K346" s="20">
        <v>248</v>
      </c>
      <c r="L346" s="20">
        <v>5</v>
      </c>
      <c r="M346" s="20">
        <v>49.6</v>
      </c>
      <c r="N346" s="414">
        <v>135</v>
      </c>
      <c r="O346" s="378">
        <v>2</v>
      </c>
      <c r="P346" s="415">
        <v>67.5</v>
      </c>
      <c r="Q346" s="419"/>
      <c r="R346" s="378">
        <v>0</v>
      </c>
      <c r="S346" s="378">
        <v>0</v>
      </c>
      <c r="T346" s="381"/>
      <c r="U346" s="420"/>
      <c r="V346" s="21"/>
    </row>
    <row r="347" spans="1:22" x14ac:dyDescent="0.3">
      <c r="A347" s="21" t="s">
        <v>1234</v>
      </c>
      <c r="B347" s="21" t="s">
        <v>3</v>
      </c>
      <c r="C347" s="299" t="s">
        <v>38</v>
      </c>
      <c r="D347" s="241">
        <v>307000</v>
      </c>
      <c r="E347" s="20">
        <v>422</v>
      </c>
      <c r="F347" s="20">
        <v>7</v>
      </c>
      <c r="G347" s="417">
        <v>60.285714285714285</v>
      </c>
      <c r="H347" s="243">
        <v>1128</v>
      </c>
      <c r="I347" s="20">
        <v>20</v>
      </c>
      <c r="J347" s="20">
        <v>56.4</v>
      </c>
      <c r="K347" s="20">
        <v>1335</v>
      </c>
      <c r="L347" s="20">
        <v>16</v>
      </c>
      <c r="M347" s="20">
        <v>83.4</v>
      </c>
      <c r="N347" s="414">
        <v>1603</v>
      </c>
      <c r="O347" s="378">
        <v>19</v>
      </c>
      <c r="P347" s="415">
        <v>84.37</v>
      </c>
      <c r="Q347" s="419">
        <v>1887</v>
      </c>
      <c r="R347" s="378">
        <v>22</v>
      </c>
      <c r="S347" s="378">
        <v>85.8</v>
      </c>
      <c r="T347" s="381">
        <v>82</v>
      </c>
      <c r="U347" s="420">
        <v>94.38</v>
      </c>
      <c r="V347" s="21"/>
    </row>
    <row r="348" spans="1:22" x14ac:dyDescent="0.3">
      <c r="A348" s="21" t="s">
        <v>1744</v>
      </c>
      <c r="B348" s="21" t="s">
        <v>14</v>
      </c>
      <c r="C348" s="299" t="s">
        <v>38</v>
      </c>
      <c r="D348" s="241">
        <v>123900</v>
      </c>
      <c r="E348" s="20">
        <v>370</v>
      </c>
      <c r="F348" s="20">
        <v>6</v>
      </c>
      <c r="G348" s="417">
        <v>61.666666666666664</v>
      </c>
      <c r="H348" s="243"/>
      <c r="I348" s="20"/>
      <c r="J348" s="20"/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</v>
      </c>
      <c r="U348" s="420"/>
      <c r="V348" s="280"/>
    </row>
    <row r="349" spans="1:22" x14ac:dyDescent="0.3">
      <c r="A349" s="21" t="s">
        <v>1743</v>
      </c>
      <c r="B349" s="21" t="s">
        <v>16</v>
      </c>
      <c r="C349" s="299" t="s">
        <v>10</v>
      </c>
      <c r="D349" s="241">
        <v>117300</v>
      </c>
      <c r="E349" s="20">
        <v>0</v>
      </c>
      <c r="F349" s="20">
        <v>0</v>
      </c>
      <c r="G349" s="417">
        <v>0</v>
      </c>
      <c r="H349" s="243"/>
      <c r="I349" s="20"/>
      <c r="J349" s="20"/>
      <c r="K349" s="20"/>
      <c r="L349" s="20"/>
      <c r="M349" s="20"/>
      <c r="N349" s="422"/>
      <c r="O349" s="20"/>
      <c r="P349" s="20"/>
      <c r="Q349" s="20"/>
      <c r="R349" s="20"/>
      <c r="S349" s="20"/>
      <c r="T349" s="20"/>
      <c r="U349" s="420"/>
      <c r="V349" s="280"/>
    </row>
    <row r="350" spans="1:22" x14ac:dyDescent="0.3">
      <c r="A350" s="21" t="s">
        <v>1235</v>
      </c>
      <c r="B350" s="21" t="s">
        <v>23</v>
      </c>
      <c r="C350" s="299" t="s">
        <v>9</v>
      </c>
      <c r="D350" s="241">
        <v>406500</v>
      </c>
      <c r="E350" s="20">
        <v>1314</v>
      </c>
      <c r="F350" s="20">
        <v>21</v>
      </c>
      <c r="G350" s="417">
        <v>62.571428571428569</v>
      </c>
      <c r="H350" s="243">
        <v>1643</v>
      </c>
      <c r="I350" s="20">
        <v>22</v>
      </c>
      <c r="J350" s="20">
        <v>74.7</v>
      </c>
      <c r="K350" s="20">
        <v>1182</v>
      </c>
      <c r="L350" s="20">
        <v>17</v>
      </c>
      <c r="M350" s="20">
        <v>69.5</v>
      </c>
      <c r="N350" s="414">
        <v>1384</v>
      </c>
      <c r="O350" s="378">
        <v>18</v>
      </c>
      <c r="P350" s="415">
        <v>76.89</v>
      </c>
      <c r="Q350" s="419">
        <v>1562</v>
      </c>
      <c r="R350" s="378">
        <v>18</v>
      </c>
      <c r="S350" s="378">
        <v>86.8</v>
      </c>
      <c r="T350" s="381">
        <v>70.760000000000005</v>
      </c>
      <c r="U350" s="420">
        <v>64.67</v>
      </c>
      <c r="V350" s="21"/>
    </row>
    <row r="351" spans="1:22" x14ac:dyDescent="0.3">
      <c r="A351" s="21" t="s">
        <v>1662</v>
      </c>
      <c r="B351" s="21" t="s">
        <v>3</v>
      </c>
      <c r="C351" s="299" t="s">
        <v>1974</v>
      </c>
      <c r="D351" s="241">
        <v>117300</v>
      </c>
      <c r="E351" s="20">
        <v>0</v>
      </c>
      <c r="F351" s="20">
        <v>0</v>
      </c>
      <c r="G351" s="417">
        <v>0</v>
      </c>
      <c r="H351" s="243"/>
      <c r="I351" s="20"/>
      <c r="J351" s="20"/>
      <c r="K351" s="20"/>
      <c r="L351" s="20"/>
      <c r="M351" s="20"/>
      <c r="N351" s="414"/>
      <c r="O351" s="378"/>
      <c r="P351" s="415"/>
      <c r="Q351" s="419"/>
      <c r="R351" s="378"/>
      <c r="S351" s="378"/>
      <c r="T351" s="381"/>
      <c r="U351" s="420"/>
      <c r="V351" s="280"/>
    </row>
    <row r="352" spans="1:22" x14ac:dyDescent="0.3">
      <c r="A352" s="21" t="s">
        <v>981</v>
      </c>
      <c r="B352" s="21" t="s">
        <v>12</v>
      </c>
      <c r="C352" s="299" t="s">
        <v>9</v>
      </c>
      <c r="D352" s="241">
        <v>273300</v>
      </c>
      <c r="E352" s="20">
        <v>976</v>
      </c>
      <c r="F352" s="20">
        <v>20</v>
      </c>
      <c r="G352" s="417">
        <v>48.8</v>
      </c>
      <c r="H352" s="243">
        <v>703</v>
      </c>
      <c r="I352" s="20">
        <v>14</v>
      </c>
      <c r="J352" s="20">
        <v>50.2</v>
      </c>
      <c r="K352" s="20">
        <v>661</v>
      </c>
      <c r="L352" s="20">
        <v>15</v>
      </c>
      <c r="M352" s="20">
        <v>44.1</v>
      </c>
      <c r="N352" s="414">
        <v>400</v>
      </c>
      <c r="O352" s="378">
        <v>8</v>
      </c>
      <c r="P352" s="415">
        <v>50</v>
      </c>
      <c r="Q352" s="419"/>
      <c r="R352" s="378"/>
      <c r="S352" s="378"/>
      <c r="T352" s="381"/>
      <c r="U352" s="420"/>
      <c r="V352" s="203"/>
    </row>
    <row r="353" spans="1:25" x14ac:dyDescent="0.3">
      <c r="A353" s="21" t="s">
        <v>982</v>
      </c>
      <c r="B353" s="21" t="s">
        <v>15</v>
      </c>
      <c r="C353" s="299" t="s">
        <v>38</v>
      </c>
      <c r="D353" s="241">
        <v>264000</v>
      </c>
      <c r="E353" s="20">
        <v>488</v>
      </c>
      <c r="F353" s="20">
        <v>10</v>
      </c>
      <c r="G353" s="417">
        <v>48.8</v>
      </c>
      <c r="H353" s="243">
        <v>776</v>
      </c>
      <c r="I353" s="20">
        <v>16</v>
      </c>
      <c r="J353" s="20">
        <v>48.5</v>
      </c>
      <c r="K353" s="20"/>
      <c r="L353" s="20"/>
      <c r="M353" s="20"/>
      <c r="N353" s="414">
        <v>0</v>
      </c>
      <c r="O353" s="378">
        <v>0</v>
      </c>
      <c r="P353" s="415">
        <v>0</v>
      </c>
      <c r="Q353" s="419"/>
      <c r="R353" s="378"/>
      <c r="S353" s="378"/>
      <c r="T353" s="381"/>
      <c r="U353" s="420"/>
      <c r="V353" s="21"/>
    </row>
    <row r="354" spans="1:25" x14ac:dyDescent="0.3">
      <c r="A354" s="21" t="s">
        <v>1483</v>
      </c>
      <c r="B354" s="21" t="s">
        <v>25</v>
      </c>
      <c r="C354" s="299" t="s">
        <v>1974</v>
      </c>
      <c r="D354" s="241">
        <v>299400</v>
      </c>
      <c r="E354" s="20">
        <v>1154</v>
      </c>
      <c r="F354" s="20">
        <v>18</v>
      </c>
      <c r="G354" s="417">
        <v>64.111111111111114</v>
      </c>
      <c r="H354" s="243">
        <v>660</v>
      </c>
      <c r="I354" s="20">
        <v>12</v>
      </c>
      <c r="J354" s="20">
        <v>55</v>
      </c>
      <c r="K354" s="20">
        <v>97</v>
      </c>
      <c r="L354" s="20">
        <v>2</v>
      </c>
      <c r="M354" s="20">
        <v>48.5</v>
      </c>
      <c r="N354" s="414"/>
      <c r="O354" s="378"/>
      <c r="P354" s="415"/>
      <c r="Q354" s="419"/>
      <c r="R354" s="378"/>
      <c r="S354" s="378"/>
      <c r="T354" s="381"/>
      <c r="U354" s="420"/>
      <c r="V354" s="21"/>
    </row>
    <row r="355" spans="1:25" x14ac:dyDescent="0.3">
      <c r="A355" s="21" t="s">
        <v>1529</v>
      </c>
      <c r="B355" s="21" t="s">
        <v>23</v>
      </c>
      <c r="C355" s="299" t="s">
        <v>9</v>
      </c>
      <c r="D355" s="241">
        <v>269400</v>
      </c>
      <c r="E355" s="20">
        <v>627</v>
      </c>
      <c r="F355" s="20">
        <v>13</v>
      </c>
      <c r="G355" s="417">
        <v>48.230769230769234</v>
      </c>
      <c r="H355" s="243">
        <v>330</v>
      </c>
      <c r="I355" s="20">
        <v>6</v>
      </c>
      <c r="J355" s="20">
        <v>55</v>
      </c>
      <c r="K355" s="20"/>
      <c r="L355" s="20"/>
      <c r="M355" s="20"/>
      <c r="N355" s="414"/>
      <c r="O355" s="378"/>
      <c r="P355" s="415"/>
      <c r="Q355" s="419"/>
      <c r="R355" s="378"/>
      <c r="S355" s="378"/>
      <c r="T355" s="381"/>
      <c r="U355" s="420"/>
      <c r="V355" s="21"/>
      <c r="X355" s="200"/>
    </row>
    <row r="356" spans="1:25" x14ac:dyDescent="0.3">
      <c r="A356" s="21" t="s">
        <v>1236</v>
      </c>
      <c r="B356" s="21" t="s">
        <v>26</v>
      </c>
      <c r="C356" s="299" t="e">
        <v>#N/A</v>
      </c>
      <c r="D356" s="241">
        <v>375900</v>
      </c>
      <c r="E356" s="20" t="e">
        <v>#N/A</v>
      </c>
      <c r="F356" s="20" t="e">
        <v>#N/A</v>
      </c>
      <c r="G356" s="417" t="e">
        <v>#N/A</v>
      </c>
      <c r="H356" s="243"/>
      <c r="I356" s="20"/>
      <c r="J356" s="20"/>
      <c r="K356" s="20">
        <v>1226</v>
      </c>
      <c r="L356" s="20">
        <v>17</v>
      </c>
      <c r="M356" s="20">
        <v>72.099999999999994</v>
      </c>
      <c r="N356" s="414">
        <v>859</v>
      </c>
      <c r="O356" s="378">
        <v>13</v>
      </c>
      <c r="P356" s="415">
        <v>66.08</v>
      </c>
      <c r="Q356" s="419">
        <v>1198</v>
      </c>
      <c r="R356" s="378">
        <v>17</v>
      </c>
      <c r="S356" s="378">
        <v>70.5</v>
      </c>
      <c r="T356" s="381">
        <v>77.5</v>
      </c>
      <c r="U356" s="420">
        <v>58.75</v>
      </c>
      <c r="V356" s="280"/>
    </row>
    <row r="357" spans="1:25" x14ac:dyDescent="0.3">
      <c r="A357" s="21" t="s">
        <v>1237</v>
      </c>
      <c r="B357" s="21" t="s">
        <v>41</v>
      </c>
      <c r="C357" s="299" t="s">
        <v>10</v>
      </c>
      <c r="D357" s="241">
        <v>503700</v>
      </c>
      <c r="E357" s="20">
        <v>832</v>
      </c>
      <c r="F357" s="20">
        <v>13</v>
      </c>
      <c r="G357" s="417">
        <v>64</v>
      </c>
      <c r="H357" s="243">
        <v>1203</v>
      </c>
      <c r="I357" s="20">
        <v>13</v>
      </c>
      <c r="J357" s="20">
        <v>92.5</v>
      </c>
      <c r="K357" s="20">
        <v>1289</v>
      </c>
      <c r="L357" s="20">
        <v>14</v>
      </c>
      <c r="M357" s="20">
        <v>92.1</v>
      </c>
      <c r="N357" s="414">
        <v>1457</v>
      </c>
      <c r="O357" s="378">
        <v>17</v>
      </c>
      <c r="P357" s="415">
        <v>85.71</v>
      </c>
      <c r="Q357" s="419">
        <v>1433</v>
      </c>
      <c r="R357" s="378">
        <v>18</v>
      </c>
      <c r="S357" s="378">
        <v>79.599999999999994</v>
      </c>
      <c r="T357" s="381">
        <v>83.14</v>
      </c>
      <c r="U357" s="420">
        <v>56.43</v>
      </c>
      <c r="V357" s="21"/>
    </row>
    <row r="358" spans="1:25" x14ac:dyDescent="0.3">
      <c r="A358" s="21" t="s">
        <v>983</v>
      </c>
      <c r="B358" s="21" t="s">
        <v>21</v>
      </c>
      <c r="C358" s="299" t="s">
        <v>10</v>
      </c>
      <c r="D358" s="241">
        <v>373500</v>
      </c>
      <c r="E358" s="20">
        <v>1643</v>
      </c>
      <c r="F358" s="20">
        <v>22</v>
      </c>
      <c r="G358" s="417">
        <v>74.681818181818187</v>
      </c>
      <c r="H358" s="243">
        <v>1441</v>
      </c>
      <c r="I358" s="20">
        <v>21</v>
      </c>
      <c r="J358" s="20">
        <v>68.599999999999994</v>
      </c>
      <c r="K358" s="20"/>
      <c r="L358" s="20">
        <v>0</v>
      </c>
      <c r="M358" s="20"/>
      <c r="N358" s="414">
        <v>0</v>
      </c>
      <c r="O358" s="378">
        <v>0</v>
      </c>
      <c r="P358" s="415">
        <v>0</v>
      </c>
      <c r="Q358" s="378"/>
      <c r="R358" s="378"/>
      <c r="S358" s="378"/>
      <c r="T358" s="381"/>
      <c r="U358" s="420"/>
      <c r="V358" s="21"/>
    </row>
    <row r="359" spans="1:25" x14ac:dyDescent="0.3">
      <c r="A359" s="21" t="s">
        <v>1238</v>
      </c>
      <c r="B359" s="21" t="s">
        <v>41</v>
      </c>
      <c r="C359" s="299" t="s">
        <v>9</v>
      </c>
      <c r="D359" s="241">
        <v>206700</v>
      </c>
      <c r="E359" s="20">
        <v>93</v>
      </c>
      <c r="F359" s="20">
        <v>2</v>
      </c>
      <c r="G359" s="417">
        <v>46.5</v>
      </c>
      <c r="H359" s="243">
        <v>211</v>
      </c>
      <c r="I359" s="20">
        <v>5</v>
      </c>
      <c r="J359" s="20">
        <v>42.2</v>
      </c>
      <c r="K359" s="20"/>
      <c r="L359" s="20">
        <v>0</v>
      </c>
      <c r="M359" s="20"/>
      <c r="N359" s="414">
        <v>165</v>
      </c>
      <c r="O359" s="378">
        <v>3</v>
      </c>
      <c r="P359" s="415">
        <v>55</v>
      </c>
      <c r="Q359" s="378">
        <v>30</v>
      </c>
      <c r="R359" s="378">
        <v>2</v>
      </c>
      <c r="S359" s="378">
        <v>15</v>
      </c>
      <c r="T359" s="381">
        <v>0</v>
      </c>
      <c r="U359" s="420"/>
      <c r="V359" s="21"/>
    </row>
    <row r="360" spans="1:25" x14ac:dyDescent="0.3">
      <c r="A360" s="21" t="s">
        <v>984</v>
      </c>
      <c r="B360" s="21" t="s">
        <v>25</v>
      </c>
      <c r="C360" s="299" t="s">
        <v>10</v>
      </c>
      <c r="D360" s="241">
        <v>123900</v>
      </c>
      <c r="E360" s="20">
        <v>90</v>
      </c>
      <c r="F360" s="20">
        <v>1</v>
      </c>
      <c r="G360" s="417">
        <v>90</v>
      </c>
      <c r="H360" s="243"/>
      <c r="I360" s="20"/>
      <c r="J360" s="20"/>
      <c r="K360" s="20"/>
      <c r="L360" s="20"/>
      <c r="M360" s="20"/>
      <c r="N360" s="414"/>
      <c r="O360" s="378"/>
      <c r="P360" s="415"/>
      <c r="Q360" s="378"/>
      <c r="R360" s="378"/>
      <c r="S360" s="378"/>
      <c r="T360" s="381"/>
      <c r="U360" s="420"/>
      <c r="V360" s="280"/>
    </row>
    <row r="361" spans="1:25" x14ac:dyDescent="0.3">
      <c r="A361" s="21" t="s">
        <v>985</v>
      </c>
      <c r="B361" s="21" t="s">
        <v>14</v>
      </c>
      <c r="C361" s="299" t="s">
        <v>9</v>
      </c>
      <c r="D361" s="241">
        <v>238400</v>
      </c>
      <c r="E361" s="20">
        <v>0</v>
      </c>
      <c r="F361" s="20">
        <v>0</v>
      </c>
      <c r="G361" s="417">
        <v>0</v>
      </c>
      <c r="H361" s="243">
        <v>219</v>
      </c>
      <c r="I361" s="20">
        <v>4</v>
      </c>
      <c r="J361" s="20">
        <v>54.8</v>
      </c>
      <c r="K361" s="20">
        <v>42</v>
      </c>
      <c r="L361" s="20">
        <v>1</v>
      </c>
      <c r="M361" s="20">
        <v>42</v>
      </c>
      <c r="N361" s="414">
        <v>0</v>
      </c>
      <c r="O361" s="378">
        <v>0</v>
      </c>
      <c r="P361" s="415">
        <v>0</v>
      </c>
      <c r="Q361" s="419"/>
      <c r="R361" s="378"/>
      <c r="S361" s="378"/>
      <c r="T361" s="381"/>
      <c r="U361" s="420"/>
      <c r="V361" s="21"/>
    </row>
    <row r="362" spans="1:25" x14ac:dyDescent="0.3">
      <c r="A362" s="21" t="s">
        <v>1239</v>
      </c>
      <c r="B362" s="21" t="s">
        <v>3</v>
      </c>
      <c r="C362" s="299" t="s">
        <v>9</v>
      </c>
      <c r="D362" s="241">
        <v>393500</v>
      </c>
      <c r="E362" s="20">
        <v>789</v>
      </c>
      <c r="F362" s="20">
        <v>14</v>
      </c>
      <c r="G362" s="417">
        <v>56.357142857142854</v>
      </c>
      <c r="H362" s="243">
        <v>1446</v>
      </c>
      <c r="I362" s="20">
        <v>20</v>
      </c>
      <c r="J362" s="20">
        <v>72.3</v>
      </c>
      <c r="K362" s="20">
        <v>1025</v>
      </c>
      <c r="L362" s="20">
        <v>17</v>
      </c>
      <c r="M362" s="20">
        <v>60.3</v>
      </c>
      <c r="N362" s="414">
        <v>1369</v>
      </c>
      <c r="O362" s="378">
        <v>18</v>
      </c>
      <c r="P362" s="415">
        <v>76.06</v>
      </c>
      <c r="Q362" s="378">
        <v>441</v>
      </c>
      <c r="R362" s="378">
        <v>6</v>
      </c>
      <c r="S362" s="378">
        <v>73.5</v>
      </c>
      <c r="T362" s="381">
        <v>54.5</v>
      </c>
      <c r="U362" s="420">
        <v>0</v>
      </c>
      <c r="V362" s="21"/>
    </row>
    <row r="363" spans="1:25" x14ac:dyDescent="0.3">
      <c r="A363" s="21" t="s">
        <v>1240</v>
      </c>
      <c r="B363" s="21" t="s">
        <v>12</v>
      </c>
      <c r="C363" s="299" t="s">
        <v>10</v>
      </c>
      <c r="D363" s="241">
        <v>560400</v>
      </c>
      <c r="E363" s="20">
        <v>2192</v>
      </c>
      <c r="F363" s="20">
        <v>22</v>
      </c>
      <c r="G363" s="417">
        <v>99.63636363636364</v>
      </c>
      <c r="H363" s="243">
        <v>2265</v>
      </c>
      <c r="I363" s="20">
        <v>22</v>
      </c>
      <c r="J363" s="20">
        <v>103</v>
      </c>
      <c r="K363" s="20">
        <v>1299</v>
      </c>
      <c r="L363" s="20">
        <v>16</v>
      </c>
      <c r="M363" s="20">
        <v>81.2</v>
      </c>
      <c r="N363" s="414">
        <v>140</v>
      </c>
      <c r="O363" s="378">
        <v>2</v>
      </c>
      <c r="P363" s="415">
        <v>70</v>
      </c>
      <c r="Q363" s="378">
        <v>120</v>
      </c>
      <c r="R363" s="378">
        <v>2</v>
      </c>
      <c r="S363" s="378">
        <v>60</v>
      </c>
      <c r="T363" s="381">
        <v>68.8</v>
      </c>
      <c r="U363" s="420">
        <v>51.94</v>
      </c>
      <c r="V363" s="21"/>
    </row>
    <row r="364" spans="1:25" x14ac:dyDescent="0.3">
      <c r="A364" s="21" t="s">
        <v>910</v>
      </c>
      <c r="B364" s="21" t="s">
        <v>19</v>
      </c>
      <c r="C364" s="299" t="s">
        <v>9</v>
      </c>
      <c r="D364" s="241">
        <v>343600</v>
      </c>
      <c r="E364" s="20">
        <v>772</v>
      </c>
      <c r="F364" s="20">
        <v>17</v>
      </c>
      <c r="G364" s="417">
        <v>45.411764705882355</v>
      </c>
      <c r="H364" s="243">
        <v>505</v>
      </c>
      <c r="I364" s="20">
        <v>8</v>
      </c>
      <c r="J364" s="20">
        <v>63.1</v>
      </c>
      <c r="K364" s="20">
        <v>902</v>
      </c>
      <c r="L364" s="20">
        <v>13</v>
      </c>
      <c r="M364" s="20">
        <v>69.400000000000006</v>
      </c>
      <c r="N364" s="414">
        <v>452</v>
      </c>
      <c r="O364" s="378">
        <v>9</v>
      </c>
      <c r="P364" s="415">
        <v>50.22</v>
      </c>
      <c r="Q364" s="378">
        <v>273</v>
      </c>
      <c r="R364" s="378">
        <v>7</v>
      </c>
      <c r="S364" s="378">
        <v>39</v>
      </c>
      <c r="T364" s="381">
        <v>0</v>
      </c>
      <c r="U364" s="420"/>
      <c r="V364" s="21"/>
    </row>
    <row r="365" spans="1:25" x14ac:dyDescent="0.3">
      <c r="A365" s="21" t="s">
        <v>1241</v>
      </c>
      <c r="B365" s="21" t="s">
        <v>15</v>
      </c>
      <c r="C365" s="299" t="s">
        <v>9</v>
      </c>
      <c r="D365" s="241">
        <v>372900</v>
      </c>
      <c r="E365" s="20">
        <v>1267</v>
      </c>
      <c r="F365" s="20">
        <v>21</v>
      </c>
      <c r="G365" s="417">
        <v>60.333333333333336</v>
      </c>
      <c r="H365" s="243">
        <v>1370</v>
      </c>
      <c r="I365" s="20">
        <v>20</v>
      </c>
      <c r="J365" s="20">
        <v>68.5</v>
      </c>
      <c r="K365" s="20">
        <v>865</v>
      </c>
      <c r="L365" s="20">
        <v>15</v>
      </c>
      <c r="M365" s="20">
        <v>57.7</v>
      </c>
      <c r="N365" s="414">
        <v>1646</v>
      </c>
      <c r="O365" s="378">
        <v>22</v>
      </c>
      <c r="P365" s="415">
        <v>74.819999999999993</v>
      </c>
      <c r="Q365" s="419">
        <v>1277</v>
      </c>
      <c r="R365" s="378">
        <v>19</v>
      </c>
      <c r="S365" s="378">
        <v>67.2</v>
      </c>
      <c r="T365" s="381">
        <v>59.05</v>
      </c>
      <c r="U365" s="420">
        <v>0</v>
      </c>
      <c r="V365" s="21"/>
    </row>
    <row r="366" spans="1:25" x14ac:dyDescent="0.3">
      <c r="A366" s="21" t="s">
        <v>1242</v>
      </c>
      <c r="B366" s="21" t="s">
        <v>19</v>
      </c>
      <c r="C366" s="299" t="s">
        <v>10</v>
      </c>
      <c r="D366" s="241">
        <v>582200</v>
      </c>
      <c r="E366" s="20">
        <v>2221</v>
      </c>
      <c r="F366" s="20">
        <v>21</v>
      </c>
      <c r="G366" s="417">
        <v>105.76190476190476</v>
      </c>
      <c r="H366" s="243">
        <v>2246</v>
      </c>
      <c r="I366" s="20">
        <v>21</v>
      </c>
      <c r="J366" s="20">
        <v>107</v>
      </c>
      <c r="K366" s="20">
        <v>1604</v>
      </c>
      <c r="L366" s="20">
        <v>14</v>
      </c>
      <c r="M366" s="20">
        <v>114.6</v>
      </c>
      <c r="N366" s="414">
        <v>1644</v>
      </c>
      <c r="O366" s="378">
        <v>14</v>
      </c>
      <c r="P366" s="415">
        <v>117.43</v>
      </c>
      <c r="Q366" s="419">
        <v>1707</v>
      </c>
      <c r="R366" s="378">
        <v>15</v>
      </c>
      <c r="S366" s="378">
        <v>113.8</v>
      </c>
      <c r="T366" s="381">
        <v>114.33</v>
      </c>
      <c r="U366" s="420">
        <v>87.09</v>
      </c>
      <c r="V366" s="21"/>
    </row>
    <row r="367" spans="1:25" x14ac:dyDescent="0.3">
      <c r="A367" s="21" t="s">
        <v>1243</v>
      </c>
      <c r="B367" s="21" t="s">
        <v>25</v>
      </c>
      <c r="C367" s="299" t="s">
        <v>10</v>
      </c>
      <c r="D367" s="241">
        <v>464700</v>
      </c>
      <c r="E367" s="20">
        <v>1470</v>
      </c>
      <c r="F367" s="20">
        <v>17</v>
      </c>
      <c r="G367" s="417">
        <v>86.470588235294116</v>
      </c>
      <c r="H367" s="243">
        <v>1622</v>
      </c>
      <c r="I367" s="20">
        <v>19</v>
      </c>
      <c r="J367" s="20">
        <v>85.4</v>
      </c>
      <c r="K367" s="20">
        <v>1637</v>
      </c>
      <c r="L367" s="20">
        <v>17</v>
      </c>
      <c r="M367" s="20">
        <v>96.3</v>
      </c>
      <c r="N367" s="414">
        <v>2276</v>
      </c>
      <c r="O367" s="378">
        <v>22</v>
      </c>
      <c r="P367" s="415">
        <v>103.45</v>
      </c>
      <c r="Q367" s="419">
        <v>2050</v>
      </c>
      <c r="R367" s="378">
        <v>22</v>
      </c>
      <c r="S367" s="378">
        <v>93.2</v>
      </c>
      <c r="T367" s="381"/>
      <c r="U367" s="420"/>
      <c r="V367" s="21"/>
    </row>
    <row r="368" spans="1:25" x14ac:dyDescent="0.3">
      <c r="A368" s="21" t="s">
        <v>986</v>
      </c>
      <c r="B368" s="21" t="s">
        <v>14</v>
      </c>
      <c r="C368" s="299" t="s">
        <v>1974</v>
      </c>
      <c r="D368" s="241">
        <v>123900</v>
      </c>
      <c r="E368" s="20">
        <v>0</v>
      </c>
      <c r="F368" s="20">
        <v>0</v>
      </c>
      <c r="G368" s="417">
        <v>0</v>
      </c>
      <c r="H368" s="243">
        <v>44</v>
      </c>
      <c r="I368" s="20">
        <v>2</v>
      </c>
      <c r="J368" s="20">
        <v>22</v>
      </c>
      <c r="K368" s="20">
        <v>36</v>
      </c>
      <c r="L368" s="20">
        <v>1</v>
      </c>
      <c r="M368" s="20">
        <v>36</v>
      </c>
      <c r="N368" s="414">
        <v>0</v>
      </c>
      <c r="O368" s="378">
        <v>0</v>
      </c>
      <c r="P368" s="415">
        <v>0</v>
      </c>
      <c r="Q368" s="419"/>
      <c r="R368" s="378"/>
      <c r="S368" s="378"/>
      <c r="T368" s="381"/>
      <c r="U368" s="420"/>
      <c r="V368" s="280"/>
      <c r="Y368" s="200"/>
    </row>
    <row r="369" spans="1:25" x14ac:dyDescent="0.3">
      <c r="A369" s="21" t="s">
        <v>1244</v>
      </c>
      <c r="B369" s="21" t="s">
        <v>26</v>
      </c>
      <c r="C369" s="299" t="s">
        <v>9</v>
      </c>
      <c r="D369" s="241">
        <v>156800</v>
      </c>
      <c r="E369" s="20">
        <v>191</v>
      </c>
      <c r="F369" s="20">
        <v>3</v>
      </c>
      <c r="G369" s="417">
        <v>63.666666666666664</v>
      </c>
      <c r="H369" s="243">
        <v>72</v>
      </c>
      <c r="I369" s="20">
        <v>2</v>
      </c>
      <c r="J369" s="20">
        <v>36</v>
      </c>
      <c r="K369" s="20"/>
      <c r="L369" s="20"/>
      <c r="M369" s="20"/>
      <c r="N369" s="414">
        <v>0</v>
      </c>
      <c r="O369" s="378">
        <v>0</v>
      </c>
      <c r="P369" s="415">
        <v>0</v>
      </c>
      <c r="Q369" s="419"/>
      <c r="R369" s="378"/>
      <c r="S369" s="378"/>
      <c r="T369" s="381"/>
      <c r="U369" s="420"/>
      <c r="V369" s="280"/>
    </row>
    <row r="370" spans="1:25" x14ac:dyDescent="0.3">
      <c r="A370" s="21" t="s">
        <v>1245</v>
      </c>
      <c r="B370" s="21" t="s">
        <v>19</v>
      </c>
      <c r="C370" s="299" t="s">
        <v>1971</v>
      </c>
      <c r="D370" s="241">
        <v>354400</v>
      </c>
      <c r="E370" s="20">
        <v>1017</v>
      </c>
      <c r="F370" s="20">
        <v>17</v>
      </c>
      <c r="G370" s="417">
        <v>59.823529411764703</v>
      </c>
      <c r="H370" s="243">
        <v>586</v>
      </c>
      <c r="I370" s="20">
        <v>9</v>
      </c>
      <c r="J370" s="20">
        <v>65.099999999999994</v>
      </c>
      <c r="K370" s="20">
        <v>336</v>
      </c>
      <c r="L370" s="20">
        <v>6</v>
      </c>
      <c r="M370" s="20">
        <v>56</v>
      </c>
      <c r="N370" s="414">
        <v>1237</v>
      </c>
      <c r="O370" s="378">
        <v>19</v>
      </c>
      <c r="P370" s="415">
        <v>65.11</v>
      </c>
      <c r="Q370" s="378">
        <v>614</v>
      </c>
      <c r="R370" s="378">
        <v>7</v>
      </c>
      <c r="S370" s="378">
        <v>87.7</v>
      </c>
      <c r="T370" s="381">
        <v>43.86</v>
      </c>
      <c r="U370" s="420">
        <v>50.27</v>
      </c>
      <c r="V370" s="21"/>
    </row>
    <row r="371" spans="1:25" x14ac:dyDescent="0.3">
      <c r="A371" s="21" t="s">
        <v>1741</v>
      </c>
      <c r="B371" s="21" t="s">
        <v>24</v>
      </c>
      <c r="C371" s="299" t="s">
        <v>10</v>
      </c>
      <c r="D371" s="241">
        <v>506700</v>
      </c>
      <c r="E371" s="20">
        <v>592</v>
      </c>
      <c r="F371" s="20">
        <v>9</v>
      </c>
      <c r="G371" s="417">
        <v>65.777777777777771</v>
      </c>
      <c r="H371" s="243">
        <v>1955</v>
      </c>
      <c r="I371" s="20">
        <v>21</v>
      </c>
      <c r="J371" s="20">
        <v>93.1</v>
      </c>
      <c r="K371" s="20">
        <v>1147</v>
      </c>
      <c r="L371" s="20">
        <v>12</v>
      </c>
      <c r="M371" s="20">
        <v>95.6</v>
      </c>
      <c r="N371" s="414">
        <v>2026</v>
      </c>
      <c r="O371" s="378">
        <v>19</v>
      </c>
      <c r="P371" s="415">
        <v>106.63</v>
      </c>
      <c r="Q371" s="419">
        <v>2130</v>
      </c>
      <c r="R371" s="378">
        <v>22</v>
      </c>
      <c r="S371" s="378">
        <v>96.8</v>
      </c>
      <c r="T371" s="381">
        <v>102.63</v>
      </c>
      <c r="U371" s="420">
        <v>113.43</v>
      </c>
      <c r="V371" s="21"/>
    </row>
    <row r="372" spans="1:25" s="200" customFormat="1" x14ac:dyDescent="0.3">
      <c r="A372" s="21" t="s">
        <v>1742</v>
      </c>
      <c r="B372" s="21" t="s">
        <v>25</v>
      </c>
      <c r="C372" s="299" t="s">
        <v>38</v>
      </c>
      <c r="D372" s="241">
        <v>379200</v>
      </c>
      <c r="E372" s="20">
        <v>870</v>
      </c>
      <c r="F372" s="20">
        <v>15</v>
      </c>
      <c r="G372" s="417">
        <v>58</v>
      </c>
      <c r="H372" s="243">
        <v>1254</v>
      </c>
      <c r="I372" s="20">
        <v>18</v>
      </c>
      <c r="J372" s="20">
        <v>69.7</v>
      </c>
      <c r="K372" s="20">
        <v>1031</v>
      </c>
      <c r="L372" s="20">
        <v>16</v>
      </c>
      <c r="M372" s="20">
        <v>64.400000000000006</v>
      </c>
      <c r="N372" s="414">
        <v>1236</v>
      </c>
      <c r="O372" s="378">
        <v>20</v>
      </c>
      <c r="P372" s="415">
        <v>61.8</v>
      </c>
      <c r="Q372" s="378">
        <v>806</v>
      </c>
      <c r="R372" s="378">
        <v>11</v>
      </c>
      <c r="S372" s="378">
        <v>73.3</v>
      </c>
      <c r="T372" s="381">
        <v>93.53</v>
      </c>
      <c r="U372" s="420">
        <v>97.82</v>
      </c>
      <c r="V372" s="21"/>
      <c r="W372"/>
      <c r="X372"/>
      <c r="Y372"/>
    </row>
    <row r="373" spans="1:25" x14ac:dyDescent="0.3">
      <c r="A373" s="21" t="s">
        <v>1246</v>
      </c>
      <c r="B373" s="21" t="s">
        <v>26</v>
      </c>
      <c r="C373" s="299" t="s">
        <v>10</v>
      </c>
      <c r="D373" s="241">
        <v>440900</v>
      </c>
      <c r="E373" s="20">
        <v>1644</v>
      </c>
      <c r="F373" s="20">
        <v>17</v>
      </c>
      <c r="G373" s="417">
        <v>96.705882352941174</v>
      </c>
      <c r="H373" s="243">
        <v>972</v>
      </c>
      <c r="I373" s="20">
        <v>12</v>
      </c>
      <c r="J373" s="20">
        <v>81</v>
      </c>
      <c r="K373" s="20">
        <v>570</v>
      </c>
      <c r="L373" s="20">
        <v>7</v>
      </c>
      <c r="M373" s="20">
        <v>81.400000000000006</v>
      </c>
      <c r="N373" s="414">
        <v>570</v>
      </c>
      <c r="O373" s="378">
        <v>10</v>
      </c>
      <c r="P373" s="415">
        <v>57</v>
      </c>
      <c r="Q373" s="378">
        <v>775</v>
      </c>
      <c r="R373" s="378">
        <v>12</v>
      </c>
      <c r="S373" s="378">
        <v>64.599999999999994</v>
      </c>
      <c r="T373" s="381">
        <v>64.75</v>
      </c>
      <c r="U373" s="420">
        <v>48</v>
      </c>
      <c r="V373" s="21"/>
    </row>
    <row r="374" spans="1:25" x14ac:dyDescent="0.3">
      <c r="A374" s="21" t="s">
        <v>911</v>
      </c>
      <c r="B374" s="21" t="s">
        <v>41</v>
      </c>
      <c r="C374" s="299" t="s">
        <v>38</v>
      </c>
      <c r="D374" s="241">
        <v>322700</v>
      </c>
      <c r="E374" s="20">
        <v>71</v>
      </c>
      <c r="F374" s="20">
        <v>2</v>
      </c>
      <c r="G374" s="417">
        <v>35.5</v>
      </c>
      <c r="H374" s="243">
        <v>415</v>
      </c>
      <c r="I374" s="20">
        <v>7</v>
      </c>
      <c r="J374" s="20">
        <v>59.3</v>
      </c>
      <c r="K374" s="20">
        <v>811</v>
      </c>
      <c r="L374" s="20">
        <v>13</v>
      </c>
      <c r="M374" s="20">
        <v>62.4</v>
      </c>
      <c r="N374" s="414">
        <v>828</v>
      </c>
      <c r="O374" s="378">
        <v>13</v>
      </c>
      <c r="P374" s="415">
        <v>63.69</v>
      </c>
      <c r="Q374" s="378">
        <v>321</v>
      </c>
      <c r="R374" s="378">
        <v>5</v>
      </c>
      <c r="S374" s="378">
        <v>64.2</v>
      </c>
      <c r="T374" s="381">
        <v>60</v>
      </c>
      <c r="U374" s="420">
        <v>71.650000000000006</v>
      </c>
      <c r="V374" s="21"/>
    </row>
    <row r="375" spans="1:25" x14ac:dyDescent="0.3">
      <c r="A375" s="21" t="s">
        <v>1994</v>
      </c>
      <c r="B375" s="21" t="s">
        <v>3</v>
      </c>
      <c r="C375" s="299" t="s">
        <v>9</v>
      </c>
      <c r="D375" s="241">
        <v>127400</v>
      </c>
      <c r="E375" s="20">
        <v>394</v>
      </c>
      <c r="F375" s="20">
        <v>8</v>
      </c>
      <c r="G375" s="417">
        <v>49.25</v>
      </c>
      <c r="H375" s="243">
        <v>39</v>
      </c>
      <c r="I375" s="20">
        <v>1</v>
      </c>
      <c r="J375" s="20">
        <v>39</v>
      </c>
      <c r="K375" s="20"/>
      <c r="L375" s="20">
        <v>0</v>
      </c>
      <c r="M375" s="20"/>
      <c r="N375" s="414">
        <v>0</v>
      </c>
      <c r="O375" s="378">
        <v>0</v>
      </c>
      <c r="P375" s="415">
        <v>0</v>
      </c>
      <c r="Q375" s="378"/>
      <c r="R375" s="378"/>
      <c r="S375" s="378"/>
      <c r="T375" s="381"/>
      <c r="U375" s="420"/>
      <c r="V375" s="280"/>
    </row>
    <row r="376" spans="1:25" x14ac:dyDescent="0.3">
      <c r="A376" s="21" t="s">
        <v>987</v>
      </c>
      <c r="B376" s="21" t="s">
        <v>17</v>
      </c>
      <c r="C376" s="299" t="s">
        <v>38</v>
      </c>
      <c r="D376" s="241">
        <v>290500</v>
      </c>
      <c r="E376" s="20">
        <v>0</v>
      </c>
      <c r="F376" s="20">
        <v>0</v>
      </c>
      <c r="G376" s="417">
        <v>0</v>
      </c>
      <c r="H376" s="243">
        <v>1174</v>
      </c>
      <c r="I376" s="20">
        <v>22</v>
      </c>
      <c r="J376" s="20">
        <v>53.4</v>
      </c>
      <c r="K376" s="20">
        <v>945</v>
      </c>
      <c r="L376" s="20">
        <v>17</v>
      </c>
      <c r="M376" s="20">
        <v>55.6</v>
      </c>
      <c r="N376" s="414">
        <v>580</v>
      </c>
      <c r="O376" s="378">
        <v>14</v>
      </c>
      <c r="P376" s="415">
        <v>41.43</v>
      </c>
      <c r="Q376" s="378"/>
      <c r="R376" s="378"/>
      <c r="S376" s="378"/>
      <c r="T376" s="381"/>
      <c r="U376" s="420"/>
      <c r="V376" s="203"/>
    </row>
    <row r="377" spans="1:25" x14ac:dyDescent="0.3">
      <c r="A377" s="21" t="s">
        <v>988</v>
      </c>
      <c r="B377" s="21" t="s">
        <v>41</v>
      </c>
      <c r="C377" s="299" t="s">
        <v>38</v>
      </c>
      <c r="D377" s="241">
        <v>336400</v>
      </c>
      <c r="E377" s="20">
        <v>1523</v>
      </c>
      <c r="F377" s="20">
        <v>22</v>
      </c>
      <c r="G377" s="417">
        <v>69.227272727272734</v>
      </c>
      <c r="H377" s="243">
        <v>1236</v>
      </c>
      <c r="I377" s="20">
        <v>20</v>
      </c>
      <c r="J377" s="20">
        <v>61.8</v>
      </c>
      <c r="K377" s="20">
        <v>975</v>
      </c>
      <c r="L377" s="20">
        <v>16</v>
      </c>
      <c r="M377" s="20">
        <v>60.9</v>
      </c>
      <c r="N377" s="414">
        <v>0</v>
      </c>
      <c r="O377" s="378">
        <v>0</v>
      </c>
      <c r="P377" s="415">
        <v>0</v>
      </c>
      <c r="Q377" s="378"/>
      <c r="R377" s="378"/>
      <c r="S377" s="378"/>
      <c r="T377" s="381"/>
      <c r="U377" s="420"/>
      <c r="V377" s="280"/>
    </row>
    <row r="378" spans="1:25" x14ac:dyDescent="0.3">
      <c r="A378" s="21" t="s">
        <v>1663</v>
      </c>
      <c r="B378" s="21" t="s">
        <v>18</v>
      </c>
      <c r="C378" s="299" t="s">
        <v>10</v>
      </c>
      <c r="D378" s="241">
        <v>117300</v>
      </c>
      <c r="E378" s="20">
        <v>73</v>
      </c>
      <c r="F378" s="20">
        <v>2</v>
      </c>
      <c r="G378" s="417">
        <v>36.5</v>
      </c>
      <c r="H378" s="243"/>
      <c r="I378" s="20"/>
      <c r="J378" s="20"/>
      <c r="K378" s="20"/>
      <c r="L378" s="20"/>
      <c r="M378" s="20"/>
      <c r="N378" s="414"/>
      <c r="O378" s="378"/>
      <c r="P378" s="415"/>
      <c r="Q378" s="378"/>
      <c r="R378" s="378"/>
      <c r="S378" s="378"/>
      <c r="T378" s="381"/>
      <c r="U378" s="420"/>
      <c r="V378" s="280"/>
    </row>
    <row r="379" spans="1:25" x14ac:dyDescent="0.3">
      <c r="A379" s="21" t="s">
        <v>1247</v>
      </c>
      <c r="B379" s="21" t="s">
        <v>18</v>
      </c>
      <c r="C379" s="299" t="s">
        <v>9</v>
      </c>
      <c r="D379" s="241">
        <v>326000</v>
      </c>
      <c r="E379" s="20">
        <v>1134</v>
      </c>
      <c r="F379" s="20">
        <v>20</v>
      </c>
      <c r="G379" s="417">
        <v>56.7</v>
      </c>
      <c r="H379" s="243">
        <v>1138</v>
      </c>
      <c r="I379" s="20">
        <v>19</v>
      </c>
      <c r="J379" s="20">
        <v>59.9</v>
      </c>
      <c r="K379" s="20">
        <v>799</v>
      </c>
      <c r="L379" s="20">
        <v>13</v>
      </c>
      <c r="M379" s="20">
        <v>61.5</v>
      </c>
      <c r="N379" s="414">
        <v>1096</v>
      </c>
      <c r="O379" s="378">
        <v>20</v>
      </c>
      <c r="P379" s="415">
        <v>54.8</v>
      </c>
      <c r="Q379" s="419">
        <v>1297</v>
      </c>
      <c r="R379" s="378">
        <v>22</v>
      </c>
      <c r="S379" s="378">
        <v>59</v>
      </c>
      <c r="T379" s="381">
        <v>56.67</v>
      </c>
      <c r="U379" s="420">
        <v>53.06</v>
      </c>
      <c r="V379" s="21"/>
    </row>
    <row r="380" spans="1:25" x14ac:dyDescent="0.3">
      <c r="A380" s="21" t="s">
        <v>989</v>
      </c>
      <c r="B380" s="21" t="s">
        <v>20</v>
      </c>
      <c r="C380" s="299" t="s">
        <v>38</v>
      </c>
      <c r="D380" s="241">
        <v>286300</v>
      </c>
      <c r="E380" s="20">
        <v>561</v>
      </c>
      <c r="F380" s="20">
        <v>11</v>
      </c>
      <c r="G380" s="417">
        <v>51</v>
      </c>
      <c r="H380" s="243">
        <v>1052</v>
      </c>
      <c r="I380" s="20">
        <v>20</v>
      </c>
      <c r="J380" s="20">
        <v>52.6</v>
      </c>
      <c r="K380" s="20"/>
      <c r="L380" s="20">
        <v>0</v>
      </c>
      <c r="M380" s="20"/>
      <c r="N380" s="414">
        <v>0</v>
      </c>
      <c r="O380" s="378">
        <v>0</v>
      </c>
      <c r="P380" s="415">
        <v>0</v>
      </c>
      <c r="Q380" s="378"/>
      <c r="R380" s="378"/>
      <c r="S380" s="378"/>
      <c r="T380" s="381"/>
      <c r="U380" s="420"/>
      <c r="V380" s="280"/>
    </row>
    <row r="381" spans="1:25" x14ac:dyDescent="0.3">
      <c r="A381" s="21" t="s">
        <v>990</v>
      </c>
      <c r="B381" s="21" t="s">
        <v>14</v>
      </c>
      <c r="C381" s="299" t="s">
        <v>9</v>
      </c>
      <c r="D381" s="241">
        <v>198100</v>
      </c>
      <c r="E381" s="20">
        <v>131</v>
      </c>
      <c r="F381" s="20">
        <v>3</v>
      </c>
      <c r="G381" s="417">
        <v>43.666666666666664</v>
      </c>
      <c r="H381" s="243">
        <v>104</v>
      </c>
      <c r="I381" s="20">
        <v>2</v>
      </c>
      <c r="J381" s="20">
        <v>52</v>
      </c>
      <c r="K381" s="20"/>
      <c r="L381" s="20"/>
      <c r="M381" s="20"/>
      <c r="N381" s="414">
        <v>0</v>
      </c>
      <c r="O381" s="378">
        <v>0</v>
      </c>
      <c r="P381" s="415">
        <v>0</v>
      </c>
      <c r="Q381" s="378"/>
      <c r="R381" s="378"/>
      <c r="S381" s="378"/>
      <c r="T381" s="381"/>
      <c r="U381" s="420"/>
      <c r="V381" s="280"/>
    </row>
    <row r="382" spans="1:25" x14ac:dyDescent="0.3">
      <c r="A382" s="21" t="s">
        <v>1664</v>
      </c>
      <c r="B382" s="21" t="s">
        <v>18</v>
      </c>
      <c r="C382" s="299" t="s">
        <v>10</v>
      </c>
      <c r="D382" s="241">
        <v>117300</v>
      </c>
      <c r="E382" s="20">
        <v>0</v>
      </c>
      <c r="F382" s="20">
        <v>0</v>
      </c>
      <c r="G382" s="417">
        <v>0</v>
      </c>
      <c r="H382" s="243"/>
      <c r="I382" s="20"/>
      <c r="J382" s="20"/>
      <c r="K382" s="20"/>
      <c r="L382" s="20"/>
      <c r="M382" s="20"/>
      <c r="N382" s="414"/>
      <c r="O382" s="378"/>
      <c r="P382" s="415"/>
      <c r="Q382" s="378"/>
      <c r="R382" s="378"/>
      <c r="S382" s="378"/>
      <c r="T382" s="381"/>
      <c r="U382" s="420"/>
      <c r="V382" s="280"/>
    </row>
    <row r="383" spans="1:25" x14ac:dyDescent="0.3">
      <c r="A383" s="21" t="s">
        <v>1665</v>
      </c>
      <c r="B383" s="21" t="s">
        <v>41</v>
      </c>
      <c r="C383" s="299" t="s">
        <v>38</v>
      </c>
      <c r="D383" s="241">
        <v>102400</v>
      </c>
      <c r="E383" s="20">
        <v>0</v>
      </c>
      <c r="F383" s="20">
        <v>0</v>
      </c>
      <c r="G383" s="417">
        <v>0</v>
      </c>
      <c r="H383" s="243"/>
      <c r="I383" s="20"/>
      <c r="J383" s="20"/>
      <c r="K383" s="20"/>
      <c r="L383" s="20"/>
      <c r="M383" s="20"/>
      <c r="N383" s="414"/>
      <c r="O383" s="378"/>
      <c r="P383" s="415"/>
      <c r="Q383" s="378"/>
      <c r="R383" s="378"/>
      <c r="S383" s="378"/>
      <c r="T383" s="381"/>
      <c r="U383" s="420"/>
      <c r="V383" s="280"/>
    </row>
    <row r="384" spans="1:25" x14ac:dyDescent="0.3">
      <c r="A384" s="21" t="s">
        <v>912</v>
      </c>
      <c r="B384" s="21" t="s">
        <v>24</v>
      </c>
      <c r="C384" s="299" t="s">
        <v>1973</v>
      </c>
      <c r="D384" s="241">
        <v>415100</v>
      </c>
      <c r="E384" s="20">
        <v>858</v>
      </c>
      <c r="F384" s="20">
        <v>11</v>
      </c>
      <c r="G384" s="417">
        <v>78</v>
      </c>
      <c r="H384" s="243">
        <v>1144</v>
      </c>
      <c r="I384" s="20">
        <v>15</v>
      </c>
      <c r="J384" s="20">
        <v>76.3</v>
      </c>
      <c r="K384" s="20">
        <v>685</v>
      </c>
      <c r="L384" s="20">
        <v>8</v>
      </c>
      <c r="M384" s="20">
        <v>85.6</v>
      </c>
      <c r="N384" s="414">
        <v>376</v>
      </c>
      <c r="O384" s="378">
        <v>5</v>
      </c>
      <c r="P384" s="415">
        <v>75.2</v>
      </c>
      <c r="Q384" s="378"/>
      <c r="R384" s="378">
        <v>0</v>
      </c>
      <c r="S384" s="378">
        <v>0</v>
      </c>
      <c r="T384" s="381">
        <v>0</v>
      </c>
      <c r="U384" s="420"/>
      <c r="V384" s="203"/>
    </row>
    <row r="385" spans="1:22" x14ac:dyDescent="0.3">
      <c r="A385" s="21" t="s">
        <v>1248</v>
      </c>
      <c r="B385" s="21" t="s">
        <v>12</v>
      </c>
      <c r="C385" s="299" t="s">
        <v>10</v>
      </c>
      <c r="D385" s="241">
        <v>632600</v>
      </c>
      <c r="E385" s="20">
        <v>2557</v>
      </c>
      <c r="F385" s="20">
        <v>20</v>
      </c>
      <c r="G385" s="417">
        <v>127.85</v>
      </c>
      <c r="H385" s="243">
        <v>2557</v>
      </c>
      <c r="I385" s="20">
        <v>22</v>
      </c>
      <c r="J385" s="20">
        <v>116.2</v>
      </c>
      <c r="K385" s="20">
        <v>1787</v>
      </c>
      <c r="L385" s="20">
        <v>17</v>
      </c>
      <c r="M385" s="20">
        <v>105.1</v>
      </c>
      <c r="N385" s="414">
        <v>2130</v>
      </c>
      <c r="O385" s="378">
        <v>22</v>
      </c>
      <c r="P385" s="415">
        <v>96.82</v>
      </c>
      <c r="Q385" s="419">
        <v>2165</v>
      </c>
      <c r="R385" s="378">
        <v>20</v>
      </c>
      <c r="S385" s="378">
        <v>108.2</v>
      </c>
      <c r="T385" s="381">
        <v>100.18</v>
      </c>
      <c r="U385" s="420">
        <v>96.82</v>
      </c>
      <c r="V385" s="21"/>
    </row>
    <row r="386" spans="1:22" x14ac:dyDescent="0.3">
      <c r="A386" s="21" t="s">
        <v>913</v>
      </c>
      <c r="B386" s="21" t="s">
        <v>2</v>
      </c>
      <c r="C386" s="299" t="s">
        <v>38</v>
      </c>
      <c r="D386" s="241">
        <v>415400</v>
      </c>
      <c r="E386" s="20">
        <v>294</v>
      </c>
      <c r="F386" s="20">
        <v>6</v>
      </c>
      <c r="G386" s="417">
        <v>49</v>
      </c>
      <c r="H386" s="243">
        <v>992</v>
      </c>
      <c r="I386" s="20">
        <v>13</v>
      </c>
      <c r="J386" s="20">
        <v>76.3</v>
      </c>
      <c r="K386" s="20">
        <v>1328</v>
      </c>
      <c r="L386" s="20">
        <v>16</v>
      </c>
      <c r="M386" s="20">
        <v>83</v>
      </c>
      <c r="N386" s="414">
        <v>1584</v>
      </c>
      <c r="O386" s="378">
        <v>18</v>
      </c>
      <c r="P386" s="415">
        <v>88</v>
      </c>
      <c r="Q386" s="419">
        <v>1775</v>
      </c>
      <c r="R386" s="378">
        <v>20</v>
      </c>
      <c r="S386" s="378">
        <v>88.8</v>
      </c>
      <c r="T386" s="381">
        <v>85.95</v>
      </c>
      <c r="U386" s="420">
        <v>64.930000000000007</v>
      </c>
      <c r="V386" s="21"/>
    </row>
    <row r="387" spans="1:22" x14ac:dyDescent="0.3">
      <c r="A387" s="21" t="s">
        <v>1666</v>
      </c>
      <c r="B387" s="21" t="s">
        <v>13</v>
      </c>
      <c r="C387" s="299" t="s">
        <v>11</v>
      </c>
      <c r="D387" s="241">
        <v>123900</v>
      </c>
      <c r="E387" s="20">
        <v>0</v>
      </c>
      <c r="F387" s="20">
        <v>0</v>
      </c>
      <c r="G387" s="417">
        <v>0</v>
      </c>
      <c r="H387" s="243"/>
      <c r="I387" s="20"/>
      <c r="J387" s="20"/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420"/>
      <c r="V387" s="280"/>
    </row>
    <row r="388" spans="1:22" x14ac:dyDescent="0.3">
      <c r="A388" s="21" t="s">
        <v>1249</v>
      </c>
      <c r="B388" s="21" t="s">
        <v>21</v>
      </c>
      <c r="C388" s="299" t="s">
        <v>10</v>
      </c>
      <c r="D388" s="241">
        <v>452300</v>
      </c>
      <c r="E388" s="20">
        <v>1661</v>
      </c>
      <c r="F388" s="20">
        <v>21</v>
      </c>
      <c r="G388" s="417">
        <v>79.095238095238102</v>
      </c>
      <c r="H388" s="243">
        <v>1745</v>
      </c>
      <c r="I388" s="20">
        <v>21</v>
      </c>
      <c r="J388" s="20">
        <v>83.1</v>
      </c>
      <c r="K388" s="20">
        <v>1542</v>
      </c>
      <c r="L388" s="20">
        <v>17</v>
      </c>
      <c r="M388" s="20">
        <v>90.7</v>
      </c>
      <c r="N388" s="414">
        <v>1889</v>
      </c>
      <c r="O388" s="378">
        <v>22</v>
      </c>
      <c r="P388" s="415">
        <v>85.86</v>
      </c>
      <c r="Q388" s="419">
        <v>1731</v>
      </c>
      <c r="R388" s="378">
        <v>21</v>
      </c>
      <c r="S388" s="378">
        <v>82.4</v>
      </c>
      <c r="T388" s="381">
        <v>64.900000000000006</v>
      </c>
      <c r="U388" s="420">
        <v>54.31</v>
      </c>
      <c r="V388" s="21"/>
    </row>
    <row r="389" spans="1:22" x14ac:dyDescent="0.3">
      <c r="A389" s="21" t="s">
        <v>1250</v>
      </c>
      <c r="B389" s="21" t="s">
        <v>25</v>
      </c>
      <c r="C389" s="299" t="s">
        <v>38</v>
      </c>
      <c r="D389" s="241">
        <v>264700</v>
      </c>
      <c r="E389" s="20">
        <v>445</v>
      </c>
      <c r="F389" s="20">
        <v>8</v>
      </c>
      <c r="G389" s="417">
        <v>55.625</v>
      </c>
      <c r="H389" s="243">
        <v>778</v>
      </c>
      <c r="I389" s="20">
        <v>16</v>
      </c>
      <c r="J389" s="20">
        <v>48.6</v>
      </c>
      <c r="K389" s="20">
        <v>293</v>
      </c>
      <c r="L389" s="20">
        <v>7</v>
      </c>
      <c r="M389" s="20">
        <v>41.9</v>
      </c>
      <c r="N389" s="414">
        <v>134</v>
      </c>
      <c r="O389" s="378">
        <v>3</v>
      </c>
      <c r="P389" s="415">
        <v>44.67</v>
      </c>
      <c r="Q389" s="419">
        <v>1061</v>
      </c>
      <c r="R389" s="378">
        <v>19</v>
      </c>
      <c r="S389" s="378">
        <v>55.8</v>
      </c>
      <c r="T389" s="381"/>
      <c r="U389" s="420"/>
      <c r="V389" s="21"/>
    </row>
    <row r="390" spans="1:22" x14ac:dyDescent="0.3">
      <c r="A390" s="21" t="s">
        <v>1251</v>
      </c>
      <c r="B390" s="21" t="s">
        <v>15</v>
      </c>
      <c r="C390" s="299" t="s">
        <v>10</v>
      </c>
      <c r="D390" s="241">
        <v>472300</v>
      </c>
      <c r="E390" s="20">
        <v>593</v>
      </c>
      <c r="F390" s="20">
        <v>9</v>
      </c>
      <c r="G390" s="417">
        <v>65.888888888888886</v>
      </c>
      <c r="H390" s="243">
        <v>1475</v>
      </c>
      <c r="I390" s="20">
        <v>17</v>
      </c>
      <c r="J390" s="20">
        <v>86.8</v>
      </c>
      <c r="K390" s="20">
        <v>1301</v>
      </c>
      <c r="L390" s="20">
        <v>16</v>
      </c>
      <c r="M390" s="20">
        <v>81.3</v>
      </c>
      <c r="N390" s="414">
        <v>1252</v>
      </c>
      <c r="O390" s="378">
        <v>17</v>
      </c>
      <c r="P390" s="415">
        <v>73.650000000000006</v>
      </c>
      <c r="Q390" s="419">
        <v>1287</v>
      </c>
      <c r="R390" s="378">
        <v>16</v>
      </c>
      <c r="S390" s="378">
        <v>80.400000000000006</v>
      </c>
      <c r="T390" s="381">
        <v>58.67</v>
      </c>
      <c r="U390" s="420">
        <v>62.59</v>
      </c>
      <c r="V390" s="21"/>
    </row>
    <row r="391" spans="1:22" x14ac:dyDescent="0.3">
      <c r="A391" s="21" t="s">
        <v>1252</v>
      </c>
      <c r="B391" s="21" t="s">
        <v>22</v>
      </c>
      <c r="C391" s="299" t="s">
        <v>38</v>
      </c>
      <c r="D391" s="241">
        <v>327300</v>
      </c>
      <c r="E391" s="20">
        <v>1157</v>
      </c>
      <c r="F391" s="20">
        <v>20</v>
      </c>
      <c r="G391" s="417">
        <v>57.85</v>
      </c>
      <c r="H391" s="243">
        <v>1323</v>
      </c>
      <c r="I391" s="20">
        <v>22</v>
      </c>
      <c r="J391" s="20">
        <v>60.1</v>
      </c>
      <c r="K391" s="20">
        <v>491</v>
      </c>
      <c r="L391" s="20">
        <v>10</v>
      </c>
      <c r="M391" s="20">
        <v>49.1</v>
      </c>
      <c r="N391" s="414">
        <v>1030</v>
      </c>
      <c r="O391" s="378">
        <v>17</v>
      </c>
      <c r="P391" s="415">
        <v>60.59</v>
      </c>
      <c r="Q391" s="378"/>
      <c r="R391" s="378">
        <v>0</v>
      </c>
      <c r="S391" s="378">
        <v>0</v>
      </c>
      <c r="T391" s="381">
        <v>10</v>
      </c>
      <c r="U391" s="420"/>
      <c r="V391" s="203"/>
    </row>
    <row r="392" spans="1:22" x14ac:dyDescent="0.3">
      <c r="A392" s="21" t="s">
        <v>1530</v>
      </c>
      <c r="B392" s="21" t="s">
        <v>21</v>
      </c>
      <c r="C392" s="299" t="s">
        <v>1972</v>
      </c>
      <c r="D392" s="241">
        <v>123900</v>
      </c>
      <c r="E392" s="20">
        <v>0</v>
      </c>
      <c r="F392" s="20">
        <v>0</v>
      </c>
      <c r="G392" s="417">
        <v>0</v>
      </c>
      <c r="H392" s="243"/>
      <c r="I392" s="20"/>
      <c r="J392" s="20"/>
      <c r="K392" s="20"/>
      <c r="L392" s="20">
        <v>0</v>
      </c>
      <c r="M392" s="20"/>
      <c r="N392" s="414"/>
      <c r="O392" s="378"/>
      <c r="P392" s="415"/>
      <c r="Q392" s="378"/>
      <c r="R392" s="378"/>
      <c r="S392" s="378"/>
      <c r="T392" s="381"/>
      <c r="U392" s="420"/>
      <c r="V392" s="280"/>
    </row>
    <row r="393" spans="1:22" x14ac:dyDescent="0.3">
      <c r="A393" s="21" t="s">
        <v>1253</v>
      </c>
      <c r="B393" s="21" t="s">
        <v>15</v>
      </c>
      <c r="C393" s="299" t="s">
        <v>9</v>
      </c>
      <c r="D393" s="241">
        <v>357500</v>
      </c>
      <c r="E393" s="20">
        <v>1499</v>
      </c>
      <c r="F393" s="20">
        <v>22</v>
      </c>
      <c r="G393" s="417">
        <v>68.13636363636364</v>
      </c>
      <c r="H393" s="243">
        <v>1445</v>
      </c>
      <c r="I393" s="20">
        <v>22</v>
      </c>
      <c r="J393" s="20">
        <v>65.7</v>
      </c>
      <c r="K393" s="20">
        <v>344</v>
      </c>
      <c r="L393" s="20">
        <v>6</v>
      </c>
      <c r="M393" s="20">
        <v>57.3</v>
      </c>
      <c r="N393" s="414">
        <v>604</v>
      </c>
      <c r="O393" s="378">
        <v>9</v>
      </c>
      <c r="P393" s="415">
        <v>67.11</v>
      </c>
      <c r="Q393" s="378">
        <v>433</v>
      </c>
      <c r="R393" s="378">
        <v>7</v>
      </c>
      <c r="S393" s="378">
        <v>61.9</v>
      </c>
      <c r="T393" s="381">
        <v>54</v>
      </c>
      <c r="U393" s="420">
        <v>58.11</v>
      </c>
      <c r="V393" s="21"/>
    </row>
    <row r="394" spans="1:22" x14ac:dyDescent="0.3">
      <c r="A394" s="21" t="s">
        <v>1531</v>
      </c>
      <c r="B394" s="21" t="s">
        <v>22</v>
      </c>
      <c r="C394" s="299" t="s">
        <v>1972</v>
      </c>
      <c r="D394" s="241">
        <v>201400</v>
      </c>
      <c r="E394" s="20">
        <v>355</v>
      </c>
      <c r="F394" s="20">
        <v>9</v>
      </c>
      <c r="G394" s="417">
        <v>39.444444444444443</v>
      </c>
      <c r="H394" s="243">
        <v>370</v>
      </c>
      <c r="I394" s="20">
        <v>10</v>
      </c>
      <c r="J394" s="20">
        <v>37</v>
      </c>
      <c r="K394" s="20"/>
      <c r="L394" s="20">
        <v>0</v>
      </c>
      <c r="M394" s="20"/>
      <c r="N394" s="414"/>
      <c r="O394" s="378"/>
      <c r="P394" s="415"/>
      <c r="Q394" s="378"/>
      <c r="R394" s="378"/>
      <c r="S394" s="378"/>
      <c r="T394" s="381"/>
      <c r="U394" s="420"/>
      <c r="V394" s="21"/>
    </row>
    <row r="395" spans="1:22" x14ac:dyDescent="0.3">
      <c r="A395" s="21" t="s">
        <v>1254</v>
      </c>
      <c r="B395" s="21" t="s">
        <v>17</v>
      </c>
      <c r="C395" s="299" t="s">
        <v>9</v>
      </c>
      <c r="D395" s="241">
        <v>283300</v>
      </c>
      <c r="E395" s="20">
        <v>1165</v>
      </c>
      <c r="F395" s="20">
        <v>20</v>
      </c>
      <c r="G395" s="417">
        <v>58.25</v>
      </c>
      <c r="H395" s="243">
        <v>1093</v>
      </c>
      <c r="I395" s="20">
        <v>21</v>
      </c>
      <c r="J395" s="20">
        <v>52</v>
      </c>
      <c r="K395" s="20">
        <v>283</v>
      </c>
      <c r="L395" s="20">
        <v>6</v>
      </c>
      <c r="M395" s="20">
        <v>47.2</v>
      </c>
      <c r="N395" s="414">
        <v>386</v>
      </c>
      <c r="O395" s="378">
        <v>8</v>
      </c>
      <c r="P395" s="415">
        <v>48.25</v>
      </c>
      <c r="Q395" s="378">
        <v>408</v>
      </c>
      <c r="R395" s="378">
        <v>10</v>
      </c>
      <c r="S395" s="378">
        <v>40.799999999999997</v>
      </c>
      <c r="T395" s="381">
        <v>51.6</v>
      </c>
      <c r="U395" s="420">
        <v>48</v>
      </c>
      <c r="V395" s="21"/>
    </row>
    <row r="396" spans="1:22" x14ac:dyDescent="0.3">
      <c r="A396" s="21" t="s">
        <v>1255</v>
      </c>
      <c r="B396" s="21" t="s">
        <v>13</v>
      </c>
      <c r="C396" s="299" t="s">
        <v>9</v>
      </c>
      <c r="D396" s="241">
        <v>324500</v>
      </c>
      <c r="E396" s="20">
        <v>130</v>
      </c>
      <c r="F396" s="20">
        <v>2</v>
      </c>
      <c r="G396" s="417">
        <v>65</v>
      </c>
      <c r="H396" s="243">
        <v>954</v>
      </c>
      <c r="I396" s="20">
        <v>16</v>
      </c>
      <c r="J396" s="20">
        <v>59.6</v>
      </c>
      <c r="K396" s="20">
        <v>920</v>
      </c>
      <c r="L396" s="20">
        <v>13</v>
      </c>
      <c r="M396" s="20">
        <v>70.8</v>
      </c>
      <c r="N396" s="414">
        <v>547</v>
      </c>
      <c r="O396" s="378">
        <v>9</v>
      </c>
      <c r="P396" s="415">
        <v>60.78</v>
      </c>
      <c r="Q396" s="419">
        <v>1026</v>
      </c>
      <c r="R396" s="378">
        <v>15</v>
      </c>
      <c r="S396" s="378">
        <v>68.400000000000006</v>
      </c>
      <c r="T396" s="381">
        <v>78.95</v>
      </c>
      <c r="U396" s="420">
        <v>57.42</v>
      </c>
      <c r="V396" s="21"/>
    </row>
    <row r="397" spans="1:22" x14ac:dyDescent="0.3">
      <c r="A397" s="21" t="s">
        <v>1256</v>
      </c>
      <c r="B397" s="21" t="s">
        <v>21</v>
      </c>
      <c r="C397" s="299" t="s">
        <v>9</v>
      </c>
      <c r="D397" s="241">
        <v>494800</v>
      </c>
      <c r="E397" s="20">
        <v>1160</v>
      </c>
      <c r="F397" s="20">
        <v>17</v>
      </c>
      <c r="G397" s="417">
        <v>68.235294117647058</v>
      </c>
      <c r="H397" s="243">
        <v>2000</v>
      </c>
      <c r="I397" s="20">
        <v>22</v>
      </c>
      <c r="J397" s="20">
        <v>90.9</v>
      </c>
      <c r="K397" s="20">
        <v>1327</v>
      </c>
      <c r="L397" s="20">
        <v>17</v>
      </c>
      <c r="M397" s="20">
        <v>78.099999999999994</v>
      </c>
      <c r="N397" s="414">
        <v>566</v>
      </c>
      <c r="O397" s="378">
        <v>8</v>
      </c>
      <c r="P397" s="415">
        <v>70.75</v>
      </c>
      <c r="Q397" s="378">
        <v>759</v>
      </c>
      <c r="R397" s="378">
        <v>11</v>
      </c>
      <c r="S397" s="378">
        <v>69</v>
      </c>
      <c r="T397" s="381">
        <v>79</v>
      </c>
      <c r="U397" s="420">
        <v>71.91</v>
      </c>
      <c r="V397" s="21"/>
    </row>
    <row r="398" spans="1:22" x14ac:dyDescent="0.3">
      <c r="A398" s="21" t="s">
        <v>1257</v>
      </c>
      <c r="B398" s="21" t="s">
        <v>20</v>
      </c>
      <c r="C398" s="299" t="s">
        <v>38</v>
      </c>
      <c r="D398" s="241">
        <v>358500</v>
      </c>
      <c r="E398" s="20">
        <v>1112</v>
      </c>
      <c r="F398" s="20">
        <v>15</v>
      </c>
      <c r="G398" s="417">
        <v>74.13333333333334</v>
      </c>
      <c r="H398" s="243">
        <v>922</v>
      </c>
      <c r="I398" s="20">
        <v>14</v>
      </c>
      <c r="J398" s="20">
        <v>65.900000000000006</v>
      </c>
      <c r="K398" s="20">
        <v>297</v>
      </c>
      <c r="L398" s="20">
        <v>8</v>
      </c>
      <c r="M398" s="20">
        <v>37.1</v>
      </c>
      <c r="N398" s="414">
        <v>811</v>
      </c>
      <c r="O398" s="378">
        <v>12</v>
      </c>
      <c r="P398" s="415">
        <v>67.58</v>
      </c>
      <c r="Q398" s="378">
        <v>61</v>
      </c>
      <c r="R398" s="378">
        <v>2</v>
      </c>
      <c r="S398" s="378">
        <v>30.5</v>
      </c>
      <c r="T398" s="381">
        <v>0</v>
      </c>
      <c r="U398" s="420"/>
      <c r="V398" s="21"/>
    </row>
    <row r="399" spans="1:22" x14ac:dyDescent="0.3">
      <c r="A399" s="21" t="s">
        <v>1258</v>
      </c>
      <c r="B399" s="21" t="s">
        <v>3</v>
      </c>
      <c r="C399" s="299" t="s">
        <v>1972</v>
      </c>
      <c r="D399" s="241">
        <v>561700</v>
      </c>
      <c r="E399" s="20">
        <v>2305</v>
      </c>
      <c r="F399" s="20">
        <v>22</v>
      </c>
      <c r="G399" s="417">
        <v>104.77272727272727</v>
      </c>
      <c r="H399" s="243">
        <v>2167</v>
      </c>
      <c r="I399" s="20">
        <v>21</v>
      </c>
      <c r="J399" s="20">
        <v>103.2</v>
      </c>
      <c r="K399" s="20">
        <v>1591</v>
      </c>
      <c r="L399" s="20">
        <v>15</v>
      </c>
      <c r="M399" s="20">
        <v>106.1</v>
      </c>
      <c r="N399" s="414">
        <v>1236</v>
      </c>
      <c r="O399" s="378">
        <v>15</v>
      </c>
      <c r="P399" s="415">
        <v>82.4</v>
      </c>
      <c r="Q399" s="378">
        <v>13</v>
      </c>
      <c r="R399" s="378">
        <v>1</v>
      </c>
      <c r="S399" s="378">
        <v>13</v>
      </c>
      <c r="T399" s="381">
        <v>79.06</v>
      </c>
      <c r="U399" s="420">
        <v>90.82</v>
      </c>
      <c r="V399" s="21"/>
    </row>
    <row r="400" spans="1:22" x14ac:dyDescent="0.3">
      <c r="A400" s="298" t="s">
        <v>1259</v>
      </c>
      <c r="B400" s="21" t="s">
        <v>41</v>
      </c>
      <c r="C400" s="299" t="s">
        <v>9</v>
      </c>
      <c r="D400" s="300">
        <v>319600</v>
      </c>
      <c r="E400" s="20">
        <v>671</v>
      </c>
      <c r="F400" s="20">
        <v>11</v>
      </c>
      <c r="G400" s="417">
        <v>61</v>
      </c>
      <c r="H400" s="243"/>
      <c r="I400" s="20"/>
      <c r="J400" s="20"/>
      <c r="K400" s="20">
        <v>299</v>
      </c>
      <c r="L400" s="20">
        <v>5</v>
      </c>
      <c r="M400" s="20">
        <v>59.8</v>
      </c>
      <c r="N400" s="414">
        <v>575</v>
      </c>
      <c r="O400" s="378">
        <v>7</v>
      </c>
      <c r="P400" s="415">
        <v>82.14</v>
      </c>
      <c r="Q400" s="378">
        <v>451</v>
      </c>
      <c r="R400" s="378">
        <v>6</v>
      </c>
      <c r="S400" s="378">
        <v>75.2</v>
      </c>
      <c r="T400" s="381"/>
      <c r="U400" s="420"/>
      <c r="V400" s="21"/>
    </row>
    <row r="401" spans="1:33" x14ac:dyDescent="0.3">
      <c r="A401" s="21" t="s">
        <v>1260</v>
      </c>
      <c r="B401" s="21" t="s">
        <v>14</v>
      </c>
      <c r="C401" s="299" t="s">
        <v>1972</v>
      </c>
      <c r="D401" s="241">
        <v>359900</v>
      </c>
      <c r="E401" s="20">
        <v>1889</v>
      </c>
      <c r="F401" s="20">
        <v>22</v>
      </c>
      <c r="G401" s="417">
        <v>85.86363636363636</v>
      </c>
      <c r="H401" s="243">
        <v>595</v>
      </c>
      <c r="I401" s="20">
        <v>9</v>
      </c>
      <c r="J401" s="20">
        <v>66.099999999999994</v>
      </c>
      <c r="K401" s="20">
        <v>960</v>
      </c>
      <c r="L401" s="20">
        <v>12</v>
      </c>
      <c r="M401" s="20">
        <v>80</v>
      </c>
      <c r="N401" s="414">
        <v>1057</v>
      </c>
      <c r="O401" s="378">
        <v>13</v>
      </c>
      <c r="P401" s="415">
        <v>81.31</v>
      </c>
      <c r="Q401" s="419">
        <v>1009</v>
      </c>
      <c r="R401" s="378">
        <v>17</v>
      </c>
      <c r="S401" s="378">
        <v>59.4</v>
      </c>
      <c r="T401" s="381">
        <v>53</v>
      </c>
      <c r="U401" s="420"/>
      <c r="V401" s="21"/>
    </row>
    <row r="402" spans="1:33" x14ac:dyDescent="0.3">
      <c r="A402" s="21" t="s">
        <v>1261</v>
      </c>
      <c r="B402" s="21" t="s">
        <v>19</v>
      </c>
      <c r="C402" s="299" t="s">
        <v>38</v>
      </c>
      <c r="D402" s="241">
        <v>354200</v>
      </c>
      <c r="E402" s="20">
        <v>507</v>
      </c>
      <c r="F402" s="20">
        <v>11</v>
      </c>
      <c r="G402" s="417">
        <v>46.090909090909093</v>
      </c>
      <c r="H402" s="243">
        <v>911</v>
      </c>
      <c r="I402" s="20">
        <v>14</v>
      </c>
      <c r="J402" s="20">
        <v>65.099999999999994</v>
      </c>
      <c r="K402" s="20">
        <v>739</v>
      </c>
      <c r="L402" s="20">
        <v>12</v>
      </c>
      <c r="M402" s="20">
        <v>61.6</v>
      </c>
      <c r="N402" s="414">
        <v>847</v>
      </c>
      <c r="O402" s="378">
        <v>14</v>
      </c>
      <c r="P402" s="415">
        <v>60.5</v>
      </c>
      <c r="Q402" s="378">
        <v>889</v>
      </c>
      <c r="R402" s="378">
        <v>14</v>
      </c>
      <c r="S402" s="378">
        <v>63.5</v>
      </c>
      <c r="T402" s="381">
        <v>43.29</v>
      </c>
      <c r="U402" s="420">
        <v>0</v>
      </c>
      <c r="V402" s="21"/>
    </row>
    <row r="403" spans="1:33" x14ac:dyDescent="0.3">
      <c r="A403" s="21" t="s">
        <v>1262</v>
      </c>
      <c r="B403" s="21" t="s">
        <v>24</v>
      </c>
      <c r="C403" s="299" t="s">
        <v>9</v>
      </c>
      <c r="D403" s="241">
        <v>586600</v>
      </c>
      <c r="E403" s="20">
        <v>1935</v>
      </c>
      <c r="F403" s="20">
        <v>21</v>
      </c>
      <c r="G403" s="417">
        <v>92.142857142857139</v>
      </c>
      <c r="H403" s="243">
        <v>2263</v>
      </c>
      <c r="I403" s="20">
        <v>21</v>
      </c>
      <c r="J403" s="20">
        <v>107.8</v>
      </c>
      <c r="K403" s="20">
        <v>2077</v>
      </c>
      <c r="L403" s="20">
        <v>17</v>
      </c>
      <c r="M403" s="20">
        <v>122.2</v>
      </c>
      <c r="N403" s="414">
        <v>2396</v>
      </c>
      <c r="O403" s="378">
        <v>22</v>
      </c>
      <c r="P403" s="415">
        <v>108.91</v>
      </c>
      <c r="Q403" s="419">
        <v>2465</v>
      </c>
      <c r="R403" s="378">
        <v>22</v>
      </c>
      <c r="S403" s="378">
        <v>112</v>
      </c>
      <c r="T403" s="381">
        <v>87.29</v>
      </c>
      <c r="U403" s="420">
        <v>84.59</v>
      </c>
      <c r="V403" s="21"/>
    </row>
    <row r="404" spans="1:33" x14ac:dyDescent="0.3">
      <c r="A404" s="21" t="s">
        <v>1263</v>
      </c>
      <c r="B404" s="21" t="s">
        <v>16</v>
      </c>
      <c r="C404" s="299" t="s">
        <v>38</v>
      </c>
      <c r="D404" s="241">
        <v>396100</v>
      </c>
      <c r="E404" s="20">
        <v>1573</v>
      </c>
      <c r="F404" s="20">
        <v>19</v>
      </c>
      <c r="G404" s="417">
        <v>82.78947368421052</v>
      </c>
      <c r="H404" s="243">
        <v>946</v>
      </c>
      <c r="I404" s="20">
        <v>13</v>
      </c>
      <c r="J404" s="20">
        <v>72.8</v>
      </c>
      <c r="K404" s="20">
        <v>1313</v>
      </c>
      <c r="L404" s="20">
        <v>17</v>
      </c>
      <c r="M404" s="20">
        <v>77.2</v>
      </c>
      <c r="N404" s="414">
        <v>1306</v>
      </c>
      <c r="O404" s="378">
        <v>15</v>
      </c>
      <c r="P404" s="415">
        <v>87.07</v>
      </c>
      <c r="Q404" s="419">
        <v>1289</v>
      </c>
      <c r="R404" s="378">
        <v>17</v>
      </c>
      <c r="S404" s="378">
        <v>75.8</v>
      </c>
      <c r="T404" s="381">
        <v>72.12</v>
      </c>
      <c r="U404" s="420">
        <v>74.64</v>
      </c>
      <c r="V404" s="21"/>
    </row>
    <row r="405" spans="1:33" x14ac:dyDescent="0.3">
      <c r="A405" s="21" t="s">
        <v>1264</v>
      </c>
      <c r="B405" s="21" t="s">
        <v>16</v>
      </c>
      <c r="C405" s="299" t="s">
        <v>9</v>
      </c>
      <c r="D405" s="241">
        <v>320100</v>
      </c>
      <c r="E405" s="20">
        <v>1341</v>
      </c>
      <c r="F405" s="20">
        <v>18</v>
      </c>
      <c r="G405" s="417">
        <v>74.5</v>
      </c>
      <c r="H405" s="243">
        <v>941</v>
      </c>
      <c r="I405" s="20">
        <v>16</v>
      </c>
      <c r="J405" s="20">
        <v>58.8</v>
      </c>
      <c r="K405" s="20">
        <v>351</v>
      </c>
      <c r="L405" s="20">
        <v>5</v>
      </c>
      <c r="M405" s="20">
        <v>70.2</v>
      </c>
      <c r="N405" s="414">
        <v>626</v>
      </c>
      <c r="O405" s="378">
        <v>10</v>
      </c>
      <c r="P405" s="415">
        <v>62.6</v>
      </c>
      <c r="Q405" s="378"/>
      <c r="R405" s="378">
        <v>0</v>
      </c>
      <c r="S405" s="378">
        <v>0</v>
      </c>
      <c r="T405" s="381">
        <v>43.23</v>
      </c>
      <c r="U405" s="420"/>
      <c r="V405" s="21"/>
    </row>
    <row r="406" spans="1:33" x14ac:dyDescent="0.3">
      <c r="A406" s="21" t="s">
        <v>1739</v>
      </c>
      <c r="B406" s="21" t="s">
        <v>13</v>
      </c>
      <c r="C406" s="299" t="s">
        <v>38</v>
      </c>
      <c r="D406" s="241">
        <v>121800</v>
      </c>
      <c r="E406" s="20">
        <v>76</v>
      </c>
      <c r="F406" s="20">
        <v>2</v>
      </c>
      <c r="G406" s="417">
        <v>38</v>
      </c>
      <c r="H406" s="243"/>
      <c r="I406" s="20"/>
      <c r="J406" s="20"/>
      <c r="K406" s="20"/>
      <c r="L406" s="20"/>
      <c r="M406" s="20"/>
      <c r="N406" s="414"/>
      <c r="O406" s="378"/>
      <c r="P406" s="415"/>
      <c r="Q406" s="378"/>
      <c r="R406" s="378"/>
      <c r="S406" s="378"/>
      <c r="T406" s="381"/>
      <c r="U406" s="420"/>
      <c r="V406" s="280"/>
    </row>
    <row r="407" spans="1:33" x14ac:dyDescent="0.3">
      <c r="A407" s="21" t="s">
        <v>1265</v>
      </c>
      <c r="B407" s="21" t="s">
        <v>41</v>
      </c>
      <c r="C407" s="299" t="s">
        <v>1974</v>
      </c>
      <c r="D407" s="241">
        <v>243000</v>
      </c>
      <c r="E407" s="20">
        <v>1157</v>
      </c>
      <c r="F407" s="20">
        <v>18</v>
      </c>
      <c r="G407" s="417">
        <v>64.277777777777771</v>
      </c>
      <c r="H407" s="243">
        <v>625</v>
      </c>
      <c r="I407" s="20">
        <v>14</v>
      </c>
      <c r="J407" s="20">
        <v>44.6</v>
      </c>
      <c r="K407" s="20">
        <v>1001</v>
      </c>
      <c r="L407" s="20">
        <v>14</v>
      </c>
      <c r="M407" s="20">
        <v>71.5</v>
      </c>
      <c r="N407" s="414">
        <v>834</v>
      </c>
      <c r="O407" s="378">
        <v>16</v>
      </c>
      <c r="P407" s="415">
        <v>52.13</v>
      </c>
      <c r="Q407" s="378">
        <v>539</v>
      </c>
      <c r="R407" s="378">
        <v>10</v>
      </c>
      <c r="S407" s="378">
        <v>53.9</v>
      </c>
      <c r="T407" s="381">
        <v>38.25</v>
      </c>
      <c r="U407" s="420"/>
      <c r="V407" s="21"/>
    </row>
    <row r="408" spans="1:33" x14ac:dyDescent="0.3">
      <c r="A408" s="21" t="s">
        <v>1667</v>
      </c>
      <c r="B408" s="21" t="s">
        <v>20</v>
      </c>
      <c r="C408" s="299" t="s">
        <v>1972</v>
      </c>
      <c r="D408" s="241">
        <v>102400</v>
      </c>
      <c r="E408" s="20">
        <v>43</v>
      </c>
      <c r="F408" s="20">
        <v>1</v>
      </c>
      <c r="G408" s="417">
        <v>43</v>
      </c>
      <c r="H408" s="243"/>
      <c r="I408" s="20"/>
      <c r="J408" s="20"/>
      <c r="K408" s="20"/>
      <c r="L408" s="20"/>
      <c r="M408" s="20"/>
      <c r="N408" s="414"/>
      <c r="O408" s="378"/>
      <c r="P408" s="415"/>
      <c r="Q408" s="378"/>
      <c r="R408" s="378"/>
      <c r="S408" s="378"/>
      <c r="T408" s="381"/>
      <c r="U408" s="420"/>
      <c r="V408" s="280"/>
    </row>
    <row r="409" spans="1:33" x14ac:dyDescent="0.3">
      <c r="A409" s="21" t="s">
        <v>1668</v>
      </c>
      <c r="B409" s="21" t="s">
        <v>15</v>
      </c>
      <c r="C409" s="299" t="s">
        <v>9</v>
      </c>
      <c r="D409" s="241">
        <v>117300</v>
      </c>
      <c r="E409" s="20">
        <v>0</v>
      </c>
      <c r="F409" s="20">
        <v>0</v>
      </c>
      <c r="G409" s="417">
        <v>0</v>
      </c>
      <c r="H409" s="243"/>
      <c r="I409" s="20"/>
      <c r="J409" s="20"/>
      <c r="K409" s="20"/>
      <c r="L409" s="20"/>
      <c r="M409" s="20"/>
      <c r="N409" s="414"/>
      <c r="O409" s="378"/>
      <c r="P409" s="415"/>
      <c r="Q409" s="378"/>
      <c r="R409" s="378"/>
      <c r="S409" s="378"/>
      <c r="T409" s="381"/>
      <c r="U409" s="420"/>
      <c r="V409" s="280"/>
    </row>
    <row r="410" spans="1:33" s="200" customFormat="1" x14ac:dyDescent="0.3">
      <c r="A410" s="21" t="s">
        <v>1532</v>
      </c>
      <c r="B410" s="21" t="s">
        <v>23</v>
      </c>
      <c r="C410" s="299" t="s">
        <v>38</v>
      </c>
      <c r="D410" s="241">
        <v>123900</v>
      </c>
      <c r="E410" s="20">
        <v>0</v>
      </c>
      <c r="F410" s="20">
        <v>0</v>
      </c>
      <c r="G410" s="417">
        <v>0</v>
      </c>
      <c r="H410" s="243"/>
      <c r="I410" s="20"/>
      <c r="J410" s="20"/>
      <c r="K410" s="20"/>
      <c r="L410" s="20">
        <v>0</v>
      </c>
      <c r="M410" s="20"/>
      <c r="N410" s="414"/>
      <c r="O410" s="378"/>
      <c r="P410" s="415"/>
      <c r="Q410" s="378"/>
      <c r="R410" s="378"/>
      <c r="S410" s="378"/>
      <c r="T410" s="381"/>
      <c r="U410" s="420"/>
      <c r="V410" s="28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3">
      <c r="A411" s="21" t="s">
        <v>991</v>
      </c>
      <c r="B411" s="21" t="s">
        <v>17</v>
      </c>
      <c r="C411" s="299" t="s">
        <v>1971</v>
      </c>
      <c r="D411" s="241">
        <v>438400</v>
      </c>
      <c r="E411" s="20">
        <v>850</v>
      </c>
      <c r="F411" s="20">
        <v>13</v>
      </c>
      <c r="G411" s="417">
        <v>65.384615384615387</v>
      </c>
      <c r="H411" s="243">
        <v>1772</v>
      </c>
      <c r="I411" s="20">
        <v>22</v>
      </c>
      <c r="J411" s="20">
        <v>80.5</v>
      </c>
      <c r="K411" s="20">
        <v>1363</v>
      </c>
      <c r="L411" s="20">
        <v>17</v>
      </c>
      <c r="M411" s="20">
        <v>80.2</v>
      </c>
      <c r="N411" s="414">
        <v>1062</v>
      </c>
      <c r="O411" s="378">
        <v>21</v>
      </c>
      <c r="P411" s="415">
        <v>50.57</v>
      </c>
      <c r="Q411" s="378"/>
      <c r="R411" s="378"/>
      <c r="S411" s="378"/>
      <c r="T411" s="381"/>
      <c r="U411" s="420"/>
      <c r="V411" s="203"/>
    </row>
    <row r="412" spans="1:33" x14ac:dyDescent="0.3">
      <c r="A412" s="21" t="s">
        <v>1266</v>
      </c>
      <c r="B412" s="21" t="s">
        <v>23</v>
      </c>
      <c r="C412" s="299" t="s">
        <v>11</v>
      </c>
      <c r="D412" s="241">
        <v>512600</v>
      </c>
      <c r="E412" s="20">
        <v>347</v>
      </c>
      <c r="F412" s="20">
        <v>4</v>
      </c>
      <c r="G412" s="417">
        <v>86.75</v>
      </c>
      <c r="H412" s="243">
        <v>1695</v>
      </c>
      <c r="I412" s="20">
        <v>18</v>
      </c>
      <c r="J412" s="20">
        <v>94.2</v>
      </c>
      <c r="K412" s="20">
        <v>1260</v>
      </c>
      <c r="L412" s="20">
        <v>13</v>
      </c>
      <c r="M412" s="20">
        <v>96.9</v>
      </c>
      <c r="N412" s="414">
        <v>1825</v>
      </c>
      <c r="O412" s="378">
        <v>18</v>
      </c>
      <c r="P412" s="415">
        <v>101.39</v>
      </c>
      <c r="Q412" s="419">
        <v>1788</v>
      </c>
      <c r="R412" s="378">
        <v>22</v>
      </c>
      <c r="S412" s="378">
        <v>81.3</v>
      </c>
      <c r="T412" s="381">
        <v>63</v>
      </c>
      <c r="U412" s="420">
        <v>83.2</v>
      </c>
      <c r="V412" s="21"/>
    </row>
    <row r="413" spans="1:33" x14ac:dyDescent="0.3">
      <c r="A413" s="21" t="s">
        <v>914</v>
      </c>
      <c r="B413" s="21" t="s">
        <v>20</v>
      </c>
      <c r="C413" s="299" t="s">
        <v>11</v>
      </c>
      <c r="D413" s="241">
        <v>207700</v>
      </c>
      <c r="E413" s="20">
        <v>411</v>
      </c>
      <c r="F413" s="20">
        <v>7</v>
      </c>
      <c r="G413" s="417">
        <v>58.714285714285715</v>
      </c>
      <c r="H413" s="243">
        <v>109</v>
      </c>
      <c r="I413" s="20">
        <v>2</v>
      </c>
      <c r="J413" s="20">
        <v>54.5</v>
      </c>
      <c r="K413" s="20">
        <v>22</v>
      </c>
      <c r="L413" s="20">
        <v>1</v>
      </c>
      <c r="M413" s="20">
        <v>22</v>
      </c>
      <c r="N413" s="414">
        <v>0</v>
      </c>
      <c r="O413" s="378">
        <v>0</v>
      </c>
      <c r="P413" s="415">
        <v>0</v>
      </c>
      <c r="Q413" s="378"/>
      <c r="R413" s="378">
        <v>0</v>
      </c>
      <c r="S413" s="378">
        <v>0</v>
      </c>
      <c r="T413" s="381">
        <v>0</v>
      </c>
      <c r="U413" s="420"/>
      <c r="V413" s="21"/>
    </row>
    <row r="414" spans="1:33" x14ac:dyDescent="0.3">
      <c r="A414" s="21" t="s">
        <v>1267</v>
      </c>
      <c r="B414" s="21" t="s">
        <v>2</v>
      </c>
      <c r="C414" s="299" t="s">
        <v>38</v>
      </c>
      <c r="D414" s="241">
        <v>381300</v>
      </c>
      <c r="E414" s="20">
        <v>253</v>
      </c>
      <c r="F414" s="20">
        <v>4</v>
      </c>
      <c r="G414" s="417">
        <v>63.25</v>
      </c>
      <c r="H414" s="243">
        <v>1261</v>
      </c>
      <c r="I414" s="20">
        <v>18</v>
      </c>
      <c r="J414" s="20">
        <v>70.099999999999994</v>
      </c>
      <c r="K414" s="20">
        <v>1092</v>
      </c>
      <c r="L414" s="20">
        <v>16</v>
      </c>
      <c r="M414" s="20">
        <v>68.2</v>
      </c>
      <c r="N414" s="414">
        <v>1575</v>
      </c>
      <c r="O414" s="378">
        <v>22</v>
      </c>
      <c r="P414" s="415">
        <v>71.59</v>
      </c>
      <c r="Q414" s="378">
        <v>784</v>
      </c>
      <c r="R414" s="378">
        <v>10</v>
      </c>
      <c r="S414" s="378">
        <v>78.400000000000006</v>
      </c>
      <c r="T414" s="381">
        <v>85.05</v>
      </c>
      <c r="U414" s="420">
        <v>93.23</v>
      </c>
      <c r="V414" s="21"/>
    </row>
    <row r="415" spans="1:33" x14ac:dyDescent="0.3">
      <c r="A415" s="21" t="s">
        <v>1267</v>
      </c>
      <c r="B415" s="21" t="s">
        <v>22</v>
      </c>
      <c r="C415" s="299" t="s">
        <v>38</v>
      </c>
      <c r="D415" s="241">
        <v>413200</v>
      </c>
      <c r="E415" s="20">
        <v>253</v>
      </c>
      <c r="F415" s="20">
        <v>4</v>
      </c>
      <c r="G415" s="417">
        <v>63.25</v>
      </c>
      <c r="H415" s="243"/>
      <c r="I415" s="20"/>
      <c r="J415" s="20"/>
      <c r="K415" s="20">
        <v>987</v>
      </c>
      <c r="L415" s="20">
        <v>13</v>
      </c>
      <c r="M415" s="20">
        <v>75.900000000000006</v>
      </c>
      <c r="N415" s="414">
        <v>1355</v>
      </c>
      <c r="O415" s="378">
        <v>16</v>
      </c>
      <c r="P415" s="415">
        <v>84.69</v>
      </c>
      <c r="Q415" s="419">
        <v>1368</v>
      </c>
      <c r="R415" s="378">
        <v>17</v>
      </c>
      <c r="S415" s="378">
        <v>80.5</v>
      </c>
      <c r="T415" s="381">
        <v>85.65</v>
      </c>
      <c r="U415" s="420">
        <v>87.48</v>
      </c>
      <c r="V415" s="21"/>
    </row>
    <row r="416" spans="1:33" x14ac:dyDescent="0.3">
      <c r="A416" s="21" t="s">
        <v>1268</v>
      </c>
      <c r="B416" s="21" t="s">
        <v>13</v>
      </c>
      <c r="C416" s="299" t="s">
        <v>10</v>
      </c>
      <c r="D416" s="241">
        <v>640100</v>
      </c>
      <c r="E416" s="20">
        <v>1999</v>
      </c>
      <c r="F416" s="20">
        <v>22</v>
      </c>
      <c r="G416" s="417">
        <v>90.86363636363636</v>
      </c>
      <c r="H416" s="243">
        <v>2587</v>
      </c>
      <c r="I416" s="20">
        <v>22</v>
      </c>
      <c r="J416" s="20">
        <v>117.6</v>
      </c>
      <c r="K416" s="20">
        <v>1913</v>
      </c>
      <c r="L416" s="20">
        <v>17</v>
      </c>
      <c r="M416" s="20">
        <v>112.5</v>
      </c>
      <c r="N416" s="414">
        <v>2169</v>
      </c>
      <c r="O416" s="378">
        <v>22</v>
      </c>
      <c r="P416" s="415">
        <v>98.59</v>
      </c>
      <c r="Q416" s="419">
        <v>1757</v>
      </c>
      <c r="R416" s="378">
        <v>19</v>
      </c>
      <c r="S416" s="378">
        <v>92.5</v>
      </c>
      <c r="T416" s="381">
        <v>89.83</v>
      </c>
      <c r="U416" s="420">
        <v>90.22</v>
      </c>
      <c r="V416" s="21"/>
    </row>
    <row r="417" spans="1:22" x14ac:dyDescent="0.3">
      <c r="A417" s="21" t="s">
        <v>1669</v>
      </c>
      <c r="B417" s="21" t="s">
        <v>20</v>
      </c>
      <c r="C417" s="299" t="s">
        <v>1972</v>
      </c>
      <c r="D417" s="241">
        <v>117300</v>
      </c>
      <c r="E417" s="20">
        <v>963</v>
      </c>
      <c r="F417" s="20">
        <v>19</v>
      </c>
      <c r="G417" s="417">
        <v>50.684210526315788</v>
      </c>
      <c r="H417" s="243"/>
      <c r="I417" s="20"/>
      <c r="J417" s="20"/>
      <c r="K417" s="20"/>
      <c r="L417" s="20"/>
      <c r="M417" s="20"/>
      <c r="N417" s="414"/>
      <c r="O417" s="378"/>
      <c r="P417" s="415"/>
      <c r="Q417" s="419"/>
      <c r="R417" s="378"/>
      <c r="S417" s="378"/>
      <c r="T417" s="381"/>
      <c r="U417" s="420"/>
      <c r="V417" s="280"/>
    </row>
    <row r="418" spans="1:22" x14ac:dyDescent="0.3">
      <c r="A418" s="21" t="s">
        <v>1533</v>
      </c>
      <c r="B418" s="21" t="s">
        <v>17</v>
      </c>
      <c r="C418" s="299" t="s">
        <v>38</v>
      </c>
      <c r="D418" s="241">
        <v>321600</v>
      </c>
      <c r="E418" s="20">
        <v>451</v>
      </c>
      <c r="F418" s="20">
        <v>8</v>
      </c>
      <c r="G418" s="417">
        <v>56.375</v>
      </c>
      <c r="H418" s="243">
        <v>650</v>
      </c>
      <c r="I418" s="20">
        <v>11</v>
      </c>
      <c r="J418" s="20">
        <v>59.1</v>
      </c>
      <c r="K418" s="20">
        <v>685</v>
      </c>
      <c r="L418" s="20">
        <v>12</v>
      </c>
      <c r="M418" s="20">
        <v>57.1</v>
      </c>
      <c r="N418" s="414">
        <v>1798</v>
      </c>
      <c r="O418" s="378">
        <v>22</v>
      </c>
      <c r="P418" s="415">
        <v>81.73</v>
      </c>
      <c r="Q418" s="378">
        <v>300</v>
      </c>
      <c r="R418" s="378">
        <v>5</v>
      </c>
      <c r="S418" s="378">
        <v>60</v>
      </c>
      <c r="T418" s="381">
        <v>46.75</v>
      </c>
      <c r="U418" s="420">
        <v>57</v>
      </c>
      <c r="V418" s="21"/>
    </row>
    <row r="419" spans="1:22" x14ac:dyDescent="0.3">
      <c r="A419" s="21" t="s">
        <v>1534</v>
      </c>
      <c r="B419" s="21" t="s">
        <v>14</v>
      </c>
      <c r="C419" s="299" t="s">
        <v>10</v>
      </c>
      <c r="D419" s="241">
        <v>206800</v>
      </c>
      <c r="E419" s="20">
        <v>32</v>
      </c>
      <c r="F419" s="20">
        <v>2</v>
      </c>
      <c r="G419" s="417">
        <v>16</v>
      </c>
      <c r="H419" s="243">
        <v>342</v>
      </c>
      <c r="I419" s="20">
        <v>9</v>
      </c>
      <c r="J419" s="20">
        <v>38</v>
      </c>
      <c r="K419" s="20"/>
      <c r="L419" s="20">
        <v>0</v>
      </c>
      <c r="M419" s="20"/>
      <c r="N419" s="414"/>
      <c r="O419" s="378"/>
      <c r="P419" s="415"/>
      <c r="Q419" s="378"/>
      <c r="R419" s="378"/>
      <c r="S419" s="378"/>
      <c r="T419" s="381"/>
      <c r="U419" s="420"/>
      <c r="V419" s="21"/>
    </row>
    <row r="420" spans="1:22" x14ac:dyDescent="0.3">
      <c r="A420" s="21" t="s">
        <v>915</v>
      </c>
      <c r="B420" s="21" t="s">
        <v>3</v>
      </c>
      <c r="C420" s="299" t="s">
        <v>10</v>
      </c>
      <c r="D420" s="241">
        <v>699900</v>
      </c>
      <c r="E420" s="20">
        <v>2535</v>
      </c>
      <c r="F420" s="20">
        <v>22</v>
      </c>
      <c r="G420" s="417">
        <v>115.22727272727273</v>
      </c>
      <c r="H420" s="243">
        <v>2829</v>
      </c>
      <c r="I420" s="20">
        <v>22</v>
      </c>
      <c r="J420" s="20">
        <v>128.6</v>
      </c>
      <c r="K420" s="20">
        <v>2057</v>
      </c>
      <c r="L420" s="20">
        <v>17</v>
      </c>
      <c r="M420" s="20">
        <v>121</v>
      </c>
      <c r="N420" s="414">
        <v>2710</v>
      </c>
      <c r="O420" s="378">
        <v>22</v>
      </c>
      <c r="P420" s="415">
        <v>123.18</v>
      </c>
      <c r="Q420" s="419">
        <v>2414</v>
      </c>
      <c r="R420" s="378">
        <v>19</v>
      </c>
      <c r="S420" s="378">
        <v>127.1</v>
      </c>
      <c r="T420" s="381">
        <v>106.91</v>
      </c>
      <c r="U420" s="420">
        <v>94.06</v>
      </c>
      <c r="V420" s="21"/>
    </row>
    <row r="421" spans="1:22" x14ac:dyDescent="0.3">
      <c r="A421" s="21" t="s">
        <v>992</v>
      </c>
      <c r="B421" s="21" t="s">
        <v>13</v>
      </c>
      <c r="C421" s="299" t="s">
        <v>9</v>
      </c>
      <c r="D421" s="241">
        <v>310300</v>
      </c>
      <c r="E421" s="20">
        <v>0</v>
      </c>
      <c r="F421" s="20">
        <v>0</v>
      </c>
      <c r="G421" s="417">
        <v>0</v>
      </c>
      <c r="H421" s="243">
        <v>513</v>
      </c>
      <c r="I421" s="20">
        <v>9</v>
      </c>
      <c r="J421" s="20">
        <v>57</v>
      </c>
      <c r="K421" s="20"/>
      <c r="L421" s="20">
        <v>0</v>
      </c>
      <c r="M421" s="20"/>
      <c r="N421" s="414">
        <v>0</v>
      </c>
      <c r="O421" s="378">
        <v>0</v>
      </c>
      <c r="P421" s="415">
        <v>0</v>
      </c>
      <c r="Q421" s="419"/>
      <c r="R421" s="378"/>
      <c r="S421" s="378"/>
      <c r="T421" s="381"/>
      <c r="U421" s="420"/>
      <c r="V421" s="21"/>
    </row>
    <row r="422" spans="1:22" x14ac:dyDescent="0.3">
      <c r="A422" s="21" t="s">
        <v>1269</v>
      </c>
      <c r="B422" s="21" t="s">
        <v>14</v>
      </c>
      <c r="C422" s="299" t="s">
        <v>9</v>
      </c>
      <c r="D422" s="241">
        <v>362600</v>
      </c>
      <c r="E422" s="20">
        <v>430</v>
      </c>
      <c r="F422" s="20">
        <v>8</v>
      </c>
      <c r="G422" s="417">
        <v>53.75</v>
      </c>
      <c r="H422" s="243">
        <v>1199</v>
      </c>
      <c r="I422" s="20">
        <v>18</v>
      </c>
      <c r="J422" s="20">
        <v>66.599999999999994</v>
      </c>
      <c r="K422" s="20">
        <v>779</v>
      </c>
      <c r="L422" s="20">
        <v>11</v>
      </c>
      <c r="M422" s="20">
        <v>70.8</v>
      </c>
      <c r="N422" s="414">
        <v>217</v>
      </c>
      <c r="O422" s="378">
        <v>4</v>
      </c>
      <c r="P422" s="415">
        <v>54.25</v>
      </c>
      <c r="Q422" s="378">
        <v>210</v>
      </c>
      <c r="R422" s="378">
        <v>4</v>
      </c>
      <c r="S422" s="378">
        <v>52.5</v>
      </c>
      <c r="T422" s="381"/>
      <c r="U422" s="420"/>
      <c r="V422" s="21"/>
    </row>
    <row r="423" spans="1:22" x14ac:dyDescent="0.3">
      <c r="A423" s="21" t="s">
        <v>1270</v>
      </c>
      <c r="B423" s="21" t="s">
        <v>20</v>
      </c>
      <c r="C423" s="299" t="s">
        <v>1972</v>
      </c>
      <c r="D423" s="241">
        <v>143700</v>
      </c>
      <c r="E423" s="20">
        <v>769</v>
      </c>
      <c r="F423" s="20">
        <v>16</v>
      </c>
      <c r="G423" s="417">
        <v>48.0625</v>
      </c>
      <c r="H423" s="243">
        <v>66</v>
      </c>
      <c r="I423" s="20">
        <v>2</v>
      </c>
      <c r="J423" s="20">
        <v>33</v>
      </c>
      <c r="K423" s="20">
        <v>52</v>
      </c>
      <c r="L423" s="20">
        <v>1</v>
      </c>
      <c r="M423" s="20">
        <v>52</v>
      </c>
      <c r="N423" s="414">
        <v>0</v>
      </c>
      <c r="O423" s="378">
        <v>0</v>
      </c>
      <c r="P423" s="415">
        <v>0</v>
      </c>
      <c r="Q423" s="378"/>
      <c r="R423" s="378"/>
      <c r="S423" s="378"/>
      <c r="T423" s="381"/>
      <c r="U423" s="420"/>
      <c r="V423" s="21"/>
    </row>
    <row r="424" spans="1:22" x14ac:dyDescent="0.3">
      <c r="A424" s="21" t="s">
        <v>1271</v>
      </c>
      <c r="B424" s="21" t="s">
        <v>22</v>
      </c>
      <c r="C424" s="299" t="s">
        <v>38</v>
      </c>
      <c r="D424" s="241">
        <v>299400</v>
      </c>
      <c r="E424" s="20">
        <v>513</v>
      </c>
      <c r="F424" s="20">
        <v>12</v>
      </c>
      <c r="G424" s="417">
        <v>42.75</v>
      </c>
      <c r="H424" s="243">
        <v>1045</v>
      </c>
      <c r="I424" s="20">
        <v>19</v>
      </c>
      <c r="J424" s="20">
        <v>55</v>
      </c>
      <c r="K424" s="20">
        <v>506</v>
      </c>
      <c r="L424" s="20">
        <v>10</v>
      </c>
      <c r="M424" s="20">
        <v>50.6</v>
      </c>
      <c r="N424" s="414">
        <v>0</v>
      </c>
      <c r="O424" s="378">
        <v>0</v>
      </c>
      <c r="P424" s="415">
        <v>0</v>
      </c>
      <c r="Q424" s="378"/>
      <c r="R424" s="378"/>
      <c r="S424" s="378"/>
      <c r="T424" s="381"/>
      <c r="U424" s="420"/>
      <c r="V424" s="21"/>
    </row>
    <row r="425" spans="1:22" x14ac:dyDescent="0.3">
      <c r="A425" s="21" t="s">
        <v>1535</v>
      </c>
      <c r="B425" s="21" t="s">
        <v>2</v>
      </c>
      <c r="C425" s="299" t="s">
        <v>9</v>
      </c>
      <c r="D425" s="241">
        <v>263800</v>
      </c>
      <c r="E425" s="20">
        <v>98</v>
      </c>
      <c r="F425" s="20">
        <v>2</v>
      </c>
      <c r="G425" s="417">
        <v>49</v>
      </c>
      <c r="H425" s="243">
        <v>630</v>
      </c>
      <c r="I425" s="20">
        <v>13</v>
      </c>
      <c r="J425" s="20">
        <v>48.5</v>
      </c>
      <c r="K425" s="20"/>
      <c r="L425" s="20">
        <v>0</v>
      </c>
      <c r="M425" s="20"/>
      <c r="N425" s="414"/>
      <c r="O425" s="378"/>
      <c r="P425" s="415"/>
      <c r="Q425" s="378"/>
      <c r="R425" s="378"/>
      <c r="S425" s="378"/>
      <c r="T425" s="381"/>
      <c r="U425" s="420"/>
      <c r="V425" s="21"/>
    </row>
    <row r="426" spans="1:22" x14ac:dyDescent="0.3">
      <c r="A426" s="21" t="s">
        <v>1272</v>
      </c>
      <c r="B426" s="21" t="s">
        <v>26</v>
      </c>
      <c r="C426" s="299" t="s">
        <v>9</v>
      </c>
      <c r="D426" s="241">
        <v>209300</v>
      </c>
      <c r="E426" s="20">
        <v>180</v>
      </c>
      <c r="F426" s="20">
        <v>4</v>
      </c>
      <c r="G426" s="417">
        <v>45</v>
      </c>
      <c r="H426" s="243"/>
      <c r="I426" s="20"/>
      <c r="J426" s="20"/>
      <c r="K426" s="20"/>
      <c r="L426" s="20"/>
      <c r="M426" s="20"/>
      <c r="N426" s="414">
        <v>833</v>
      </c>
      <c r="O426" s="378">
        <v>13</v>
      </c>
      <c r="P426" s="415">
        <v>64.08</v>
      </c>
      <c r="Q426" s="378">
        <v>786</v>
      </c>
      <c r="R426" s="378">
        <v>12</v>
      </c>
      <c r="S426" s="378">
        <v>65.5</v>
      </c>
      <c r="T426" s="381">
        <v>69.38</v>
      </c>
      <c r="U426" s="420">
        <v>62</v>
      </c>
      <c r="V426" s="21"/>
    </row>
    <row r="427" spans="1:22" x14ac:dyDescent="0.3">
      <c r="A427" s="21" t="s">
        <v>1273</v>
      </c>
      <c r="B427" s="21" t="s">
        <v>17</v>
      </c>
      <c r="C427" s="299" t="s">
        <v>9</v>
      </c>
      <c r="D427" s="241">
        <v>412400</v>
      </c>
      <c r="E427" s="20">
        <v>739</v>
      </c>
      <c r="F427" s="20">
        <v>11</v>
      </c>
      <c r="G427" s="417">
        <v>67.181818181818187</v>
      </c>
      <c r="H427" s="243">
        <v>1288</v>
      </c>
      <c r="I427" s="20">
        <v>17</v>
      </c>
      <c r="J427" s="20">
        <v>75.8</v>
      </c>
      <c r="K427" s="20">
        <v>390</v>
      </c>
      <c r="L427" s="20">
        <v>6</v>
      </c>
      <c r="M427" s="20">
        <v>65</v>
      </c>
      <c r="N427" s="414">
        <v>97</v>
      </c>
      <c r="O427" s="378">
        <v>2</v>
      </c>
      <c r="P427" s="415">
        <v>48.5</v>
      </c>
      <c r="Q427" s="378"/>
      <c r="R427" s="378">
        <v>0</v>
      </c>
      <c r="S427" s="378">
        <v>0</v>
      </c>
      <c r="T427" s="381"/>
      <c r="U427" s="420"/>
      <c r="V427" s="21"/>
    </row>
    <row r="428" spans="1:22" x14ac:dyDescent="0.3">
      <c r="A428" s="21" t="s">
        <v>916</v>
      </c>
      <c r="B428" s="21" t="s">
        <v>41</v>
      </c>
      <c r="C428" s="299" t="s">
        <v>1973</v>
      </c>
      <c r="D428" s="241">
        <v>536800</v>
      </c>
      <c r="E428" s="20">
        <v>1932</v>
      </c>
      <c r="F428" s="20">
        <v>21</v>
      </c>
      <c r="G428" s="417">
        <v>92</v>
      </c>
      <c r="H428" s="243">
        <v>1282</v>
      </c>
      <c r="I428" s="20">
        <v>13</v>
      </c>
      <c r="J428" s="20">
        <v>98.6</v>
      </c>
      <c r="K428" s="20">
        <v>1763</v>
      </c>
      <c r="L428" s="20">
        <v>17</v>
      </c>
      <c r="M428" s="20">
        <v>103.7</v>
      </c>
      <c r="N428" s="414">
        <v>2205</v>
      </c>
      <c r="O428" s="378">
        <v>20</v>
      </c>
      <c r="P428" s="415">
        <v>110.25</v>
      </c>
      <c r="Q428" s="378">
        <v>754</v>
      </c>
      <c r="R428" s="378">
        <v>12</v>
      </c>
      <c r="S428" s="378">
        <v>62.8</v>
      </c>
      <c r="T428" s="381">
        <v>57</v>
      </c>
      <c r="U428" s="420"/>
      <c r="V428" s="21"/>
    </row>
    <row r="429" spans="1:22" x14ac:dyDescent="0.3">
      <c r="A429" s="21" t="s">
        <v>1274</v>
      </c>
      <c r="B429" s="21" t="s">
        <v>23</v>
      </c>
      <c r="C429" s="299" t="s">
        <v>38</v>
      </c>
      <c r="D429" s="241">
        <v>349900</v>
      </c>
      <c r="E429" s="20">
        <v>1621</v>
      </c>
      <c r="F429" s="20">
        <v>21</v>
      </c>
      <c r="G429" s="417">
        <v>77.19047619047619</v>
      </c>
      <c r="H429" s="243">
        <v>1157</v>
      </c>
      <c r="I429" s="20">
        <v>18</v>
      </c>
      <c r="J429" s="20">
        <v>64.3</v>
      </c>
      <c r="K429" s="20">
        <v>843</v>
      </c>
      <c r="L429" s="20">
        <v>12</v>
      </c>
      <c r="M429" s="20">
        <v>70.2</v>
      </c>
      <c r="N429" s="414">
        <v>527</v>
      </c>
      <c r="O429" s="378">
        <v>10</v>
      </c>
      <c r="P429" s="415">
        <v>52.7</v>
      </c>
      <c r="Q429" s="378">
        <v>403</v>
      </c>
      <c r="R429" s="378">
        <v>7</v>
      </c>
      <c r="S429" s="378">
        <v>57.6</v>
      </c>
      <c r="T429" s="381">
        <v>50.5</v>
      </c>
      <c r="U429" s="420"/>
      <c r="V429" s="21"/>
    </row>
    <row r="430" spans="1:22" x14ac:dyDescent="0.3">
      <c r="A430" s="21" t="s">
        <v>1275</v>
      </c>
      <c r="B430" s="21" t="s">
        <v>2</v>
      </c>
      <c r="C430" s="299" t="s">
        <v>1972</v>
      </c>
      <c r="D430" s="241">
        <v>503500</v>
      </c>
      <c r="E430" s="20">
        <v>698</v>
      </c>
      <c r="F430" s="20">
        <v>8</v>
      </c>
      <c r="G430" s="417">
        <v>87.25</v>
      </c>
      <c r="H430" s="243">
        <v>1480</v>
      </c>
      <c r="I430" s="20">
        <v>16</v>
      </c>
      <c r="J430" s="20">
        <v>92.5</v>
      </c>
      <c r="K430" s="20">
        <v>1613</v>
      </c>
      <c r="L430" s="20">
        <v>16</v>
      </c>
      <c r="M430" s="20">
        <v>100.8</v>
      </c>
      <c r="N430" s="414">
        <v>2000</v>
      </c>
      <c r="O430" s="378">
        <v>20</v>
      </c>
      <c r="P430" s="415">
        <v>100</v>
      </c>
      <c r="Q430" s="419">
        <v>2181</v>
      </c>
      <c r="R430" s="378">
        <v>21</v>
      </c>
      <c r="S430" s="378">
        <v>103.9</v>
      </c>
      <c r="T430" s="381">
        <v>119.32</v>
      </c>
      <c r="U430" s="420">
        <v>108.14</v>
      </c>
      <c r="V430" s="21"/>
    </row>
    <row r="431" spans="1:22" x14ac:dyDescent="0.3">
      <c r="A431" s="21" t="s">
        <v>917</v>
      </c>
      <c r="B431" s="21" t="s">
        <v>26</v>
      </c>
      <c r="C431" s="299" t="s">
        <v>38</v>
      </c>
      <c r="D431" s="241">
        <v>371100</v>
      </c>
      <c r="E431" s="20">
        <v>648</v>
      </c>
      <c r="F431" s="20">
        <v>12</v>
      </c>
      <c r="G431" s="417">
        <v>54</v>
      </c>
      <c r="H431" s="243">
        <v>750</v>
      </c>
      <c r="I431" s="20">
        <v>11</v>
      </c>
      <c r="J431" s="20">
        <v>68.2</v>
      </c>
      <c r="K431" s="20">
        <v>1246</v>
      </c>
      <c r="L431" s="20">
        <v>15</v>
      </c>
      <c r="M431" s="20">
        <v>83.1</v>
      </c>
      <c r="N431" s="414">
        <v>1240</v>
      </c>
      <c r="O431" s="378">
        <v>16</v>
      </c>
      <c r="P431" s="415">
        <v>77.5</v>
      </c>
      <c r="Q431" s="419">
        <v>1213</v>
      </c>
      <c r="R431" s="378">
        <v>15</v>
      </c>
      <c r="S431" s="378">
        <v>80.900000000000006</v>
      </c>
      <c r="T431" s="381">
        <v>81.45</v>
      </c>
      <c r="U431" s="420">
        <v>74.290000000000006</v>
      </c>
      <c r="V431" s="21"/>
    </row>
    <row r="432" spans="1:22" x14ac:dyDescent="0.3">
      <c r="A432" s="21" t="s">
        <v>1738</v>
      </c>
      <c r="B432" s="21" t="s">
        <v>15</v>
      </c>
      <c r="C432" s="299" t="s">
        <v>1972</v>
      </c>
      <c r="D432" s="241">
        <v>102400</v>
      </c>
      <c r="E432" s="20">
        <v>1663</v>
      </c>
      <c r="F432" s="20">
        <v>21</v>
      </c>
      <c r="G432" s="417">
        <v>79.19047619047619</v>
      </c>
      <c r="H432" s="243"/>
      <c r="I432" s="20"/>
      <c r="J432" s="20"/>
      <c r="K432" s="20"/>
      <c r="L432" s="20"/>
      <c r="M432" s="20"/>
      <c r="N432" s="414"/>
      <c r="O432" s="378"/>
      <c r="P432" s="415"/>
      <c r="Q432" s="419"/>
      <c r="R432" s="378"/>
      <c r="S432" s="378"/>
      <c r="T432" s="381"/>
      <c r="U432" s="420"/>
      <c r="V432" s="280"/>
    </row>
    <row r="433" spans="1:22" x14ac:dyDescent="0.3">
      <c r="A433" s="21" t="s">
        <v>1276</v>
      </c>
      <c r="B433" s="21" t="s">
        <v>3</v>
      </c>
      <c r="C433" s="299" t="s">
        <v>11</v>
      </c>
      <c r="D433" s="241">
        <v>299400</v>
      </c>
      <c r="E433" s="20">
        <v>224</v>
      </c>
      <c r="F433" s="20">
        <v>4</v>
      </c>
      <c r="G433" s="417">
        <v>56</v>
      </c>
      <c r="H433" s="243">
        <v>385</v>
      </c>
      <c r="I433" s="20">
        <v>7</v>
      </c>
      <c r="J433" s="20">
        <v>55</v>
      </c>
      <c r="K433" s="20">
        <v>304</v>
      </c>
      <c r="L433" s="20">
        <v>6</v>
      </c>
      <c r="M433" s="20">
        <v>50.7</v>
      </c>
      <c r="N433" s="414">
        <v>2030</v>
      </c>
      <c r="O433" s="378">
        <v>22</v>
      </c>
      <c r="P433" s="415">
        <v>92.27</v>
      </c>
      <c r="Q433" s="419">
        <v>2325</v>
      </c>
      <c r="R433" s="378">
        <v>22</v>
      </c>
      <c r="S433" s="378">
        <v>105.7</v>
      </c>
      <c r="T433" s="381">
        <v>98.23</v>
      </c>
      <c r="U433" s="420">
        <v>89.7</v>
      </c>
      <c r="V433" s="21"/>
    </row>
    <row r="434" spans="1:22" x14ac:dyDescent="0.3">
      <c r="A434" s="21" t="s">
        <v>1277</v>
      </c>
      <c r="B434" s="21" t="s">
        <v>2</v>
      </c>
      <c r="C434" s="299" t="s">
        <v>1972</v>
      </c>
      <c r="D434" s="241">
        <v>161100</v>
      </c>
      <c r="E434" s="20">
        <v>0</v>
      </c>
      <c r="F434" s="20">
        <v>0</v>
      </c>
      <c r="G434" s="417">
        <v>0</v>
      </c>
      <c r="H434" s="243">
        <v>74</v>
      </c>
      <c r="I434" s="20">
        <v>2</v>
      </c>
      <c r="J434" s="20">
        <v>37</v>
      </c>
      <c r="K434" s="20"/>
      <c r="L434" s="20">
        <v>0</v>
      </c>
      <c r="M434" s="20"/>
      <c r="N434" s="414">
        <v>0</v>
      </c>
      <c r="O434" s="378">
        <v>0</v>
      </c>
      <c r="P434" s="415">
        <v>0</v>
      </c>
      <c r="Q434" s="419"/>
      <c r="R434" s="378"/>
      <c r="S434" s="378"/>
      <c r="T434" s="381"/>
      <c r="U434" s="420"/>
      <c r="V434" s="280"/>
    </row>
    <row r="435" spans="1:22" x14ac:dyDescent="0.3">
      <c r="A435" s="21" t="s">
        <v>1278</v>
      </c>
      <c r="B435" s="21" t="s">
        <v>13</v>
      </c>
      <c r="C435" s="299" t="s">
        <v>10</v>
      </c>
      <c r="D435" s="241">
        <v>337500</v>
      </c>
      <c r="E435" s="20">
        <v>541</v>
      </c>
      <c r="F435" s="20">
        <v>6</v>
      </c>
      <c r="G435" s="417">
        <v>90.166666666666671</v>
      </c>
      <c r="H435" s="243">
        <v>620</v>
      </c>
      <c r="I435" s="20">
        <v>10</v>
      </c>
      <c r="J435" s="20">
        <v>62</v>
      </c>
      <c r="K435" s="20">
        <v>97</v>
      </c>
      <c r="L435" s="20">
        <v>1</v>
      </c>
      <c r="M435" s="20">
        <v>97</v>
      </c>
      <c r="N435" s="414">
        <v>539</v>
      </c>
      <c r="O435" s="378">
        <v>9</v>
      </c>
      <c r="P435" s="415">
        <v>59.89</v>
      </c>
      <c r="Q435" s="378">
        <v>874</v>
      </c>
      <c r="R435" s="378">
        <v>13</v>
      </c>
      <c r="S435" s="378">
        <v>67.2</v>
      </c>
      <c r="T435" s="381">
        <v>72.77</v>
      </c>
      <c r="U435" s="420">
        <v>70.73</v>
      </c>
      <c r="V435" s="21"/>
    </row>
    <row r="436" spans="1:22" x14ac:dyDescent="0.3">
      <c r="A436" s="21" t="s">
        <v>1279</v>
      </c>
      <c r="B436" s="21" t="s">
        <v>21</v>
      </c>
      <c r="C436" s="299" t="s">
        <v>9</v>
      </c>
      <c r="D436" s="241">
        <v>492300</v>
      </c>
      <c r="E436" s="20">
        <v>1843</v>
      </c>
      <c r="F436" s="20">
        <v>20</v>
      </c>
      <c r="G436" s="417">
        <v>92.15</v>
      </c>
      <c r="H436" s="243">
        <v>1809</v>
      </c>
      <c r="I436" s="20">
        <v>20</v>
      </c>
      <c r="J436" s="20">
        <v>90.5</v>
      </c>
      <c r="K436" s="20">
        <v>1607</v>
      </c>
      <c r="L436" s="20">
        <v>17</v>
      </c>
      <c r="M436" s="20">
        <v>94.5</v>
      </c>
      <c r="N436" s="414">
        <v>566</v>
      </c>
      <c r="O436" s="378">
        <v>8</v>
      </c>
      <c r="P436" s="415">
        <v>70.75</v>
      </c>
      <c r="Q436" s="419">
        <v>1389</v>
      </c>
      <c r="R436" s="378">
        <v>17</v>
      </c>
      <c r="S436" s="378">
        <v>81.7</v>
      </c>
      <c r="T436" s="381">
        <v>84.06</v>
      </c>
      <c r="U436" s="420">
        <v>86.82</v>
      </c>
      <c r="V436" s="21"/>
    </row>
    <row r="437" spans="1:22" x14ac:dyDescent="0.3">
      <c r="A437" s="21" t="s">
        <v>1280</v>
      </c>
      <c r="B437" s="21" t="s">
        <v>23</v>
      </c>
      <c r="C437" s="299" t="s">
        <v>38</v>
      </c>
      <c r="D437" s="241">
        <v>201400</v>
      </c>
      <c r="E437" s="20">
        <v>72</v>
      </c>
      <c r="F437" s="20">
        <v>2</v>
      </c>
      <c r="G437" s="417">
        <v>36</v>
      </c>
      <c r="H437" s="243">
        <v>333</v>
      </c>
      <c r="I437" s="20">
        <v>9</v>
      </c>
      <c r="J437" s="20">
        <v>37</v>
      </c>
      <c r="K437" s="20">
        <v>425</v>
      </c>
      <c r="L437" s="20">
        <v>6</v>
      </c>
      <c r="M437" s="20">
        <v>70.8</v>
      </c>
      <c r="N437" s="414">
        <v>0</v>
      </c>
      <c r="O437" s="378">
        <v>0</v>
      </c>
      <c r="P437" s="415">
        <v>0</v>
      </c>
      <c r="Q437" s="378">
        <v>337</v>
      </c>
      <c r="R437" s="378">
        <v>6</v>
      </c>
      <c r="S437" s="378">
        <v>56.2</v>
      </c>
      <c r="T437" s="381">
        <v>80.290000000000006</v>
      </c>
      <c r="U437" s="420">
        <v>70.05</v>
      </c>
      <c r="V437" s="21"/>
    </row>
    <row r="438" spans="1:22" x14ac:dyDescent="0.3">
      <c r="A438" s="21" t="s">
        <v>1281</v>
      </c>
      <c r="B438" s="21" t="s">
        <v>14</v>
      </c>
      <c r="C438" s="299" t="s">
        <v>9</v>
      </c>
      <c r="D438" s="241">
        <v>502500</v>
      </c>
      <c r="E438" s="20">
        <v>1656</v>
      </c>
      <c r="F438" s="20">
        <v>20</v>
      </c>
      <c r="G438" s="417">
        <v>82.8</v>
      </c>
      <c r="H438" s="243">
        <v>2031</v>
      </c>
      <c r="I438" s="20">
        <v>22</v>
      </c>
      <c r="J438" s="20">
        <v>92.3</v>
      </c>
      <c r="K438" s="20">
        <v>1740</v>
      </c>
      <c r="L438" s="20">
        <v>17</v>
      </c>
      <c r="M438" s="20">
        <v>102.4</v>
      </c>
      <c r="N438" s="414">
        <v>1758</v>
      </c>
      <c r="O438" s="378">
        <v>22</v>
      </c>
      <c r="P438" s="415">
        <v>79.91</v>
      </c>
      <c r="Q438" s="419">
        <v>1349</v>
      </c>
      <c r="R438" s="378">
        <v>18</v>
      </c>
      <c r="S438" s="378">
        <v>74.900000000000006</v>
      </c>
      <c r="T438" s="381">
        <v>71.819999999999993</v>
      </c>
      <c r="U438" s="420">
        <v>68.95</v>
      </c>
      <c r="V438" s="21"/>
    </row>
    <row r="439" spans="1:22" x14ac:dyDescent="0.3">
      <c r="A439" s="21" t="s">
        <v>993</v>
      </c>
      <c r="B439" s="21" t="s">
        <v>12</v>
      </c>
      <c r="C439" s="299" t="s">
        <v>38</v>
      </c>
      <c r="D439" s="241">
        <v>286300</v>
      </c>
      <c r="E439" s="20">
        <v>933</v>
      </c>
      <c r="F439" s="20">
        <v>15</v>
      </c>
      <c r="G439" s="417">
        <v>62.2</v>
      </c>
      <c r="H439" s="243">
        <v>789</v>
      </c>
      <c r="I439" s="20">
        <v>15</v>
      </c>
      <c r="J439" s="20">
        <v>52.6</v>
      </c>
      <c r="K439" s="20">
        <v>858</v>
      </c>
      <c r="L439" s="20">
        <v>13</v>
      </c>
      <c r="M439" s="20">
        <v>66</v>
      </c>
      <c r="N439" s="414">
        <v>0</v>
      </c>
      <c r="O439" s="378">
        <v>0</v>
      </c>
      <c r="P439" s="415">
        <v>0</v>
      </c>
      <c r="Q439" s="419"/>
      <c r="R439" s="378"/>
      <c r="S439" s="378"/>
      <c r="T439" s="381"/>
      <c r="U439" s="420"/>
      <c r="V439" s="280"/>
    </row>
    <row r="440" spans="1:22" x14ac:dyDescent="0.3">
      <c r="A440" s="21" t="s">
        <v>1670</v>
      </c>
      <c r="B440" s="21" t="s">
        <v>24</v>
      </c>
      <c r="C440" s="299" t="s">
        <v>11</v>
      </c>
      <c r="D440" s="241">
        <v>123900</v>
      </c>
      <c r="E440" s="20">
        <v>0</v>
      </c>
      <c r="F440" s="20">
        <v>0</v>
      </c>
      <c r="G440" s="417">
        <v>0</v>
      </c>
      <c r="H440" s="243"/>
      <c r="I440" s="20"/>
      <c r="J440" s="20"/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0</v>
      </c>
      <c r="T440" s="20">
        <v>0</v>
      </c>
      <c r="U440" s="420"/>
      <c r="V440" s="280"/>
    </row>
    <row r="441" spans="1:22" x14ac:dyDescent="0.3">
      <c r="A441" s="21" t="s">
        <v>1282</v>
      </c>
      <c r="B441" s="21" t="s">
        <v>12</v>
      </c>
      <c r="C441" s="299" t="s">
        <v>9</v>
      </c>
      <c r="D441" s="241">
        <v>161600</v>
      </c>
      <c r="E441" s="20">
        <v>0</v>
      </c>
      <c r="F441" s="20">
        <v>0</v>
      </c>
      <c r="G441" s="417">
        <v>0</v>
      </c>
      <c r="H441" s="243"/>
      <c r="I441" s="20"/>
      <c r="J441" s="20"/>
      <c r="K441" s="20">
        <v>371</v>
      </c>
      <c r="L441" s="20">
        <v>10</v>
      </c>
      <c r="M441" s="20">
        <v>37.1</v>
      </c>
      <c r="N441" s="414">
        <v>0</v>
      </c>
      <c r="O441" s="378">
        <v>0</v>
      </c>
      <c r="P441" s="415">
        <v>0</v>
      </c>
      <c r="Q441" s="419"/>
      <c r="R441" s="378"/>
      <c r="S441" s="378"/>
      <c r="T441" s="381"/>
      <c r="U441" s="420"/>
      <c r="V441" s="280"/>
    </row>
    <row r="442" spans="1:22" x14ac:dyDescent="0.3">
      <c r="A442" s="21" t="s">
        <v>1283</v>
      </c>
      <c r="B442" s="21" t="s">
        <v>15</v>
      </c>
      <c r="C442" s="299" t="s">
        <v>1973</v>
      </c>
      <c r="D442" s="241">
        <v>123900</v>
      </c>
      <c r="E442" s="20">
        <v>0</v>
      </c>
      <c r="F442" s="20">
        <v>0</v>
      </c>
      <c r="G442" s="417">
        <v>0</v>
      </c>
      <c r="H442" s="243"/>
      <c r="I442" s="20"/>
      <c r="J442" s="20"/>
      <c r="K442" s="20"/>
      <c r="L442" s="20">
        <v>0</v>
      </c>
      <c r="M442" s="20"/>
      <c r="N442" s="414">
        <v>0</v>
      </c>
      <c r="O442" s="378">
        <v>0</v>
      </c>
      <c r="P442" s="415">
        <v>0</v>
      </c>
      <c r="Q442" s="419"/>
      <c r="R442" s="378"/>
      <c r="S442" s="378"/>
      <c r="T442" s="381"/>
      <c r="U442" s="420"/>
      <c r="V442" s="280"/>
    </row>
    <row r="443" spans="1:22" x14ac:dyDescent="0.3">
      <c r="A443" s="21" t="s">
        <v>1284</v>
      </c>
      <c r="B443" s="21" t="s">
        <v>13</v>
      </c>
      <c r="C443" s="299" t="s">
        <v>38</v>
      </c>
      <c r="D443" s="241">
        <v>421800</v>
      </c>
      <c r="E443" s="20">
        <v>1495</v>
      </c>
      <c r="F443" s="20">
        <v>22</v>
      </c>
      <c r="G443" s="417">
        <v>67.954545454545453</v>
      </c>
      <c r="H443" s="243">
        <v>1705</v>
      </c>
      <c r="I443" s="20">
        <v>22</v>
      </c>
      <c r="J443" s="20">
        <v>77.5</v>
      </c>
      <c r="K443" s="20">
        <v>990</v>
      </c>
      <c r="L443" s="20">
        <v>15</v>
      </c>
      <c r="M443" s="20">
        <v>66</v>
      </c>
      <c r="N443" s="414">
        <v>1448</v>
      </c>
      <c r="O443" s="378">
        <v>22</v>
      </c>
      <c r="P443" s="415">
        <v>65.819999999999993</v>
      </c>
      <c r="Q443" s="378">
        <v>114</v>
      </c>
      <c r="R443" s="378">
        <v>2</v>
      </c>
      <c r="S443" s="378">
        <v>57</v>
      </c>
      <c r="T443" s="381">
        <v>61.33</v>
      </c>
      <c r="U443" s="420">
        <v>54.65</v>
      </c>
      <c r="V443" s="21"/>
    </row>
    <row r="444" spans="1:22" x14ac:dyDescent="0.3">
      <c r="A444" s="21" t="s">
        <v>1671</v>
      </c>
      <c r="B444" s="21" t="s">
        <v>24</v>
      </c>
      <c r="C444" s="299" t="s">
        <v>1974</v>
      </c>
      <c r="D444" s="241">
        <v>157800</v>
      </c>
      <c r="E444" s="20">
        <v>1482</v>
      </c>
      <c r="F444" s="20">
        <v>21</v>
      </c>
      <c r="G444" s="417">
        <v>70.571428571428569</v>
      </c>
      <c r="H444" s="243"/>
      <c r="I444" s="20"/>
      <c r="J444" s="20"/>
      <c r="K444" s="20"/>
      <c r="L444" s="20"/>
      <c r="M444" s="20"/>
      <c r="N444" s="414"/>
      <c r="O444" s="378"/>
      <c r="P444" s="415"/>
      <c r="Q444" s="378"/>
      <c r="R444" s="378"/>
      <c r="S444" s="378"/>
      <c r="T444" s="381"/>
      <c r="U444" s="420"/>
      <c r="V444" s="280"/>
    </row>
    <row r="445" spans="1:22" x14ac:dyDescent="0.3">
      <c r="A445" s="21" t="s">
        <v>1285</v>
      </c>
      <c r="B445" s="21" t="s">
        <v>24</v>
      </c>
      <c r="C445" s="299" t="s">
        <v>9</v>
      </c>
      <c r="D445" s="241">
        <v>390900</v>
      </c>
      <c r="E445" s="20">
        <v>1323</v>
      </c>
      <c r="F445" s="20">
        <v>22</v>
      </c>
      <c r="G445" s="417">
        <v>60.136363636363633</v>
      </c>
      <c r="H445" s="243">
        <v>1508</v>
      </c>
      <c r="I445" s="20">
        <v>21</v>
      </c>
      <c r="J445" s="20">
        <v>71.8</v>
      </c>
      <c r="K445" s="20">
        <v>815</v>
      </c>
      <c r="L445" s="20">
        <v>14</v>
      </c>
      <c r="M445" s="20">
        <v>58.2</v>
      </c>
      <c r="N445" s="414">
        <v>944</v>
      </c>
      <c r="O445" s="378">
        <v>19</v>
      </c>
      <c r="P445" s="415">
        <v>49.68</v>
      </c>
      <c r="Q445" s="378">
        <v>707</v>
      </c>
      <c r="R445" s="378">
        <v>14</v>
      </c>
      <c r="S445" s="378">
        <v>50.5</v>
      </c>
      <c r="T445" s="381"/>
      <c r="U445" s="420"/>
      <c r="V445" s="21"/>
    </row>
    <row r="446" spans="1:22" x14ac:dyDescent="0.3">
      <c r="A446" s="21" t="s">
        <v>1286</v>
      </c>
      <c r="B446" s="21" t="s">
        <v>13</v>
      </c>
      <c r="C446" s="299" t="s">
        <v>10</v>
      </c>
      <c r="D446" s="241">
        <v>544100</v>
      </c>
      <c r="E446" s="20">
        <v>2177</v>
      </c>
      <c r="F446" s="20">
        <v>21</v>
      </c>
      <c r="G446" s="417">
        <v>103.66666666666667</v>
      </c>
      <c r="H446" s="243">
        <v>2199</v>
      </c>
      <c r="I446" s="20">
        <v>22</v>
      </c>
      <c r="J446" s="20">
        <v>100</v>
      </c>
      <c r="K446" s="20">
        <v>1726</v>
      </c>
      <c r="L446" s="20">
        <v>17</v>
      </c>
      <c r="M446" s="20">
        <v>101.5</v>
      </c>
      <c r="N446" s="414">
        <v>1975</v>
      </c>
      <c r="O446" s="378">
        <v>21</v>
      </c>
      <c r="P446" s="415">
        <v>94.05</v>
      </c>
      <c r="Q446" s="419">
        <v>1689</v>
      </c>
      <c r="R446" s="378">
        <v>22</v>
      </c>
      <c r="S446" s="378">
        <v>76.8</v>
      </c>
      <c r="T446" s="381">
        <v>54.17</v>
      </c>
      <c r="U446" s="420"/>
      <c r="V446" s="21"/>
    </row>
    <row r="447" spans="1:22" x14ac:dyDescent="0.3">
      <c r="A447" s="21" t="s">
        <v>1672</v>
      </c>
      <c r="B447" s="21" t="s">
        <v>3</v>
      </c>
      <c r="C447" s="299" t="s">
        <v>1972</v>
      </c>
      <c r="D447" s="241">
        <v>102400</v>
      </c>
      <c r="E447" s="20">
        <v>625</v>
      </c>
      <c r="F447" s="20">
        <v>14</v>
      </c>
      <c r="G447" s="417">
        <v>44.642857142857146</v>
      </c>
      <c r="H447" s="243"/>
      <c r="I447" s="20"/>
      <c r="J447" s="20"/>
      <c r="K447" s="20"/>
      <c r="L447" s="20"/>
      <c r="M447" s="20"/>
      <c r="N447" s="414"/>
      <c r="O447" s="378"/>
      <c r="P447" s="415"/>
      <c r="Q447" s="419"/>
      <c r="R447" s="378"/>
      <c r="S447" s="378"/>
      <c r="T447" s="381"/>
      <c r="U447" s="420"/>
      <c r="V447" s="280"/>
    </row>
    <row r="448" spans="1:22" x14ac:dyDescent="0.3">
      <c r="A448" s="21" t="s">
        <v>1536</v>
      </c>
      <c r="B448" s="21" t="s">
        <v>14</v>
      </c>
      <c r="C448" s="299" t="s">
        <v>38</v>
      </c>
      <c r="D448" s="241">
        <v>210900</v>
      </c>
      <c r="E448" s="20">
        <v>1031</v>
      </c>
      <c r="F448" s="20">
        <v>18</v>
      </c>
      <c r="G448" s="417">
        <v>57.277777777777779</v>
      </c>
      <c r="H448" s="243">
        <v>465</v>
      </c>
      <c r="I448" s="20">
        <v>12</v>
      </c>
      <c r="J448" s="20">
        <v>38.799999999999997</v>
      </c>
      <c r="K448" s="20"/>
      <c r="L448" s="20">
        <v>0</v>
      </c>
      <c r="M448" s="20"/>
      <c r="N448" s="414"/>
      <c r="O448" s="378"/>
      <c r="P448" s="415"/>
      <c r="Q448" s="419"/>
      <c r="R448" s="378"/>
      <c r="S448" s="378"/>
      <c r="T448" s="381"/>
      <c r="U448" s="420"/>
      <c r="V448" s="280"/>
    </row>
    <row r="449" spans="1:22" x14ac:dyDescent="0.3">
      <c r="A449" s="21" t="s">
        <v>1737</v>
      </c>
      <c r="B449" s="21" t="s">
        <v>15</v>
      </c>
      <c r="C449" s="299" t="s">
        <v>9</v>
      </c>
      <c r="D449" s="241">
        <v>117300</v>
      </c>
      <c r="E449" s="20">
        <v>0</v>
      </c>
      <c r="F449" s="20">
        <v>0</v>
      </c>
      <c r="G449" s="417">
        <v>0</v>
      </c>
      <c r="H449" s="243"/>
      <c r="I449" s="20"/>
      <c r="J449" s="20"/>
      <c r="K449" s="20"/>
      <c r="L449" s="20"/>
      <c r="M449" s="20"/>
      <c r="N449" s="414"/>
      <c r="O449" s="378"/>
      <c r="P449" s="415"/>
      <c r="Q449" s="419"/>
      <c r="R449" s="378"/>
      <c r="S449" s="378"/>
      <c r="T449" s="381"/>
      <c r="U449" s="420"/>
      <c r="V449" s="280"/>
    </row>
    <row r="450" spans="1:22" x14ac:dyDescent="0.3">
      <c r="A450" s="21" t="s">
        <v>1537</v>
      </c>
      <c r="B450" s="21" t="s">
        <v>24</v>
      </c>
      <c r="C450" s="299" t="s">
        <v>38</v>
      </c>
      <c r="D450" s="241">
        <v>288500</v>
      </c>
      <c r="E450" s="20">
        <v>792</v>
      </c>
      <c r="F450" s="20">
        <v>15</v>
      </c>
      <c r="G450" s="417">
        <v>52.8</v>
      </c>
      <c r="H450" s="243">
        <v>371</v>
      </c>
      <c r="I450" s="20">
        <v>7</v>
      </c>
      <c r="J450" s="20">
        <v>53</v>
      </c>
      <c r="K450" s="20"/>
      <c r="L450" s="20">
        <v>0</v>
      </c>
      <c r="M450" s="20"/>
      <c r="N450" s="414"/>
      <c r="O450" s="378"/>
      <c r="P450" s="415"/>
      <c r="Q450" s="419"/>
      <c r="R450" s="378"/>
      <c r="S450" s="378"/>
      <c r="T450" s="381"/>
      <c r="U450" s="420"/>
      <c r="V450" s="21"/>
    </row>
    <row r="451" spans="1:22" x14ac:dyDescent="0.3">
      <c r="A451" s="21" t="s">
        <v>1287</v>
      </c>
      <c r="B451" s="21" t="s">
        <v>22</v>
      </c>
      <c r="C451" s="299" t="s">
        <v>1971</v>
      </c>
      <c r="D451" s="241">
        <v>372100</v>
      </c>
      <c r="E451" s="20">
        <v>1947</v>
      </c>
      <c r="F451" s="20">
        <v>22</v>
      </c>
      <c r="G451" s="417">
        <v>88.5</v>
      </c>
      <c r="H451" s="243">
        <v>752</v>
      </c>
      <c r="I451" s="20">
        <v>11</v>
      </c>
      <c r="J451" s="20">
        <v>68.400000000000006</v>
      </c>
      <c r="K451" s="20">
        <v>1623</v>
      </c>
      <c r="L451" s="20">
        <v>17</v>
      </c>
      <c r="M451" s="20">
        <v>95.5</v>
      </c>
      <c r="N451" s="414">
        <v>783</v>
      </c>
      <c r="O451" s="378">
        <v>13</v>
      </c>
      <c r="P451" s="415">
        <v>60.23</v>
      </c>
      <c r="Q451" s="419">
        <v>1468</v>
      </c>
      <c r="R451" s="378">
        <v>22</v>
      </c>
      <c r="S451" s="378">
        <v>66.7</v>
      </c>
      <c r="T451" s="381">
        <v>83.86</v>
      </c>
      <c r="U451" s="420">
        <v>64</v>
      </c>
      <c r="V451" s="21"/>
    </row>
    <row r="452" spans="1:22" x14ac:dyDescent="0.3">
      <c r="A452" s="21" t="s">
        <v>1288</v>
      </c>
      <c r="B452" s="21" t="s">
        <v>26</v>
      </c>
      <c r="C452" s="299" t="s">
        <v>38</v>
      </c>
      <c r="D452" s="241">
        <v>201900</v>
      </c>
      <c r="E452" s="20">
        <v>111</v>
      </c>
      <c r="F452" s="20">
        <v>2</v>
      </c>
      <c r="G452" s="417">
        <v>55.5</v>
      </c>
      <c r="H452" s="243">
        <v>53</v>
      </c>
      <c r="I452" s="20">
        <v>1</v>
      </c>
      <c r="J452" s="20">
        <v>53</v>
      </c>
      <c r="K452" s="20"/>
      <c r="L452" s="20"/>
      <c r="M452" s="20"/>
      <c r="N452" s="414"/>
      <c r="O452" s="378"/>
      <c r="P452" s="415"/>
      <c r="Q452" s="419"/>
      <c r="R452" s="378"/>
      <c r="S452" s="378"/>
      <c r="T452" s="381"/>
      <c r="U452" s="420"/>
      <c r="V452" s="21"/>
    </row>
    <row r="453" spans="1:22" x14ac:dyDescent="0.3">
      <c r="A453" s="21" t="s">
        <v>1289</v>
      </c>
      <c r="B453" s="21" t="s">
        <v>21</v>
      </c>
      <c r="C453" s="299" t="s">
        <v>38</v>
      </c>
      <c r="D453" s="241">
        <v>467600</v>
      </c>
      <c r="E453" s="20">
        <v>598</v>
      </c>
      <c r="F453" s="20">
        <v>9</v>
      </c>
      <c r="G453" s="417">
        <v>66.444444444444443</v>
      </c>
      <c r="H453" s="243">
        <v>1718</v>
      </c>
      <c r="I453" s="20">
        <v>20</v>
      </c>
      <c r="J453" s="20">
        <v>85.9</v>
      </c>
      <c r="K453" s="20">
        <v>541</v>
      </c>
      <c r="L453" s="20">
        <v>9</v>
      </c>
      <c r="M453" s="20">
        <v>60.1</v>
      </c>
      <c r="N453" s="414">
        <v>1069</v>
      </c>
      <c r="O453" s="378">
        <v>15</v>
      </c>
      <c r="P453" s="415">
        <v>71.27</v>
      </c>
      <c r="Q453" s="419">
        <v>1659</v>
      </c>
      <c r="R453" s="378">
        <v>17</v>
      </c>
      <c r="S453" s="378">
        <v>97.6</v>
      </c>
      <c r="T453" s="381">
        <v>84.73</v>
      </c>
      <c r="U453" s="420">
        <v>89.73</v>
      </c>
      <c r="V453" s="21"/>
    </row>
    <row r="454" spans="1:22" x14ac:dyDescent="0.3">
      <c r="A454" s="21" t="s">
        <v>1290</v>
      </c>
      <c r="B454" s="21" t="s">
        <v>15</v>
      </c>
      <c r="C454" s="299" t="s">
        <v>38</v>
      </c>
      <c r="D454" s="241">
        <v>345400</v>
      </c>
      <c r="E454" s="20">
        <v>0</v>
      </c>
      <c r="F454" s="20">
        <v>0</v>
      </c>
      <c r="G454" s="417">
        <v>0</v>
      </c>
      <c r="H454" s="243">
        <v>1269</v>
      </c>
      <c r="I454" s="20">
        <v>20</v>
      </c>
      <c r="J454" s="20">
        <v>63.5</v>
      </c>
      <c r="K454" s="20">
        <v>1172</v>
      </c>
      <c r="L454" s="20">
        <v>17</v>
      </c>
      <c r="M454" s="20">
        <v>68.900000000000006</v>
      </c>
      <c r="N454" s="414">
        <v>1659</v>
      </c>
      <c r="O454" s="378">
        <v>22</v>
      </c>
      <c r="P454" s="415">
        <v>75.41</v>
      </c>
      <c r="Q454" s="419">
        <v>1494</v>
      </c>
      <c r="R454" s="378">
        <v>22</v>
      </c>
      <c r="S454" s="378">
        <v>67.900000000000006</v>
      </c>
      <c r="T454" s="381">
        <v>73.77</v>
      </c>
      <c r="U454" s="420">
        <v>72.19</v>
      </c>
      <c r="V454" s="21"/>
    </row>
    <row r="455" spans="1:22" x14ac:dyDescent="0.3">
      <c r="A455" s="21" t="s">
        <v>1673</v>
      </c>
      <c r="B455" s="21" t="s">
        <v>23</v>
      </c>
      <c r="C455" s="299" t="s">
        <v>1972</v>
      </c>
      <c r="D455" s="241">
        <v>123900</v>
      </c>
      <c r="E455" s="20">
        <v>323</v>
      </c>
      <c r="F455" s="20">
        <v>7</v>
      </c>
      <c r="G455" s="417">
        <v>46.142857142857146</v>
      </c>
      <c r="H455" s="243">
        <v>3</v>
      </c>
      <c r="I455" s="20">
        <v>1</v>
      </c>
      <c r="J455" s="20">
        <v>3</v>
      </c>
      <c r="K455" s="20">
        <v>0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0</v>
      </c>
      <c r="T455" s="20">
        <v>0</v>
      </c>
      <c r="U455" s="420"/>
      <c r="V455" s="280"/>
    </row>
    <row r="456" spans="1:22" x14ac:dyDescent="0.3">
      <c r="A456" s="21" t="s">
        <v>1291</v>
      </c>
      <c r="B456" s="21" t="s">
        <v>20</v>
      </c>
      <c r="C456" s="299" t="s">
        <v>1973</v>
      </c>
      <c r="D456" s="241">
        <v>483700</v>
      </c>
      <c r="E456" s="20">
        <v>702</v>
      </c>
      <c r="F456" s="20">
        <v>8</v>
      </c>
      <c r="G456" s="417">
        <v>87.75</v>
      </c>
      <c r="H456" s="243">
        <v>1955</v>
      </c>
      <c r="I456" s="20">
        <v>22</v>
      </c>
      <c r="J456" s="20">
        <v>88.9</v>
      </c>
      <c r="K456" s="20">
        <v>1358</v>
      </c>
      <c r="L456" s="20">
        <v>16</v>
      </c>
      <c r="M456" s="20">
        <v>84.9</v>
      </c>
      <c r="N456" s="414">
        <v>1762</v>
      </c>
      <c r="O456" s="378">
        <v>19</v>
      </c>
      <c r="P456" s="415">
        <v>92.74</v>
      </c>
      <c r="Q456" s="419">
        <v>1732</v>
      </c>
      <c r="R456" s="378">
        <v>17</v>
      </c>
      <c r="S456" s="378">
        <v>101.9</v>
      </c>
      <c r="T456" s="381">
        <v>95.18</v>
      </c>
      <c r="U456" s="420">
        <v>66.81</v>
      </c>
      <c r="V456" s="21"/>
    </row>
    <row r="457" spans="1:22" x14ac:dyDescent="0.3">
      <c r="A457" s="21" t="s">
        <v>994</v>
      </c>
      <c r="B457" s="21" t="s">
        <v>13</v>
      </c>
      <c r="C457" s="299" t="s">
        <v>1972</v>
      </c>
      <c r="D457" s="241">
        <v>123900</v>
      </c>
      <c r="E457" s="20">
        <v>0</v>
      </c>
      <c r="F457" s="20">
        <v>0</v>
      </c>
      <c r="G457" s="417">
        <v>0</v>
      </c>
      <c r="H457" s="243"/>
      <c r="I457" s="20"/>
      <c r="J457" s="20"/>
      <c r="K457" s="20"/>
      <c r="L457" s="20"/>
      <c r="M457" s="20"/>
      <c r="N457" s="414">
        <v>0</v>
      </c>
      <c r="O457" s="378">
        <v>0</v>
      </c>
      <c r="P457" s="415">
        <v>0</v>
      </c>
      <c r="Q457" s="419"/>
      <c r="R457" s="378"/>
      <c r="S457" s="378"/>
      <c r="T457" s="381"/>
      <c r="U457" s="420"/>
      <c r="V457" s="280"/>
    </row>
    <row r="458" spans="1:22" x14ac:dyDescent="0.3">
      <c r="A458" s="21" t="s">
        <v>1292</v>
      </c>
      <c r="B458" s="21" t="s">
        <v>25</v>
      </c>
      <c r="C458" s="299" t="s">
        <v>9</v>
      </c>
      <c r="D458" s="241">
        <v>481900</v>
      </c>
      <c r="E458" s="20">
        <v>877</v>
      </c>
      <c r="F458" s="20">
        <v>10</v>
      </c>
      <c r="G458" s="417">
        <v>87.7</v>
      </c>
      <c r="H458" s="243">
        <v>1328</v>
      </c>
      <c r="I458" s="20">
        <v>15</v>
      </c>
      <c r="J458" s="20">
        <v>88.5</v>
      </c>
      <c r="K458" s="20">
        <v>946</v>
      </c>
      <c r="L458" s="20">
        <v>11</v>
      </c>
      <c r="M458" s="20">
        <v>86</v>
      </c>
      <c r="N458" s="414">
        <v>1838</v>
      </c>
      <c r="O458" s="378">
        <v>21</v>
      </c>
      <c r="P458" s="415">
        <v>87.52</v>
      </c>
      <c r="Q458" s="419">
        <v>1869</v>
      </c>
      <c r="R458" s="378">
        <v>21</v>
      </c>
      <c r="S458" s="378">
        <v>89</v>
      </c>
      <c r="T458" s="381">
        <v>90.73</v>
      </c>
      <c r="U458" s="420">
        <v>87.86</v>
      </c>
      <c r="V458" s="21"/>
    </row>
    <row r="459" spans="1:22" x14ac:dyDescent="0.3">
      <c r="A459" s="21" t="s">
        <v>1293</v>
      </c>
      <c r="B459" s="21" t="s">
        <v>26</v>
      </c>
      <c r="C459" s="299" t="s">
        <v>38</v>
      </c>
      <c r="D459" s="241">
        <v>256000</v>
      </c>
      <c r="E459" s="20">
        <v>478</v>
      </c>
      <c r="F459" s="20">
        <v>7</v>
      </c>
      <c r="G459" s="417">
        <v>68.285714285714292</v>
      </c>
      <c r="H459" s="243">
        <v>294</v>
      </c>
      <c r="I459" s="20">
        <v>5</v>
      </c>
      <c r="J459" s="20">
        <v>58.8</v>
      </c>
      <c r="K459" s="20">
        <v>634</v>
      </c>
      <c r="L459" s="20">
        <v>12</v>
      </c>
      <c r="M459" s="20">
        <v>52.8</v>
      </c>
      <c r="N459" s="414">
        <v>776</v>
      </c>
      <c r="O459" s="378">
        <v>16</v>
      </c>
      <c r="P459" s="415">
        <v>48.5</v>
      </c>
      <c r="Q459" s="378">
        <v>814</v>
      </c>
      <c r="R459" s="378">
        <v>12</v>
      </c>
      <c r="S459" s="378">
        <v>67.8</v>
      </c>
      <c r="T459" s="381">
        <v>69.33</v>
      </c>
      <c r="U459" s="420">
        <v>58.48</v>
      </c>
      <c r="V459" s="21"/>
    </row>
    <row r="460" spans="1:22" x14ac:dyDescent="0.3">
      <c r="A460" s="21" t="s">
        <v>1294</v>
      </c>
      <c r="B460" s="21" t="s">
        <v>15</v>
      </c>
      <c r="C460" s="299" t="s">
        <v>10</v>
      </c>
      <c r="D460" s="241">
        <v>464600</v>
      </c>
      <c r="E460" s="20">
        <v>1565</v>
      </c>
      <c r="F460" s="20">
        <v>18</v>
      </c>
      <c r="G460" s="417">
        <v>86.944444444444443</v>
      </c>
      <c r="H460" s="243">
        <v>1195</v>
      </c>
      <c r="I460" s="20">
        <v>14</v>
      </c>
      <c r="J460" s="20">
        <v>85.4</v>
      </c>
      <c r="K460" s="20">
        <v>1329</v>
      </c>
      <c r="L460" s="20">
        <v>14</v>
      </c>
      <c r="M460" s="20">
        <v>94.9</v>
      </c>
      <c r="N460" s="414">
        <v>1618</v>
      </c>
      <c r="O460" s="378">
        <v>22</v>
      </c>
      <c r="P460" s="415">
        <v>73.55</v>
      </c>
      <c r="Q460" s="419">
        <v>1416</v>
      </c>
      <c r="R460" s="378">
        <v>20</v>
      </c>
      <c r="S460" s="378">
        <v>70.8</v>
      </c>
      <c r="T460" s="381">
        <v>70.650000000000006</v>
      </c>
      <c r="U460" s="420">
        <v>0</v>
      </c>
      <c r="V460" s="21"/>
    </row>
    <row r="461" spans="1:22" x14ac:dyDescent="0.3">
      <c r="A461" s="21" t="s">
        <v>1736</v>
      </c>
      <c r="B461" s="21" t="s">
        <v>22</v>
      </c>
      <c r="C461" s="299" t="s">
        <v>1974</v>
      </c>
      <c r="D461" s="241">
        <v>123900</v>
      </c>
      <c r="E461" s="20">
        <v>0</v>
      </c>
      <c r="F461" s="20">
        <v>0</v>
      </c>
      <c r="G461" s="417">
        <v>0</v>
      </c>
      <c r="H461" s="243"/>
      <c r="I461" s="20"/>
      <c r="J461" s="20"/>
      <c r="K461" s="20"/>
      <c r="L461" s="20"/>
      <c r="M461" s="20"/>
      <c r="N461" s="414">
        <v>0</v>
      </c>
      <c r="O461" s="378">
        <v>0</v>
      </c>
      <c r="P461" s="415">
        <v>0</v>
      </c>
      <c r="Q461" s="419"/>
      <c r="R461" s="378"/>
      <c r="S461" s="378"/>
      <c r="T461" s="381"/>
      <c r="U461" s="420"/>
      <c r="V461" s="280"/>
    </row>
    <row r="462" spans="1:22" x14ac:dyDescent="0.3">
      <c r="A462" s="21" t="s">
        <v>995</v>
      </c>
      <c r="B462" s="21" t="s">
        <v>12</v>
      </c>
      <c r="C462" s="299" t="s">
        <v>38</v>
      </c>
      <c r="D462" s="241">
        <v>292900</v>
      </c>
      <c r="E462" s="20">
        <v>1150</v>
      </c>
      <c r="F462" s="20">
        <v>20</v>
      </c>
      <c r="G462" s="417">
        <v>57.5</v>
      </c>
      <c r="H462" s="243">
        <v>1130</v>
      </c>
      <c r="I462" s="20">
        <v>21</v>
      </c>
      <c r="J462" s="20">
        <v>53.8</v>
      </c>
      <c r="K462" s="20">
        <v>317</v>
      </c>
      <c r="L462" s="20">
        <v>8</v>
      </c>
      <c r="M462" s="20">
        <v>39.6</v>
      </c>
      <c r="N462" s="414">
        <v>0</v>
      </c>
      <c r="O462" s="378">
        <v>0</v>
      </c>
      <c r="P462" s="415">
        <v>0</v>
      </c>
      <c r="Q462" s="419"/>
      <c r="R462" s="378"/>
      <c r="S462" s="378"/>
      <c r="T462" s="381"/>
      <c r="U462" s="420"/>
      <c r="V462" s="280"/>
    </row>
    <row r="463" spans="1:22" x14ac:dyDescent="0.3">
      <c r="A463" s="21" t="s">
        <v>996</v>
      </c>
      <c r="B463" s="21" t="s">
        <v>24</v>
      </c>
      <c r="C463" s="299" t="s">
        <v>1971</v>
      </c>
      <c r="D463" s="241">
        <v>411000</v>
      </c>
      <c r="E463" s="20">
        <v>1370</v>
      </c>
      <c r="F463" s="20">
        <v>19</v>
      </c>
      <c r="G463" s="417">
        <v>72.10526315789474</v>
      </c>
      <c r="H463" s="243">
        <v>1510</v>
      </c>
      <c r="I463" s="20">
        <v>20</v>
      </c>
      <c r="J463" s="20">
        <v>75.5</v>
      </c>
      <c r="K463" s="20">
        <v>644</v>
      </c>
      <c r="L463" s="20">
        <v>9</v>
      </c>
      <c r="M463" s="20">
        <v>71.599999999999994</v>
      </c>
      <c r="N463" s="414">
        <v>21</v>
      </c>
      <c r="O463" s="378">
        <v>1</v>
      </c>
      <c r="P463" s="415">
        <v>21</v>
      </c>
      <c r="Q463" s="419"/>
      <c r="R463" s="378"/>
      <c r="S463" s="378"/>
      <c r="T463" s="381"/>
      <c r="U463" s="420"/>
      <c r="V463" s="280"/>
    </row>
    <row r="464" spans="1:22" x14ac:dyDescent="0.3">
      <c r="A464" s="21" t="s">
        <v>918</v>
      </c>
      <c r="B464" s="21" t="s">
        <v>13</v>
      </c>
      <c r="C464" s="299" t="s">
        <v>11</v>
      </c>
      <c r="D464" s="241">
        <v>509600</v>
      </c>
      <c r="E464" s="20">
        <v>1769</v>
      </c>
      <c r="F464" s="20">
        <v>20</v>
      </c>
      <c r="G464" s="417">
        <v>88.45</v>
      </c>
      <c r="H464" s="243">
        <v>1966</v>
      </c>
      <c r="I464" s="20">
        <v>21</v>
      </c>
      <c r="J464" s="20">
        <v>93.6</v>
      </c>
      <c r="K464" s="20">
        <v>1403</v>
      </c>
      <c r="L464" s="20">
        <v>17</v>
      </c>
      <c r="M464" s="20">
        <v>82.5</v>
      </c>
      <c r="N464" s="414">
        <v>1289</v>
      </c>
      <c r="O464" s="378">
        <v>19</v>
      </c>
      <c r="P464" s="415">
        <v>67.84</v>
      </c>
      <c r="Q464" s="378">
        <v>936</v>
      </c>
      <c r="R464" s="378">
        <v>16</v>
      </c>
      <c r="S464" s="378">
        <v>58.5</v>
      </c>
      <c r="T464" s="381">
        <v>0</v>
      </c>
      <c r="U464" s="420">
        <v>0</v>
      </c>
      <c r="V464" s="21"/>
    </row>
    <row r="465" spans="1:28" s="200" customFormat="1" x14ac:dyDescent="0.3">
      <c r="A465" s="21" t="s">
        <v>1538</v>
      </c>
      <c r="B465" s="21" t="s">
        <v>14</v>
      </c>
      <c r="C465" s="299" t="s">
        <v>10</v>
      </c>
      <c r="D465" s="241">
        <v>123900</v>
      </c>
      <c r="E465" s="20">
        <v>200</v>
      </c>
      <c r="F465" s="20">
        <v>5</v>
      </c>
      <c r="G465" s="417">
        <v>40</v>
      </c>
      <c r="H465" s="243"/>
      <c r="I465" s="20"/>
      <c r="J465" s="20"/>
      <c r="K465" s="20"/>
      <c r="L465" s="20"/>
      <c r="M465" s="20"/>
      <c r="N465" s="414"/>
      <c r="O465" s="378"/>
      <c r="P465" s="415"/>
      <c r="Q465" s="378"/>
      <c r="R465" s="378"/>
      <c r="S465" s="378"/>
      <c r="T465" s="381"/>
      <c r="U465" s="420"/>
      <c r="V465" s="280"/>
      <c r="W465"/>
      <c r="X465"/>
      <c r="Y465"/>
      <c r="Z465"/>
      <c r="AA465"/>
      <c r="AB465"/>
    </row>
    <row r="466" spans="1:28" x14ac:dyDescent="0.3">
      <c r="A466" s="21" t="s">
        <v>1539</v>
      </c>
      <c r="B466" s="21" t="s">
        <v>2</v>
      </c>
      <c r="C466" s="299" t="s">
        <v>1972</v>
      </c>
      <c r="D466" s="241">
        <v>332700</v>
      </c>
      <c r="E466" s="20">
        <v>1430</v>
      </c>
      <c r="F466" s="20">
        <v>20</v>
      </c>
      <c r="G466" s="417">
        <v>71.5</v>
      </c>
      <c r="H466" s="243">
        <v>1039</v>
      </c>
      <c r="I466" s="20">
        <v>17</v>
      </c>
      <c r="J466" s="20">
        <v>61.1</v>
      </c>
      <c r="K466" s="20">
        <v>994</v>
      </c>
      <c r="L466" s="20">
        <v>14</v>
      </c>
      <c r="M466" s="20">
        <v>71</v>
      </c>
      <c r="N466" s="414">
        <v>1013</v>
      </c>
      <c r="O466" s="378">
        <v>16</v>
      </c>
      <c r="P466" s="415">
        <v>63.31</v>
      </c>
      <c r="Q466" s="419">
        <v>1106</v>
      </c>
      <c r="R466" s="378">
        <v>19</v>
      </c>
      <c r="S466" s="378">
        <v>58.2</v>
      </c>
      <c r="T466" s="381">
        <v>65.14</v>
      </c>
      <c r="U466" s="420">
        <v>79.83</v>
      </c>
      <c r="V466" s="21"/>
    </row>
    <row r="467" spans="1:28" x14ac:dyDescent="0.3">
      <c r="A467" s="21" t="s">
        <v>1295</v>
      </c>
      <c r="B467" s="21" t="s">
        <v>22</v>
      </c>
      <c r="C467" s="299" t="s">
        <v>9</v>
      </c>
      <c r="D467" s="241">
        <v>305100</v>
      </c>
      <c r="E467" s="20">
        <v>853</v>
      </c>
      <c r="F467" s="20">
        <v>15</v>
      </c>
      <c r="G467" s="417">
        <v>56.866666666666667</v>
      </c>
      <c r="H467" s="243">
        <v>1233</v>
      </c>
      <c r="I467" s="20">
        <v>22</v>
      </c>
      <c r="J467" s="20">
        <v>56</v>
      </c>
      <c r="K467" s="20">
        <v>683</v>
      </c>
      <c r="L467" s="20">
        <v>11</v>
      </c>
      <c r="M467" s="20">
        <v>62.1</v>
      </c>
      <c r="N467" s="414">
        <v>103</v>
      </c>
      <c r="O467" s="378">
        <v>3</v>
      </c>
      <c r="P467" s="415">
        <v>34.33</v>
      </c>
      <c r="Q467" s="419"/>
      <c r="R467" s="378">
        <v>0</v>
      </c>
      <c r="S467" s="378">
        <v>0</v>
      </c>
      <c r="T467" s="381">
        <v>50</v>
      </c>
      <c r="U467" s="420">
        <v>0</v>
      </c>
      <c r="V467" s="280"/>
    </row>
    <row r="468" spans="1:28" x14ac:dyDescent="0.3">
      <c r="A468" s="21" t="s">
        <v>1296</v>
      </c>
      <c r="B468" s="21" t="s">
        <v>26</v>
      </c>
      <c r="C468" s="299" t="s">
        <v>38</v>
      </c>
      <c r="D468" s="241">
        <v>421100</v>
      </c>
      <c r="E468" s="20">
        <v>1507</v>
      </c>
      <c r="F468" s="20">
        <v>19</v>
      </c>
      <c r="G468" s="417">
        <v>79.315789473684205</v>
      </c>
      <c r="H468" s="243">
        <v>1470</v>
      </c>
      <c r="I468" s="20">
        <v>19</v>
      </c>
      <c r="J468" s="20">
        <v>77.400000000000006</v>
      </c>
      <c r="K468" s="20">
        <v>774</v>
      </c>
      <c r="L468" s="20">
        <v>13</v>
      </c>
      <c r="M468" s="20">
        <v>59.5</v>
      </c>
      <c r="N468" s="414">
        <v>1233</v>
      </c>
      <c r="O468" s="378">
        <v>20</v>
      </c>
      <c r="P468" s="415">
        <v>61.65</v>
      </c>
      <c r="Q468" s="378">
        <v>864</v>
      </c>
      <c r="R468" s="378">
        <v>13</v>
      </c>
      <c r="S468" s="378">
        <v>66.5</v>
      </c>
      <c r="T468" s="381">
        <v>54</v>
      </c>
      <c r="U468" s="420">
        <v>0</v>
      </c>
      <c r="V468" s="21"/>
    </row>
    <row r="469" spans="1:28" x14ac:dyDescent="0.3">
      <c r="A469" s="21" t="s">
        <v>1298</v>
      </c>
      <c r="B469" s="21" t="s">
        <v>41</v>
      </c>
      <c r="C469" s="299" t="s">
        <v>10</v>
      </c>
      <c r="D469" s="241">
        <v>351500</v>
      </c>
      <c r="E469" s="20">
        <v>909</v>
      </c>
      <c r="F469" s="20">
        <v>12</v>
      </c>
      <c r="G469" s="417">
        <v>75.75</v>
      </c>
      <c r="H469" s="243">
        <v>775</v>
      </c>
      <c r="I469" s="20">
        <v>12</v>
      </c>
      <c r="J469" s="20">
        <v>64.599999999999994</v>
      </c>
      <c r="K469" s="20"/>
      <c r="L469" s="20"/>
      <c r="M469" s="20"/>
      <c r="N469" s="414">
        <v>776</v>
      </c>
      <c r="O469" s="378">
        <v>15</v>
      </c>
      <c r="P469" s="415">
        <v>51.73</v>
      </c>
      <c r="Q469" s="378">
        <v>858</v>
      </c>
      <c r="R469" s="378">
        <v>13</v>
      </c>
      <c r="S469" s="378">
        <v>66</v>
      </c>
      <c r="T469" s="381">
        <v>52.8</v>
      </c>
      <c r="U469" s="420">
        <v>53.56</v>
      </c>
      <c r="V469" s="21"/>
    </row>
    <row r="470" spans="1:28" x14ac:dyDescent="0.3">
      <c r="A470" s="21" t="s">
        <v>1299</v>
      </c>
      <c r="B470" s="21" t="s">
        <v>23</v>
      </c>
      <c r="C470" s="299" t="s">
        <v>9</v>
      </c>
      <c r="D470" s="241">
        <v>456800</v>
      </c>
      <c r="E470" s="20">
        <v>389</v>
      </c>
      <c r="F470" s="20">
        <v>7</v>
      </c>
      <c r="G470" s="417">
        <v>55.571428571428569</v>
      </c>
      <c r="H470" s="243">
        <v>1007</v>
      </c>
      <c r="I470" s="20">
        <v>12</v>
      </c>
      <c r="J470" s="20">
        <v>83.9</v>
      </c>
      <c r="K470" s="20">
        <v>1084</v>
      </c>
      <c r="L470" s="20">
        <v>15</v>
      </c>
      <c r="M470" s="20">
        <v>72.3</v>
      </c>
      <c r="N470" s="414">
        <v>110</v>
      </c>
      <c r="O470" s="378">
        <v>1</v>
      </c>
      <c r="P470" s="415">
        <v>110</v>
      </c>
      <c r="Q470" s="378">
        <v>60</v>
      </c>
      <c r="R470" s="378">
        <v>1</v>
      </c>
      <c r="S470" s="378">
        <v>60</v>
      </c>
      <c r="T470" s="381">
        <v>70.290000000000006</v>
      </c>
      <c r="U470" s="420">
        <v>43.86</v>
      </c>
      <c r="V470" s="21"/>
    </row>
    <row r="471" spans="1:28" x14ac:dyDescent="0.3">
      <c r="A471" s="21" t="s">
        <v>1023</v>
      </c>
      <c r="B471" s="21" t="s">
        <v>24</v>
      </c>
      <c r="C471" s="299" t="s">
        <v>38</v>
      </c>
      <c r="D471" s="241">
        <v>316800</v>
      </c>
      <c r="E471" s="20">
        <v>535</v>
      </c>
      <c r="F471" s="20">
        <v>8</v>
      </c>
      <c r="G471" s="417">
        <v>66.875</v>
      </c>
      <c r="H471" s="243">
        <v>582</v>
      </c>
      <c r="I471" s="20">
        <v>10</v>
      </c>
      <c r="J471" s="20">
        <v>58.2</v>
      </c>
      <c r="K471" s="20">
        <v>354</v>
      </c>
      <c r="L471" s="20">
        <v>6</v>
      </c>
      <c r="M471" s="20">
        <v>59</v>
      </c>
      <c r="N471" s="414">
        <v>244</v>
      </c>
      <c r="O471" s="378">
        <v>4</v>
      </c>
      <c r="P471" s="415">
        <v>61</v>
      </c>
      <c r="Q471" s="378">
        <v>0</v>
      </c>
      <c r="R471" s="378">
        <v>0</v>
      </c>
      <c r="S471" s="378">
        <v>0</v>
      </c>
      <c r="T471" s="381">
        <v>0</v>
      </c>
      <c r="U471" s="420">
        <v>0</v>
      </c>
      <c r="V471" s="21"/>
    </row>
    <row r="472" spans="1:28" x14ac:dyDescent="0.3">
      <c r="A472" s="21" t="s">
        <v>1300</v>
      </c>
      <c r="B472" s="21" t="s">
        <v>3</v>
      </c>
      <c r="C472" s="299" t="s">
        <v>38</v>
      </c>
      <c r="D472" s="241">
        <v>283000</v>
      </c>
      <c r="E472" s="20">
        <v>0</v>
      </c>
      <c r="F472" s="20">
        <v>0</v>
      </c>
      <c r="G472" s="417">
        <v>0</v>
      </c>
      <c r="H472" s="243">
        <v>195</v>
      </c>
      <c r="I472" s="20">
        <v>3</v>
      </c>
      <c r="J472" s="20">
        <v>65</v>
      </c>
      <c r="K472" s="20">
        <v>819</v>
      </c>
      <c r="L472" s="20">
        <v>12</v>
      </c>
      <c r="M472" s="20">
        <v>68.2</v>
      </c>
      <c r="N472" s="414">
        <v>1260</v>
      </c>
      <c r="O472" s="378">
        <v>18</v>
      </c>
      <c r="P472" s="415">
        <v>70</v>
      </c>
      <c r="Q472" s="419">
        <v>2083</v>
      </c>
      <c r="R472" s="378">
        <v>22</v>
      </c>
      <c r="S472" s="378">
        <v>94.7</v>
      </c>
      <c r="T472" s="381">
        <v>85.53</v>
      </c>
      <c r="U472" s="420">
        <v>70.17</v>
      </c>
      <c r="V472" s="21"/>
    </row>
    <row r="473" spans="1:28" x14ac:dyDescent="0.3">
      <c r="A473" s="21" t="s">
        <v>1735</v>
      </c>
      <c r="B473" s="21" t="s">
        <v>17</v>
      </c>
      <c r="C473" s="299" t="s">
        <v>9</v>
      </c>
      <c r="D473" s="241">
        <v>123900</v>
      </c>
      <c r="E473" s="20">
        <v>0</v>
      </c>
      <c r="F473" s="20">
        <v>0</v>
      </c>
      <c r="G473" s="417">
        <v>0</v>
      </c>
      <c r="H473" s="243"/>
      <c r="I473" s="20"/>
      <c r="J473" s="20"/>
      <c r="K473" s="20"/>
      <c r="L473" s="20">
        <v>0</v>
      </c>
      <c r="M473" s="20"/>
      <c r="N473" s="414">
        <v>0</v>
      </c>
      <c r="O473" s="378">
        <v>0</v>
      </c>
      <c r="P473" s="415">
        <v>0</v>
      </c>
      <c r="Q473" s="419"/>
      <c r="R473" s="378"/>
      <c r="S473" s="378"/>
      <c r="T473" s="381"/>
      <c r="U473" s="420"/>
      <c r="V473" s="280"/>
    </row>
    <row r="474" spans="1:28" x14ac:dyDescent="0.3">
      <c r="A474" s="21" t="s">
        <v>1674</v>
      </c>
      <c r="B474" s="21" t="s">
        <v>14</v>
      </c>
      <c r="C474" s="299" t="s">
        <v>38</v>
      </c>
      <c r="D474" s="241">
        <v>123900</v>
      </c>
      <c r="E474" s="20">
        <v>0</v>
      </c>
      <c r="F474" s="20">
        <v>0</v>
      </c>
      <c r="G474" s="417">
        <v>0</v>
      </c>
      <c r="H474" s="243"/>
      <c r="I474" s="20"/>
      <c r="J474" s="20"/>
      <c r="K474" s="20"/>
      <c r="L474" s="20">
        <v>0</v>
      </c>
      <c r="M474" s="20"/>
      <c r="N474" s="414"/>
      <c r="O474" s="378"/>
      <c r="P474" s="415"/>
      <c r="Q474" s="419"/>
      <c r="R474" s="378"/>
      <c r="S474" s="378"/>
      <c r="T474" s="381"/>
      <c r="U474" s="420"/>
      <c r="V474" s="280"/>
    </row>
    <row r="475" spans="1:28" x14ac:dyDescent="0.3">
      <c r="A475" s="21" t="s">
        <v>1540</v>
      </c>
      <c r="B475" s="21" t="s">
        <v>3</v>
      </c>
      <c r="C475" s="299" t="s">
        <v>38</v>
      </c>
      <c r="D475" s="241">
        <v>258300</v>
      </c>
      <c r="E475" s="20">
        <v>667</v>
      </c>
      <c r="F475" s="20">
        <v>15</v>
      </c>
      <c r="G475" s="417">
        <v>44.466666666666669</v>
      </c>
      <c r="H475" s="243">
        <v>522</v>
      </c>
      <c r="I475" s="20">
        <v>11</v>
      </c>
      <c r="J475" s="20">
        <v>47.5</v>
      </c>
      <c r="K475" s="20"/>
      <c r="L475" s="20">
        <v>0</v>
      </c>
      <c r="M475" s="20"/>
      <c r="N475" s="414"/>
      <c r="O475" s="378"/>
      <c r="P475" s="415"/>
      <c r="Q475" s="419"/>
      <c r="R475" s="378"/>
      <c r="S475" s="378"/>
      <c r="T475" s="381"/>
      <c r="U475" s="420"/>
      <c r="V475" s="280"/>
    </row>
    <row r="476" spans="1:28" x14ac:dyDescent="0.3">
      <c r="A476" s="21" t="s">
        <v>1301</v>
      </c>
      <c r="B476" s="21" t="s">
        <v>12</v>
      </c>
      <c r="C476" s="299" t="s">
        <v>9</v>
      </c>
      <c r="D476" s="241">
        <v>307900</v>
      </c>
      <c r="E476" s="20">
        <v>20</v>
      </c>
      <c r="F476" s="20">
        <v>1</v>
      </c>
      <c r="G476" s="417">
        <v>20</v>
      </c>
      <c r="H476" s="243">
        <v>905</v>
      </c>
      <c r="I476" s="20">
        <v>16</v>
      </c>
      <c r="J476" s="20">
        <v>56.6</v>
      </c>
      <c r="K476" s="20">
        <v>617</v>
      </c>
      <c r="L476" s="20">
        <v>9</v>
      </c>
      <c r="M476" s="20">
        <v>68.599999999999994</v>
      </c>
      <c r="N476" s="414">
        <v>0</v>
      </c>
      <c r="O476" s="378">
        <v>0</v>
      </c>
      <c r="P476" s="415">
        <v>0</v>
      </c>
      <c r="Q476" s="378"/>
      <c r="R476" s="378">
        <v>0</v>
      </c>
      <c r="S476" s="378">
        <v>0</v>
      </c>
      <c r="T476" s="381"/>
      <c r="U476" s="420"/>
      <c r="V476" s="280"/>
    </row>
    <row r="477" spans="1:28" s="200" customFormat="1" x14ac:dyDescent="0.3">
      <c r="A477" s="21" t="s">
        <v>1302</v>
      </c>
      <c r="B477" s="21" t="s">
        <v>13</v>
      </c>
      <c r="C477" s="299" t="s">
        <v>38</v>
      </c>
      <c r="D477" s="241">
        <v>412200</v>
      </c>
      <c r="E477" s="20">
        <v>1245</v>
      </c>
      <c r="F477" s="20">
        <v>19</v>
      </c>
      <c r="G477" s="417">
        <v>65.526315789473685</v>
      </c>
      <c r="H477" s="243">
        <v>1363</v>
      </c>
      <c r="I477" s="20">
        <v>18</v>
      </c>
      <c r="J477" s="20">
        <v>75.7</v>
      </c>
      <c r="K477" s="20">
        <v>932</v>
      </c>
      <c r="L477" s="20">
        <v>15</v>
      </c>
      <c r="M477" s="20">
        <v>62.1</v>
      </c>
      <c r="N477" s="414">
        <v>1236</v>
      </c>
      <c r="O477" s="378">
        <v>22</v>
      </c>
      <c r="P477" s="415">
        <v>56.18</v>
      </c>
      <c r="Q477" s="419">
        <v>1053</v>
      </c>
      <c r="R477" s="378">
        <v>19</v>
      </c>
      <c r="S477" s="378">
        <v>55.4</v>
      </c>
      <c r="T477" s="381">
        <v>60.68</v>
      </c>
      <c r="U477" s="420">
        <v>60.17</v>
      </c>
      <c r="V477" s="21"/>
      <c r="W477"/>
      <c r="X477"/>
      <c r="Y477"/>
      <c r="Z477"/>
      <c r="AA477"/>
      <c r="AB477"/>
    </row>
    <row r="478" spans="1:28" x14ac:dyDescent="0.3">
      <c r="A478" s="21" t="s">
        <v>1675</v>
      </c>
      <c r="B478" s="21" t="s">
        <v>21</v>
      </c>
      <c r="C478" s="299" t="s">
        <v>1971</v>
      </c>
      <c r="D478" s="241">
        <v>102400</v>
      </c>
      <c r="E478" s="20">
        <v>0</v>
      </c>
      <c r="F478" s="20">
        <v>0</v>
      </c>
      <c r="G478" s="417">
        <v>0</v>
      </c>
      <c r="H478" s="243"/>
      <c r="I478" s="20"/>
      <c r="J478" s="20"/>
      <c r="K478" s="20"/>
      <c r="L478" s="20"/>
      <c r="M478" s="20"/>
      <c r="N478" s="414"/>
      <c r="O478" s="378"/>
      <c r="P478" s="415"/>
      <c r="Q478" s="419"/>
      <c r="R478" s="378"/>
      <c r="S478" s="378"/>
      <c r="T478" s="381"/>
      <c r="U478" s="420"/>
      <c r="V478" s="280"/>
    </row>
    <row r="479" spans="1:28" x14ac:dyDescent="0.3">
      <c r="A479" s="21" t="s">
        <v>1303</v>
      </c>
      <c r="B479" s="21" t="s">
        <v>23</v>
      </c>
      <c r="C479" s="299" t="s">
        <v>1972</v>
      </c>
      <c r="D479" s="241">
        <v>123900</v>
      </c>
      <c r="E479" s="20">
        <v>476</v>
      </c>
      <c r="F479" s="20">
        <v>10</v>
      </c>
      <c r="G479" s="417">
        <v>47.6</v>
      </c>
      <c r="H479" s="243"/>
      <c r="I479" s="20"/>
      <c r="J479" s="20"/>
      <c r="K479" s="20"/>
      <c r="L479" s="20"/>
      <c r="M479" s="20"/>
      <c r="N479" s="414">
        <v>0</v>
      </c>
      <c r="O479" s="378">
        <v>0</v>
      </c>
      <c r="P479" s="415">
        <v>0</v>
      </c>
      <c r="Q479" s="419"/>
      <c r="R479" s="378"/>
      <c r="S479" s="378"/>
      <c r="T479" s="381"/>
      <c r="U479" s="420"/>
      <c r="V479" s="280"/>
    </row>
    <row r="480" spans="1:28" x14ac:dyDescent="0.3">
      <c r="A480" s="21" t="s">
        <v>919</v>
      </c>
      <c r="B480" s="21" t="s">
        <v>16</v>
      </c>
      <c r="C480" s="299" t="s">
        <v>11</v>
      </c>
      <c r="D480" s="241">
        <v>263700</v>
      </c>
      <c r="E480" s="20">
        <v>525</v>
      </c>
      <c r="F480" s="20">
        <v>6</v>
      </c>
      <c r="G480" s="417">
        <v>87.5</v>
      </c>
      <c r="H480" s="243">
        <v>436</v>
      </c>
      <c r="I480" s="20">
        <v>9</v>
      </c>
      <c r="J480" s="20">
        <v>48.4</v>
      </c>
      <c r="K480" s="20"/>
      <c r="L480" s="20"/>
      <c r="M480" s="20"/>
      <c r="N480" s="414">
        <v>0</v>
      </c>
      <c r="O480" s="378">
        <v>0</v>
      </c>
      <c r="P480" s="415">
        <v>0</v>
      </c>
      <c r="Q480" s="419"/>
      <c r="R480" s="378">
        <v>0</v>
      </c>
      <c r="S480" s="378">
        <v>0</v>
      </c>
      <c r="T480" s="381"/>
      <c r="U480" s="420"/>
      <c r="V480" s="21"/>
    </row>
    <row r="481" spans="1:22" x14ac:dyDescent="0.3">
      <c r="A481" s="21" t="s">
        <v>1304</v>
      </c>
      <c r="B481" s="21" t="s">
        <v>24</v>
      </c>
      <c r="C481" s="299" t="s">
        <v>9</v>
      </c>
      <c r="D481" s="241">
        <v>272600</v>
      </c>
      <c r="E481" s="20">
        <v>0</v>
      </c>
      <c r="F481" s="20">
        <v>0</v>
      </c>
      <c r="G481" s="417">
        <v>0</v>
      </c>
      <c r="H481" s="243">
        <v>313</v>
      </c>
      <c r="I481" s="20">
        <v>5</v>
      </c>
      <c r="J481" s="20">
        <v>62.6</v>
      </c>
      <c r="K481" s="20">
        <v>544</v>
      </c>
      <c r="L481" s="20">
        <v>9</v>
      </c>
      <c r="M481" s="20">
        <v>60.4</v>
      </c>
      <c r="N481" s="414">
        <v>891</v>
      </c>
      <c r="O481" s="378">
        <v>17</v>
      </c>
      <c r="P481" s="415">
        <v>52.41</v>
      </c>
      <c r="Q481" s="378">
        <v>193</v>
      </c>
      <c r="R481" s="378">
        <v>3</v>
      </c>
      <c r="S481" s="378">
        <v>64.3</v>
      </c>
      <c r="T481" s="381">
        <v>57.53</v>
      </c>
      <c r="U481" s="420">
        <v>0</v>
      </c>
      <c r="V481" s="21"/>
    </row>
    <row r="482" spans="1:22" x14ac:dyDescent="0.3">
      <c r="A482" s="21" t="s">
        <v>1305</v>
      </c>
      <c r="B482" s="21" t="s">
        <v>21</v>
      </c>
      <c r="C482" s="299" t="s">
        <v>38</v>
      </c>
      <c r="D482" s="241">
        <v>284700</v>
      </c>
      <c r="E482" s="20">
        <v>518</v>
      </c>
      <c r="F482" s="20">
        <v>9</v>
      </c>
      <c r="G482" s="417">
        <v>57.555555555555557</v>
      </c>
      <c r="H482" s="243">
        <v>523</v>
      </c>
      <c r="I482" s="20">
        <v>10</v>
      </c>
      <c r="J482" s="20">
        <v>52.3</v>
      </c>
      <c r="K482" s="20">
        <v>939</v>
      </c>
      <c r="L482" s="20">
        <v>17</v>
      </c>
      <c r="M482" s="20">
        <v>55.2</v>
      </c>
      <c r="N482" s="414">
        <v>795</v>
      </c>
      <c r="O482" s="378">
        <v>12</v>
      </c>
      <c r="P482" s="415">
        <v>66.25</v>
      </c>
      <c r="Q482" s="419">
        <v>1475</v>
      </c>
      <c r="R482" s="378">
        <v>20</v>
      </c>
      <c r="S482" s="378">
        <v>73.8</v>
      </c>
      <c r="T482" s="381">
        <v>65.11</v>
      </c>
      <c r="U482" s="420"/>
      <c r="V482" s="21"/>
    </row>
    <row r="483" spans="1:22" x14ac:dyDescent="0.3">
      <c r="A483" s="21" t="s">
        <v>1306</v>
      </c>
      <c r="B483" s="21" t="s">
        <v>41</v>
      </c>
      <c r="C483" s="299" t="s">
        <v>38</v>
      </c>
      <c r="D483" s="241">
        <v>430800</v>
      </c>
      <c r="E483" s="20">
        <v>1667</v>
      </c>
      <c r="F483" s="20">
        <v>22</v>
      </c>
      <c r="G483" s="417">
        <v>75.772727272727266</v>
      </c>
      <c r="H483" s="243">
        <v>1662</v>
      </c>
      <c r="I483" s="20">
        <v>21</v>
      </c>
      <c r="J483" s="20">
        <v>79.099999999999994</v>
      </c>
      <c r="K483" s="20">
        <v>1083</v>
      </c>
      <c r="L483" s="20">
        <v>16</v>
      </c>
      <c r="M483" s="20">
        <v>67.7</v>
      </c>
      <c r="N483" s="414">
        <v>1768</v>
      </c>
      <c r="O483" s="378">
        <v>22</v>
      </c>
      <c r="P483" s="415">
        <v>80.36</v>
      </c>
      <c r="Q483" s="419">
        <v>1460</v>
      </c>
      <c r="R483" s="378">
        <v>20</v>
      </c>
      <c r="S483" s="378">
        <v>73</v>
      </c>
      <c r="T483" s="381">
        <v>74.650000000000006</v>
      </c>
      <c r="U483" s="420">
        <v>78</v>
      </c>
      <c r="V483" s="21"/>
    </row>
    <row r="484" spans="1:22" x14ac:dyDescent="0.3">
      <c r="A484" s="21" t="s">
        <v>1307</v>
      </c>
      <c r="B484" s="21" t="s">
        <v>18</v>
      </c>
      <c r="C484" s="299" t="s">
        <v>10</v>
      </c>
      <c r="D484" s="241">
        <v>491500</v>
      </c>
      <c r="E484" s="20">
        <v>486</v>
      </c>
      <c r="F484" s="20">
        <v>7</v>
      </c>
      <c r="G484" s="417">
        <v>69.428571428571431</v>
      </c>
      <c r="H484" s="243">
        <v>1806</v>
      </c>
      <c r="I484" s="20">
        <v>20</v>
      </c>
      <c r="J484" s="20">
        <v>90.3</v>
      </c>
      <c r="K484" s="20">
        <v>1832</v>
      </c>
      <c r="L484" s="20">
        <v>17</v>
      </c>
      <c r="M484" s="20">
        <v>107.8</v>
      </c>
      <c r="N484" s="414">
        <v>732</v>
      </c>
      <c r="O484" s="378">
        <v>9</v>
      </c>
      <c r="P484" s="415">
        <v>81.33</v>
      </c>
      <c r="Q484" s="419">
        <v>2201</v>
      </c>
      <c r="R484" s="378">
        <v>22</v>
      </c>
      <c r="S484" s="378">
        <v>100</v>
      </c>
      <c r="T484" s="381">
        <v>100.37</v>
      </c>
      <c r="U484" s="420">
        <v>99.33</v>
      </c>
      <c r="V484" s="21"/>
    </row>
    <row r="485" spans="1:22" x14ac:dyDescent="0.3">
      <c r="A485" s="21" t="s">
        <v>1308</v>
      </c>
      <c r="B485" s="21" t="s">
        <v>15</v>
      </c>
      <c r="C485" s="299" t="s">
        <v>10</v>
      </c>
      <c r="D485" s="241">
        <v>625700</v>
      </c>
      <c r="E485" s="20">
        <v>2131</v>
      </c>
      <c r="F485" s="20">
        <v>19</v>
      </c>
      <c r="G485" s="417">
        <v>112.15789473684211</v>
      </c>
      <c r="H485" s="243">
        <v>2529</v>
      </c>
      <c r="I485" s="20">
        <v>22</v>
      </c>
      <c r="J485" s="20">
        <v>115</v>
      </c>
      <c r="K485" s="20">
        <v>1849</v>
      </c>
      <c r="L485" s="20">
        <v>16</v>
      </c>
      <c r="M485" s="20">
        <v>115.6</v>
      </c>
      <c r="N485" s="414">
        <v>2324</v>
      </c>
      <c r="O485" s="378">
        <v>22</v>
      </c>
      <c r="P485" s="415">
        <v>105.64</v>
      </c>
      <c r="Q485" s="419">
        <v>2208</v>
      </c>
      <c r="R485" s="378">
        <v>22</v>
      </c>
      <c r="S485" s="378">
        <v>100.4</v>
      </c>
      <c r="T485" s="381">
        <v>109.24</v>
      </c>
      <c r="U485" s="420">
        <v>111.45</v>
      </c>
      <c r="V485" s="21"/>
    </row>
    <row r="486" spans="1:22" x14ac:dyDescent="0.3">
      <c r="A486" s="21" t="s">
        <v>1541</v>
      </c>
      <c r="B486" s="21" t="s">
        <v>13</v>
      </c>
      <c r="C486" s="299" t="s">
        <v>9</v>
      </c>
      <c r="D486" s="241">
        <v>123900</v>
      </c>
      <c r="E486" s="20">
        <v>57</v>
      </c>
      <c r="F486" s="20">
        <v>1</v>
      </c>
      <c r="G486" s="417">
        <v>57</v>
      </c>
      <c r="H486" s="243"/>
      <c r="I486" s="20"/>
      <c r="J486" s="20"/>
      <c r="K486" s="20"/>
      <c r="L486" s="20">
        <v>0</v>
      </c>
      <c r="M486" s="20"/>
      <c r="N486" s="414"/>
      <c r="O486" s="378"/>
      <c r="P486" s="415"/>
      <c r="Q486" s="419"/>
      <c r="R486" s="378"/>
      <c r="S486" s="378"/>
      <c r="T486" s="381"/>
      <c r="U486" s="420"/>
      <c r="V486" s="280"/>
    </row>
    <row r="487" spans="1:22" x14ac:dyDescent="0.3">
      <c r="A487" s="21" t="s">
        <v>1309</v>
      </c>
      <c r="B487" s="21" t="s">
        <v>18</v>
      </c>
      <c r="C487" s="299" t="s">
        <v>38</v>
      </c>
      <c r="D487" s="241">
        <v>337000</v>
      </c>
      <c r="E487" s="20">
        <v>1212</v>
      </c>
      <c r="F487" s="20">
        <v>19</v>
      </c>
      <c r="G487" s="417">
        <v>63.789473684210527</v>
      </c>
      <c r="H487" s="243">
        <v>743</v>
      </c>
      <c r="I487" s="20">
        <v>12</v>
      </c>
      <c r="J487" s="20">
        <v>61.9</v>
      </c>
      <c r="K487" s="20">
        <v>1225</v>
      </c>
      <c r="L487" s="20">
        <v>17</v>
      </c>
      <c r="M487" s="20">
        <v>72.099999999999994</v>
      </c>
      <c r="N487" s="414">
        <v>1481</v>
      </c>
      <c r="O487" s="378">
        <v>22</v>
      </c>
      <c r="P487" s="415">
        <v>67.319999999999993</v>
      </c>
      <c r="Q487" s="419"/>
      <c r="R487" s="378">
        <v>0</v>
      </c>
      <c r="S487" s="378">
        <v>0</v>
      </c>
      <c r="T487" s="381"/>
      <c r="U487" s="420"/>
      <c r="V487" s="203"/>
    </row>
    <row r="488" spans="1:22" x14ac:dyDescent="0.3">
      <c r="A488" s="21" t="s">
        <v>1310</v>
      </c>
      <c r="B488" s="21" t="s">
        <v>14</v>
      </c>
      <c r="C488" s="299" t="s">
        <v>38</v>
      </c>
      <c r="D488" s="241">
        <v>324500</v>
      </c>
      <c r="E488" s="20">
        <v>1192</v>
      </c>
      <c r="F488" s="20">
        <v>20</v>
      </c>
      <c r="G488" s="417">
        <v>59.6</v>
      </c>
      <c r="H488" s="243">
        <v>1252</v>
      </c>
      <c r="I488" s="20">
        <v>21</v>
      </c>
      <c r="J488" s="20">
        <v>59.6</v>
      </c>
      <c r="K488" s="20">
        <v>1090</v>
      </c>
      <c r="L488" s="20">
        <v>16</v>
      </c>
      <c r="M488" s="20">
        <v>68.099999999999994</v>
      </c>
      <c r="N488" s="414">
        <v>1580</v>
      </c>
      <c r="O488" s="378">
        <v>22</v>
      </c>
      <c r="P488" s="415">
        <v>71.819999999999993</v>
      </c>
      <c r="Q488" s="378">
        <v>798</v>
      </c>
      <c r="R488" s="378">
        <v>12</v>
      </c>
      <c r="S488" s="378">
        <v>66.5</v>
      </c>
      <c r="T488" s="381"/>
      <c r="U488" s="420"/>
      <c r="V488" s="21"/>
    </row>
    <row r="489" spans="1:22" x14ac:dyDescent="0.3">
      <c r="A489" s="21" t="s">
        <v>1311</v>
      </c>
      <c r="B489" s="21" t="s">
        <v>12</v>
      </c>
      <c r="C489" s="299" t="s">
        <v>9</v>
      </c>
      <c r="D489" s="241">
        <v>271100</v>
      </c>
      <c r="E489" s="20">
        <v>700</v>
      </c>
      <c r="F489" s="20">
        <v>12</v>
      </c>
      <c r="G489" s="417">
        <v>58.333333333333336</v>
      </c>
      <c r="H489" s="243"/>
      <c r="I489" s="20"/>
      <c r="J489" s="20"/>
      <c r="K489" s="20">
        <v>166</v>
      </c>
      <c r="L489" s="20">
        <v>2</v>
      </c>
      <c r="M489" s="20">
        <v>83</v>
      </c>
      <c r="N489" s="414">
        <v>1260</v>
      </c>
      <c r="O489" s="378">
        <v>17</v>
      </c>
      <c r="P489" s="415">
        <v>74.12</v>
      </c>
      <c r="Q489" s="419">
        <v>1516</v>
      </c>
      <c r="R489" s="378">
        <v>19</v>
      </c>
      <c r="S489" s="378">
        <v>79.8</v>
      </c>
      <c r="T489" s="381">
        <v>58.56</v>
      </c>
      <c r="U489" s="420">
        <v>51.62</v>
      </c>
      <c r="V489" s="280"/>
    </row>
    <row r="490" spans="1:22" x14ac:dyDescent="0.3">
      <c r="A490" s="21" t="s">
        <v>920</v>
      </c>
      <c r="B490" s="21" t="s">
        <v>2</v>
      </c>
      <c r="C490" s="299" t="s">
        <v>9</v>
      </c>
      <c r="D490" s="241">
        <v>160000</v>
      </c>
      <c r="E490" s="20">
        <v>617</v>
      </c>
      <c r="F490" s="20">
        <v>10</v>
      </c>
      <c r="G490" s="417">
        <v>61.7</v>
      </c>
      <c r="H490" s="243">
        <v>49</v>
      </c>
      <c r="I490" s="20">
        <v>1</v>
      </c>
      <c r="J490" s="20">
        <v>49</v>
      </c>
      <c r="K490" s="20"/>
      <c r="L490" s="20"/>
      <c r="M490" s="20"/>
      <c r="N490" s="414">
        <v>0</v>
      </c>
      <c r="O490" s="378">
        <v>0</v>
      </c>
      <c r="P490" s="415">
        <v>0</v>
      </c>
      <c r="Q490" s="378"/>
      <c r="R490" s="378">
        <v>0</v>
      </c>
      <c r="S490" s="378">
        <v>0</v>
      </c>
      <c r="T490" s="381"/>
      <c r="U490" s="420"/>
      <c r="V490" s="280"/>
    </row>
    <row r="491" spans="1:22" x14ac:dyDescent="0.3">
      <c r="A491" s="21" t="s">
        <v>1312</v>
      </c>
      <c r="B491" s="21" t="s">
        <v>17</v>
      </c>
      <c r="C491" s="299" t="s">
        <v>10</v>
      </c>
      <c r="D491" s="241">
        <v>677800</v>
      </c>
      <c r="E491" s="20">
        <v>2647</v>
      </c>
      <c r="F491" s="20">
        <v>22</v>
      </c>
      <c r="G491" s="417">
        <v>120.31818181818181</v>
      </c>
      <c r="H491" s="243">
        <v>2615</v>
      </c>
      <c r="I491" s="20">
        <v>21</v>
      </c>
      <c r="J491" s="20">
        <v>124.5</v>
      </c>
      <c r="K491" s="20">
        <v>1801</v>
      </c>
      <c r="L491" s="20">
        <v>17</v>
      </c>
      <c r="M491" s="20">
        <v>105.9</v>
      </c>
      <c r="N491" s="414">
        <v>1527</v>
      </c>
      <c r="O491" s="378">
        <v>18</v>
      </c>
      <c r="P491" s="415">
        <v>84.83</v>
      </c>
      <c r="Q491" s="419">
        <v>1955</v>
      </c>
      <c r="R491" s="378">
        <v>22</v>
      </c>
      <c r="S491" s="378">
        <v>88.9</v>
      </c>
      <c r="T491" s="381">
        <v>76.25</v>
      </c>
      <c r="U491" s="420">
        <v>78.83</v>
      </c>
      <c r="V491" s="21"/>
    </row>
    <row r="492" spans="1:22" x14ac:dyDescent="0.3">
      <c r="A492" s="21" t="s">
        <v>1313</v>
      </c>
      <c r="B492" s="21" t="s">
        <v>24</v>
      </c>
      <c r="C492" s="299" t="s">
        <v>10</v>
      </c>
      <c r="D492" s="241">
        <v>612100</v>
      </c>
      <c r="E492" s="20">
        <v>2566</v>
      </c>
      <c r="F492" s="20">
        <v>22</v>
      </c>
      <c r="G492" s="417">
        <v>116.63636363636364</v>
      </c>
      <c r="H492" s="243">
        <v>2024</v>
      </c>
      <c r="I492" s="20">
        <v>18</v>
      </c>
      <c r="J492" s="20">
        <v>112.4</v>
      </c>
      <c r="K492" s="20">
        <v>1521</v>
      </c>
      <c r="L492" s="20">
        <v>15</v>
      </c>
      <c r="M492" s="20">
        <v>101.4</v>
      </c>
      <c r="N492" s="414">
        <v>1799</v>
      </c>
      <c r="O492" s="378">
        <v>22</v>
      </c>
      <c r="P492" s="415">
        <v>81.77</v>
      </c>
      <c r="Q492" s="378">
        <v>711</v>
      </c>
      <c r="R492" s="378">
        <v>9</v>
      </c>
      <c r="S492" s="378">
        <v>79</v>
      </c>
      <c r="T492" s="381">
        <v>73.319999999999993</v>
      </c>
      <c r="U492" s="420">
        <v>77.2</v>
      </c>
      <c r="V492" s="21"/>
    </row>
    <row r="493" spans="1:22" x14ac:dyDescent="0.3">
      <c r="A493" s="21" t="s">
        <v>1676</v>
      </c>
      <c r="B493" s="21" t="s">
        <v>26</v>
      </c>
      <c r="C493" s="299" t="s">
        <v>11</v>
      </c>
      <c r="D493" s="241">
        <v>123900</v>
      </c>
      <c r="E493" s="20">
        <v>0</v>
      </c>
      <c r="F493" s="20">
        <v>0</v>
      </c>
      <c r="G493" s="417">
        <v>0</v>
      </c>
      <c r="H493" s="243"/>
      <c r="I493" s="20"/>
      <c r="J493" s="20"/>
      <c r="K493" s="20">
        <v>0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0</v>
      </c>
      <c r="U493" s="420"/>
      <c r="V493" s="280"/>
    </row>
    <row r="494" spans="1:22" x14ac:dyDescent="0.3">
      <c r="A494" s="21" t="s">
        <v>1542</v>
      </c>
      <c r="B494" s="21" t="s">
        <v>20</v>
      </c>
      <c r="C494" s="299" t="s">
        <v>38</v>
      </c>
      <c r="D494" s="241">
        <v>123900</v>
      </c>
      <c r="E494" s="20">
        <v>0</v>
      </c>
      <c r="F494" s="20">
        <v>0</v>
      </c>
      <c r="G494" s="417">
        <v>0</v>
      </c>
      <c r="H494" s="243"/>
      <c r="I494" s="20"/>
      <c r="J494" s="20"/>
      <c r="K494" s="20"/>
      <c r="L494" s="20">
        <v>0</v>
      </c>
      <c r="M494" s="20"/>
      <c r="N494" s="414"/>
      <c r="O494" s="378"/>
      <c r="P494" s="415"/>
      <c r="Q494" s="378"/>
      <c r="R494" s="378"/>
      <c r="S494" s="378"/>
      <c r="T494" s="381"/>
      <c r="U494" s="420"/>
      <c r="V494" s="280"/>
    </row>
    <row r="495" spans="1:22" x14ac:dyDescent="0.3">
      <c r="A495" s="21" t="s">
        <v>1314</v>
      </c>
      <c r="B495" s="21" t="s">
        <v>20</v>
      </c>
      <c r="C495" s="299" t="s">
        <v>10</v>
      </c>
      <c r="D495" s="241">
        <v>638100</v>
      </c>
      <c r="E495" s="20">
        <v>2016</v>
      </c>
      <c r="F495" s="20">
        <v>21</v>
      </c>
      <c r="G495" s="417">
        <v>96</v>
      </c>
      <c r="H495" s="243">
        <v>2579</v>
      </c>
      <c r="I495" s="20">
        <v>22</v>
      </c>
      <c r="J495" s="20">
        <v>117.2</v>
      </c>
      <c r="K495" s="20">
        <v>1930</v>
      </c>
      <c r="L495" s="20">
        <v>17</v>
      </c>
      <c r="M495" s="20">
        <v>113.5</v>
      </c>
      <c r="N495" s="414">
        <v>0</v>
      </c>
      <c r="O495" s="378">
        <v>0</v>
      </c>
      <c r="P495" s="415">
        <v>0</v>
      </c>
      <c r="Q495" s="419">
        <v>2840</v>
      </c>
      <c r="R495" s="378">
        <v>22</v>
      </c>
      <c r="S495" s="378">
        <v>129.1</v>
      </c>
      <c r="T495" s="381">
        <v>118.86</v>
      </c>
      <c r="U495" s="420">
        <v>103.95</v>
      </c>
      <c r="V495" s="21"/>
    </row>
    <row r="496" spans="1:22" x14ac:dyDescent="0.3">
      <c r="A496" s="21" t="s">
        <v>1677</v>
      </c>
      <c r="B496" s="21" t="s">
        <v>21</v>
      </c>
      <c r="C496" s="299" t="s">
        <v>10</v>
      </c>
      <c r="D496" s="241">
        <v>102400</v>
      </c>
      <c r="E496" s="20">
        <v>0</v>
      </c>
      <c r="F496" s="20">
        <v>0</v>
      </c>
      <c r="G496" s="417">
        <v>0</v>
      </c>
      <c r="H496" s="243"/>
      <c r="I496" s="20"/>
      <c r="J496" s="20"/>
      <c r="K496" s="20"/>
      <c r="L496" s="20"/>
      <c r="M496" s="20"/>
      <c r="N496" s="414"/>
      <c r="O496" s="378"/>
      <c r="P496" s="415"/>
      <c r="Q496" s="419"/>
      <c r="R496" s="378"/>
      <c r="S496" s="378"/>
      <c r="T496" s="381"/>
      <c r="U496" s="420"/>
      <c r="V496" s="280"/>
    </row>
    <row r="497" spans="1:22" x14ac:dyDescent="0.3">
      <c r="A497" s="21" t="s">
        <v>921</v>
      </c>
      <c r="B497" s="21" t="s">
        <v>14</v>
      </c>
      <c r="C497" s="299" t="s">
        <v>9</v>
      </c>
      <c r="D497" s="241">
        <v>488200</v>
      </c>
      <c r="E497" s="20">
        <v>1736</v>
      </c>
      <c r="F497" s="20">
        <v>21</v>
      </c>
      <c r="G497" s="417">
        <v>82.666666666666671</v>
      </c>
      <c r="H497" s="243">
        <v>1166</v>
      </c>
      <c r="I497" s="20">
        <v>13</v>
      </c>
      <c r="J497" s="20">
        <v>89.7</v>
      </c>
      <c r="K497" s="20">
        <v>1281</v>
      </c>
      <c r="L497" s="20">
        <v>16</v>
      </c>
      <c r="M497" s="20">
        <v>80.099999999999994</v>
      </c>
      <c r="N497" s="414">
        <v>1121</v>
      </c>
      <c r="O497" s="378">
        <v>15</v>
      </c>
      <c r="P497" s="415">
        <v>74.73</v>
      </c>
      <c r="Q497" s="378">
        <v>343</v>
      </c>
      <c r="R497" s="378">
        <v>7</v>
      </c>
      <c r="S497" s="378">
        <v>49</v>
      </c>
      <c r="T497" s="381">
        <v>61.48</v>
      </c>
      <c r="U497" s="420">
        <v>57.53</v>
      </c>
      <c r="V497" s="21"/>
    </row>
    <row r="498" spans="1:22" x14ac:dyDescent="0.3">
      <c r="A498" s="21" t="s">
        <v>1315</v>
      </c>
      <c r="B498" s="21" t="s">
        <v>20</v>
      </c>
      <c r="C498" s="299" t="s">
        <v>38</v>
      </c>
      <c r="D498" s="241">
        <v>416700</v>
      </c>
      <c r="E498" s="20">
        <v>2082</v>
      </c>
      <c r="F498" s="20">
        <v>22</v>
      </c>
      <c r="G498" s="417">
        <v>94.63636363636364</v>
      </c>
      <c r="H498" s="243">
        <v>1531</v>
      </c>
      <c r="I498" s="20">
        <v>20</v>
      </c>
      <c r="J498" s="20">
        <v>76.5</v>
      </c>
      <c r="K498" s="20">
        <v>211</v>
      </c>
      <c r="L498" s="20">
        <v>3</v>
      </c>
      <c r="M498" s="20">
        <v>70.3</v>
      </c>
      <c r="N498" s="414">
        <v>393</v>
      </c>
      <c r="O498" s="378">
        <v>7</v>
      </c>
      <c r="P498" s="415">
        <v>56.14</v>
      </c>
      <c r="Q498" s="378"/>
      <c r="R498" s="378">
        <v>0</v>
      </c>
      <c r="S498" s="378">
        <v>0</v>
      </c>
      <c r="T498" s="381"/>
      <c r="U498" s="420"/>
      <c r="V498" s="203"/>
    </row>
    <row r="499" spans="1:22" x14ac:dyDescent="0.3">
      <c r="A499" s="21" t="s">
        <v>1316</v>
      </c>
      <c r="B499" s="21" t="s">
        <v>20</v>
      </c>
      <c r="C499" s="299" t="s">
        <v>38</v>
      </c>
      <c r="D499" s="241">
        <v>123900</v>
      </c>
      <c r="E499" s="20">
        <v>162</v>
      </c>
      <c r="F499" s="20">
        <v>5</v>
      </c>
      <c r="G499" s="417">
        <v>32.4</v>
      </c>
      <c r="H499" s="243">
        <v>35</v>
      </c>
      <c r="I499" s="20">
        <v>2</v>
      </c>
      <c r="J499" s="20">
        <v>17.5</v>
      </c>
      <c r="K499" s="20">
        <v>108</v>
      </c>
      <c r="L499" s="20">
        <v>4</v>
      </c>
      <c r="M499" s="20">
        <v>27</v>
      </c>
      <c r="N499" s="414">
        <v>0</v>
      </c>
      <c r="O499" s="378">
        <v>0</v>
      </c>
      <c r="P499" s="415">
        <v>0</v>
      </c>
      <c r="Q499" s="378"/>
      <c r="R499" s="378"/>
      <c r="S499" s="378"/>
      <c r="T499" s="381"/>
      <c r="U499" s="420"/>
      <c r="V499" s="280"/>
    </row>
    <row r="500" spans="1:22" x14ac:dyDescent="0.3">
      <c r="A500" s="21" t="s">
        <v>1317</v>
      </c>
      <c r="B500" s="21" t="s">
        <v>20</v>
      </c>
      <c r="C500" s="299" t="s">
        <v>1972</v>
      </c>
      <c r="D500" s="241">
        <v>349500</v>
      </c>
      <c r="E500" s="20">
        <v>1585</v>
      </c>
      <c r="F500" s="20">
        <v>21</v>
      </c>
      <c r="G500" s="417">
        <v>75.476190476190482</v>
      </c>
      <c r="H500" s="243">
        <v>899</v>
      </c>
      <c r="I500" s="20">
        <v>14</v>
      </c>
      <c r="J500" s="20">
        <v>64.2</v>
      </c>
      <c r="K500" s="20">
        <v>734</v>
      </c>
      <c r="L500" s="20">
        <v>11</v>
      </c>
      <c r="M500" s="20">
        <v>66.7</v>
      </c>
      <c r="N500" s="414">
        <v>476</v>
      </c>
      <c r="O500" s="378">
        <v>9</v>
      </c>
      <c r="P500" s="415">
        <v>52.89</v>
      </c>
      <c r="Q500" s="419">
        <v>1225</v>
      </c>
      <c r="R500" s="378">
        <v>19</v>
      </c>
      <c r="S500" s="378">
        <v>64.5</v>
      </c>
      <c r="T500" s="381">
        <v>79</v>
      </c>
      <c r="U500" s="420"/>
      <c r="V500" s="21"/>
    </row>
    <row r="501" spans="1:22" x14ac:dyDescent="0.3">
      <c r="A501" s="21" t="s">
        <v>1678</v>
      </c>
      <c r="B501" s="21" t="s">
        <v>26</v>
      </c>
      <c r="C501" s="299" t="s">
        <v>38</v>
      </c>
      <c r="D501" s="241">
        <v>117300</v>
      </c>
      <c r="E501" s="20">
        <v>529</v>
      </c>
      <c r="F501" s="20">
        <v>12</v>
      </c>
      <c r="G501" s="417">
        <v>44.083333333333336</v>
      </c>
      <c r="H501" s="243"/>
      <c r="I501" s="20"/>
      <c r="J501" s="20"/>
      <c r="K501" s="20"/>
      <c r="L501" s="20"/>
      <c r="M501" s="20"/>
      <c r="N501" s="414"/>
      <c r="O501" s="378"/>
      <c r="P501" s="415"/>
      <c r="Q501" s="419"/>
      <c r="R501" s="378"/>
      <c r="S501" s="378"/>
      <c r="T501" s="381"/>
      <c r="U501" s="420"/>
      <c r="V501" s="280"/>
    </row>
    <row r="502" spans="1:22" x14ac:dyDescent="0.3">
      <c r="A502" s="21" t="s">
        <v>1318</v>
      </c>
      <c r="B502" s="21" t="s">
        <v>23</v>
      </c>
      <c r="C502" s="299" t="s">
        <v>38</v>
      </c>
      <c r="D502" s="241">
        <v>369200</v>
      </c>
      <c r="E502" s="20">
        <v>813</v>
      </c>
      <c r="F502" s="20">
        <v>14</v>
      </c>
      <c r="G502" s="417">
        <v>58.071428571428569</v>
      </c>
      <c r="H502" s="243">
        <v>1153</v>
      </c>
      <c r="I502" s="20">
        <v>17</v>
      </c>
      <c r="J502" s="20">
        <v>67.8</v>
      </c>
      <c r="K502" s="20">
        <v>689</v>
      </c>
      <c r="L502" s="20">
        <v>12</v>
      </c>
      <c r="M502" s="20">
        <v>57.4</v>
      </c>
      <c r="N502" s="414">
        <v>873</v>
      </c>
      <c r="O502" s="378">
        <v>14</v>
      </c>
      <c r="P502" s="415">
        <v>62.36</v>
      </c>
      <c r="Q502" s="419">
        <v>1485</v>
      </c>
      <c r="R502" s="378">
        <v>21</v>
      </c>
      <c r="S502" s="378">
        <v>70.7</v>
      </c>
      <c r="T502" s="381">
        <v>73.400000000000006</v>
      </c>
      <c r="U502" s="420">
        <v>85.23</v>
      </c>
      <c r="V502" s="21"/>
    </row>
    <row r="503" spans="1:22" s="200" customFormat="1" x14ac:dyDescent="0.3">
      <c r="A503" s="21" t="s">
        <v>1723</v>
      </c>
      <c r="B503" s="21" t="s">
        <v>25</v>
      </c>
      <c r="C503" s="299" t="s">
        <v>1971</v>
      </c>
      <c r="D503" s="241">
        <v>102400</v>
      </c>
      <c r="E503" s="20">
        <v>73</v>
      </c>
      <c r="F503" s="20">
        <v>2</v>
      </c>
      <c r="G503" s="417">
        <v>36.5</v>
      </c>
      <c r="H503" s="243"/>
      <c r="I503" s="20"/>
      <c r="J503" s="20"/>
      <c r="K503" s="20"/>
      <c r="L503" s="20"/>
      <c r="M503" s="20"/>
      <c r="N503" s="414"/>
      <c r="O503" s="378"/>
      <c r="P503" s="415"/>
      <c r="Q503" s="419"/>
      <c r="R503" s="378"/>
      <c r="S503" s="378"/>
      <c r="T503" s="381"/>
      <c r="U503" s="420"/>
      <c r="V503" s="280"/>
    </row>
    <row r="504" spans="1:22" x14ac:dyDescent="0.3">
      <c r="A504" s="21" t="s">
        <v>1679</v>
      </c>
      <c r="B504" s="21" t="s">
        <v>17</v>
      </c>
      <c r="C504" s="299" t="s">
        <v>11</v>
      </c>
      <c r="D504" s="241">
        <v>123900</v>
      </c>
      <c r="E504" s="20">
        <v>0</v>
      </c>
      <c r="F504" s="20">
        <v>0</v>
      </c>
      <c r="G504" s="417">
        <v>0</v>
      </c>
      <c r="H504" s="243"/>
      <c r="I504" s="20"/>
      <c r="J504" s="20"/>
      <c r="K504" s="20">
        <v>0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v>0</v>
      </c>
      <c r="T504" s="20">
        <v>0</v>
      </c>
      <c r="U504" s="420"/>
      <c r="V504" s="280"/>
    </row>
    <row r="505" spans="1:22" x14ac:dyDescent="0.3">
      <c r="A505" s="21" t="s">
        <v>1680</v>
      </c>
      <c r="B505" s="21" t="s">
        <v>18</v>
      </c>
      <c r="C505" s="299" t="s">
        <v>9</v>
      </c>
      <c r="D505" s="241">
        <v>102400</v>
      </c>
      <c r="E505" s="20">
        <v>0</v>
      </c>
      <c r="F505" s="20">
        <v>0</v>
      </c>
      <c r="G505" s="417">
        <v>0</v>
      </c>
      <c r="H505" s="243"/>
      <c r="I505" s="20"/>
      <c r="J505" s="20"/>
      <c r="K505" s="20"/>
      <c r="L505" s="20"/>
      <c r="M505" s="20"/>
      <c r="N505" s="422"/>
      <c r="O505" s="20"/>
      <c r="P505" s="20"/>
      <c r="Q505" s="20"/>
      <c r="R505" s="20"/>
      <c r="S505" s="20"/>
      <c r="T505" s="20"/>
      <c r="U505" s="420"/>
      <c r="V505" s="280"/>
    </row>
    <row r="506" spans="1:22" x14ac:dyDescent="0.3">
      <c r="A506" s="21" t="s">
        <v>1319</v>
      </c>
      <c r="B506" s="21" t="s">
        <v>16</v>
      </c>
      <c r="C506" s="299" t="s">
        <v>10</v>
      </c>
      <c r="D506" s="241">
        <v>542300</v>
      </c>
      <c r="E506" s="20">
        <v>1599</v>
      </c>
      <c r="F506" s="20">
        <v>20</v>
      </c>
      <c r="G506" s="417">
        <v>79.95</v>
      </c>
      <c r="H506" s="243">
        <v>2192</v>
      </c>
      <c r="I506" s="20">
        <v>22</v>
      </c>
      <c r="J506" s="20">
        <v>99.6</v>
      </c>
      <c r="K506" s="20">
        <v>1495</v>
      </c>
      <c r="L506" s="20">
        <v>16</v>
      </c>
      <c r="M506" s="20">
        <v>93.4</v>
      </c>
      <c r="N506" s="414">
        <v>1959</v>
      </c>
      <c r="O506" s="378">
        <v>22</v>
      </c>
      <c r="P506" s="415">
        <v>89.05</v>
      </c>
      <c r="Q506" s="419">
        <v>2111</v>
      </c>
      <c r="R506" s="378">
        <v>22</v>
      </c>
      <c r="S506" s="378">
        <v>96</v>
      </c>
      <c r="T506" s="381">
        <v>89.43</v>
      </c>
      <c r="U506" s="420">
        <v>93.22</v>
      </c>
      <c r="V506" s="21"/>
    </row>
    <row r="507" spans="1:22" x14ac:dyDescent="0.3">
      <c r="A507" s="21" t="s">
        <v>1681</v>
      </c>
      <c r="B507" s="21" t="s">
        <v>14</v>
      </c>
      <c r="C507" s="299" t="s">
        <v>1972</v>
      </c>
      <c r="D507" s="241">
        <v>117300</v>
      </c>
      <c r="E507" s="20">
        <v>55</v>
      </c>
      <c r="F507" s="20">
        <v>1</v>
      </c>
      <c r="G507" s="417">
        <v>55</v>
      </c>
      <c r="H507" s="243"/>
      <c r="I507" s="20"/>
      <c r="J507" s="20"/>
      <c r="K507" s="20"/>
      <c r="L507" s="20"/>
      <c r="M507" s="20"/>
      <c r="N507" s="414"/>
      <c r="O507" s="378"/>
      <c r="P507" s="415"/>
      <c r="Q507" s="419"/>
      <c r="R507" s="378"/>
      <c r="S507" s="378"/>
      <c r="T507" s="381"/>
      <c r="U507" s="420"/>
      <c r="V507" s="280"/>
    </row>
    <row r="508" spans="1:22" x14ac:dyDescent="0.3">
      <c r="A508" s="21" t="s">
        <v>1320</v>
      </c>
      <c r="B508" s="21" t="s">
        <v>12</v>
      </c>
      <c r="C508" s="299" t="s">
        <v>38</v>
      </c>
      <c r="D508" s="241">
        <v>296500</v>
      </c>
      <c r="E508" s="20">
        <v>959</v>
      </c>
      <c r="F508" s="20">
        <v>17</v>
      </c>
      <c r="G508" s="417">
        <v>56.411764705882355</v>
      </c>
      <c r="H508" s="243">
        <v>817</v>
      </c>
      <c r="I508" s="20">
        <v>15</v>
      </c>
      <c r="J508" s="20">
        <v>54.5</v>
      </c>
      <c r="K508" s="20">
        <v>734</v>
      </c>
      <c r="L508" s="20">
        <v>12</v>
      </c>
      <c r="M508" s="20">
        <v>61.2</v>
      </c>
      <c r="N508" s="414">
        <v>1144</v>
      </c>
      <c r="O508" s="378">
        <v>21</v>
      </c>
      <c r="P508" s="415">
        <v>54.48</v>
      </c>
      <c r="Q508" s="378">
        <v>542</v>
      </c>
      <c r="R508" s="378">
        <v>11</v>
      </c>
      <c r="S508" s="378">
        <v>49.3</v>
      </c>
      <c r="T508" s="381"/>
      <c r="U508" s="420"/>
      <c r="V508" s="21"/>
    </row>
    <row r="509" spans="1:22" x14ac:dyDescent="0.3">
      <c r="A509" s="21" t="s">
        <v>922</v>
      </c>
      <c r="B509" s="21" t="s">
        <v>14</v>
      </c>
      <c r="C509" s="299" t="s">
        <v>10</v>
      </c>
      <c r="D509" s="241">
        <v>243300</v>
      </c>
      <c r="E509" s="20">
        <v>796</v>
      </c>
      <c r="F509" s="20">
        <v>13</v>
      </c>
      <c r="G509" s="417">
        <v>61.230769230769234</v>
      </c>
      <c r="H509" s="243">
        <v>581</v>
      </c>
      <c r="I509" s="20">
        <v>13</v>
      </c>
      <c r="J509" s="20">
        <v>44.7</v>
      </c>
      <c r="K509" s="20"/>
      <c r="L509" s="20">
        <v>0</v>
      </c>
      <c r="M509" s="20"/>
      <c r="N509" s="414">
        <v>0</v>
      </c>
      <c r="O509" s="378">
        <v>0</v>
      </c>
      <c r="P509" s="415">
        <v>0</v>
      </c>
      <c r="Q509" s="378">
        <v>77</v>
      </c>
      <c r="R509" s="378">
        <v>2</v>
      </c>
      <c r="S509" s="378">
        <v>38.5</v>
      </c>
      <c r="T509" s="381"/>
      <c r="U509" s="420"/>
      <c r="V509" s="280"/>
    </row>
    <row r="510" spans="1:22" x14ac:dyDescent="0.3">
      <c r="A510" s="21" t="s">
        <v>1996</v>
      </c>
      <c r="B510" s="21" t="s">
        <v>12</v>
      </c>
      <c r="C510" s="299" t="s">
        <v>9</v>
      </c>
      <c r="D510" s="241">
        <v>312400</v>
      </c>
      <c r="E510" s="20">
        <v>747</v>
      </c>
      <c r="F510" s="20">
        <v>16</v>
      </c>
      <c r="G510" s="417">
        <v>46.6875</v>
      </c>
      <c r="H510" s="243">
        <v>574</v>
      </c>
      <c r="I510" s="20">
        <v>10</v>
      </c>
      <c r="J510" s="20">
        <v>57.4</v>
      </c>
      <c r="K510" s="20"/>
      <c r="L510" s="20"/>
      <c r="M510" s="20"/>
      <c r="N510" s="414"/>
      <c r="O510" s="378"/>
      <c r="P510" s="415"/>
      <c r="Q510" s="378"/>
      <c r="R510" s="378"/>
      <c r="S510" s="378"/>
      <c r="T510" s="381"/>
      <c r="U510" s="420"/>
      <c r="V510" s="280"/>
    </row>
    <row r="511" spans="1:22" x14ac:dyDescent="0.3">
      <c r="A511" s="21" t="s">
        <v>1321</v>
      </c>
      <c r="B511" s="21" t="s">
        <v>17</v>
      </c>
      <c r="C511" s="299" t="s">
        <v>1973</v>
      </c>
      <c r="D511" s="241">
        <v>123900</v>
      </c>
      <c r="E511" s="20">
        <v>0</v>
      </c>
      <c r="F511" s="20">
        <v>0</v>
      </c>
      <c r="G511" s="417">
        <v>0</v>
      </c>
      <c r="H511" s="243"/>
      <c r="I511" s="20"/>
      <c r="J511" s="20"/>
      <c r="K511" s="20"/>
      <c r="L511" s="20">
        <v>0</v>
      </c>
      <c r="M511" s="20"/>
      <c r="N511" s="414">
        <v>0</v>
      </c>
      <c r="O511" s="378">
        <v>0</v>
      </c>
      <c r="P511" s="415">
        <v>0</v>
      </c>
      <c r="Q511" s="378"/>
      <c r="R511" s="378"/>
      <c r="S511" s="378"/>
      <c r="T511" s="381"/>
      <c r="U511" s="420"/>
      <c r="V511" s="280"/>
    </row>
    <row r="512" spans="1:22" x14ac:dyDescent="0.3">
      <c r="A512" s="21" t="s">
        <v>1322</v>
      </c>
      <c r="B512" s="21" t="s">
        <v>25</v>
      </c>
      <c r="C512" s="299" t="s">
        <v>1970</v>
      </c>
      <c r="D512" s="241">
        <v>189600</v>
      </c>
      <c r="E512" s="20">
        <v>204</v>
      </c>
      <c r="F512" s="20">
        <v>5</v>
      </c>
      <c r="G512" s="417">
        <v>40.799999999999997</v>
      </c>
      <c r="H512" s="243"/>
      <c r="I512" s="20"/>
      <c r="J512" s="20"/>
      <c r="K512" s="20"/>
      <c r="L512" s="20"/>
      <c r="M512" s="20"/>
      <c r="N512" s="414"/>
      <c r="O512" s="378"/>
      <c r="P512" s="415"/>
      <c r="Q512" s="378"/>
      <c r="R512" s="378"/>
      <c r="S512" s="378"/>
      <c r="T512" s="381"/>
      <c r="U512" s="420"/>
      <c r="V512" s="280"/>
    </row>
    <row r="513" spans="1:27" x14ac:dyDescent="0.3">
      <c r="A513" s="21" t="s">
        <v>1323</v>
      </c>
      <c r="B513" s="21" t="s">
        <v>24</v>
      </c>
      <c r="C513" s="299" t="s">
        <v>11</v>
      </c>
      <c r="D513" s="241">
        <v>326600</v>
      </c>
      <c r="E513" s="20">
        <v>0</v>
      </c>
      <c r="F513" s="20">
        <v>0</v>
      </c>
      <c r="G513" s="417">
        <v>0</v>
      </c>
      <c r="H513" s="243"/>
      <c r="I513" s="20"/>
      <c r="J513" s="20"/>
      <c r="K513" s="20">
        <v>200</v>
      </c>
      <c r="L513" s="20">
        <v>2</v>
      </c>
      <c r="M513" s="20">
        <v>100</v>
      </c>
      <c r="N513" s="414">
        <v>0</v>
      </c>
      <c r="O513" s="378">
        <v>0</v>
      </c>
      <c r="P513" s="415">
        <v>0</v>
      </c>
      <c r="Q513" s="419"/>
      <c r="R513" s="378">
        <v>0</v>
      </c>
      <c r="S513" s="378">
        <v>0</v>
      </c>
      <c r="T513" s="381">
        <v>66.150000000000006</v>
      </c>
      <c r="U513" s="420">
        <v>69.62</v>
      </c>
      <c r="V513" s="21"/>
    </row>
    <row r="514" spans="1:27" s="202" customFormat="1" x14ac:dyDescent="0.3">
      <c r="A514" s="21" t="s">
        <v>1324</v>
      </c>
      <c r="B514" s="21" t="s">
        <v>25</v>
      </c>
      <c r="C514" s="299" t="s">
        <v>11</v>
      </c>
      <c r="D514" s="241">
        <v>627400</v>
      </c>
      <c r="E514" s="20">
        <v>780</v>
      </c>
      <c r="F514" s="20">
        <v>8</v>
      </c>
      <c r="G514" s="417">
        <v>97.5</v>
      </c>
      <c r="H514" s="243">
        <v>2536</v>
      </c>
      <c r="I514" s="20">
        <v>22</v>
      </c>
      <c r="J514" s="20">
        <v>115.3</v>
      </c>
      <c r="K514" s="20">
        <v>1768</v>
      </c>
      <c r="L514" s="20">
        <v>16</v>
      </c>
      <c r="M514" s="20">
        <v>110.5</v>
      </c>
      <c r="N514" s="414">
        <v>281</v>
      </c>
      <c r="O514" s="378">
        <v>3</v>
      </c>
      <c r="P514" s="415">
        <v>93.67</v>
      </c>
      <c r="Q514" s="419">
        <v>1449</v>
      </c>
      <c r="R514" s="378">
        <v>15</v>
      </c>
      <c r="S514" s="378">
        <v>96.6</v>
      </c>
      <c r="T514" s="381">
        <v>0</v>
      </c>
      <c r="U514" s="420">
        <v>105.93</v>
      </c>
      <c r="V514" s="21"/>
      <c r="W514"/>
      <c r="X514"/>
      <c r="Y514"/>
      <c r="Z514"/>
      <c r="AA514"/>
    </row>
    <row r="515" spans="1:27" x14ac:dyDescent="0.3">
      <c r="A515" s="21" t="s">
        <v>1682</v>
      </c>
      <c r="B515" s="21" t="s">
        <v>12</v>
      </c>
      <c r="C515" s="299" t="s">
        <v>1972</v>
      </c>
      <c r="D515" s="241">
        <v>102400</v>
      </c>
      <c r="E515" s="20">
        <v>0</v>
      </c>
      <c r="F515" s="20">
        <v>0</v>
      </c>
      <c r="G515" s="417">
        <v>0</v>
      </c>
      <c r="H515" s="243"/>
      <c r="I515" s="20"/>
      <c r="J515" s="20"/>
      <c r="K515" s="20"/>
      <c r="L515" s="20"/>
      <c r="M515" s="20"/>
      <c r="N515" s="414"/>
      <c r="O515" s="378"/>
      <c r="P515" s="415"/>
      <c r="Q515" s="419"/>
      <c r="R515" s="378"/>
      <c r="S515" s="378"/>
      <c r="T515" s="381"/>
      <c r="U515" s="420"/>
      <c r="V515" s="280"/>
    </row>
    <row r="516" spans="1:27" x14ac:dyDescent="0.3">
      <c r="A516" s="21" t="s">
        <v>1325</v>
      </c>
      <c r="B516" s="21" t="s">
        <v>2</v>
      </c>
      <c r="C516" s="299" t="s">
        <v>11</v>
      </c>
      <c r="D516" s="241">
        <v>509300</v>
      </c>
      <c r="E516" s="20">
        <v>2122</v>
      </c>
      <c r="F516" s="20">
        <v>22</v>
      </c>
      <c r="G516" s="417">
        <v>96.454545454545453</v>
      </c>
      <c r="H516" s="243">
        <v>1497</v>
      </c>
      <c r="I516" s="20">
        <v>16</v>
      </c>
      <c r="J516" s="20">
        <v>93.6</v>
      </c>
      <c r="K516" s="20">
        <v>577</v>
      </c>
      <c r="L516" s="20">
        <v>7</v>
      </c>
      <c r="M516" s="20">
        <v>82.4</v>
      </c>
      <c r="N516" s="414">
        <v>670</v>
      </c>
      <c r="O516" s="378">
        <v>9</v>
      </c>
      <c r="P516" s="415">
        <v>74.44</v>
      </c>
      <c r="Q516" s="419">
        <v>2062</v>
      </c>
      <c r="R516" s="378">
        <v>21</v>
      </c>
      <c r="S516" s="378">
        <v>98.2</v>
      </c>
      <c r="T516" s="381">
        <v>88.81</v>
      </c>
      <c r="U516" s="420">
        <v>74.83</v>
      </c>
      <c r="V516" s="21"/>
    </row>
    <row r="517" spans="1:27" x14ac:dyDescent="0.3">
      <c r="A517" s="21" t="s">
        <v>1326</v>
      </c>
      <c r="B517" s="21" t="s">
        <v>18</v>
      </c>
      <c r="C517" s="299" t="s">
        <v>10</v>
      </c>
      <c r="D517" s="241">
        <v>327000</v>
      </c>
      <c r="E517" s="20">
        <v>262</v>
      </c>
      <c r="F517" s="20">
        <v>5</v>
      </c>
      <c r="G517" s="417">
        <v>52.4</v>
      </c>
      <c r="H517" s="243">
        <v>781</v>
      </c>
      <c r="I517" s="20">
        <v>13</v>
      </c>
      <c r="J517" s="20">
        <v>60.1</v>
      </c>
      <c r="K517" s="20">
        <v>321</v>
      </c>
      <c r="L517" s="20">
        <v>5</v>
      </c>
      <c r="M517" s="20">
        <v>64.2</v>
      </c>
      <c r="N517" s="414">
        <v>313</v>
      </c>
      <c r="O517" s="378">
        <v>3</v>
      </c>
      <c r="P517" s="415">
        <v>104.33</v>
      </c>
      <c r="Q517" s="378">
        <v>296</v>
      </c>
      <c r="R517" s="378">
        <v>6</v>
      </c>
      <c r="S517" s="378">
        <v>49.3</v>
      </c>
      <c r="T517" s="381">
        <v>0</v>
      </c>
      <c r="U517" s="420"/>
      <c r="V517" s="21"/>
    </row>
    <row r="518" spans="1:27" x14ac:dyDescent="0.3">
      <c r="A518" s="21" t="s">
        <v>1327</v>
      </c>
      <c r="B518" s="21" t="s">
        <v>20</v>
      </c>
      <c r="C518" s="299" t="s">
        <v>1972</v>
      </c>
      <c r="D518" s="241">
        <v>310300</v>
      </c>
      <c r="E518" s="20">
        <v>1393</v>
      </c>
      <c r="F518" s="20">
        <v>21</v>
      </c>
      <c r="G518" s="417">
        <v>66.333333333333329</v>
      </c>
      <c r="H518" s="243">
        <v>399</v>
      </c>
      <c r="I518" s="20">
        <v>7</v>
      </c>
      <c r="J518" s="20">
        <v>57</v>
      </c>
      <c r="K518" s="20">
        <v>80</v>
      </c>
      <c r="L518" s="20">
        <v>2</v>
      </c>
      <c r="M518" s="20">
        <v>40</v>
      </c>
      <c r="N518" s="414">
        <v>695</v>
      </c>
      <c r="O518" s="378">
        <v>14</v>
      </c>
      <c r="P518" s="415">
        <v>49.64</v>
      </c>
      <c r="Q518" s="378">
        <v>207</v>
      </c>
      <c r="R518" s="378">
        <v>3</v>
      </c>
      <c r="S518" s="378">
        <v>69</v>
      </c>
      <c r="T518" s="381">
        <v>0</v>
      </c>
      <c r="U518" s="420"/>
      <c r="V518" s="280"/>
    </row>
    <row r="519" spans="1:27" x14ac:dyDescent="0.3">
      <c r="A519" s="21" t="s">
        <v>1328</v>
      </c>
      <c r="B519" s="21" t="s">
        <v>3</v>
      </c>
      <c r="C519" s="299" t="s">
        <v>38</v>
      </c>
      <c r="D519" s="241">
        <v>386200</v>
      </c>
      <c r="E519" s="20">
        <v>1666</v>
      </c>
      <c r="F519" s="20">
        <v>21</v>
      </c>
      <c r="G519" s="417">
        <v>79.333333333333329</v>
      </c>
      <c r="H519" s="243">
        <v>1490</v>
      </c>
      <c r="I519" s="20">
        <v>21</v>
      </c>
      <c r="J519" s="20">
        <v>71</v>
      </c>
      <c r="K519" s="20">
        <v>675</v>
      </c>
      <c r="L519" s="20">
        <v>11</v>
      </c>
      <c r="M519" s="20">
        <v>61.4</v>
      </c>
      <c r="N519" s="414">
        <v>1490</v>
      </c>
      <c r="O519" s="378">
        <v>22</v>
      </c>
      <c r="P519" s="415">
        <v>67.73</v>
      </c>
      <c r="Q519" s="419">
        <v>1031</v>
      </c>
      <c r="R519" s="378">
        <v>18</v>
      </c>
      <c r="S519" s="378">
        <v>57.3</v>
      </c>
      <c r="T519" s="381"/>
      <c r="U519" s="420"/>
      <c r="V519" s="21"/>
    </row>
    <row r="520" spans="1:27" s="200" customFormat="1" x14ac:dyDescent="0.3">
      <c r="A520" s="21" t="s">
        <v>923</v>
      </c>
      <c r="B520" s="21" t="s">
        <v>21</v>
      </c>
      <c r="C520" s="299" t="s">
        <v>38</v>
      </c>
      <c r="D520" s="241">
        <v>396900</v>
      </c>
      <c r="E520" s="20">
        <v>1496</v>
      </c>
      <c r="F520" s="20">
        <v>21</v>
      </c>
      <c r="G520" s="417">
        <v>71.238095238095241</v>
      </c>
      <c r="H520" s="243">
        <v>1604</v>
      </c>
      <c r="I520" s="20">
        <v>22</v>
      </c>
      <c r="J520" s="20">
        <v>72.900000000000006</v>
      </c>
      <c r="K520" s="20">
        <v>404</v>
      </c>
      <c r="L520" s="20">
        <v>7</v>
      </c>
      <c r="M520" s="20">
        <v>57.7</v>
      </c>
      <c r="N520" s="414">
        <v>860</v>
      </c>
      <c r="O520" s="378">
        <v>14</v>
      </c>
      <c r="P520" s="415">
        <v>61.43</v>
      </c>
      <c r="Q520" s="419">
        <v>1631</v>
      </c>
      <c r="R520" s="378">
        <v>22</v>
      </c>
      <c r="S520" s="378">
        <v>74.099999999999994</v>
      </c>
      <c r="T520" s="381">
        <v>75.47</v>
      </c>
      <c r="U520" s="420">
        <v>54</v>
      </c>
      <c r="V520" s="21"/>
      <c r="W520"/>
      <c r="X520"/>
      <c r="Y520"/>
      <c r="Z520"/>
      <c r="AA520"/>
    </row>
    <row r="521" spans="1:27" x14ac:dyDescent="0.3">
      <c r="A521" s="21" t="s">
        <v>1329</v>
      </c>
      <c r="B521" s="21" t="s">
        <v>13</v>
      </c>
      <c r="C521" s="299" t="s">
        <v>10</v>
      </c>
      <c r="D521" s="241">
        <v>543200</v>
      </c>
      <c r="E521" s="20">
        <v>2702</v>
      </c>
      <c r="F521" s="20">
        <v>22</v>
      </c>
      <c r="G521" s="417">
        <v>122.81818181818181</v>
      </c>
      <c r="H521" s="243">
        <v>1497</v>
      </c>
      <c r="I521" s="20">
        <v>15</v>
      </c>
      <c r="J521" s="20">
        <v>99.8</v>
      </c>
      <c r="K521" s="20">
        <v>2284</v>
      </c>
      <c r="L521" s="20">
        <v>17</v>
      </c>
      <c r="M521" s="20">
        <v>134.4</v>
      </c>
      <c r="N521" s="414">
        <v>2668</v>
      </c>
      <c r="O521" s="378">
        <v>22</v>
      </c>
      <c r="P521" s="415">
        <v>121.27</v>
      </c>
      <c r="Q521" s="419">
        <v>2461</v>
      </c>
      <c r="R521" s="378">
        <v>22</v>
      </c>
      <c r="S521" s="378">
        <v>111.9</v>
      </c>
      <c r="T521" s="381">
        <v>109</v>
      </c>
      <c r="U521" s="420">
        <v>112.64</v>
      </c>
      <c r="V521" s="21"/>
    </row>
    <row r="522" spans="1:27" x14ac:dyDescent="0.3">
      <c r="A522" s="21" t="s">
        <v>1543</v>
      </c>
      <c r="B522" s="21" t="s">
        <v>18</v>
      </c>
      <c r="C522" s="299" t="s">
        <v>38</v>
      </c>
      <c r="D522" s="241">
        <v>123900</v>
      </c>
      <c r="E522" s="20">
        <v>67</v>
      </c>
      <c r="F522" s="20">
        <v>2</v>
      </c>
      <c r="G522" s="417">
        <v>33.5</v>
      </c>
      <c r="H522" s="243"/>
      <c r="I522" s="20"/>
      <c r="J522" s="20"/>
      <c r="K522" s="20"/>
      <c r="L522" s="20">
        <v>0</v>
      </c>
      <c r="M522" s="20"/>
      <c r="N522" s="414"/>
      <c r="O522" s="378"/>
      <c r="P522" s="415"/>
      <c r="Q522" s="419"/>
      <c r="R522" s="378"/>
      <c r="S522" s="378"/>
      <c r="T522" s="381"/>
      <c r="U522" s="420"/>
      <c r="V522" s="280"/>
    </row>
    <row r="523" spans="1:27" x14ac:dyDescent="0.3">
      <c r="A523" s="21" t="s">
        <v>1330</v>
      </c>
      <c r="B523" s="21" t="s">
        <v>25</v>
      </c>
      <c r="C523" s="299" t="s">
        <v>1971</v>
      </c>
      <c r="D523" s="241">
        <v>283000</v>
      </c>
      <c r="E523" s="20">
        <v>754</v>
      </c>
      <c r="F523" s="20">
        <v>13</v>
      </c>
      <c r="G523" s="417">
        <v>58</v>
      </c>
      <c r="H523" s="243">
        <v>936</v>
      </c>
      <c r="I523" s="20">
        <v>18</v>
      </c>
      <c r="J523" s="20">
        <v>52</v>
      </c>
      <c r="K523" s="20">
        <v>1036</v>
      </c>
      <c r="L523" s="20">
        <v>14</v>
      </c>
      <c r="M523" s="20">
        <v>74</v>
      </c>
      <c r="N523" s="414">
        <v>551</v>
      </c>
      <c r="O523" s="378">
        <v>11</v>
      </c>
      <c r="P523" s="415">
        <v>50.09</v>
      </c>
      <c r="Q523" s="378">
        <v>444</v>
      </c>
      <c r="R523" s="378">
        <v>10</v>
      </c>
      <c r="S523" s="378">
        <v>44.4</v>
      </c>
      <c r="T523" s="381">
        <v>43.62</v>
      </c>
      <c r="U523" s="420">
        <v>49</v>
      </c>
      <c r="V523" s="21"/>
    </row>
    <row r="524" spans="1:27" x14ac:dyDescent="0.3">
      <c r="A524" s="21" t="s">
        <v>1544</v>
      </c>
      <c r="B524" s="21" t="s">
        <v>12</v>
      </c>
      <c r="C524" s="299" t="s">
        <v>38</v>
      </c>
      <c r="D524" s="241">
        <v>123900</v>
      </c>
      <c r="E524" s="20">
        <v>0</v>
      </c>
      <c r="F524" s="20">
        <v>0</v>
      </c>
      <c r="G524" s="417">
        <v>0</v>
      </c>
      <c r="H524" s="243"/>
      <c r="I524" s="20"/>
      <c r="J524" s="20"/>
      <c r="K524" s="20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20">
        <v>0</v>
      </c>
      <c r="T524" s="20">
        <v>0</v>
      </c>
      <c r="U524" s="420"/>
      <c r="V524" s="280"/>
    </row>
    <row r="525" spans="1:27" x14ac:dyDescent="0.3">
      <c r="A525" s="21" t="s">
        <v>1683</v>
      </c>
      <c r="B525" s="21" t="s">
        <v>20</v>
      </c>
      <c r="C525" s="299" t="s">
        <v>10</v>
      </c>
      <c r="D525" s="241">
        <v>261300</v>
      </c>
      <c r="E525" s="20">
        <v>1911</v>
      </c>
      <c r="F525" s="20">
        <v>22</v>
      </c>
      <c r="G525" s="417">
        <v>86.86363636363636</v>
      </c>
      <c r="H525" s="243">
        <v>320</v>
      </c>
      <c r="I525" s="20">
        <v>6</v>
      </c>
      <c r="J525" s="20">
        <v>53.3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0</v>
      </c>
      <c r="U525" s="420"/>
      <c r="V525" s="280"/>
    </row>
    <row r="526" spans="1:27" x14ac:dyDescent="0.3">
      <c r="A526" s="21" t="s">
        <v>934</v>
      </c>
      <c r="B526" s="21" t="s">
        <v>26</v>
      </c>
      <c r="C526" s="299" t="s">
        <v>9</v>
      </c>
      <c r="D526" s="241">
        <v>477100</v>
      </c>
      <c r="E526" s="20">
        <v>1524</v>
      </c>
      <c r="F526" s="20">
        <v>19</v>
      </c>
      <c r="G526" s="417">
        <v>80.21052631578948</v>
      </c>
      <c r="H526" s="243">
        <v>1227</v>
      </c>
      <c r="I526" s="20">
        <v>14</v>
      </c>
      <c r="J526" s="20">
        <v>87.6</v>
      </c>
      <c r="K526" s="20">
        <v>47</v>
      </c>
      <c r="L526" s="20">
        <v>2</v>
      </c>
      <c r="M526" s="20">
        <v>23.5</v>
      </c>
      <c r="N526" s="414">
        <v>1933</v>
      </c>
      <c r="O526" s="378">
        <v>20</v>
      </c>
      <c r="P526" s="415">
        <v>96.65</v>
      </c>
      <c r="Q526" s="378">
        <v>726</v>
      </c>
      <c r="R526" s="378">
        <v>10</v>
      </c>
      <c r="S526" s="378">
        <v>72.599999999999994</v>
      </c>
      <c r="T526" s="381">
        <v>82.67</v>
      </c>
      <c r="U526" s="420">
        <v>0</v>
      </c>
      <c r="V526" s="21"/>
    </row>
    <row r="527" spans="1:27" x14ac:dyDescent="0.3">
      <c r="A527" s="21" t="s">
        <v>1331</v>
      </c>
      <c r="B527" s="21" t="s">
        <v>26</v>
      </c>
      <c r="C527" s="299" t="s">
        <v>10</v>
      </c>
      <c r="D527" s="241">
        <v>362100</v>
      </c>
      <c r="E527" s="20">
        <v>927</v>
      </c>
      <c r="F527" s="20">
        <v>14</v>
      </c>
      <c r="G527" s="417">
        <v>66.214285714285708</v>
      </c>
      <c r="H527" s="243">
        <v>1264</v>
      </c>
      <c r="I527" s="20">
        <v>19</v>
      </c>
      <c r="J527" s="20">
        <v>66.5</v>
      </c>
      <c r="K527" s="20">
        <v>1271</v>
      </c>
      <c r="L527" s="20">
        <v>17</v>
      </c>
      <c r="M527" s="20">
        <v>74.8</v>
      </c>
      <c r="N527" s="414">
        <v>1423</v>
      </c>
      <c r="O527" s="378">
        <v>20</v>
      </c>
      <c r="P527" s="415">
        <v>71.150000000000006</v>
      </c>
      <c r="Q527" s="419">
        <v>1443</v>
      </c>
      <c r="R527" s="378">
        <v>22</v>
      </c>
      <c r="S527" s="378">
        <v>65.599999999999994</v>
      </c>
      <c r="T527" s="381">
        <v>84.73</v>
      </c>
      <c r="U527" s="420">
        <v>88.59</v>
      </c>
      <c r="V527" s="21"/>
    </row>
    <row r="528" spans="1:27" x14ac:dyDescent="0.3">
      <c r="A528" s="21" t="s">
        <v>1733</v>
      </c>
      <c r="B528" s="21" t="s">
        <v>17</v>
      </c>
      <c r="C528" s="299" t="s">
        <v>9</v>
      </c>
      <c r="D528" s="241">
        <v>123900</v>
      </c>
      <c r="E528" s="20">
        <v>0</v>
      </c>
      <c r="F528" s="20">
        <v>0</v>
      </c>
      <c r="G528" s="417">
        <v>0</v>
      </c>
      <c r="H528" s="243"/>
      <c r="I528" s="20"/>
      <c r="J528" s="20"/>
      <c r="K528" s="20"/>
      <c r="L528" s="20">
        <v>0</v>
      </c>
      <c r="M528" s="20"/>
      <c r="N528" s="414"/>
      <c r="O528" s="378"/>
      <c r="P528" s="415"/>
      <c r="Q528" s="419"/>
      <c r="R528" s="378"/>
      <c r="S528" s="378"/>
      <c r="T528" s="381"/>
      <c r="U528" s="420"/>
      <c r="V528" s="280"/>
    </row>
    <row r="529" spans="1:27" s="200" customFormat="1" x14ac:dyDescent="0.3">
      <c r="A529" s="21" t="s">
        <v>1032</v>
      </c>
      <c r="B529" s="21" t="s">
        <v>14</v>
      </c>
      <c r="C529" s="299" t="s">
        <v>9</v>
      </c>
      <c r="D529" s="241">
        <v>380800</v>
      </c>
      <c r="E529" s="20">
        <v>1633</v>
      </c>
      <c r="F529" s="20">
        <v>22</v>
      </c>
      <c r="G529" s="417">
        <v>74.227272727272734</v>
      </c>
      <c r="H529" s="243">
        <v>1539</v>
      </c>
      <c r="I529" s="20">
        <v>22</v>
      </c>
      <c r="J529" s="20">
        <v>70</v>
      </c>
      <c r="K529" s="20">
        <v>1098</v>
      </c>
      <c r="L529" s="20">
        <v>15</v>
      </c>
      <c r="M529" s="20">
        <v>73.2</v>
      </c>
      <c r="N529" s="414">
        <v>170</v>
      </c>
      <c r="O529" s="378">
        <v>3</v>
      </c>
      <c r="P529" s="415">
        <v>56.67</v>
      </c>
      <c r="Q529" s="419">
        <v>0</v>
      </c>
      <c r="R529" s="378">
        <v>0</v>
      </c>
      <c r="S529" s="378">
        <v>0</v>
      </c>
      <c r="T529" s="381">
        <v>0</v>
      </c>
      <c r="U529" s="420">
        <v>0</v>
      </c>
      <c r="V529" s="203"/>
      <c r="W529"/>
      <c r="X529"/>
      <c r="Y529"/>
      <c r="Z529"/>
      <c r="AA529"/>
    </row>
    <row r="530" spans="1:27" x14ac:dyDescent="0.3">
      <c r="A530" s="21" t="s">
        <v>1332</v>
      </c>
      <c r="B530" s="21" t="s">
        <v>2</v>
      </c>
      <c r="C530" s="299" t="s">
        <v>9</v>
      </c>
      <c r="D530" s="241">
        <v>123900</v>
      </c>
      <c r="E530" s="20">
        <v>39</v>
      </c>
      <c r="F530" s="20">
        <v>1</v>
      </c>
      <c r="G530" s="417">
        <v>39</v>
      </c>
      <c r="H530" s="243"/>
      <c r="I530" s="20"/>
      <c r="J530" s="20"/>
      <c r="K530" s="20"/>
      <c r="L530" s="20"/>
      <c r="M530" s="20"/>
      <c r="N530" s="414">
        <v>0</v>
      </c>
      <c r="O530" s="378">
        <v>0</v>
      </c>
      <c r="P530" s="415">
        <v>0</v>
      </c>
      <c r="Q530" s="378"/>
      <c r="R530" s="378"/>
      <c r="S530" s="378"/>
      <c r="T530" s="381"/>
      <c r="U530" s="420"/>
      <c r="V530" s="280"/>
    </row>
    <row r="531" spans="1:27" x14ac:dyDescent="0.3">
      <c r="A531" s="21" t="s">
        <v>1333</v>
      </c>
      <c r="B531" s="21" t="s">
        <v>26</v>
      </c>
      <c r="C531" s="299" t="s">
        <v>10</v>
      </c>
      <c r="D531" s="241">
        <v>281300</v>
      </c>
      <c r="E531" s="20">
        <v>1223</v>
      </c>
      <c r="F531" s="20">
        <v>19</v>
      </c>
      <c r="G531" s="417">
        <v>64.368421052631575</v>
      </c>
      <c r="H531" s="243">
        <v>323</v>
      </c>
      <c r="I531" s="20">
        <v>5</v>
      </c>
      <c r="J531" s="20">
        <v>64.599999999999994</v>
      </c>
      <c r="K531" s="20">
        <v>42</v>
      </c>
      <c r="L531" s="20">
        <v>1</v>
      </c>
      <c r="M531" s="20">
        <v>42</v>
      </c>
      <c r="N531" s="414">
        <v>762</v>
      </c>
      <c r="O531" s="378">
        <v>17</v>
      </c>
      <c r="P531" s="415">
        <v>44.82</v>
      </c>
      <c r="Q531" s="378">
        <v>852</v>
      </c>
      <c r="R531" s="378">
        <v>18</v>
      </c>
      <c r="S531" s="378">
        <v>47.3</v>
      </c>
      <c r="T531" s="381"/>
      <c r="U531" s="420"/>
      <c r="V531" s="21"/>
    </row>
    <row r="532" spans="1:27" x14ac:dyDescent="0.3">
      <c r="A532" s="21" t="s">
        <v>1334</v>
      </c>
      <c r="B532" s="21" t="s">
        <v>12</v>
      </c>
      <c r="C532" s="299" t="s">
        <v>11</v>
      </c>
      <c r="D532" s="241">
        <v>520600</v>
      </c>
      <c r="E532" s="20">
        <v>2036</v>
      </c>
      <c r="F532" s="20">
        <v>20</v>
      </c>
      <c r="G532" s="417">
        <v>101.8</v>
      </c>
      <c r="H532" s="243">
        <v>1913</v>
      </c>
      <c r="I532" s="20">
        <v>20</v>
      </c>
      <c r="J532" s="20">
        <v>95.7</v>
      </c>
      <c r="K532" s="20">
        <v>1806</v>
      </c>
      <c r="L532" s="20">
        <v>17</v>
      </c>
      <c r="M532" s="20">
        <v>106.2</v>
      </c>
      <c r="N532" s="414">
        <v>1715</v>
      </c>
      <c r="O532" s="378">
        <v>18</v>
      </c>
      <c r="P532" s="415">
        <v>95.28</v>
      </c>
      <c r="Q532" s="378"/>
      <c r="R532" s="378">
        <v>0</v>
      </c>
      <c r="S532" s="378">
        <v>0</v>
      </c>
      <c r="T532" s="381">
        <v>0</v>
      </c>
      <c r="U532" s="420"/>
      <c r="V532" s="21"/>
    </row>
    <row r="533" spans="1:27" x14ac:dyDescent="0.3">
      <c r="A533" s="21" t="s">
        <v>1335</v>
      </c>
      <c r="B533" s="21" t="s">
        <v>3</v>
      </c>
      <c r="C533" s="299" t="s">
        <v>1974</v>
      </c>
      <c r="D533" s="241">
        <v>360500</v>
      </c>
      <c r="E533" s="20">
        <v>688</v>
      </c>
      <c r="F533" s="20">
        <v>11</v>
      </c>
      <c r="G533" s="417">
        <v>62.545454545454547</v>
      </c>
      <c r="H533" s="243">
        <v>1192</v>
      </c>
      <c r="I533" s="20">
        <v>18</v>
      </c>
      <c r="J533" s="20">
        <v>66.2</v>
      </c>
      <c r="K533" s="20">
        <v>886</v>
      </c>
      <c r="L533" s="20">
        <v>16</v>
      </c>
      <c r="M533" s="20">
        <v>55.4</v>
      </c>
      <c r="N533" s="414">
        <v>1147</v>
      </c>
      <c r="O533" s="378">
        <v>16</v>
      </c>
      <c r="P533" s="415">
        <v>71.69</v>
      </c>
      <c r="Q533" s="378">
        <v>609</v>
      </c>
      <c r="R533" s="378">
        <v>12</v>
      </c>
      <c r="S533" s="378">
        <v>50.8</v>
      </c>
      <c r="T533" s="381">
        <v>60.44</v>
      </c>
      <c r="U533" s="420">
        <v>50.29</v>
      </c>
      <c r="V533" s="21"/>
    </row>
    <row r="534" spans="1:27" x14ac:dyDescent="0.3">
      <c r="A534" s="21" t="s">
        <v>1336</v>
      </c>
      <c r="B534" s="21" t="s">
        <v>24</v>
      </c>
      <c r="C534" s="299" t="s">
        <v>9</v>
      </c>
      <c r="D534" s="241">
        <v>123900</v>
      </c>
      <c r="E534" s="20">
        <v>0</v>
      </c>
      <c r="F534" s="20">
        <v>0</v>
      </c>
      <c r="G534" s="417">
        <v>0</v>
      </c>
      <c r="H534" s="243"/>
      <c r="I534" s="20"/>
      <c r="J534" s="20"/>
      <c r="K534" s="20"/>
      <c r="L534" s="20">
        <v>0</v>
      </c>
      <c r="M534" s="20"/>
      <c r="N534" s="414">
        <v>0</v>
      </c>
      <c r="O534" s="378">
        <v>0</v>
      </c>
      <c r="P534" s="415">
        <v>0</v>
      </c>
      <c r="Q534" s="378"/>
      <c r="R534" s="378"/>
      <c r="S534" s="378"/>
      <c r="T534" s="381"/>
      <c r="U534" s="420"/>
      <c r="V534" s="280"/>
    </row>
    <row r="535" spans="1:27" x14ac:dyDescent="0.3">
      <c r="A535" s="21" t="s">
        <v>1337</v>
      </c>
      <c r="B535" s="21" t="s">
        <v>18</v>
      </c>
      <c r="C535" s="299" t="s">
        <v>1971</v>
      </c>
      <c r="D535" s="241">
        <v>394400</v>
      </c>
      <c r="E535" s="20">
        <v>1115</v>
      </c>
      <c r="F535" s="20">
        <v>19</v>
      </c>
      <c r="G535" s="417">
        <v>58.684210526315788</v>
      </c>
      <c r="H535" s="243">
        <v>942</v>
      </c>
      <c r="I535" s="20">
        <v>13</v>
      </c>
      <c r="J535" s="20">
        <v>72.5</v>
      </c>
      <c r="K535" s="20">
        <v>1205</v>
      </c>
      <c r="L535" s="20">
        <v>17</v>
      </c>
      <c r="M535" s="20">
        <v>70.900000000000006</v>
      </c>
      <c r="N535" s="414">
        <v>1276</v>
      </c>
      <c r="O535" s="378">
        <v>20</v>
      </c>
      <c r="P535" s="415">
        <v>63.8</v>
      </c>
      <c r="Q535" s="378">
        <v>227</v>
      </c>
      <c r="R535" s="378">
        <v>4</v>
      </c>
      <c r="S535" s="378">
        <v>56.8</v>
      </c>
      <c r="T535" s="381">
        <v>31.5</v>
      </c>
      <c r="U535" s="420"/>
      <c r="V535" s="21"/>
    </row>
    <row r="536" spans="1:27" x14ac:dyDescent="0.3">
      <c r="A536" s="21" t="s">
        <v>1545</v>
      </c>
      <c r="B536" s="21" t="s">
        <v>16</v>
      </c>
      <c r="C536" s="299" t="s">
        <v>1971</v>
      </c>
      <c r="D536" s="241">
        <v>123900</v>
      </c>
      <c r="E536" s="20">
        <v>639</v>
      </c>
      <c r="F536" s="20">
        <v>10</v>
      </c>
      <c r="G536" s="417">
        <v>63.9</v>
      </c>
      <c r="H536" s="243"/>
      <c r="I536" s="20"/>
      <c r="J536" s="20"/>
      <c r="K536" s="20"/>
      <c r="L536" s="20"/>
      <c r="M536" s="20"/>
      <c r="N536" s="414"/>
      <c r="O536" s="378"/>
      <c r="P536" s="415"/>
      <c r="Q536" s="378"/>
      <c r="R536" s="378"/>
      <c r="S536" s="378"/>
      <c r="T536" s="381"/>
      <c r="U536" s="420"/>
      <c r="V536" s="280"/>
    </row>
    <row r="537" spans="1:27" x14ac:dyDescent="0.3">
      <c r="A537" s="21" t="s">
        <v>1684</v>
      </c>
      <c r="B537" s="21" t="s">
        <v>17</v>
      </c>
      <c r="C537" s="299" t="s">
        <v>1972</v>
      </c>
      <c r="D537" s="241">
        <v>123900</v>
      </c>
      <c r="E537" s="20">
        <v>146</v>
      </c>
      <c r="F537" s="20">
        <v>4</v>
      </c>
      <c r="G537" s="417">
        <v>36.5</v>
      </c>
      <c r="H537" s="243"/>
      <c r="I537" s="20"/>
      <c r="J537" s="20"/>
      <c r="K537" s="20"/>
      <c r="L537" s="20"/>
      <c r="M537" s="20"/>
      <c r="N537" s="414"/>
      <c r="O537" s="378"/>
      <c r="P537" s="415"/>
      <c r="Q537" s="378"/>
      <c r="R537" s="378"/>
      <c r="S537" s="378"/>
      <c r="T537" s="381"/>
      <c r="U537" s="420"/>
      <c r="V537" s="280"/>
    </row>
    <row r="538" spans="1:27" x14ac:dyDescent="0.3">
      <c r="A538" s="21" t="s">
        <v>997</v>
      </c>
      <c r="B538" s="21" t="s">
        <v>19</v>
      </c>
      <c r="C538" s="299" t="s">
        <v>10</v>
      </c>
      <c r="D538" s="241">
        <v>299000</v>
      </c>
      <c r="E538" s="20">
        <v>514</v>
      </c>
      <c r="F538" s="20">
        <v>14</v>
      </c>
      <c r="G538" s="417">
        <v>36.714285714285715</v>
      </c>
      <c r="H538" s="243">
        <v>769</v>
      </c>
      <c r="I538" s="20">
        <v>14</v>
      </c>
      <c r="J538" s="20">
        <v>54.9</v>
      </c>
      <c r="K538" s="20">
        <v>121</v>
      </c>
      <c r="L538" s="20">
        <v>2</v>
      </c>
      <c r="M538" s="20">
        <v>60.5</v>
      </c>
      <c r="N538" s="414">
        <v>0</v>
      </c>
      <c r="O538" s="378">
        <v>0</v>
      </c>
      <c r="P538" s="415">
        <v>0</v>
      </c>
      <c r="Q538" s="378"/>
      <c r="R538" s="378"/>
      <c r="S538" s="378"/>
      <c r="T538" s="381"/>
      <c r="U538" s="420"/>
      <c r="V538" s="280"/>
    </row>
    <row r="539" spans="1:27" x14ac:dyDescent="0.3">
      <c r="A539" s="21" t="s">
        <v>1685</v>
      </c>
      <c r="B539" s="21" t="s">
        <v>20</v>
      </c>
      <c r="C539" s="299" t="s">
        <v>10</v>
      </c>
      <c r="D539" s="241">
        <v>102400</v>
      </c>
      <c r="E539" s="20">
        <v>272</v>
      </c>
      <c r="F539" s="20">
        <v>4</v>
      </c>
      <c r="G539" s="417">
        <v>68</v>
      </c>
      <c r="H539" s="243"/>
      <c r="I539" s="20"/>
      <c r="J539" s="20"/>
      <c r="K539" s="20"/>
      <c r="L539" s="20"/>
      <c r="M539" s="20"/>
      <c r="N539" s="414"/>
      <c r="O539" s="378"/>
      <c r="P539" s="415"/>
      <c r="Q539" s="378"/>
      <c r="R539" s="378"/>
      <c r="S539" s="378"/>
      <c r="T539" s="381"/>
      <c r="U539" s="420"/>
      <c r="V539" s="280"/>
    </row>
    <row r="540" spans="1:27" x14ac:dyDescent="0.3">
      <c r="A540" s="21" t="s">
        <v>1338</v>
      </c>
      <c r="B540" s="21" t="s">
        <v>21</v>
      </c>
      <c r="C540" s="299" t="s">
        <v>10</v>
      </c>
      <c r="D540" s="241">
        <v>672000</v>
      </c>
      <c r="E540" s="20">
        <v>2669</v>
      </c>
      <c r="F540" s="20">
        <v>21</v>
      </c>
      <c r="G540" s="417">
        <v>127.0952380952381</v>
      </c>
      <c r="H540" s="243">
        <v>2716</v>
      </c>
      <c r="I540" s="20">
        <v>22</v>
      </c>
      <c r="J540" s="20">
        <v>123.5</v>
      </c>
      <c r="K540" s="20">
        <v>2078</v>
      </c>
      <c r="L540" s="20">
        <v>17</v>
      </c>
      <c r="M540" s="20">
        <v>122.2</v>
      </c>
      <c r="N540" s="414">
        <v>2406</v>
      </c>
      <c r="O540" s="378">
        <v>22</v>
      </c>
      <c r="P540" s="415">
        <v>109.36</v>
      </c>
      <c r="Q540" s="419">
        <v>2523</v>
      </c>
      <c r="R540" s="378">
        <v>22</v>
      </c>
      <c r="S540" s="378">
        <v>114.7</v>
      </c>
      <c r="T540" s="381">
        <v>111.45</v>
      </c>
      <c r="U540" s="420">
        <v>70.31</v>
      </c>
      <c r="V540" s="21"/>
    </row>
    <row r="541" spans="1:27" x14ac:dyDescent="0.3">
      <c r="A541" s="21" t="s">
        <v>1339</v>
      </c>
      <c r="B541" s="21" t="s">
        <v>20</v>
      </c>
      <c r="C541" s="299" t="s">
        <v>10</v>
      </c>
      <c r="D541" s="241">
        <v>528300</v>
      </c>
      <c r="E541" s="20">
        <v>1802</v>
      </c>
      <c r="F541" s="20">
        <v>21</v>
      </c>
      <c r="G541" s="417">
        <v>85.80952380952381</v>
      </c>
      <c r="H541" s="243">
        <v>1747</v>
      </c>
      <c r="I541" s="20">
        <v>18</v>
      </c>
      <c r="J541" s="20">
        <v>97.1</v>
      </c>
      <c r="K541" s="20">
        <v>1090</v>
      </c>
      <c r="L541" s="20">
        <v>12</v>
      </c>
      <c r="M541" s="20">
        <v>90.8</v>
      </c>
      <c r="N541" s="414">
        <v>1899</v>
      </c>
      <c r="O541" s="378">
        <v>21</v>
      </c>
      <c r="P541" s="415">
        <v>90.43</v>
      </c>
      <c r="Q541" s="419">
        <v>1854</v>
      </c>
      <c r="R541" s="378">
        <v>20</v>
      </c>
      <c r="S541" s="378">
        <v>92.7</v>
      </c>
      <c r="T541" s="381">
        <v>63.83</v>
      </c>
      <c r="U541" s="420">
        <v>0</v>
      </c>
      <c r="V541" s="21"/>
    </row>
    <row r="542" spans="1:27" x14ac:dyDescent="0.3">
      <c r="A542" s="21" t="s">
        <v>998</v>
      </c>
      <c r="B542" s="21" t="s">
        <v>25</v>
      </c>
      <c r="C542" s="299" t="s">
        <v>1972</v>
      </c>
      <c r="D542" s="241">
        <v>234100</v>
      </c>
      <c r="E542" s="20">
        <v>667</v>
      </c>
      <c r="F542" s="20">
        <v>11</v>
      </c>
      <c r="G542" s="417">
        <v>60.636363636363633</v>
      </c>
      <c r="H542" s="243">
        <v>301</v>
      </c>
      <c r="I542" s="20">
        <v>7</v>
      </c>
      <c r="J542" s="20">
        <v>43</v>
      </c>
      <c r="K542" s="20">
        <v>217</v>
      </c>
      <c r="L542" s="20">
        <v>5</v>
      </c>
      <c r="M542" s="20">
        <v>43.4</v>
      </c>
      <c r="N542" s="414">
        <v>0</v>
      </c>
      <c r="O542" s="378">
        <v>0</v>
      </c>
      <c r="P542" s="415">
        <v>0</v>
      </c>
      <c r="Q542" s="378"/>
      <c r="R542" s="378"/>
      <c r="S542" s="378"/>
      <c r="T542" s="381"/>
      <c r="U542" s="420"/>
      <c r="V542" s="280"/>
    </row>
    <row r="543" spans="1:27" x14ac:dyDescent="0.3">
      <c r="A543" s="21" t="s">
        <v>1340</v>
      </c>
      <c r="B543" s="21" t="s">
        <v>24</v>
      </c>
      <c r="C543" s="299" t="s">
        <v>9</v>
      </c>
      <c r="D543" s="241">
        <v>198100</v>
      </c>
      <c r="E543" s="20">
        <v>168</v>
      </c>
      <c r="F543" s="20">
        <v>4</v>
      </c>
      <c r="G543" s="417">
        <v>42</v>
      </c>
      <c r="H543" s="243">
        <v>182</v>
      </c>
      <c r="I543" s="20">
        <v>4</v>
      </c>
      <c r="J543" s="20">
        <v>45.5</v>
      </c>
      <c r="K543" s="20">
        <v>399</v>
      </c>
      <c r="L543" s="20">
        <v>8</v>
      </c>
      <c r="M543" s="20">
        <v>49.9</v>
      </c>
      <c r="N543" s="414">
        <v>747</v>
      </c>
      <c r="O543" s="378">
        <v>12</v>
      </c>
      <c r="P543" s="415">
        <v>62.25</v>
      </c>
      <c r="Q543" s="378">
        <v>198</v>
      </c>
      <c r="R543" s="378">
        <v>3</v>
      </c>
      <c r="S543" s="378">
        <v>66</v>
      </c>
      <c r="T543" s="381">
        <v>0</v>
      </c>
      <c r="U543" s="420">
        <v>0</v>
      </c>
      <c r="V543" s="21"/>
    </row>
    <row r="544" spans="1:27" x14ac:dyDescent="0.3">
      <c r="A544" s="21" t="s">
        <v>1686</v>
      </c>
      <c r="B544" s="21" t="s">
        <v>41</v>
      </c>
      <c r="C544" s="299" t="s">
        <v>10</v>
      </c>
      <c r="D544" s="241">
        <v>117300</v>
      </c>
      <c r="E544" s="20">
        <v>353</v>
      </c>
      <c r="F544" s="20">
        <v>7</v>
      </c>
      <c r="G544" s="417">
        <v>50.428571428571431</v>
      </c>
      <c r="H544" s="243"/>
      <c r="I544" s="20"/>
      <c r="J544" s="20"/>
      <c r="K544" s="20"/>
      <c r="L544" s="20"/>
      <c r="M544" s="20"/>
      <c r="N544" s="414"/>
      <c r="O544" s="378"/>
      <c r="P544" s="415"/>
      <c r="Q544" s="378"/>
      <c r="R544" s="378"/>
      <c r="S544" s="378"/>
      <c r="T544" s="381"/>
      <c r="U544" s="420"/>
      <c r="V544" s="280"/>
    </row>
    <row r="545" spans="1:27" x14ac:dyDescent="0.3">
      <c r="A545" s="21" t="s">
        <v>1546</v>
      </c>
      <c r="B545" s="21" t="s">
        <v>26</v>
      </c>
      <c r="C545" s="299" t="s">
        <v>38</v>
      </c>
      <c r="D545" s="241">
        <v>296900</v>
      </c>
      <c r="E545" s="20">
        <v>967</v>
      </c>
      <c r="F545" s="20">
        <v>17</v>
      </c>
      <c r="G545" s="417">
        <v>56.882352941176471</v>
      </c>
      <c r="H545" s="243">
        <v>709</v>
      </c>
      <c r="I545" s="20">
        <v>13</v>
      </c>
      <c r="J545" s="20">
        <v>54.5</v>
      </c>
      <c r="K545" s="20">
        <v>15</v>
      </c>
      <c r="L545" s="20">
        <v>1</v>
      </c>
      <c r="M545" s="20">
        <v>15</v>
      </c>
      <c r="N545" s="414">
        <v>0</v>
      </c>
      <c r="O545" s="378">
        <v>0</v>
      </c>
      <c r="P545" s="415">
        <v>0</v>
      </c>
      <c r="Q545" s="378"/>
      <c r="R545" s="378"/>
      <c r="S545" s="378"/>
      <c r="T545" s="381"/>
      <c r="U545" s="420"/>
      <c r="V545" s="21"/>
    </row>
    <row r="546" spans="1:27" x14ac:dyDescent="0.3">
      <c r="A546" s="21" t="s">
        <v>1341</v>
      </c>
      <c r="B546" s="21" t="s">
        <v>24</v>
      </c>
      <c r="C546" s="299" t="s">
        <v>38</v>
      </c>
      <c r="D546" s="241">
        <v>382300</v>
      </c>
      <c r="E546" s="20">
        <v>1284</v>
      </c>
      <c r="F546" s="20">
        <v>16</v>
      </c>
      <c r="G546" s="417">
        <v>80.25</v>
      </c>
      <c r="H546" s="243">
        <v>1545</v>
      </c>
      <c r="I546" s="20">
        <v>22</v>
      </c>
      <c r="J546" s="20">
        <v>70.2</v>
      </c>
      <c r="K546" s="20">
        <v>1356</v>
      </c>
      <c r="L546" s="20">
        <v>17</v>
      </c>
      <c r="M546" s="20">
        <v>79.8</v>
      </c>
      <c r="N546" s="414">
        <v>1724</v>
      </c>
      <c r="O546" s="378">
        <v>22</v>
      </c>
      <c r="P546" s="415">
        <v>78.36</v>
      </c>
      <c r="Q546" s="419">
        <v>1342</v>
      </c>
      <c r="R546" s="378">
        <v>19</v>
      </c>
      <c r="S546" s="378">
        <v>70.599999999999994</v>
      </c>
      <c r="T546" s="381">
        <v>82.11</v>
      </c>
      <c r="U546" s="420">
        <v>62.19</v>
      </c>
      <c r="V546" s="21"/>
    </row>
    <row r="547" spans="1:27" x14ac:dyDescent="0.3">
      <c r="A547" s="21" t="s">
        <v>1342</v>
      </c>
      <c r="B547" s="21" t="s">
        <v>18</v>
      </c>
      <c r="C547" s="299" t="s">
        <v>10</v>
      </c>
      <c r="D547" s="241">
        <v>445000</v>
      </c>
      <c r="E547" s="20">
        <v>1186</v>
      </c>
      <c r="F547" s="20">
        <v>16</v>
      </c>
      <c r="G547" s="417">
        <v>74.125</v>
      </c>
      <c r="H547" s="243">
        <v>1717</v>
      </c>
      <c r="I547" s="20">
        <v>21</v>
      </c>
      <c r="J547" s="20">
        <v>81.8</v>
      </c>
      <c r="K547" s="20">
        <v>1186</v>
      </c>
      <c r="L547" s="20">
        <v>14</v>
      </c>
      <c r="M547" s="20">
        <v>84.7</v>
      </c>
      <c r="N547" s="414">
        <v>1338</v>
      </c>
      <c r="O547" s="378">
        <v>17</v>
      </c>
      <c r="P547" s="415">
        <v>78.709999999999994</v>
      </c>
      <c r="Q547" s="419">
        <v>1440</v>
      </c>
      <c r="R547" s="378">
        <v>18</v>
      </c>
      <c r="S547" s="378">
        <v>80</v>
      </c>
      <c r="T547" s="381">
        <v>53.75</v>
      </c>
      <c r="U547" s="420"/>
      <c r="V547" s="21"/>
    </row>
    <row r="548" spans="1:27" x14ac:dyDescent="0.3">
      <c r="A548" s="21" t="s">
        <v>1343</v>
      </c>
      <c r="B548" s="21" t="s">
        <v>15</v>
      </c>
      <c r="C548" s="299" t="s">
        <v>10</v>
      </c>
      <c r="D548" s="241">
        <v>621300</v>
      </c>
      <c r="E548" s="20">
        <v>1775</v>
      </c>
      <c r="F548" s="20">
        <v>16</v>
      </c>
      <c r="G548" s="417">
        <v>110.9375</v>
      </c>
      <c r="H548" s="243">
        <v>2511</v>
      </c>
      <c r="I548" s="20">
        <v>22</v>
      </c>
      <c r="J548" s="20">
        <v>114.1</v>
      </c>
      <c r="K548" s="20">
        <v>1474</v>
      </c>
      <c r="L548" s="20">
        <v>17</v>
      </c>
      <c r="M548" s="20">
        <v>86.7</v>
      </c>
      <c r="N548" s="414">
        <v>1714</v>
      </c>
      <c r="O548" s="378">
        <v>20</v>
      </c>
      <c r="P548" s="415">
        <v>85.7</v>
      </c>
      <c r="Q548" s="419">
        <v>1205</v>
      </c>
      <c r="R548" s="378">
        <v>15</v>
      </c>
      <c r="S548" s="378">
        <v>80.3</v>
      </c>
      <c r="T548" s="381">
        <v>76.209999999999994</v>
      </c>
      <c r="U548" s="420">
        <v>72.150000000000006</v>
      </c>
      <c r="V548" s="21"/>
    </row>
    <row r="549" spans="1:27" x14ac:dyDescent="0.3">
      <c r="A549" s="21" t="s">
        <v>1687</v>
      </c>
      <c r="B549" s="21" t="s">
        <v>3</v>
      </c>
      <c r="C549" s="299" t="s">
        <v>1972</v>
      </c>
      <c r="D549" s="241">
        <v>102400</v>
      </c>
      <c r="E549" s="20">
        <v>0</v>
      </c>
      <c r="F549" s="20">
        <v>0</v>
      </c>
      <c r="G549" s="417">
        <v>0</v>
      </c>
      <c r="H549" s="243"/>
      <c r="I549" s="20"/>
      <c r="J549" s="20"/>
      <c r="K549" s="20"/>
      <c r="L549" s="20"/>
      <c r="M549" s="20"/>
      <c r="N549" s="414"/>
      <c r="O549" s="378"/>
      <c r="P549" s="415"/>
      <c r="Q549" s="419"/>
      <c r="R549" s="378"/>
      <c r="S549" s="378"/>
      <c r="T549" s="381"/>
      <c r="U549" s="420"/>
      <c r="V549" s="280"/>
    </row>
    <row r="550" spans="1:27" s="200" customFormat="1" x14ac:dyDescent="0.3">
      <c r="A550" s="21" t="s">
        <v>1344</v>
      </c>
      <c r="B550" s="21" t="s">
        <v>24</v>
      </c>
      <c r="C550" s="299" t="s">
        <v>1972</v>
      </c>
      <c r="D550" s="241">
        <v>591600</v>
      </c>
      <c r="E550" s="20">
        <v>2286</v>
      </c>
      <c r="F550" s="20">
        <v>22</v>
      </c>
      <c r="G550" s="417">
        <v>103.90909090909091</v>
      </c>
      <c r="H550" s="243">
        <v>2391</v>
      </c>
      <c r="I550" s="20">
        <v>22</v>
      </c>
      <c r="J550" s="20">
        <v>108.7</v>
      </c>
      <c r="K550" s="20">
        <v>1807</v>
      </c>
      <c r="L550" s="20">
        <v>17</v>
      </c>
      <c r="M550" s="20">
        <v>106.3</v>
      </c>
      <c r="N550" s="414">
        <v>2312</v>
      </c>
      <c r="O550" s="378">
        <v>22</v>
      </c>
      <c r="P550" s="415">
        <v>105.09</v>
      </c>
      <c r="Q550" s="419">
        <v>2173</v>
      </c>
      <c r="R550" s="378">
        <v>21</v>
      </c>
      <c r="S550" s="378">
        <v>103.5</v>
      </c>
      <c r="T550" s="381">
        <v>99.32</v>
      </c>
      <c r="U550" s="420">
        <v>111.91</v>
      </c>
      <c r="V550" s="21"/>
      <c r="W550"/>
      <c r="X550"/>
      <c r="Y550"/>
      <c r="Z550"/>
      <c r="AA550"/>
    </row>
    <row r="551" spans="1:27" x14ac:dyDescent="0.3">
      <c r="A551" s="21" t="s">
        <v>1345</v>
      </c>
      <c r="B551" s="21" t="s">
        <v>2</v>
      </c>
      <c r="C551" s="299" t="s">
        <v>38</v>
      </c>
      <c r="D551" s="241">
        <v>304500</v>
      </c>
      <c r="E551" s="20">
        <v>255</v>
      </c>
      <c r="F551" s="20">
        <v>5</v>
      </c>
      <c r="G551" s="417">
        <v>51</v>
      </c>
      <c r="H551" s="243">
        <v>373</v>
      </c>
      <c r="I551" s="20">
        <v>6</v>
      </c>
      <c r="J551" s="20">
        <v>62.2</v>
      </c>
      <c r="K551" s="20"/>
      <c r="L551" s="20"/>
      <c r="M551" s="20"/>
      <c r="N551" s="414"/>
      <c r="O551" s="378"/>
      <c r="P551" s="415"/>
      <c r="Q551" s="419"/>
      <c r="R551" s="378"/>
      <c r="S551" s="378"/>
      <c r="T551" s="381"/>
      <c r="U551" s="420"/>
      <c r="V551" s="21"/>
    </row>
    <row r="552" spans="1:27" x14ac:dyDescent="0.3">
      <c r="A552" s="21" t="s">
        <v>1547</v>
      </c>
      <c r="B552" s="21" t="s">
        <v>26</v>
      </c>
      <c r="C552" s="299" t="s">
        <v>9</v>
      </c>
      <c r="D552" s="241">
        <v>199600</v>
      </c>
      <c r="E552" s="20">
        <v>84</v>
      </c>
      <c r="F552" s="20">
        <v>2</v>
      </c>
      <c r="G552" s="417">
        <v>42</v>
      </c>
      <c r="H552" s="243">
        <v>220</v>
      </c>
      <c r="I552" s="20">
        <v>6</v>
      </c>
      <c r="J552" s="20">
        <v>36.700000000000003</v>
      </c>
      <c r="K552" s="20">
        <v>0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20">
        <v>0</v>
      </c>
      <c r="U552" s="420"/>
      <c r="V552" s="21"/>
    </row>
    <row r="553" spans="1:27" x14ac:dyDescent="0.3">
      <c r="A553" s="21" t="s">
        <v>1688</v>
      </c>
      <c r="B553" s="21" t="s">
        <v>12</v>
      </c>
      <c r="C553" s="299" t="s">
        <v>9</v>
      </c>
      <c r="D553" s="241">
        <v>123900</v>
      </c>
      <c r="E553" s="20">
        <v>496</v>
      </c>
      <c r="F553" s="20">
        <v>11</v>
      </c>
      <c r="G553" s="417">
        <v>45.090909090909093</v>
      </c>
      <c r="H553" s="243"/>
      <c r="I553" s="20"/>
      <c r="J553" s="20"/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20">
        <v>0</v>
      </c>
      <c r="U553" s="420"/>
      <c r="V553" s="280"/>
    </row>
    <row r="554" spans="1:27" x14ac:dyDescent="0.3">
      <c r="A554" s="21" t="s">
        <v>1346</v>
      </c>
      <c r="B554" s="21" t="s">
        <v>23</v>
      </c>
      <c r="C554" s="299" t="s">
        <v>9</v>
      </c>
      <c r="D554" s="241">
        <v>123900</v>
      </c>
      <c r="E554" s="20">
        <v>0</v>
      </c>
      <c r="F554" s="20">
        <v>0</v>
      </c>
      <c r="G554" s="417">
        <v>0</v>
      </c>
      <c r="H554" s="243"/>
      <c r="I554" s="20"/>
      <c r="J554" s="20"/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20">
        <v>0</v>
      </c>
      <c r="U554" s="420"/>
      <c r="V554" s="280"/>
    </row>
    <row r="555" spans="1:27" x14ac:dyDescent="0.3">
      <c r="A555" s="21" t="s">
        <v>1347</v>
      </c>
      <c r="B555" s="21" t="s">
        <v>41</v>
      </c>
      <c r="C555" s="299" t="s">
        <v>9</v>
      </c>
      <c r="D555" s="241">
        <v>279000</v>
      </c>
      <c r="E555" s="20">
        <v>1256</v>
      </c>
      <c r="F555" s="20">
        <v>20</v>
      </c>
      <c r="G555" s="417">
        <v>62.8</v>
      </c>
      <c r="H555" s="243"/>
      <c r="I555" s="20"/>
      <c r="J555" s="20"/>
      <c r="K555" s="20">
        <v>1089</v>
      </c>
      <c r="L555" s="20">
        <v>17</v>
      </c>
      <c r="M555" s="20">
        <v>64.099999999999994</v>
      </c>
      <c r="N555" s="414">
        <v>752</v>
      </c>
      <c r="O555" s="378">
        <v>13</v>
      </c>
      <c r="P555" s="415">
        <v>57.85</v>
      </c>
      <c r="Q555" s="378">
        <v>164</v>
      </c>
      <c r="R555" s="378">
        <v>3</v>
      </c>
      <c r="S555" s="378">
        <v>54.7</v>
      </c>
      <c r="T555" s="381"/>
      <c r="U555" s="420"/>
      <c r="V555" s="21"/>
    </row>
    <row r="556" spans="1:27" x14ac:dyDescent="0.3">
      <c r="A556" s="21" t="s">
        <v>1348</v>
      </c>
      <c r="B556" s="21" t="s">
        <v>13</v>
      </c>
      <c r="C556" s="299" t="s">
        <v>9</v>
      </c>
      <c r="D556" s="241">
        <v>338700</v>
      </c>
      <c r="E556" s="20">
        <v>596</v>
      </c>
      <c r="F556" s="20">
        <v>9</v>
      </c>
      <c r="G556" s="417">
        <v>66.222222222222229</v>
      </c>
      <c r="H556" s="243">
        <v>560</v>
      </c>
      <c r="I556" s="20">
        <v>9</v>
      </c>
      <c r="J556" s="20">
        <v>62.2</v>
      </c>
      <c r="K556" s="20">
        <v>211</v>
      </c>
      <c r="L556" s="20">
        <v>4</v>
      </c>
      <c r="M556" s="20">
        <v>52.8</v>
      </c>
      <c r="N556" s="414">
        <v>0</v>
      </c>
      <c r="O556" s="378">
        <v>0</v>
      </c>
      <c r="P556" s="415">
        <v>0</v>
      </c>
      <c r="Q556" s="378"/>
      <c r="R556" s="378">
        <v>0</v>
      </c>
      <c r="S556" s="378">
        <v>0</v>
      </c>
      <c r="T556" s="381"/>
      <c r="U556" s="420"/>
      <c r="V556" s="280"/>
    </row>
    <row r="557" spans="1:27" x14ac:dyDescent="0.3">
      <c r="A557" s="21" t="s">
        <v>1349</v>
      </c>
      <c r="B557" s="21" t="s">
        <v>16</v>
      </c>
      <c r="C557" s="299" t="s">
        <v>9</v>
      </c>
      <c r="D557" s="241">
        <v>303700</v>
      </c>
      <c r="E557" s="20">
        <v>1134</v>
      </c>
      <c r="F557" s="20">
        <v>19</v>
      </c>
      <c r="G557" s="417">
        <v>59.684210526315788</v>
      </c>
      <c r="H557" s="243">
        <v>558</v>
      </c>
      <c r="I557" s="20">
        <v>10</v>
      </c>
      <c r="J557" s="20">
        <v>55.8</v>
      </c>
      <c r="K557" s="20"/>
      <c r="L557" s="20"/>
      <c r="M557" s="20"/>
      <c r="N557" s="414">
        <v>603</v>
      </c>
      <c r="O557" s="378">
        <v>11</v>
      </c>
      <c r="P557" s="415">
        <v>54.82</v>
      </c>
      <c r="Q557" s="419">
        <v>1058</v>
      </c>
      <c r="R557" s="378">
        <v>21</v>
      </c>
      <c r="S557" s="378">
        <v>50.4</v>
      </c>
      <c r="T557" s="381">
        <v>0</v>
      </c>
      <c r="U557" s="420">
        <v>60.12</v>
      </c>
      <c r="V557" s="21"/>
    </row>
    <row r="558" spans="1:27" x14ac:dyDescent="0.3">
      <c r="A558" s="21" t="s">
        <v>1689</v>
      </c>
      <c r="B558" s="21" t="s">
        <v>19</v>
      </c>
      <c r="C558" s="299" t="s">
        <v>9</v>
      </c>
      <c r="D558" s="241">
        <v>242400</v>
      </c>
      <c r="E558" s="20">
        <v>546</v>
      </c>
      <c r="F558" s="20">
        <v>11</v>
      </c>
      <c r="G558" s="417">
        <v>49.636363636363633</v>
      </c>
      <c r="H558" s="243">
        <v>167</v>
      </c>
      <c r="I558" s="20">
        <v>3</v>
      </c>
      <c r="J558" s="20">
        <v>55.7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20">
        <v>0</v>
      </c>
      <c r="U558" s="420"/>
      <c r="V558" s="280"/>
    </row>
    <row r="559" spans="1:27" x14ac:dyDescent="0.3">
      <c r="A559" s="21" t="s">
        <v>1548</v>
      </c>
      <c r="B559" s="21" t="s">
        <v>12</v>
      </c>
      <c r="C559" s="299" t="s">
        <v>1972</v>
      </c>
      <c r="D559" s="241">
        <v>123900</v>
      </c>
      <c r="E559" s="20">
        <v>45</v>
      </c>
      <c r="F559" s="20">
        <v>1</v>
      </c>
      <c r="G559" s="417">
        <v>45</v>
      </c>
      <c r="H559" s="243">
        <v>40</v>
      </c>
      <c r="I559" s="20">
        <v>2</v>
      </c>
      <c r="J559" s="20">
        <v>20</v>
      </c>
      <c r="K559" s="20"/>
      <c r="L559" s="20"/>
      <c r="M559" s="20"/>
      <c r="N559" s="414"/>
      <c r="O559" s="378"/>
      <c r="P559" s="415"/>
      <c r="Q559" s="419"/>
      <c r="R559" s="378"/>
      <c r="S559" s="378"/>
      <c r="T559" s="381"/>
      <c r="U559" s="420"/>
      <c r="V559" s="280"/>
    </row>
    <row r="560" spans="1:27" x14ac:dyDescent="0.3">
      <c r="A560" s="21" t="s">
        <v>924</v>
      </c>
      <c r="B560" s="21" t="s">
        <v>14</v>
      </c>
      <c r="C560" s="299" t="s">
        <v>1971</v>
      </c>
      <c r="D560" s="241">
        <v>492300</v>
      </c>
      <c r="E560" s="20">
        <v>1986</v>
      </c>
      <c r="F560" s="20">
        <v>21</v>
      </c>
      <c r="G560" s="417">
        <v>94.571428571428569</v>
      </c>
      <c r="H560" s="243">
        <v>1628</v>
      </c>
      <c r="I560" s="20">
        <v>18</v>
      </c>
      <c r="J560" s="20">
        <v>90.4</v>
      </c>
      <c r="K560" s="20">
        <v>1433</v>
      </c>
      <c r="L560" s="20">
        <v>13</v>
      </c>
      <c r="M560" s="20">
        <v>110.2</v>
      </c>
      <c r="N560" s="414">
        <v>2295</v>
      </c>
      <c r="O560" s="378">
        <v>22</v>
      </c>
      <c r="P560" s="415">
        <v>104.32</v>
      </c>
      <c r="Q560" s="419">
        <v>2174</v>
      </c>
      <c r="R560" s="378">
        <v>21</v>
      </c>
      <c r="S560" s="378">
        <v>103.5</v>
      </c>
      <c r="T560" s="381">
        <v>106.69</v>
      </c>
      <c r="U560" s="420">
        <v>118.68</v>
      </c>
      <c r="V560" s="203"/>
    </row>
    <row r="561" spans="1:27" x14ac:dyDescent="0.3">
      <c r="A561" s="21" t="s">
        <v>1350</v>
      </c>
      <c r="B561" s="21" t="s">
        <v>22</v>
      </c>
      <c r="C561" s="299" t="s">
        <v>1971</v>
      </c>
      <c r="D561" s="241">
        <v>147000</v>
      </c>
      <c r="E561" s="20">
        <v>723</v>
      </c>
      <c r="F561" s="20">
        <v>15</v>
      </c>
      <c r="G561" s="417">
        <v>48.2</v>
      </c>
      <c r="H561" s="243"/>
      <c r="I561" s="20"/>
      <c r="J561" s="20"/>
      <c r="K561" s="20">
        <v>135</v>
      </c>
      <c r="L561" s="20">
        <v>3</v>
      </c>
      <c r="M561" s="20">
        <v>45</v>
      </c>
      <c r="N561" s="414">
        <v>0</v>
      </c>
      <c r="O561" s="378">
        <v>0</v>
      </c>
      <c r="P561" s="415">
        <v>0</v>
      </c>
      <c r="Q561" s="419"/>
      <c r="R561" s="378"/>
      <c r="S561" s="378"/>
      <c r="T561" s="381"/>
      <c r="U561" s="420"/>
      <c r="V561" s="280"/>
    </row>
    <row r="562" spans="1:27" x14ac:dyDescent="0.3">
      <c r="A562" s="21" t="s">
        <v>1690</v>
      </c>
      <c r="B562" s="21" t="s">
        <v>41</v>
      </c>
      <c r="C562" s="299" t="s">
        <v>1972</v>
      </c>
      <c r="D562" s="241">
        <v>102400</v>
      </c>
      <c r="E562" s="20">
        <v>0</v>
      </c>
      <c r="F562" s="20">
        <v>0</v>
      </c>
      <c r="G562" s="417">
        <v>0</v>
      </c>
      <c r="H562" s="243"/>
      <c r="I562" s="20"/>
      <c r="J562" s="20"/>
      <c r="K562" s="20"/>
      <c r="L562" s="20"/>
      <c r="M562" s="20"/>
      <c r="N562" s="414"/>
      <c r="O562" s="378"/>
      <c r="P562" s="415"/>
      <c r="Q562" s="419"/>
      <c r="R562" s="378"/>
      <c r="S562" s="378"/>
      <c r="T562" s="381"/>
      <c r="U562" s="420"/>
      <c r="V562" s="280"/>
    </row>
    <row r="563" spans="1:27" x14ac:dyDescent="0.3">
      <c r="A563" s="21" t="s">
        <v>1604</v>
      </c>
      <c r="B563" s="21" t="s">
        <v>15</v>
      </c>
      <c r="C563" s="299" t="s">
        <v>1972</v>
      </c>
      <c r="D563" s="241">
        <v>272700</v>
      </c>
      <c r="E563" s="20">
        <v>1028</v>
      </c>
      <c r="F563" s="20">
        <v>18</v>
      </c>
      <c r="G563" s="417">
        <v>57.111111111111114</v>
      </c>
      <c r="H563" s="243">
        <v>952</v>
      </c>
      <c r="I563" s="20">
        <v>19</v>
      </c>
      <c r="J563" s="20">
        <v>50.1</v>
      </c>
      <c r="K563" s="20"/>
      <c r="L563" s="20"/>
      <c r="M563" s="20"/>
      <c r="N563" s="414"/>
      <c r="O563" s="378"/>
      <c r="P563" s="415"/>
      <c r="Q563" s="419"/>
      <c r="R563" s="378"/>
      <c r="S563" s="378"/>
      <c r="T563" s="381"/>
      <c r="U563" s="420"/>
      <c r="V563" s="280"/>
    </row>
    <row r="564" spans="1:27" x14ac:dyDescent="0.3">
      <c r="A564" s="21" t="s">
        <v>1351</v>
      </c>
      <c r="B564" s="21" t="s">
        <v>19</v>
      </c>
      <c r="C564" s="299" t="s">
        <v>1971</v>
      </c>
      <c r="D564" s="241">
        <v>497700</v>
      </c>
      <c r="E564" s="20">
        <v>1512</v>
      </c>
      <c r="F564" s="20">
        <v>16</v>
      </c>
      <c r="G564" s="417">
        <v>94.5</v>
      </c>
      <c r="H564" s="243">
        <v>1463</v>
      </c>
      <c r="I564" s="20">
        <v>16</v>
      </c>
      <c r="J564" s="20">
        <v>91.4</v>
      </c>
      <c r="K564" s="20">
        <v>1504</v>
      </c>
      <c r="L564" s="20">
        <v>16</v>
      </c>
      <c r="M564" s="20">
        <v>94</v>
      </c>
      <c r="N564" s="414">
        <v>1134</v>
      </c>
      <c r="O564" s="378">
        <v>15</v>
      </c>
      <c r="P564" s="415">
        <v>75.599999999999994</v>
      </c>
      <c r="Q564" s="378">
        <v>463</v>
      </c>
      <c r="R564" s="378">
        <v>8</v>
      </c>
      <c r="S564" s="378">
        <v>57.9</v>
      </c>
      <c r="T564" s="381">
        <v>49.88</v>
      </c>
      <c r="U564" s="420"/>
      <c r="V564" s="21"/>
    </row>
    <row r="565" spans="1:27" x14ac:dyDescent="0.3">
      <c r="A565" s="21" t="s">
        <v>925</v>
      </c>
      <c r="B565" s="21" t="s">
        <v>21</v>
      </c>
      <c r="C565" s="299" t="s">
        <v>10</v>
      </c>
      <c r="D565" s="241">
        <v>606200</v>
      </c>
      <c r="E565" s="20">
        <v>2472</v>
      </c>
      <c r="F565" s="20">
        <v>22</v>
      </c>
      <c r="G565" s="417">
        <v>112.36363636363636</v>
      </c>
      <c r="H565" s="243">
        <v>2450</v>
      </c>
      <c r="I565" s="20">
        <v>22</v>
      </c>
      <c r="J565" s="20">
        <v>111.4</v>
      </c>
      <c r="K565" s="20">
        <v>1998</v>
      </c>
      <c r="L565" s="20">
        <v>17</v>
      </c>
      <c r="M565" s="20">
        <v>117.5</v>
      </c>
      <c r="N565" s="414">
        <v>1788</v>
      </c>
      <c r="O565" s="378">
        <v>22</v>
      </c>
      <c r="P565" s="415">
        <v>81.27</v>
      </c>
      <c r="Q565" s="419">
        <v>1712</v>
      </c>
      <c r="R565" s="378">
        <v>21</v>
      </c>
      <c r="S565" s="378">
        <v>81.5</v>
      </c>
      <c r="T565" s="381">
        <v>78.819999999999993</v>
      </c>
      <c r="U565" s="420">
        <v>72.709999999999994</v>
      </c>
      <c r="V565" s="21"/>
    </row>
    <row r="566" spans="1:27" x14ac:dyDescent="0.3">
      <c r="A566" s="21" t="s">
        <v>1352</v>
      </c>
      <c r="B566" s="21" t="s">
        <v>25</v>
      </c>
      <c r="C566" s="299" t="s">
        <v>1974</v>
      </c>
      <c r="D566" s="241">
        <v>344200</v>
      </c>
      <c r="E566" s="20">
        <v>715</v>
      </c>
      <c r="F566" s="20">
        <v>14</v>
      </c>
      <c r="G566" s="417">
        <v>51.071428571428569</v>
      </c>
      <c r="H566" s="243">
        <v>822</v>
      </c>
      <c r="I566" s="20">
        <v>13</v>
      </c>
      <c r="J566" s="20">
        <v>63.2</v>
      </c>
      <c r="K566" s="20">
        <v>1195</v>
      </c>
      <c r="L566" s="20">
        <v>16</v>
      </c>
      <c r="M566" s="20">
        <v>74.7</v>
      </c>
      <c r="N566" s="414">
        <v>1796</v>
      </c>
      <c r="O566" s="378">
        <v>22</v>
      </c>
      <c r="P566" s="415">
        <v>81.64</v>
      </c>
      <c r="Q566" s="419">
        <v>1479</v>
      </c>
      <c r="R566" s="378">
        <v>22</v>
      </c>
      <c r="S566" s="378">
        <v>67.2</v>
      </c>
      <c r="T566" s="381">
        <v>67.650000000000006</v>
      </c>
      <c r="U566" s="420"/>
      <c r="V566" s="21"/>
    </row>
    <row r="567" spans="1:27" x14ac:dyDescent="0.3">
      <c r="A567" s="21" t="s">
        <v>1353</v>
      </c>
      <c r="B567" s="21" t="s">
        <v>25</v>
      </c>
      <c r="C567" s="299" t="s">
        <v>38</v>
      </c>
      <c r="D567" s="241">
        <v>258400</v>
      </c>
      <c r="E567" s="20">
        <v>423</v>
      </c>
      <c r="F567" s="20">
        <v>8</v>
      </c>
      <c r="G567" s="417">
        <v>52.875</v>
      </c>
      <c r="H567" s="243">
        <v>807</v>
      </c>
      <c r="I567" s="20">
        <v>17</v>
      </c>
      <c r="J567" s="20">
        <v>47.5</v>
      </c>
      <c r="K567" s="20">
        <v>202</v>
      </c>
      <c r="L567" s="20">
        <v>5</v>
      </c>
      <c r="M567" s="20">
        <v>40.4</v>
      </c>
      <c r="N567" s="414">
        <v>967</v>
      </c>
      <c r="O567" s="378">
        <v>19</v>
      </c>
      <c r="P567" s="415">
        <v>50.89</v>
      </c>
      <c r="Q567" s="378">
        <v>63</v>
      </c>
      <c r="R567" s="378">
        <v>3</v>
      </c>
      <c r="S567" s="378">
        <v>21</v>
      </c>
      <c r="T567" s="381"/>
      <c r="U567" s="420"/>
      <c r="V567" s="21"/>
    </row>
    <row r="568" spans="1:27" x14ac:dyDescent="0.3">
      <c r="A568" s="21" t="s">
        <v>1354</v>
      </c>
      <c r="B568" s="21" t="s">
        <v>21</v>
      </c>
      <c r="C568" s="299" t="s">
        <v>9</v>
      </c>
      <c r="D568" s="241">
        <v>296700</v>
      </c>
      <c r="E568" s="20">
        <v>932</v>
      </c>
      <c r="F568" s="20">
        <v>16</v>
      </c>
      <c r="G568" s="417">
        <v>58.25</v>
      </c>
      <c r="H568" s="243">
        <v>872</v>
      </c>
      <c r="I568" s="20">
        <v>16</v>
      </c>
      <c r="J568" s="20">
        <v>54.5</v>
      </c>
      <c r="K568" s="20"/>
      <c r="L568" s="20"/>
      <c r="M568" s="20"/>
      <c r="N568" s="414">
        <v>531</v>
      </c>
      <c r="O568" s="378">
        <v>10</v>
      </c>
      <c r="P568" s="415">
        <v>53.1</v>
      </c>
      <c r="Q568" s="378">
        <v>37</v>
      </c>
      <c r="R568" s="378">
        <v>1</v>
      </c>
      <c r="S568" s="378">
        <v>37</v>
      </c>
      <c r="T568" s="381"/>
      <c r="U568" s="420"/>
      <c r="V568" s="21"/>
    </row>
    <row r="569" spans="1:27" x14ac:dyDescent="0.3">
      <c r="A569" s="21" t="s">
        <v>926</v>
      </c>
      <c r="B569" s="21" t="s">
        <v>15</v>
      </c>
      <c r="C569" s="299" t="s">
        <v>11</v>
      </c>
      <c r="D569" s="241">
        <v>411500</v>
      </c>
      <c r="E569" s="20">
        <v>532</v>
      </c>
      <c r="F569" s="20">
        <v>9</v>
      </c>
      <c r="G569" s="417">
        <v>59.111111111111114</v>
      </c>
      <c r="H569" s="243">
        <v>504</v>
      </c>
      <c r="I569" s="20">
        <v>6</v>
      </c>
      <c r="J569" s="20">
        <v>84</v>
      </c>
      <c r="K569" s="20">
        <v>365</v>
      </c>
      <c r="L569" s="20">
        <v>5</v>
      </c>
      <c r="M569" s="20">
        <v>73</v>
      </c>
      <c r="N569" s="414">
        <v>464</v>
      </c>
      <c r="O569" s="378">
        <v>5</v>
      </c>
      <c r="P569" s="415">
        <v>92.8</v>
      </c>
      <c r="Q569" s="378">
        <v>321</v>
      </c>
      <c r="R569" s="378">
        <v>5</v>
      </c>
      <c r="S569" s="378">
        <v>64.2</v>
      </c>
      <c r="T569" s="381">
        <v>51</v>
      </c>
      <c r="U569" s="420">
        <v>56.44</v>
      </c>
      <c r="V569" s="21"/>
    </row>
    <row r="570" spans="1:27" x14ac:dyDescent="0.3">
      <c r="A570" s="21" t="s">
        <v>1355</v>
      </c>
      <c r="B570" s="21" t="s">
        <v>20</v>
      </c>
      <c r="C570" s="299" t="s">
        <v>1972</v>
      </c>
      <c r="D570" s="241">
        <v>379800</v>
      </c>
      <c r="E570" s="20">
        <v>154</v>
      </c>
      <c r="F570" s="20">
        <v>3</v>
      </c>
      <c r="G570" s="417">
        <v>51.333333333333336</v>
      </c>
      <c r="H570" s="243">
        <v>1535</v>
      </c>
      <c r="I570" s="20">
        <v>22</v>
      </c>
      <c r="J570" s="20">
        <v>69.8</v>
      </c>
      <c r="K570" s="20">
        <v>1124</v>
      </c>
      <c r="L570" s="20">
        <v>15</v>
      </c>
      <c r="M570" s="20">
        <v>74.900000000000006</v>
      </c>
      <c r="N570" s="414">
        <v>1825</v>
      </c>
      <c r="O570" s="378">
        <v>22</v>
      </c>
      <c r="P570" s="415">
        <v>82.95</v>
      </c>
      <c r="Q570" s="419">
        <v>1982</v>
      </c>
      <c r="R570" s="378">
        <v>22</v>
      </c>
      <c r="S570" s="378">
        <v>90.1</v>
      </c>
      <c r="T570" s="381">
        <v>75.94</v>
      </c>
      <c r="U570" s="420">
        <v>65.5</v>
      </c>
      <c r="V570" s="21"/>
    </row>
    <row r="571" spans="1:27" x14ac:dyDescent="0.3">
      <c r="A571" s="21" t="s">
        <v>1549</v>
      </c>
      <c r="B571" s="21" t="s">
        <v>22</v>
      </c>
      <c r="C571" s="299" t="s">
        <v>1972</v>
      </c>
      <c r="D571" s="241">
        <v>260900</v>
      </c>
      <c r="E571" s="20">
        <v>0</v>
      </c>
      <c r="F571" s="20">
        <v>0</v>
      </c>
      <c r="G571" s="417">
        <v>0</v>
      </c>
      <c r="H571" s="243">
        <v>671</v>
      </c>
      <c r="I571" s="20">
        <v>14</v>
      </c>
      <c r="J571" s="20">
        <v>47.9</v>
      </c>
      <c r="K571" s="20"/>
      <c r="L571" s="20">
        <v>0</v>
      </c>
      <c r="M571" s="20"/>
      <c r="N571" s="414"/>
      <c r="O571" s="378"/>
      <c r="P571" s="415"/>
      <c r="Q571" s="419"/>
      <c r="R571" s="378"/>
      <c r="S571" s="378"/>
      <c r="T571" s="381"/>
      <c r="U571" s="420"/>
      <c r="V571" s="21"/>
    </row>
    <row r="572" spans="1:27" x14ac:dyDescent="0.3">
      <c r="A572" s="21" t="s">
        <v>1356</v>
      </c>
      <c r="B572" s="21" t="s">
        <v>26</v>
      </c>
      <c r="C572" s="299" t="s">
        <v>38</v>
      </c>
      <c r="D572" s="241">
        <v>123900</v>
      </c>
      <c r="E572" s="20">
        <v>0</v>
      </c>
      <c r="F572" s="20">
        <v>0</v>
      </c>
      <c r="G572" s="417">
        <v>0</v>
      </c>
      <c r="H572" s="243"/>
      <c r="I572" s="20"/>
      <c r="J572" s="20"/>
      <c r="K572" s="20">
        <v>91</v>
      </c>
      <c r="L572" s="20">
        <v>2</v>
      </c>
      <c r="M572" s="20">
        <v>45.5</v>
      </c>
      <c r="N572" s="414">
        <v>0</v>
      </c>
      <c r="O572" s="378">
        <v>0</v>
      </c>
      <c r="P572" s="415">
        <v>0</v>
      </c>
      <c r="Q572" s="419"/>
      <c r="R572" s="378"/>
      <c r="S572" s="378"/>
      <c r="T572" s="381"/>
      <c r="U572" s="420"/>
      <c r="V572" s="280"/>
    </row>
    <row r="573" spans="1:27" x14ac:dyDescent="0.3">
      <c r="A573" s="21" t="s">
        <v>1550</v>
      </c>
      <c r="B573" s="21" t="s">
        <v>21</v>
      </c>
      <c r="C573" s="299" t="s">
        <v>38</v>
      </c>
      <c r="D573" s="241">
        <v>371900</v>
      </c>
      <c r="E573" s="20">
        <v>1392</v>
      </c>
      <c r="F573" s="20">
        <v>21</v>
      </c>
      <c r="G573" s="417">
        <v>66.285714285714292</v>
      </c>
      <c r="H573" s="243">
        <v>1503</v>
      </c>
      <c r="I573" s="20">
        <v>22</v>
      </c>
      <c r="J573" s="20">
        <v>68.3</v>
      </c>
      <c r="K573" s="20">
        <v>668</v>
      </c>
      <c r="L573" s="20">
        <v>14</v>
      </c>
      <c r="M573" s="20">
        <v>47.7</v>
      </c>
      <c r="N573" s="414"/>
      <c r="O573" s="378"/>
      <c r="P573" s="415"/>
      <c r="Q573" s="419"/>
      <c r="R573" s="378"/>
      <c r="S573" s="378"/>
      <c r="T573" s="381"/>
      <c r="U573" s="420"/>
      <c r="V573" s="21"/>
    </row>
    <row r="574" spans="1:27" x14ac:dyDescent="0.3">
      <c r="A574" s="21" t="s">
        <v>1033</v>
      </c>
      <c r="B574" s="21" t="s">
        <v>2</v>
      </c>
      <c r="C574" s="299" t="s">
        <v>10</v>
      </c>
      <c r="D574" s="241">
        <v>361700</v>
      </c>
      <c r="E574" s="20">
        <v>1264</v>
      </c>
      <c r="F574" s="20">
        <v>18</v>
      </c>
      <c r="G574" s="417">
        <v>70.222222222222229</v>
      </c>
      <c r="H574" s="243">
        <v>1196</v>
      </c>
      <c r="I574" s="20">
        <v>18</v>
      </c>
      <c r="J574" s="20">
        <v>66.400000000000006</v>
      </c>
      <c r="K574" s="20">
        <v>1079</v>
      </c>
      <c r="L574" s="20">
        <v>15</v>
      </c>
      <c r="M574" s="20">
        <v>71.900000000000006</v>
      </c>
      <c r="N574" s="414">
        <v>0</v>
      </c>
      <c r="O574" s="378">
        <v>0</v>
      </c>
      <c r="P574" s="415">
        <v>0</v>
      </c>
      <c r="Q574" s="378">
        <v>0</v>
      </c>
      <c r="R574" s="378">
        <v>0</v>
      </c>
      <c r="S574" s="378">
        <v>0</v>
      </c>
      <c r="T574" s="381">
        <v>0</v>
      </c>
      <c r="U574" s="420">
        <v>0</v>
      </c>
      <c r="V574" s="21"/>
    </row>
    <row r="575" spans="1:27" x14ac:dyDescent="0.3">
      <c r="A575" s="21" t="s">
        <v>1357</v>
      </c>
      <c r="B575" s="21" t="s">
        <v>26</v>
      </c>
      <c r="C575" s="299" t="s">
        <v>11</v>
      </c>
      <c r="D575" s="241">
        <v>462700</v>
      </c>
      <c r="E575" s="20">
        <v>561</v>
      </c>
      <c r="F575" s="20">
        <v>8</v>
      </c>
      <c r="G575" s="417">
        <v>70.125</v>
      </c>
      <c r="H575" s="243">
        <v>1105</v>
      </c>
      <c r="I575" s="20">
        <v>13</v>
      </c>
      <c r="J575" s="20">
        <v>85</v>
      </c>
      <c r="K575" s="20">
        <v>1020</v>
      </c>
      <c r="L575" s="20">
        <v>13</v>
      </c>
      <c r="M575" s="20">
        <v>78.5</v>
      </c>
      <c r="N575" s="414">
        <v>145</v>
      </c>
      <c r="O575" s="378">
        <v>2</v>
      </c>
      <c r="P575" s="415">
        <v>72.5</v>
      </c>
      <c r="Q575" s="378">
        <v>108</v>
      </c>
      <c r="R575" s="378">
        <v>2</v>
      </c>
      <c r="S575" s="378">
        <v>54</v>
      </c>
      <c r="T575" s="381">
        <v>0</v>
      </c>
      <c r="U575" s="420">
        <v>39.33</v>
      </c>
      <c r="V575" s="21"/>
    </row>
    <row r="576" spans="1:27" s="200" customFormat="1" x14ac:dyDescent="0.3">
      <c r="A576" s="21" t="s">
        <v>1551</v>
      </c>
      <c r="B576" s="21" t="s">
        <v>26</v>
      </c>
      <c r="C576" s="299" t="s">
        <v>9</v>
      </c>
      <c r="D576" s="241">
        <v>292200</v>
      </c>
      <c r="E576" s="20">
        <v>858</v>
      </c>
      <c r="F576" s="20">
        <v>15</v>
      </c>
      <c r="G576" s="417">
        <v>57.2</v>
      </c>
      <c r="H576" s="243">
        <v>1020</v>
      </c>
      <c r="I576" s="20">
        <v>19</v>
      </c>
      <c r="J576" s="20">
        <v>53.7</v>
      </c>
      <c r="K576" s="20">
        <v>1057</v>
      </c>
      <c r="L576" s="20">
        <v>16</v>
      </c>
      <c r="M576" s="20">
        <v>66.099999999999994</v>
      </c>
      <c r="N576" s="414">
        <v>1519</v>
      </c>
      <c r="O576" s="378">
        <v>21</v>
      </c>
      <c r="P576" s="415">
        <v>72.33</v>
      </c>
      <c r="Q576" s="378">
        <v>828</v>
      </c>
      <c r="R576" s="378">
        <v>13</v>
      </c>
      <c r="S576" s="378">
        <v>63.7</v>
      </c>
      <c r="T576" s="381">
        <v>65.290000000000006</v>
      </c>
      <c r="U576" s="420">
        <v>57</v>
      </c>
      <c r="V576" s="21"/>
      <c r="W576"/>
      <c r="X576"/>
      <c r="Y576"/>
      <c r="Z576"/>
      <c r="AA576"/>
    </row>
    <row r="577" spans="1:27" x14ac:dyDescent="0.3">
      <c r="A577" s="21" t="s">
        <v>1359</v>
      </c>
      <c r="B577" s="21" t="s">
        <v>22</v>
      </c>
      <c r="C577" s="299" t="s">
        <v>10</v>
      </c>
      <c r="D577" s="241">
        <v>246900</v>
      </c>
      <c r="E577" s="20">
        <v>99</v>
      </c>
      <c r="F577" s="20">
        <v>2</v>
      </c>
      <c r="G577" s="417">
        <v>49.5</v>
      </c>
      <c r="H577" s="243">
        <v>252</v>
      </c>
      <c r="I577" s="20">
        <v>5</v>
      </c>
      <c r="J577" s="20">
        <v>50.4</v>
      </c>
      <c r="K577" s="20">
        <v>1156</v>
      </c>
      <c r="L577" s="20">
        <v>13</v>
      </c>
      <c r="M577" s="20">
        <v>88.9</v>
      </c>
      <c r="N577" s="414">
        <v>1930</v>
      </c>
      <c r="O577" s="378">
        <v>22</v>
      </c>
      <c r="P577" s="415">
        <v>87.73</v>
      </c>
      <c r="Q577" s="419">
        <v>2081</v>
      </c>
      <c r="R577" s="378">
        <v>22</v>
      </c>
      <c r="S577" s="378">
        <v>94.6</v>
      </c>
      <c r="T577" s="381">
        <v>81.48</v>
      </c>
      <c r="U577" s="420">
        <v>74.760000000000005</v>
      </c>
      <c r="V577" s="21"/>
    </row>
    <row r="578" spans="1:27" s="200" customFormat="1" x14ac:dyDescent="0.3">
      <c r="A578" s="21" t="s">
        <v>1552</v>
      </c>
      <c r="B578" s="21" t="s">
        <v>14</v>
      </c>
      <c r="C578" s="299" t="s">
        <v>10</v>
      </c>
      <c r="D578" s="241">
        <v>326100</v>
      </c>
      <c r="E578" s="20">
        <v>0</v>
      </c>
      <c r="F578" s="20">
        <v>0</v>
      </c>
      <c r="G578" s="417">
        <v>0</v>
      </c>
      <c r="H578" s="243">
        <v>659</v>
      </c>
      <c r="I578" s="20">
        <v>11</v>
      </c>
      <c r="J578" s="20">
        <v>59.9</v>
      </c>
      <c r="K578" s="20"/>
      <c r="L578" s="20">
        <v>0</v>
      </c>
      <c r="M578" s="20"/>
      <c r="N578" s="414"/>
      <c r="O578" s="378"/>
      <c r="P578" s="415"/>
      <c r="Q578" s="419"/>
      <c r="R578" s="378"/>
      <c r="S578" s="378"/>
      <c r="T578" s="381"/>
      <c r="U578" s="420"/>
      <c r="V578" s="21"/>
      <c r="W578"/>
      <c r="X578"/>
      <c r="Y578"/>
      <c r="Z578"/>
      <c r="AA578"/>
    </row>
    <row r="579" spans="1:27" x14ac:dyDescent="0.3">
      <c r="A579" s="21" t="s">
        <v>1553</v>
      </c>
      <c r="B579" s="21" t="s">
        <v>22</v>
      </c>
      <c r="C579" s="299" t="s">
        <v>1972</v>
      </c>
      <c r="D579" s="241">
        <v>368500</v>
      </c>
      <c r="E579" s="20">
        <v>1007</v>
      </c>
      <c r="F579" s="20">
        <v>18</v>
      </c>
      <c r="G579" s="417">
        <v>55.944444444444443</v>
      </c>
      <c r="H579" s="243">
        <v>880</v>
      </c>
      <c r="I579" s="20">
        <v>13</v>
      </c>
      <c r="J579" s="20">
        <v>67.7</v>
      </c>
      <c r="K579" s="20"/>
      <c r="L579" s="20">
        <v>0</v>
      </c>
      <c r="M579" s="20"/>
      <c r="N579" s="414"/>
      <c r="O579" s="378"/>
      <c r="P579" s="415"/>
      <c r="Q579" s="419"/>
      <c r="R579" s="378"/>
      <c r="S579" s="378"/>
      <c r="T579" s="381"/>
      <c r="U579" s="420"/>
      <c r="V579" s="21"/>
    </row>
    <row r="580" spans="1:27" x14ac:dyDescent="0.3">
      <c r="A580" s="21" t="s">
        <v>1360</v>
      </c>
      <c r="B580" s="21" t="s">
        <v>17</v>
      </c>
      <c r="C580" s="299" t="s">
        <v>9</v>
      </c>
      <c r="D580" s="241">
        <v>446600</v>
      </c>
      <c r="E580" s="20">
        <v>929</v>
      </c>
      <c r="F580" s="20">
        <v>12</v>
      </c>
      <c r="G580" s="417">
        <v>77.416666666666671</v>
      </c>
      <c r="H580" s="243">
        <v>1805</v>
      </c>
      <c r="I580" s="20">
        <v>22</v>
      </c>
      <c r="J580" s="20">
        <v>82</v>
      </c>
      <c r="K580" s="20">
        <v>1002</v>
      </c>
      <c r="L580" s="20">
        <v>15</v>
      </c>
      <c r="M580" s="20">
        <v>66.8</v>
      </c>
      <c r="N580" s="414">
        <v>715</v>
      </c>
      <c r="O580" s="378">
        <v>13</v>
      </c>
      <c r="P580" s="415">
        <v>55</v>
      </c>
      <c r="Q580" s="378">
        <v>303</v>
      </c>
      <c r="R580" s="378">
        <v>7</v>
      </c>
      <c r="S580" s="378">
        <v>43.3</v>
      </c>
      <c r="T580" s="381"/>
      <c r="U580" s="420"/>
      <c r="V580" s="21"/>
    </row>
    <row r="581" spans="1:27" x14ac:dyDescent="0.3">
      <c r="A581" s="21" t="s">
        <v>1361</v>
      </c>
      <c r="B581" s="21" t="s">
        <v>23</v>
      </c>
      <c r="C581" s="299" t="s">
        <v>1972</v>
      </c>
      <c r="D581" s="241">
        <v>377900</v>
      </c>
      <c r="E581" s="20">
        <v>1632</v>
      </c>
      <c r="F581" s="20">
        <v>22</v>
      </c>
      <c r="G581" s="417">
        <v>74.181818181818187</v>
      </c>
      <c r="H581" s="243">
        <v>972</v>
      </c>
      <c r="I581" s="20">
        <v>14</v>
      </c>
      <c r="J581" s="20">
        <v>69.400000000000006</v>
      </c>
      <c r="K581" s="20">
        <v>1280</v>
      </c>
      <c r="L581" s="20">
        <v>17</v>
      </c>
      <c r="M581" s="20">
        <v>75.3</v>
      </c>
      <c r="N581" s="414">
        <v>1411</v>
      </c>
      <c r="O581" s="378">
        <v>19</v>
      </c>
      <c r="P581" s="415">
        <v>74.260000000000005</v>
      </c>
      <c r="Q581" s="419">
        <v>1255</v>
      </c>
      <c r="R581" s="378">
        <v>16</v>
      </c>
      <c r="S581" s="378">
        <v>78.400000000000006</v>
      </c>
      <c r="T581" s="381">
        <v>64.760000000000005</v>
      </c>
      <c r="U581" s="420"/>
      <c r="V581" s="21"/>
    </row>
    <row r="582" spans="1:27" x14ac:dyDescent="0.3">
      <c r="A582" s="21" t="s">
        <v>1362</v>
      </c>
      <c r="B582" s="21" t="s">
        <v>2</v>
      </c>
      <c r="C582" s="299" t="s">
        <v>1972</v>
      </c>
      <c r="D582" s="241">
        <v>463900</v>
      </c>
      <c r="E582" s="20">
        <v>1696</v>
      </c>
      <c r="F582" s="20">
        <v>18</v>
      </c>
      <c r="G582" s="417">
        <v>94.222222222222229</v>
      </c>
      <c r="H582" s="243">
        <v>767</v>
      </c>
      <c r="I582" s="20">
        <v>9</v>
      </c>
      <c r="J582" s="20">
        <v>85.2</v>
      </c>
      <c r="K582" s="20">
        <v>462</v>
      </c>
      <c r="L582" s="20">
        <v>5</v>
      </c>
      <c r="M582" s="20">
        <v>92.4</v>
      </c>
      <c r="N582" s="414">
        <v>2229</v>
      </c>
      <c r="O582" s="378">
        <v>22</v>
      </c>
      <c r="P582" s="415">
        <v>101.32</v>
      </c>
      <c r="Q582" s="378">
        <v>978</v>
      </c>
      <c r="R582" s="378">
        <v>11</v>
      </c>
      <c r="S582" s="378">
        <v>88.9</v>
      </c>
      <c r="T582" s="381">
        <v>82.95</v>
      </c>
      <c r="U582" s="420">
        <v>93.5</v>
      </c>
      <c r="V582" s="21"/>
    </row>
    <row r="583" spans="1:27" x14ac:dyDescent="0.3">
      <c r="A583" s="21" t="s">
        <v>1363</v>
      </c>
      <c r="B583" s="21" t="s">
        <v>19</v>
      </c>
      <c r="C583" s="299" t="s">
        <v>11</v>
      </c>
      <c r="D583" s="241">
        <v>204700</v>
      </c>
      <c r="E583" s="20">
        <v>919</v>
      </c>
      <c r="F583" s="20">
        <v>10</v>
      </c>
      <c r="G583" s="417">
        <v>91.9</v>
      </c>
      <c r="H583" s="243"/>
      <c r="I583" s="20"/>
      <c r="J583" s="20"/>
      <c r="K583" s="20">
        <v>188</v>
      </c>
      <c r="L583" s="20">
        <v>3</v>
      </c>
      <c r="M583" s="20">
        <v>62.7</v>
      </c>
      <c r="N583" s="414">
        <v>472</v>
      </c>
      <c r="O583" s="378">
        <v>7</v>
      </c>
      <c r="P583" s="415">
        <v>67.430000000000007</v>
      </c>
      <c r="Q583" s="378"/>
      <c r="R583" s="378">
        <v>0</v>
      </c>
      <c r="S583" s="378">
        <v>0</v>
      </c>
      <c r="T583" s="381">
        <v>63.12</v>
      </c>
      <c r="U583" s="420">
        <v>0</v>
      </c>
      <c r="V583" s="21"/>
    </row>
    <row r="584" spans="1:27" s="200" customFormat="1" x14ac:dyDescent="0.3">
      <c r="A584" s="21" t="s">
        <v>1364</v>
      </c>
      <c r="B584" s="21" t="s">
        <v>13</v>
      </c>
      <c r="C584" s="299" t="s">
        <v>10</v>
      </c>
      <c r="D584" s="241">
        <v>250400</v>
      </c>
      <c r="E584" s="20">
        <v>567</v>
      </c>
      <c r="F584" s="20">
        <v>10</v>
      </c>
      <c r="G584" s="417">
        <v>56.7</v>
      </c>
      <c r="H584" s="243">
        <v>690</v>
      </c>
      <c r="I584" s="20">
        <v>15</v>
      </c>
      <c r="J584" s="20">
        <v>46</v>
      </c>
      <c r="K584" s="20"/>
      <c r="L584" s="20"/>
      <c r="M584" s="20"/>
      <c r="N584" s="414">
        <v>0</v>
      </c>
      <c r="O584" s="378">
        <v>0</v>
      </c>
      <c r="P584" s="415">
        <v>0</v>
      </c>
      <c r="Q584" s="378"/>
      <c r="R584" s="378"/>
      <c r="S584" s="378"/>
      <c r="T584" s="381"/>
      <c r="U584" s="420"/>
      <c r="V584" s="21"/>
      <c r="W584"/>
      <c r="X584"/>
      <c r="Y584"/>
      <c r="Z584"/>
      <c r="AA584"/>
    </row>
    <row r="585" spans="1:27" x14ac:dyDescent="0.3">
      <c r="A585" s="21" t="s">
        <v>999</v>
      </c>
      <c r="B585" s="21" t="s">
        <v>14</v>
      </c>
      <c r="C585" s="299" t="s">
        <v>9</v>
      </c>
      <c r="D585" s="241">
        <v>406600</v>
      </c>
      <c r="E585" s="20">
        <v>1437</v>
      </c>
      <c r="F585" s="20">
        <v>21</v>
      </c>
      <c r="G585" s="417">
        <v>68.428571428571431</v>
      </c>
      <c r="H585" s="243">
        <v>1494</v>
      </c>
      <c r="I585" s="20">
        <v>20</v>
      </c>
      <c r="J585" s="20">
        <v>74.7</v>
      </c>
      <c r="K585" s="20">
        <v>679</v>
      </c>
      <c r="L585" s="20">
        <v>9</v>
      </c>
      <c r="M585" s="20">
        <v>75.400000000000006</v>
      </c>
      <c r="N585" s="414">
        <v>241</v>
      </c>
      <c r="O585" s="378">
        <v>4</v>
      </c>
      <c r="P585" s="415">
        <v>60.25</v>
      </c>
      <c r="Q585" s="419"/>
      <c r="R585" s="378"/>
      <c r="S585" s="378"/>
      <c r="T585" s="381"/>
      <c r="U585" s="420"/>
      <c r="V585" s="21"/>
    </row>
    <row r="586" spans="1:27" x14ac:dyDescent="0.3">
      <c r="A586" s="21" t="s">
        <v>1691</v>
      </c>
      <c r="B586" s="21" t="s">
        <v>3</v>
      </c>
      <c r="C586" s="299" t="s">
        <v>9</v>
      </c>
      <c r="D586" s="241">
        <v>102400</v>
      </c>
      <c r="E586" s="20">
        <v>0</v>
      </c>
      <c r="F586" s="20">
        <v>0</v>
      </c>
      <c r="G586" s="417">
        <v>0</v>
      </c>
      <c r="H586" s="243"/>
      <c r="I586" s="20"/>
      <c r="J586" s="20"/>
      <c r="K586" s="20"/>
      <c r="L586" s="20"/>
      <c r="M586" s="20"/>
      <c r="N586" s="414"/>
      <c r="O586" s="378"/>
      <c r="P586" s="415"/>
      <c r="Q586" s="419"/>
      <c r="R586" s="378"/>
      <c r="S586" s="378"/>
      <c r="T586" s="381"/>
      <c r="U586" s="420"/>
      <c r="V586" s="280"/>
    </row>
    <row r="587" spans="1:27" x14ac:dyDescent="0.3">
      <c r="A587" s="21" t="s">
        <v>1732</v>
      </c>
      <c r="B587" s="21" t="s">
        <v>12</v>
      </c>
      <c r="C587" s="299" t="s">
        <v>1972</v>
      </c>
      <c r="D587" s="241">
        <v>184800</v>
      </c>
      <c r="E587" s="20">
        <v>678</v>
      </c>
      <c r="F587" s="20">
        <v>13</v>
      </c>
      <c r="G587" s="417">
        <v>52.153846153846153</v>
      </c>
      <c r="H587" s="243"/>
      <c r="I587" s="20"/>
      <c r="J587" s="20"/>
      <c r="K587" s="20"/>
      <c r="L587" s="20"/>
      <c r="M587" s="20"/>
      <c r="N587" s="414"/>
      <c r="O587" s="378"/>
      <c r="P587" s="415"/>
      <c r="Q587" s="419"/>
      <c r="R587" s="378"/>
      <c r="S587" s="378"/>
      <c r="T587" s="381"/>
      <c r="U587" s="420"/>
      <c r="V587" s="280"/>
    </row>
    <row r="588" spans="1:27" x14ac:dyDescent="0.3">
      <c r="A588" s="21" t="s">
        <v>1365</v>
      </c>
      <c r="B588" s="21" t="s">
        <v>2</v>
      </c>
      <c r="C588" s="299" t="s">
        <v>1972</v>
      </c>
      <c r="D588" s="241">
        <v>206700</v>
      </c>
      <c r="E588" s="20">
        <v>787</v>
      </c>
      <c r="F588" s="20">
        <v>13</v>
      </c>
      <c r="G588" s="417">
        <v>60.53846153846154</v>
      </c>
      <c r="H588" s="243">
        <v>211</v>
      </c>
      <c r="I588" s="20">
        <v>5</v>
      </c>
      <c r="J588" s="20">
        <v>42.2</v>
      </c>
      <c r="K588" s="20"/>
      <c r="L588" s="20"/>
      <c r="M588" s="20"/>
      <c r="N588" s="414">
        <v>0</v>
      </c>
      <c r="O588" s="378">
        <v>0</v>
      </c>
      <c r="P588" s="415">
        <v>0</v>
      </c>
      <c r="Q588" s="419"/>
      <c r="R588" s="378"/>
      <c r="S588" s="378"/>
      <c r="T588" s="381"/>
      <c r="U588" s="420"/>
      <c r="V588" s="280"/>
    </row>
    <row r="589" spans="1:27" x14ac:dyDescent="0.3">
      <c r="A589" s="21" t="s">
        <v>1366</v>
      </c>
      <c r="B589" s="21" t="s">
        <v>24</v>
      </c>
      <c r="C589" s="299" t="s">
        <v>9</v>
      </c>
      <c r="D589" s="241">
        <v>424900</v>
      </c>
      <c r="E589" s="20">
        <v>1319</v>
      </c>
      <c r="F589" s="20">
        <v>22</v>
      </c>
      <c r="G589" s="417">
        <v>59.954545454545453</v>
      </c>
      <c r="H589" s="243">
        <v>1483</v>
      </c>
      <c r="I589" s="20">
        <v>19</v>
      </c>
      <c r="J589" s="20">
        <v>78.099999999999994</v>
      </c>
      <c r="K589" s="20">
        <v>1008</v>
      </c>
      <c r="L589" s="20">
        <v>11</v>
      </c>
      <c r="M589" s="20">
        <v>91.6</v>
      </c>
      <c r="N589" s="414">
        <v>2041</v>
      </c>
      <c r="O589" s="378">
        <v>21</v>
      </c>
      <c r="P589" s="415">
        <v>97.19</v>
      </c>
      <c r="Q589" s="419">
        <v>1712</v>
      </c>
      <c r="R589" s="378">
        <v>22</v>
      </c>
      <c r="S589" s="378">
        <v>77.8</v>
      </c>
      <c r="T589" s="381">
        <v>77.73</v>
      </c>
      <c r="U589" s="420">
        <v>86.14</v>
      </c>
      <c r="V589" s="21"/>
    </row>
    <row r="590" spans="1:27" x14ac:dyDescent="0.3">
      <c r="A590" s="21" t="s">
        <v>1731</v>
      </c>
      <c r="B590" s="21" t="s">
        <v>24</v>
      </c>
      <c r="C590" s="299" t="s">
        <v>1974</v>
      </c>
      <c r="D590" s="241">
        <v>117300</v>
      </c>
      <c r="E590" s="20">
        <v>0</v>
      </c>
      <c r="F590" s="20">
        <v>0</v>
      </c>
      <c r="G590" s="417">
        <v>0</v>
      </c>
      <c r="H590" s="243"/>
      <c r="I590" s="20"/>
      <c r="J590" s="20"/>
      <c r="K590" s="20"/>
      <c r="L590" s="20"/>
      <c r="M590" s="20"/>
      <c r="N590" s="414"/>
      <c r="O590" s="378"/>
      <c r="P590" s="415"/>
      <c r="Q590" s="419"/>
      <c r="R590" s="378"/>
      <c r="S590" s="378"/>
      <c r="T590" s="381"/>
      <c r="U590" s="420"/>
      <c r="V590" s="280"/>
    </row>
    <row r="591" spans="1:27" x14ac:dyDescent="0.3">
      <c r="A591" s="21" t="s">
        <v>1000</v>
      </c>
      <c r="B591" s="21" t="s">
        <v>17</v>
      </c>
      <c r="C591" s="299" t="s">
        <v>38</v>
      </c>
      <c r="D591" s="241">
        <v>299700</v>
      </c>
      <c r="E591" s="20">
        <v>1260</v>
      </c>
      <c r="F591" s="20">
        <v>18</v>
      </c>
      <c r="G591" s="417">
        <v>70</v>
      </c>
      <c r="H591" s="243">
        <v>991</v>
      </c>
      <c r="I591" s="20">
        <v>18</v>
      </c>
      <c r="J591" s="20">
        <v>55.1</v>
      </c>
      <c r="K591" s="20">
        <v>830</v>
      </c>
      <c r="L591" s="20">
        <v>12</v>
      </c>
      <c r="M591" s="20">
        <v>69.2</v>
      </c>
      <c r="N591" s="414">
        <v>0</v>
      </c>
      <c r="O591" s="378">
        <v>0</v>
      </c>
      <c r="P591" s="415">
        <v>0</v>
      </c>
      <c r="Q591" s="419"/>
      <c r="R591" s="378"/>
      <c r="S591" s="378"/>
      <c r="T591" s="381"/>
      <c r="U591" s="420"/>
      <c r="V591" s="280"/>
    </row>
    <row r="592" spans="1:27" x14ac:dyDescent="0.3">
      <c r="A592" s="21" t="s">
        <v>927</v>
      </c>
      <c r="B592" s="21" t="s">
        <v>18</v>
      </c>
      <c r="C592" s="299" t="s">
        <v>1973</v>
      </c>
      <c r="D592" s="241">
        <v>303100</v>
      </c>
      <c r="E592" s="20">
        <v>158</v>
      </c>
      <c r="F592" s="20">
        <v>4</v>
      </c>
      <c r="G592" s="417">
        <v>39.5</v>
      </c>
      <c r="H592" s="243">
        <v>724</v>
      </c>
      <c r="I592" s="20">
        <v>13</v>
      </c>
      <c r="J592" s="20">
        <v>55.7</v>
      </c>
      <c r="K592" s="20">
        <v>825</v>
      </c>
      <c r="L592" s="20">
        <v>12</v>
      </c>
      <c r="M592" s="20">
        <v>68.8</v>
      </c>
      <c r="N592" s="414">
        <v>999</v>
      </c>
      <c r="O592" s="378">
        <v>17</v>
      </c>
      <c r="P592" s="415">
        <v>58.76</v>
      </c>
      <c r="Q592" s="378">
        <v>435</v>
      </c>
      <c r="R592" s="378">
        <v>8</v>
      </c>
      <c r="S592" s="378">
        <v>54.4</v>
      </c>
      <c r="T592" s="381">
        <v>0</v>
      </c>
      <c r="U592" s="420"/>
      <c r="V592" s="21"/>
    </row>
    <row r="593" spans="1:22" x14ac:dyDescent="0.3">
      <c r="A593" s="21" t="s">
        <v>928</v>
      </c>
      <c r="B593" s="21" t="s">
        <v>13</v>
      </c>
      <c r="C593" s="299" t="s">
        <v>1972</v>
      </c>
      <c r="D593" s="241">
        <v>278600</v>
      </c>
      <c r="E593" s="20">
        <v>1561</v>
      </c>
      <c r="F593" s="20">
        <v>22</v>
      </c>
      <c r="G593" s="417">
        <v>70.954545454545453</v>
      </c>
      <c r="H593" s="243"/>
      <c r="I593" s="20"/>
      <c r="J593" s="20"/>
      <c r="K593" s="20">
        <v>1097</v>
      </c>
      <c r="L593" s="20">
        <v>15</v>
      </c>
      <c r="M593" s="20">
        <v>73.099999999999994</v>
      </c>
      <c r="N593" s="414">
        <v>1020</v>
      </c>
      <c r="O593" s="378">
        <v>22</v>
      </c>
      <c r="P593" s="415">
        <v>46.36</v>
      </c>
      <c r="Q593" s="419">
        <v>1328</v>
      </c>
      <c r="R593" s="378">
        <v>22</v>
      </c>
      <c r="S593" s="378">
        <v>60.4</v>
      </c>
      <c r="T593" s="381"/>
      <c r="U593" s="420"/>
      <c r="V593" s="280"/>
    </row>
    <row r="594" spans="1:22" x14ac:dyDescent="0.3">
      <c r="A594" s="21" t="s">
        <v>1367</v>
      </c>
      <c r="B594" s="21" t="s">
        <v>25</v>
      </c>
      <c r="C594" s="299" t="s">
        <v>10</v>
      </c>
      <c r="D594" s="241">
        <v>497100</v>
      </c>
      <c r="E594" s="20">
        <v>1967</v>
      </c>
      <c r="F594" s="20">
        <v>21</v>
      </c>
      <c r="G594" s="417">
        <v>93.666666666666671</v>
      </c>
      <c r="H594" s="243">
        <v>1644</v>
      </c>
      <c r="I594" s="20">
        <v>18</v>
      </c>
      <c r="J594" s="20">
        <v>91.3</v>
      </c>
      <c r="K594" s="20">
        <v>844</v>
      </c>
      <c r="L594" s="20">
        <v>12</v>
      </c>
      <c r="M594" s="20">
        <v>70.3</v>
      </c>
      <c r="N594" s="414">
        <v>1877</v>
      </c>
      <c r="O594" s="378">
        <v>21</v>
      </c>
      <c r="P594" s="415">
        <v>89.38</v>
      </c>
      <c r="Q594" s="419">
        <v>2097</v>
      </c>
      <c r="R594" s="378">
        <v>22</v>
      </c>
      <c r="S594" s="378">
        <v>95.3</v>
      </c>
      <c r="T594" s="381">
        <v>79.650000000000006</v>
      </c>
      <c r="U594" s="420">
        <v>64.069999999999993</v>
      </c>
      <c r="V594" s="21"/>
    </row>
    <row r="595" spans="1:22" x14ac:dyDescent="0.3">
      <c r="A595" s="21" t="s">
        <v>1368</v>
      </c>
      <c r="B595" s="21" t="s">
        <v>15</v>
      </c>
      <c r="C595" s="299" t="s">
        <v>9</v>
      </c>
      <c r="D595" s="241">
        <v>410800</v>
      </c>
      <c r="E595" s="20">
        <v>1856</v>
      </c>
      <c r="F595" s="20">
        <v>20</v>
      </c>
      <c r="G595" s="417">
        <v>92.8</v>
      </c>
      <c r="H595" s="243">
        <v>1585</v>
      </c>
      <c r="I595" s="20">
        <v>21</v>
      </c>
      <c r="J595" s="20">
        <v>75.5</v>
      </c>
      <c r="K595" s="20">
        <v>799</v>
      </c>
      <c r="L595" s="20">
        <v>13</v>
      </c>
      <c r="M595" s="20">
        <v>61.5</v>
      </c>
      <c r="N595" s="414">
        <v>1329</v>
      </c>
      <c r="O595" s="378">
        <v>19</v>
      </c>
      <c r="P595" s="415">
        <v>69.95</v>
      </c>
      <c r="Q595" s="378">
        <v>163</v>
      </c>
      <c r="R595" s="378">
        <v>2</v>
      </c>
      <c r="S595" s="378">
        <v>81.5</v>
      </c>
      <c r="T595" s="381">
        <v>0</v>
      </c>
      <c r="U595" s="420">
        <v>34.33</v>
      </c>
      <c r="V595" s="21"/>
    </row>
    <row r="596" spans="1:22" x14ac:dyDescent="0.3">
      <c r="A596" s="21" t="s">
        <v>1024</v>
      </c>
      <c r="B596" s="21" t="s">
        <v>20</v>
      </c>
      <c r="C596" s="299" t="s">
        <v>11</v>
      </c>
      <c r="D596" s="241">
        <v>358800</v>
      </c>
      <c r="E596" s="20">
        <v>777</v>
      </c>
      <c r="F596" s="20">
        <v>12</v>
      </c>
      <c r="G596" s="417">
        <v>64.75</v>
      </c>
      <c r="H596" s="243">
        <v>412</v>
      </c>
      <c r="I596" s="20">
        <v>5</v>
      </c>
      <c r="J596" s="20">
        <v>82.4</v>
      </c>
      <c r="K596" s="20"/>
      <c r="L596" s="20"/>
      <c r="M596" s="20"/>
      <c r="N596" s="414">
        <v>0</v>
      </c>
      <c r="O596" s="378">
        <v>0</v>
      </c>
      <c r="P596" s="415">
        <v>0</v>
      </c>
      <c r="Q596" s="378">
        <v>0</v>
      </c>
      <c r="R596" s="378">
        <v>0</v>
      </c>
      <c r="S596" s="378">
        <v>0</v>
      </c>
      <c r="T596" s="381">
        <v>0</v>
      </c>
      <c r="U596" s="420">
        <v>0</v>
      </c>
      <c r="V596" s="21"/>
    </row>
    <row r="597" spans="1:22" x14ac:dyDescent="0.3">
      <c r="A597" s="21" t="s">
        <v>1730</v>
      </c>
      <c r="B597" s="21" t="s">
        <v>24</v>
      </c>
      <c r="C597" s="299" t="s">
        <v>38</v>
      </c>
      <c r="D597" s="241">
        <v>432700</v>
      </c>
      <c r="E597" s="20">
        <v>1283</v>
      </c>
      <c r="F597" s="20">
        <v>15</v>
      </c>
      <c r="G597" s="417">
        <v>85.533333333333331</v>
      </c>
      <c r="H597" s="243">
        <v>795</v>
      </c>
      <c r="I597" s="20">
        <v>10</v>
      </c>
      <c r="J597" s="20">
        <v>79.5</v>
      </c>
      <c r="K597" s="20">
        <v>611</v>
      </c>
      <c r="L597" s="20">
        <v>10</v>
      </c>
      <c r="M597" s="20">
        <v>61.1</v>
      </c>
      <c r="N597" s="414">
        <v>1726</v>
      </c>
      <c r="O597" s="378">
        <v>22</v>
      </c>
      <c r="P597" s="415">
        <v>78.45</v>
      </c>
      <c r="Q597" s="378">
        <v>104</v>
      </c>
      <c r="R597" s="378">
        <v>1</v>
      </c>
      <c r="S597" s="378">
        <v>104</v>
      </c>
      <c r="T597" s="381">
        <v>75.8</v>
      </c>
      <c r="U597" s="420">
        <v>0</v>
      </c>
      <c r="V597" s="21"/>
    </row>
    <row r="598" spans="1:22" x14ac:dyDescent="0.3">
      <c r="A598" s="21" t="s">
        <v>1554</v>
      </c>
      <c r="B598" s="21" t="s">
        <v>15</v>
      </c>
      <c r="C598" s="299" t="s">
        <v>9</v>
      </c>
      <c r="D598" s="241">
        <v>173100</v>
      </c>
      <c r="E598" s="20">
        <v>324</v>
      </c>
      <c r="F598" s="20">
        <v>7</v>
      </c>
      <c r="G598" s="417">
        <v>46.285714285714285</v>
      </c>
      <c r="H598" s="243">
        <v>53</v>
      </c>
      <c r="I598" s="20">
        <v>1</v>
      </c>
      <c r="J598" s="20">
        <v>53</v>
      </c>
      <c r="K598" s="20"/>
      <c r="L598" s="20"/>
      <c r="M598" s="20"/>
      <c r="N598" s="414"/>
      <c r="O598" s="378"/>
      <c r="P598" s="415"/>
      <c r="Q598" s="378"/>
      <c r="R598" s="378"/>
      <c r="S598" s="378"/>
      <c r="T598" s="381"/>
      <c r="U598" s="420"/>
      <c r="V598" s="280"/>
    </row>
    <row r="599" spans="1:22" x14ac:dyDescent="0.3">
      <c r="A599" s="21" t="s">
        <v>1370</v>
      </c>
      <c r="B599" s="21" t="s">
        <v>19</v>
      </c>
      <c r="C599" s="299" t="s">
        <v>1972</v>
      </c>
      <c r="D599" s="241">
        <v>230200</v>
      </c>
      <c r="E599" s="20">
        <v>828</v>
      </c>
      <c r="F599" s="20">
        <v>14</v>
      </c>
      <c r="G599" s="417">
        <v>59.142857142857146</v>
      </c>
      <c r="H599" s="243">
        <v>296</v>
      </c>
      <c r="I599" s="20">
        <v>7</v>
      </c>
      <c r="J599" s="20">
        <v>42.3</v>
      </c>
      <c r="K599" s="20">
        <v>348</v>
      </c>
      <c r="L599" s="20">
        <v>5</v>
      </c>
      <c r="M599" s="20">
        <v>69.599999999999994</v>
      </c>
      <c r="N599" s="414">
        <v>0</v>
      </c>
      <c r="O599" s="378">
        <v>0</v>
      </c>
      <c r="P599" s="415">
        <v>0</v>
      </c>
      <c r="Q599" s="378"/>
      <c r="R599" s="378"/>
      <c r="S599" s="378"/>
      <c r="T599" s="381"/>
      <c r="U599" s="420"/>
      <c r="V599" s="21"/>
    </row>
    <row r="600" spans="1:22" x14ac:dyDescent="0.3">
      <c r="A600" s="21" t="s">
        <v>1371</v>
      </c>
      <c r="B600" s="21" t="s">
        <v>13</v>
      </c>
      <c r="C600" s="299" t="s">
        <v>9</v>
      </c>
      <c r="D600" s="241">
        <v>582700</v>
      </c>
      <c r="E600" s="20">
        <v>1833</v>
      </c>
      <c r="F600" s="20">
        <v>19</v>
      </c>
      <c r="G600" s="417">
        <v>96.473684210526315</v>
      </c>
      <c r="H600" s="243">
        <v>2355</v>
      </c>
      <c r="I600" s="20">
        <v>22</v>
      </c>
      <c r="J600" s="20">
        <v>107</v>
      </c>
      <c r="K600" s="20">
        <v>1169</v>
      </c>
      <c r="L600" s="20">
        <v>13</v>
      </c>
      <c r="M600" s="20">
        <v>89.9</v>
      </c>
      <c r="N600" s="414">
        <v>2130</v>
      </c>
      <c r="O600" s="378">
        <v>22</v>
      </c>
      <c r="P600" s="415">
        <v>96.82</v>
      </c>
      <c r="Q600" s="419">
        <v>1420</v>
      </c>
      <c r="R600" s="378">
        <v>18</v>
      </c>
      <c r="S600" s="378">
        <v>78.900000000000006</v>
      </c>
      <c r="T600" s="381">
        <v>91.45</v>
      </c>
      <c r="U600" s="420">
        <v>85.67</v>
      </c>
      <c r="V600" s="21"/>
    </row>
    <row r="601" spans="1:22" x14ac:dyDescent="0.3">
      <c r="A601" s="21" t="s">
        <v>1372</v>
      </c>
      <c r="B601" s="21" t="s">
        <v>3</v>
      </c>
      <c r="C601" s="299" t="s">
        <v>1974</v>
      </c>
      <c r="D601" s="241">
        <v>261300</v>
      </c>
      <c r="E601" s="20">
        <v>1756</v>
      </c>
      <c r="F601" s="20">
        <v>21</v>
      </c>
      <c r="G601" s="417">
        <v>83.61904761904762</v>
      </c>
      <c r="H601" s="243">
        <v>300</v>
      </c>
      <c r="I601" s="20">
        <v>5</v>
      </c>
      <c r="J601" s="20">
        <v>60</v>
      </c>
      <c r="K601" s="20">
        <v>921</v>
      </c>
      <c r="L601" s="20">
        <v>16</v>
      </c>
      <c r="M601" s="20">
        <v>57.6</v>
      </c>
      <c r="N601" s="414">
        <v>925</v>
      </c>
      <c r="O601" s="378">
        <v>19</v>
      </c>
      <c r="P601" s="415">
        <v>48.68</v>
      </c>
      <c r="Q601" s="419">
        <v>1236</v>
      </c>
      <c r="R601" s="378">
        <v>21</v>
      </c>
      <c r="S601" s="378">
        <v>58.9</v>
      </c>
      <c r="T601" s="381"/>
      <c r="U601" s="420"/>
      <c r="V601" s="21"/>
    </row>
    <row r="602" spans="1:22" x14ac:dyDescent="0.3">
      <c r="A602" s="21" t="s">
        <v>1373</v>
      </c>
      <c r="B602" s="21" t="s">
        <v>15</v>
      </c>
      <c r="C602" s="299" t="s">
        <v>9</v>
      </c>
      <c r="D602" s="241">
        <v>537100</v>
      </c>
      <c r="E602" s="20">
        <v>1832</v>
      </c>
      <c r="F602" s="20">
        <v>20</v>
      </c>
      <c r="G602" s="417">
        <v>91.6</v>
      </c>
      <c r="H602" s="243">
        <v>2072</v>
      </c>
      <c r="I602" s="20">
        <v>21</v>
      </c>
      <c r="J602" s="20">
        <v>98.7</v>
      </c>
      <c r="K602" s="20">
        <v>1733</v>
      </c>
      <c r="L602" s="20">
        <v>17</v>
      </c>
      <c r="M602" s="20">
        <v>101.9</v>
      </c>
      <c r="N602" s="414">
        <v>396</v>
      </c>
      <c r="O602" s="378">
        <v>6</v>
      </c>
      <c r="P602" s="415">
        <v>66</v>
      </c>
      <c r="Q602" s="378">
        <v>161</v>
      </c>
      <c r="R602" s="378">
        <v>3</v>
      </c>
      <c r="S602" s="378">
        <v>53.7</v>
      </c>
      <c r="T602" s="381">
        <v>0</v>
      </c>
      <c r="U602" s="420"/>
      <c r="V602" s="21"/>
    </row>
    <row r="603" spans="1:22" x14ac:dyDescent="0.3">
      <c r="A603" s="21" t="s">
        <v>1374</v>
      </c>
      <c r="B603" s="21" t="s">
        <v>2</v>
      </c>
      <c r="C603" s="299" t="s">
        <v>38</v>
      </c>
      <c r="D603" s="241">
        <v>380800</v>
      </c>
      <c r="E603" s="20">
        <v>1407</v>
      </c>
      <c r="F603" s="20">
        <v>20</v>
      </c>
      <c r="G603" s="417">
        <v>70.349999999999994</v>
      </c>
      <c r="H603" s="243">
        <v>1539</v>
      </c>
      <c r="I603" s="20">
        <v>22</v>
      </c>
      <c r="J603" s="20">
        <v>70</v>
      </c>
      <c r="K603" s="20">
        <v>1090</v>
      </c>
      <c r="L603" s="20">
        <v>17</v>
      </c>
      <c r="M603" s="20">
        <v>64.099999999999994</v>
      </c>
      <c r="N603" s="414">
        <v>689</v>
      </c>
      <c r="O603" s="378">
        <v>10</v>
      </c>
      <c r="P603" s="415">
        <v>68.900000000000006</v>
      </c>
      <c r="Q603" s="419">
        <v>2043</v>
      </c>
      <c r="R603" s="378">
        <v>22</v>
      </c>
      <c r="S603" s="378">
        <v>92.9</v>
      </c>
      <c r="T603" s="381">
        <v>82.8</v>
      </c>
      <c r="U603" s="420">
        <v>85.91</v>
      </c>
      <c r="V603" s="21"/>
    </row>
    <row r="604" spans="1:22" x14ac:dyDescent="0.3">
      <c r="A604" s="21" t="s">
        <v>929</v>
      </c>
      <c r="B604" s="21" t="s">
        <v>2</v>
      </c>
      <c r="C604" s="299" t="s">
        <v>1974</v>
      </c>
      <c r="D604" s="241">
        <v>336000</v>
      </c>
      <c r="E604" s="20">
        <v>2026</v>
      </c>
      <c r="F604" s="20">
        <v>22</v>
      </c>
      <c r="G604" s="417">
        <v>92.090909090909093</v>
      </c>
      <c r="H604" s="243">
        <v>1111</v>
      </c>
      <c r="I604" s="20">
        <v>18</v>
      </c>
      <c r="J604" s="20">
        <v>61.7</v>
      </c>
      <c r="K604" s="20">
        <v>890</v>
      </c>
      <c r="L604" s="20">
        <v>14</v>
      </c>
      <c r="M604" s="20">
        <v>63.6</v>
      </c>
      <c r="N604" s="414">
        <v>1126</v>
      </c>
      <c r="O604" s="378">
        <v>19</v>
      </c>
      <c r="P604" s="415">
        <v>59.26</v>
      </c>
      <c r="Q604" s="378">
        <v>598</v>
      </c>
      <c r="R604" s="378">
        <v>10</v>
      </c>
      <c r="S604" s="378">
        <v>59.8</v>
      </c>
      <c r="T604" s="381">
        <v>62</v>
      </c>
      <c r="U604" s="420">
        <v>51.22</v>
      </c>
      <c r="V604" s="21"/>
    </row>
    <row r="605" spans="1:22" x14ac:dyDescent="0.3">
      <c r="A605" s="21" t="s">
        <v>1555</v>
      </c>
      <c r="B605" s="21" t="s">
        <v>2</v>
      </c>
      <c r="C605" s="299" t="s">
        <v>1972</v>
      </c>
      <c r="D605" s="241">
        <v>123900</v>
      </c>
      <c r="E605" s="20">
        <v>627</v>
      </c>
      <c r="F605" s="20">
        <v>14</v>
      </c>
      <c r="G605" s="417">
        <v>44.785714285714285</v>
      </c>
      <c r="H605" s="243">
        <v>46</v>
      </c>
      <c r="I605" s="20">
        <v>2</v>
      </c>
      <c r="J605" s="20">
        <v>23</v>
      </c>
      <c r="K605" s="20"/>
      <c r="L605" s="20">
        <v>0</v>
      </c>
      <c r="M605" s="20"/>
      <c r="N605" s="414"/>
      <c r="O605" s="378"/>
      <c r="P605" s="415"/>
      <c r="Q605" s="378"/>
      <c r="R605" s="378"/>
      <c r="S605" s="378"/>
      <c r="T605" s="381"/>
      <c r="U605" s="420"/>
      <c r="V605" s="280"/>
    </row>
    <row r="606" spans="1:22" x14ac:dyDescent="0.3">
      <c r="A606" s="21" t="s">
        <v>930</v>
      </c>
      <c r="B606" s="21" t="s">
        <v>25</v>
      </c>
      <c r="C606" s="299" t="s">
        <v>1972</v>
      </c>
      <c r="D606" s="241">
        <v>225300</v>
      </c>
      <c r="E606" s="20">
        <v>808</v>
      </c>
      <c r="F606" s="20">
        <v>13</v>
      </c>
      <c r="G606" s="417">
        <v>62.153846153846153</v>
      </c>
      <c r="H606" s="243"/>
      <c r="I606" s="20"/>
      <c r="J606" s="20"/>
      <c r="K606" s="20"/>
      <c r="L606" s="20"/>
      <c r="M606" s="20"/>
      <c r="N606" s="414">
        <v>897</v>
      </c>
      <c r="O606" s="378">
        <v>13</v>
      </c>
      <c r="P606" s="415">
        <v>69</v>
      </c>
      <c r="Q606" s="419">
        <v>1233</v>
      </c>
      <c r="R606" s="378">
        <v>21</v>
      </c>
      <c r="S606" s="378">
        <v>58.7</v>
      </c>
      <c r="T606" s="381">
        <v>0</v>
      </c>
      <c r="U606" s="420"/>
      <c r="V606" s="280"/>
    </row>
    <row r="607" spans="1:22" x14ac:dyDescent="0.3">
      <c r="A607" s="21" t="s">
        <v>1375</v>
      </c>
      <c r="B607" s="21" t="s">
        <v>21</v>
      </c>
      <c r="C607" s="299" t="s">
        <v>9</v>
      </c>
      <c r="D607" s="241">
        <v>361200</v>
      </c>
      <c r="E607" s="20">
        <v>942</v>
      </c>
      <c r="F607" s="20">
        <v>16</v>
      </c>
      <c r="G607" s="417">
        <v>58.875</v>
      </c>
      <c r="H607" s="243">
        <v>1460</v>
      </c>
      <c r="I607" s="20">
        <v>22</v>
      </c>
      <c r="J607" s="20">
        <v>66.400000000000006</v>
      </c>
      <c r="K607" s="20">
        <v>587</v>
      </c>
      <c r="L607" s="20">
        <v>9</v>
      </c>
      <c r="M607" s="20">
        <v>65.2</v>
      </c>
      <c r="N607" s="414">
        <v>0</v>
      </c>
      <c r="O607" s="378">
        <v>0</v>
      </c>
      <c r="P607" s="415">
        <v>0</v>
      </c>
      <c r="Q607" s="419"/>
      <c r="R607" s="378"/>
      <c r="S607" s="378"/>
      <c r="T607" s="381"/>
      <c r="U607" s="420"/>
      <c r="V607" s="280"/>
    </row>
    <row r="608" spans="1:22" x14ac:dyDescent="0.3">
      <c r="A608" s="21" t="s">
        <v>1729</v>
      </c>
      <c r="B608" s="21" t="s">
        <v>24</v>
      </c>
      <c r="C608" s="299" t="s">
        <v>10</v>
      </c>
      <c r="D608" s="241">
        <v>117300</v>
      </c>
      <c r="E608" s="20">
        <v>8</v>
      </c>
      <c r="F608" s="20">
        <v>1</v>
      </c>
      <c r="G608" s="417">
        <v>8</v>
      </c>
      <c r="H608" s="243"/>
      <c r="I608" s="20"/>
      <c r="J608" s="20"/>
      <c r="K608" s="20"/>
      <c r="L608" s="20"/>
      <c r="M608" s="20"/>
      <c r="N608" s="414"/>
      <c r="O608" s="378"/>
      <c r="P608" s="415"/>
      <c r="Q608" s="419"/>
      <c r="R608" s="378"/>
      <c r="S608" s="378"/>
      <c r="T608" s="381"/>
      <c r="U608" s="420"/>
      <c r="V608" s="280"/>
    </row>
    <row r="609" spans="1:22" x14ac:dyDescent="0.3">
      <c r="A609" s="21" t="s">
        <v>1376</v>
      </c>
      <c r="B609" s="21" t="s">
        <v>13</v>
      </c>
      <c r="C609" s="299" t="s">
        <v>10</v>
      </c>
      <c r="D609" s="241">
        <v>343300</v>
      </c>
      <c r="E609" s="20">
        <v>236</v>
      </c>
      <c r="F609" s="20">
        <v>4</v>
      </c>
      <c r="G609" s="417">
        <v>59</v>
      </c>
      <c r="H609" s="243">
        <v>946</v>
      </c>
      <c r="I609" s="20">
        <v>15</v>
      </c>
      <c r="J609" s="20">
        <v>63.1</v>
      </c>
      <c r="K609" s="20">
        <v>47</v>
      </c>
      <c r="L609" s="20">
        <v>1</v>
      </c>
      <c r="M609" s="20">
        <v>47</v>
      </c>
      <c r="N609" s="414">
        <v>0</v>
      </c>
      <c r="O609" s="378">
        <v>0</v>
      </c>
      <c r="P609" s="415">
        <v>0</v>
      </c>
      <c r="Q609" s="378"/>
      <c r="R609" s="378"/>
      <c r="S609" s="378"/>
      <c r="T609" s="381"/>
      <c r="U609" s="420"/>
      <c r="V609" s="280"/>
    </row>
    <row r="610" spans="1:22" x14ac:dyDescent="0.3">
      <c r="A610" s="21" t="s">
        <v>1377</v>
      </c>
      <c r="B610" s="21" t="s">
        <v>13</v>
      </c>
      <c r="C610" s="299" t="s">
        <v>10</v>
      </c>
      <c r="D610" s="241">
        <v>400900</v>
      </c>
      <c r="E610" s="20">
        <v>728</v>
      </c>
      <c r="F610" s="20">
        <v>13</v>
      </c>
      <c r="G610" s="417">
        <v>56</v>
      </c>
      <c r="H610" s="243">
        <v>1473</v>
      </c>
      <c r="I610" s="20">
        <v>20</v>
      </c>
      <c r="J610" s="20">
        <v>73.7</v>
      </c>
      <c r="K610" s="20">
        <v>1325</v>
      </c>
      <c r="L610" s="20">
        <v>17</v>
      </c>
      <c r="M610" s="20">
        <v>77.900000000000006</v>
      </c>
      <c r="N610" s="414">
        <v>2077</v>
      </c>
      <c r="O610" s="378">
        <v>22</v>
      </c>
      <c r="P610" s="415">
        <v>94.41</v>
      </c>
      <c r="Q610" s="419">
        <v>1738</v>
      </c>
      <c r="R610" s="378">
        <v>19</v>
      </c>
      <c r="S610" s="378">
        <v>91.5</v>
      </c>
      <c r="T610" s="381">
        <v>82.14</v>
      </c>
      <c r="U610" s="420">
        <v>84.86</v>
      </c>
      <c r="V610" s="21"/>
    </row>
    <row r="611" spans="1:22" x14ac:dyDescent="0.3">
      <c r="A611" s="21" t="s">
        <v>1378</v>
      </c>
      <c r="B611" s="21" t="s">
        <v>18</v>
      </c>
      <c r="C611" s="299" t="s">
        <v>38</v>
      </c>
      <c r="D611" s="241">
        <v>376500</v>
      </c>
      <c r="E611" s="20">
        <v>500</v>
      </c>
      <c r="F611" s="20">
        <v>9</v>
      </c>
      <c r="G611" s="417">
        <v>55.555555555555557</v>
      </c>
      <c r="H611" s="243">
        <v>1245</v>
      </c>
      <c r="I611" s="20">
        <v>18</v>
      </c>
      <c r="J611" s="20">
        <v>69.2</v>
      </c>
      <c r="K611" s="20">
        <v>1095</v>
      </c>
      <c r="L611" s="20">
        <v>15</v>
      </c>
      <c r="M611" s="20">
        <v>73</v>
      </c>
      <c r="N611" s="414">
        <v>1090</v>
      </c>
      <c r="O611" s="378">
        <v>18</v>
      </c>
      <c r="P611" s="415">
        <v>60.56</v>
      </c>
      <c r="Q611" s="378">
        <v>530</v>
      </c>
      <c r="R611" s="378">
        <v>11</v>
      </c>
      <c r="S611" s="378">
        <v>48.2</v>
      </c>
      <c r="T611" s="381">
        <v>69.430000000000007</v>
      </c>
      <c r="U611" s="420">
        <v>63</v>
      </c>
      <c r="V611" s="21"/>
    </row>
    <row r="612" spans="1:22" x14ac:dyDescent="0.3">
      <c r="A612" s="21" t="s">
        <v>931</v>
      </c>
      <c r="B612" s="21" t="s">
        <v>24</v>
      </c>
      <c r="C612" s="299" t="s">
        <v>38</v>
      </c>
      <c r="D612" s="241">
        <v>186200</v>
      </c>
      <c r="E612" s="20">
        <v>375</v>
      </c>
      <c r="F612" s="20">
        <v>7</v>
      </c>
      <c r="G612" s="417">
        <v>53.571428571428569</v>
      </c>
      <c r="H612" s="243">
        <v>19</v>
      </c>
      <c r="I612" s="20">
        <v>1</v>
      </c>
      <c r="J612" s="20">
        <v>19</v>
      </c>
      <c r="K612" s="20">
        <v>171</v>
      </c>
      <c r="L612" s="20">
        <v>3</v>
      </c>
      <c r="M612" s="20">
        <v>57</v>
      </c>
      <c r="N612" s="414">
        <v>584</v>
      </c>
      <c r="O612" s="378">
        <v>13</v>
      </c>
      <c r="P612" s="415">
        <v>44.92</v>
      </c>
      <c r="Q612" s="419">
        <v>1098</v>
      </c>
      <c r="R612" s="378">
        <v>17</v>
      </c>
      <c r="S612" s="378">
        <v>64.599999999999994</v>
      </c>
      <c r="T612" s="381">
        <v>0</v>
      </c>
      <c r="U612" s="420"/>
      <c r="V612" s="280"/>
    </row>
    <row r="613" spans="1:22" x14ac:dyDescent="0.3">
      <c r="A613" s="21" t="s">
        <v>1379</v>
      </c>
      <c r="B613" s="21" t="s">
        <v>17</v>
      </c>
      <c r="C613" s="299" t="s">
        <v>38</v>
      </c>
      <c r="D613" s="241">
        <v>130600</v>
      </c>
      <c r="E613" s="20">
        <v>761</v>
      </c>
      <c r="F613" s="20">
        <v>15</v>
      </c>
      <c r="G613" s="417">
        <v>50.733333333333334</v>
      </c>
      <c r="H613" s="243">
        <v>90</v>
      </c>
      <c r="I613" s="20">
        <v>3</v>
      </c>
      <c r="J613" s="20">
        <v>30</v>
      </c>
      <c r="K613" s="20"/>
      <c r="L613" s="20">
        <v>0</v>
      </c>
      <c r="M613" s="20"/>
      <c r="N613" s="414">
        <v>0</v>
      </c>
      <c r="O613" s="378">
        <v>0</v>
      </c>
      <c r="P613" s="415">
        <v>0</v>
      </c>
      <c r="Q613" s="419"/>
      <c r="R613" s="378"/>
      <c r="S613" s="378"/>
      <c r="T613" s="381"/>
      <c r="U613" s="420"/>
      <c r="V613" s="280"/>
    </row>
    <row r="614" spans="1:22" x14ac:dyDescent="0.3">
      <c r="A614" s="21" t="s">
        <v>1556</v>
      </c>
      <c r="B614" s="21" t="s">
        <v>21</v>
      </c>
      <c r="C614" s="299" t="s">
        <v>10</v>
      </c>
      <c r="D614" s="241">
        <v>123900</v>
      </c>
      <c r="E614" s="20">
        <v>0</v>
      </c>
      <c r="F614" s="20">
        <v>0</v>
      </c>
      <c r="G614" s="417">
        <v>0</v>
      </c>
      <c r="H614" s="243"/>
      <c r="I614" s="20"/>
      <c r="J614" s="20"/>
      <c r="K614" s="20"/>
      <c r="L614" s="20"/>
      <c r="M614" s="20"/>
      <c r="N614" s="414"/>
      <c r="O614" s="378"/>
      <c r="P614" s="415"/>
      <c r="Q614" s="419"/>
      <c r="R614" s="378"/>
      <c r="S614" s="378"/>
      <c r="T614" s="381"/>
      <c r="U614" s="420"/>
      <c r="V614" s="280"/>
    </row>
    <row r="615" spans="1:22" x14ac:dyDescent="0.3">
      <c r="A615" s="21" t="s">
        <v>1001</v>
      </c>
      <c r="B615" s="21" t="s">
        <v>2</v>
      </c>
      <c r="C615" s="299" t="s">
        <v>10</v>
      </c>
      <c r="D615" s="241">
        <v>295900</v>
      </c>
      <c r="E615" s="20">
        <v>894</v>
      </c>
      <c r="F615" s="20">
        <v>13</v>
      </c>
      <c r="G615" s="417">
        <v>68.769230769230774</v>
      </c>
      <c r="H615" s="243">
        <v>598</v>
      </c>
      <c r="I615" s="20">
        <v>11</v>
      </c>
      <c r="J615" s="20">
        <v>54.4</v>
      </c>
      <c r="K615" s="20">
        <v>434</v>
      </c>
      <c r="L615" s="20">
        <v>7</v>
      </c>
      <c r="M615" s="20">
        <v>62</v>
      </c>
      <c r="N615" s="414">
        <v>438</v>
      </c>
      <c r="O615" s="378">
        <v>7</v>
      </c>
      <c r="P615" s="415">
        <v>62.57</v>
      </c>
      <c r="Q615" s="378"/>
      <c r="R615" s="378"/>
      <c r="S615" s="378"/>
      <c r="T615" s="381"/>
      <c r="U615" s="420"/>
      <c r="V615" s="21"/>
    </row>
    <row r="616" spans="1:22" x14ac:dyDescent="0.3">
      <c r="A616" s="21" t="s">
        <v>1380</v>
      </c>
      <c r="B616" s="21" t="s">
        <v>41</v>
      </c>
      <c r="C616" s="299" t="s">
        <v>10</v>
      </c>
      <c r="D616" s="241">
        <v>428600</v>
      </c>
      <c r="E616" s="20">
        <v>2045</v>
      </c>
      <c r="F616" s="20">
        <v>21</v>
      </c>
      <c r="G616" s="417">
        <v>97.38095238095238</v>
      </c>
      <c r="H616" s="243">
        <v>1575</v>
      </c>
      <c r="I616" s="20">
        <v>20</v>
      </c>
      <c r="J616" s="20">
        <v>78.8</v>
      </c>
      <c r="K616" s="20">
        <v>1089</v>
      </c>
      <c r="L616" s="20">
        <v>14</v>
      </c>
      <c r="M616" s="20">
        <v>77.8</v>
      </c>
      <c r="N616" s="414">
        <v>2151</v>
      </c>
      <c r="O616" s="378">
        <v>22</v>
      </c>
      <c r="P616" s="415">
        <v>97.77</v>
      </c>
      <c r="Q616" s="419">
        <v>2160</v>
      </c>
      <c r="R616" s="378">
        <v>21</v>
      </c>
      <c r="S616" s="378">
        <v>102.9</v>
      </c>
      <c r="T616" s="381">
        <v>101</v>
      </c>
      <c r="U616" s="420">
        <v>94.18</v>
      </c>
      <c r="V616" s="21"/>
    </row>
    <row r="617" spans="1:22" x14ac:dyDescent="0.3">
      <c r="A617" s="21" t="s">
        <v>1381</v>
      </c>
      <c r="B617" s="21" t="s">
        <v>25</v>
      </c>
      <c r="C617" s="299" t="s">
        <v>9</v>
      </c>
      <c r="D617" s="241">
        <v>402500</v>
      </c>
      <c r="E617" s="20">
        <v>645</v>
      </c>
      <c r="F617" s="20">
        <v>13</v>
      </c>
      <c r="G617" s="417">
        <v>49.615384615384613</v>
      </c>
      <c r="H617" s="243">
        <v>1405</v>
      </c>
      <c r="I617" s="20">
        <v>19</v>
      </c>
      <c r="J617" s="20">
        <v>73.900000000000006</v>
      </c>
      <c r="K617" s="20">
        <v>617</v>
      </c>
      <c r="L617" s="20">
        <v>10</v>
      </c>
      <c r="M617" s="20">
        <v>61.7</v>
      </c>
      <c r="N617" s="414">
        <v>253</v>
      </c>
      <c r="O617" s="378">
        <v>4</v>
      </c>
      <c r="P617" s="415">
        <v>63.25</v>
      </c>
      <c r="Q617" s="419"/>
      <c r="R617" s="378">
        <v>0</v>
      </c>
      <c r="S617" s="378">
        <v>0</v>
      </c>
      <c r="T617" s="381">
        <v>0</v>
      </c>
      <c r="U617" s="420"/>
      <c r="V617" s="21"/>
    </row>
    <row r="618" spans="1:22" x14ac:dyDescent="0.3">
      <c r="A618" s="21" t="s">
        <v>1382</v>
      </c>
      <c r="B618" s="21" t="s">
        <v>14</v>
      </c>
      <c r="C618" s="299" t="s">
        <v>9</v>
      </c>
      <c r="D618" s="241">
        <v>389800</v>
      </c>
      <c r="E618" s="20">
        <v>24</v>
      </c>
      <c r="F618" s="20">
        <v>1</v>
      </c>
      <c r="G618" s="417">
        <v>24</v>
      </c>
      <c r="H618" s="243">
        <v>1504</v>
      </c>
      <c r="I618" s="20">
        <v>21</v>
      </c>
      <c r="J618" s="20">
        <v>71.599999999999994</v>
      </c>
      <c r="K618" s="20">
        <v>869</v>
      </c>
      <c r="L618" s="20">
        <v>15</v>
      </c>
      <c r="M618" s="20">
        <v>57.9</v>
      </c>
      <c r="N618" s="414">
        <v>1427</v>
      </c>
      <c r="O618" s="378">
        <v>22</v>
      </c>
      <c r="P618" s="415">
        <v>64.86</v>
      </c>
      <c r="Q618" s="378">
        <v>838</v>
      </c>
      <c r="R618" s="378">
        <v>12</v>
      </c>
      <c r="S618" s="378">
        <v>69.8</v>
      </c>
      <c r="T618" s="381">
        <v>71.459999999999994</v>
      </c>
      <c r="U618" s="420">
        <v>69.900000000000006</v>
      </c>
      <c r="V618" s="21"/>
    </row>
    <row r="619" spans="1:22" x14ac:dyDescent="0.3">
      <c r="A619" s="21" t="s">
        <v>1002</v>
      </c>
      <c r="B619" s="21" t="s">
        <v>24</v>
      </c>
      <c r="C619" s="299" t="s">
        <v>10</v>
      </c>
      <c r="D619" s="241">
        <v>406100</v>
      </c>
      <c r="E619" s="20">
        <v>1787</v>
      </c>
      <c r="F619" s="20">
        <v>21</v>
      </c>
      <c r="G619" s="417">
        <v>85.095238095238102</v>
      </c>
      <c r="H619" s="243">
        <v>1119</v>
      </c>
      <c r="I619" s="20">
        <v>15</v>
      </c>
      <c r="J619" s="20">
        <v>74.599999999999994</v>
      </c>
      <c r="K619" s="20">
        <v>1208</v>
      </c>
      <c r="L619" s="20">
        <v>16</v>
      </c>
      <c r="M619" s="20">
        <v>75.5</v>
      </c>
      <c r="N619" s="414">
        <v>746</v>
      </c>
      <c r="O619" s="378">
        <v>12</v>
      </c>
      <c r="P619" s="415">
        <v>62.17</v>
      </c>
      <c r="Q619" s="378"/>
      <c r="R619" s="378"/>
      <c r="S619" s="378"/>
      <c r="T619" s="381"/>
      <c r="U619" s="420"/>
      <c r="V619" s="21"/>
    </row>
    <row r="620" spans="1:22" x14ac:dyDescent="0.3">
      <c r="A620" s="21" t="s">
        <v>1557</v>
      </c>
      <c r="B620" s="21" t="s">
        <v>12</v>
      </c>
      <c r="C620" s="299" t="s">
        <v>38</v>
      </c>
      <c r="D620" s="241">
        <v>313300</v>
      </c>
      <c r="E620" s="20">
        <v>897</v>
      </c>
      <c r="F620" s="20">
        <v>16</v>
      </c>
      <c r="G620" s="417">
        <v>56.0625</v>
      </c>
      <c r="H620" s="243">
        <v>1036</v>
      </c>
      <c r="I620" s="20">
        <v>18</v>
      </c>
      <c r="J620" s="20">
        <v>57.6</v>
      </c>
      <c r="K620" s="20"/>
      <c r="L620" s="20"/>
      <c r="M620" s="20"/>
      <c r="N620" s="414"/>
      <c r="O620" s="378"/>
      <c r="P620" s="415"/>
      <c r="Q620" s="378"/>
      <c r="R620" s="378"/>
      <c r="S620" s="378"/>
      <c r="T620" s="381"/>
      <c r="U620" s="420"/>
      <c r="V620" s="21"/>
    </row>
    <row r="621" spans="1:22" x14ac:dyDescent="0.3">
      <c r="A621" s="21" t="s">
        <v>1558</v>
      </c>
      <c r="B621" s="21" t="s">
        <v>17</v>
      </c>
      <c r="C621" s="299" t="s">
        <v>10</v>
      </c>
      <c r="D621" s="241">
        <v>342900</v>
      </c>
      <c r="E621" s="20">
        <v>1802</v>
      </c>
      <c r="F621" s="20">
        <v>21</v>
      </c>
      <c r="G621" s="417">
        <v>85.80952380952381</v>
      </c>
      <c r="H621" s="243">
        <v>756</v>
      </c>
      <c r="I621" s="20">
        <v>12</v>
      </c>
      <c r="J621" s="20">
        <v>63</v>
      </c>
      <c r="K621" s="20">
        <v>512</v>
      </c>
      <c r="L621" s="20">
        <v>5</v>
      </c>
      <c r="M621" s="20">
        <v>102.4</v>
      </c>
      <c r="N621" s="414">
        <v>0</v>
      </c>
      <c r="O621" s="378">
        <v>0</v>
      </c>
      <c r="P621" s="415">
        <v>0</v>
      </c>
      <c r="Q621" s="378"/>
      <c r="R621" s="378"/>
      <c r="S621" s="378"/>
      <c r="T621" s="381"/>
      <c r="U621" s="420"/>
      <c r="V621" s="21"/>
    </row>
    <row r="622" spans="1:22" x14ac:dyDescent="0.3">
      <c r="A622" s="21" t="s">
        <v>1003</v>
      </c>
      <c r="B622" s="21" t="s">
        <v>23</v>
      </c>
      <c r="C622" s="299" t="s">
        <v>1972</v>
      </c>
      <c r="D622" s="241">
        <v>400200</v>
      </c>
      <c r="E622" s="20">
        <v>2053</v>
      </c>
      <c r="F622" s="20">
        <v>22</v>
      </c>
      <c r="G622" s="417">
        <v>93.318181818181813</v>
      </c>
      <c r="H622" s="243">
        <v>1397</v>
      </c>
      <c r="I622" s="20">
        <v>19</v>
      </c>
      <c r="J622" s="20">
        <v>73.5</v>
      </c>
      <c r="K622" s="20">
        <v>983</v>
      </c>
      <c r="L622" s="20">
        <v>14</v>
      </c>
      <c r="M622" s="20">
        <v>70.2</v>
      </c>
      <c r="N622" s="414">
        <v>1710</v>
      </c>
      <c r="O622" s="378">
        <v>22</v>
      </c>
      <c r="P622" s="415">
        <v>77.73</v>
      </c>
      <c r="Q622" s="378"/>
      <c r="R622" s="378"/>
      <c r="S622" s="378"/>
      <c r="T622" s="381"/>
      <c r="U622" s="420"/>
      <c r="V622" s="21"/>
    </row>
    <row r="623" spans="1:22" x14ac:dyDescent="0.3">
      <c r="A623" s="21" t="s">
        <v>1383</v>
      </c>
      <c r="B623" s="21" t="s">
        <v>14</v>
      </c>
      <c r="C623" s="299" t="s">
        <v>9</v>
      </c>
      <c r="D623" s="241">
        <v>260100</v>
      </c>
      <c r="E623" s="20">
        <v>159</v>
      </c>
      <c r="F623" s="20">
        <v>3</v>
      </c>
      <c r="G623" s="417">
        <v>53</v>
      </c>
      <c r="H623" s="243">
        <v>430</v>
      </c>
      <c r="I623" s="20">
        <v>9</v>
      </c>
      <c r="J623" s="20">
        <v>47.8</v>
      </c>
      <c r="K623" s="20">
        <v>154</v>
      </c>
      <c r="L623" s="20">
        <v>4</v>
      </c>
      <c r="M623" s="20">
        <v>38.5</v>
      </c>
      <c r="N623" s="414">
        <v>0</v>
      </c>
      <c r="O623" s="378">
        <v>0</v>
      </c>
      <c r="P623" s="415">
        <v>0</v>
      </c>
      <c r="Q623" s="378"/>
      <c r="R623" s="378"/>
      <c r="S623" s="378"/>
      <c r="T623" s="381"/>
      <c r="U623" s="420"/>
      <c r="V623" s="21"/>
    </row>
    <row r="624" spans="1:22" x14ac:dyDescent="0.3">
      <c r="A624" s="21" t="s">
        <v>1384</v>
      </c>
      <c r="B624" s="21" t="s">
        <v>25</v>
      </c>
      <c r="C624" s="299" t="s">
        <v>38</v>
      </c>
      <c r="D624" s="241">
        <v>337500</v>
      </c>
      <c r="E624" s="20">
        <v>913</v>
      </c>
      <c r="F624" s="20">
        <v>17</v>
      </c>
      <c r="G624" s="417">
        <v>53.705882352941174</v>
      </c>
      <c r="H624" s="243">
        <v>868</v>
      </c>
      <c r="I624" s="20">
        <v>14</v>
      </c>
      <c r="J624" s="20">
        <v>62</v>
      </c>
      <c r="K624" s="20">
        <v>1296</v>
      </c>
      <c r="L624" s="20">
        <v>17</v>
      </c>
      <c r="M624" s="20">
        <v>76.2</v>
      </c>
      <c r="N624" s="414">
        <v>1356</v>
      </c>
      <c r="O624" s="378">
        <v>22</v>
      </c>
      <c r="P624" s="415">
        <v>61.64</v>
      </c>
      <c r="Q624" s="378">
        <v>620</v>
      </c>
      <c r="R624" s="378">
        <v>10</v>
      </c>
      <c r="S624" s="378">
        <v>62</v>
      </c>
      <c r="T624" s="381"/>
      <c r="U624" s="420"/>
      <c r="V624" s="21"/>
    </row>
    <row r="625" spans="1:22" x14ac:dyDescent="0.3">
      <c r="A625" s="21" t="s">
        <v>1385</v>
      </c>
      <c r="B625" s="21" t="s">
        <v>16</v>
      </c>
      <c r="C625" s="299" t="s">
        <v>9</v>
      </c>
      <c r="D625" s="241">
        <v>540300</v>
      </c>
      <c r="E625" s="20">
        <v>2124</v>
      </c>
      <c r="F625" s="20">
        <v>22</v>
      </c>
      <c r="G625" s="417">
        <v>96.545454545454547</v>
      </c>
      <c r="H625" s="243">
        <v>1886</v>
      </c>
      <c r="I625" s="20">
        <v>19</v>
      </c>
      <c r="J625" s="20">
        <v>99.3</v>
      </c>
      <c r="K625" s="20">
        <v>1824</v>
      </c>
      <c r="L625" s="20">
        <v>17</v>
      </c>
      <c r="M625" s="20">
        <v>107.3</v>
      </c>
      <c r="N625" s="414">
        <v>1725</v>
      </c>
      <c r="O625" s="378">
        <v>18</v>
      </c>
      <c r="P625" s="415">
        <v>95.83</v>
      </c>
      <c r="Q625" s="419">
        <v>1805</v>
      </c>
      <c r="R625" s="378">
        <v>20</v>
      </c>
      <c r="S625" s="378">
        <v>90.2</v>
      </c>
      <c r="T625" s="381">
        <v>76.819999999999993</v>
      </c>
      <c r="U625" s="420"/>
      <c r="V625" s="21"/>
    </row>
    <row r="626" spans="1:22" x14ac:dyDescent="0.3">
      <c r="A626" s="21" t="s">
        <v>1559</v>
      </c>
      <c r="B626" s="21" t="s">
        <v>2</v>
      </c>
      <c r="C626" s="299" t="s">
        <v>1973</v>
      </c>
      <c r="D626" s="241">
        <v>123900</v>
      </c>
      <c r="E626" s="20">
        <v>0</v>
      </c>
      <c r="F626" s="20">
        <v>0</v>
      </c>
      <c r="G626" s="417">
        <v>0</v>
      </c>
      <c r="H626" s="243">
        <v>-1</v>
      </c>
      <c r="I626" s="20">
        <v>1</v>
      </c>
      <c r="J626" s="20">
        <v>-1</v>
      </c>
      <c r="K626" s="20"/>
      <c r="L626" s="20"/>
      <c r="M626" s="20"/>
      <c r="N626" s="414"/>
      <c r="O626" s="378"/>
      <c r="P626" s="415"/>
      <c r="Q626" s="419"/>
      <c r="R626" s="378"/>
      <c r="S626" s="378"/>
      <c r="T626" s="381"/>
      <c r="U626" s="420"/>
      <c r="V626" s="280"/>
    </row>
    <row r="627" spans="1:22" x14ac:dyDescent="0.3">
      <c r="A627" s="21" t="s">
        <v>1560</v>
      </c>
      <c r="B627" s="21" t="s">
        <v>41</v>
      </c>
      <c r="C627" s="299" t="s">
        <v>11</v>
      </c>
      <c r="D627" s="241">
        <v>455900</v>
      </c>
      <c r="E627" s="20">
        <v>776</v>
      </c>
      <c r="F627" s="20">
        <v>12</v>
      </c>
      <c r="G627" s="417">
        <v>64.666666666666671</v>
      </c>
      <c r="H627" s="243">
        <v>1005</v>
      </c>
      <c r="I627" s="20">
        <v>12</v>
      </c>
      <c r="J627" s="20">
        <v>83.8</v>
      </c>
      <c r="K627" s="20">
        <v>1224</v>
      </c>
      <c r="L627" s="20">
        <v>13</v>
      </c>
      <c r="M627" s="20">
        <v>94.2</v>
      </c>
      <c r="N627" s="414">
        <v>1406</v>
      </c>
      <c r="O627" s="378">
        <v>17</v>
      </c>
      <c r="P627" s="415">
        <v>82.71</v>
      </c>
      <c r="Q627" s="419">
        <v>1445</v>
      </c>
      <c r="R627" s="378">
        <v>16</v>
      </c>
      <c r="S627" s="378">
        <v>90.3</v>
      </c>
      <c r="T627" s="381">
        <v>103.05</v>
      </c>
      <c r="U627" s="420"/>
      <c r="V627" s="21"/>
    </row>
    <row r="628" spans="1:22" x14ac:dyDescent="0.3">
      <c r="A628" s="21" t="s">
        <v>1386</v>
      </c>
      <c r="B628" s="21" t="s">
        <v>26</v>
      </c>
      <c r="C628" s="299" t="s">
        <v>9</v>
      </c>
      <c r="D628" s="241">
        <v>449800</v>
      </c>
      <c r="E628" s="20">
        <v>2166</v>
      </c>
      <c r="F628" s="20">
        <v>21</v>
      </c>
      <c r="G628" s="417">
        <v>103.14285714285714</v>
      </c>
      <c r="H628" s="243">
        <v>1818</v>
      </c>
      <c r="I628" s="20">
        <v>22</v>
      </c>
      <c r="J628" s="20">
        <v>82.6</v>
      </c>
      <c r="K628" s="20">
        <v>1665</v>
      </c>
      <c r="L628" s="20">
        <v>17</v>
      </c>
      <c r="M628" s="20">
        <v>97.9</v>
      </c>
      <c r="N628" s="414">
        <v>1715</v>
      </c>
      <c r="O628" s="378">
        <v>21</v>
      </c>
      <c r="P628" s="415">
        <v>81.67</v>
      </c>
      <c r="Q628" s="419">
        <v>1652</v>
      </c>
      <c r="R628" s="378">
        <v>22</v>
      </c>
      <c r="S628" s="378">
        <v>75.099999999999994</v>
      </c>
      <c r="T628" s="381">
        <v>72.73</v>
      </c>
      <c r="U628" s="420">
        <v>70.099999999999994</v>
      </c>
      <c r="V628" s="21"/>
    </row>
    <row r="629" spans="1:22" x14ac:dyDescent="0.3">
      <c r="A629" s="21" t="s">
        <v>1387</v>
      </c>
      <c r="B629" s="21" t="s">
        <v>21</v>
      </c>
      <c r="C629" s="299" t="s">
        <v>9</v>
      </c>
      <c r="D629" s="241">
        <v>514500</v>
      </c>
      <c r="E629" s="20">
        <v>780</v>
      </c>
      <c r="F629" s="20">
        <v>11</v>
      </c>
      <c r="G629" s="417">
        <v>70.909090909090907</v>
      </c>
      <c r="H629" s="243">
        <v>1985</v>
      </c>
      <c r="I629" s="20">
        <v>21</v>
      </c>
      <c r="J629" s="20">
        <v>94.5</v>
      </c>
      <c r="K629" s="20">
        <v>1397</v>
      </c>
      <c r="L629" s="20">
        <v>16</v>
      </c>
      <c r="M629" s="20">
        <v>87.3</v>
      </c>
      <c r="N629" s="414">
        <v>1809</v>
      </c>
      <c r="O629" s="378">
        <v>20</v>
      </c>
      <c r="P629" s="415">
        <v>90.45</v>
      </c>
      <c r="Q629" s="419">
        <v>1723</v>
      </c>
      <c r="R629" s="378">
        <v>21</v>
      </c>
      <c r="S629" s="378">
        <v>82</v>
      </c>
      <c r="T629" s="381">
        <v>79.5</v>
      </c>
      <c r="U629" s="420">
        <v>69.75</v>
      </c>
      <c r="V629" s="21"/>
    </row>
    <row r="630" spans="1:22" x14ac:dyDescent="0.3">
      <c r="A630" s="21" t="s">
        <v>1561</v>
      </c>
      <c r="B630" s="21" t="s">
        <v>20</v>
      </c>
      <c r="C630" s="299" t="s">
        <v>38</v>
      </c>
      <c r="D630" s="241">
        <v>123900</v>
      </c>
      <c r="E630" s="20">
        <v>34</v>
      </c>
      <c r="F630" s="20">
        <v>1</v>
      </c>
      <c r="G630" s="417">
        <v>34</v>
      </c>
      <c r="H630" s="243"/>
      <c r="I630" s="20"/>
      <c r="J630" s="20"/>
      <c r="K630" s="20"/>
      <c r="L630" s="20"/>
      <c r="M630" s="20"/>
      <c r="N630" s="414"/>
      <c r="O630" s="378"/>
      <c r="P630" s="415"/>
      <c r="Q630" s="419"/>
      <c r="R630" s="378"/>
      <c r="S630" s="378"/>
      <c r="T630" s="381"/>
      <c r="U630" s="420"/>
      <c r="V630" s="280"/>
    </row>
    <row r="631" spans="1:22" x14ac:dyDescent="0.3">
      <c r="A631" s="21" t="s">
        <v>1388</v>
      </c>
      <c r="B631" s="21" t="s">
        <v>3</v>
      </c>
      <c r="C631" s="299" t="s">
        <v>1974</v>
      </c>
      <c r="D631" s="241">
        <v>296100</v>
      </c>
      <c r="E631" s="20">
        <v>307</v>
      </c>
      <c r="F631" s="20">
        <v>7</v>
      </c>
      <c r="G631" s="417">
        <v>43.857142857142854</v>
      </c>
      <c r="H631" s="243">
        <v>272</v>
      </c>
      <c r="I631" s="20">
        <v>4</v>
      </c>
      <c r="J631" s="20">
        <v>68</v>
      </c>
      <c r="K631" s="20">
        <v>78</v>
      </c>
      <c r="L631" s="20">
        <v>2</v>
      </c>
      <c r="M631" s="20">
        <v>39</v>
      </c>
      <c r="N631" s="414">
        <v>741</v>
      </c>
      <c r="O631" s="378">
        <v>13</v>
      </c>
      <c r="P631" s="415">
        <v>57</v>
      </c>
      <c r="Q631" s="378">
        <v>682</v>
      </c>
      <c r="R631" s="378">
        <v>13</v>
      </c>
      <c r="S631" s="378">
        <v>52.5</v>
      </c>
      <c r="T631" s="381">
        <v>42.3</v>
      </c>
      <c r="U631" s="420">
        <v>51.29</v>
      </c>
      <c r="V631" s="280"/>
    </row>
    <row r="632" spans="1:22" x14ac:dyDescent="0.3">
      <c r="A632" s="21" t="s">
        <v>1389</v>
      </c>
      <c r="B632" s="21" t="s">
        <v>12</v>
      </c>
      <c r="C632" s="299" t="s">
        <v>10</v>
      </c>
      <c r="D632" s="241">
        <v>390200</v>
      </c>
      <c r="E632" s="20">
        <v>938</v>
      </c>
      <c r="F632" s="20">
        <v>16</v>
      </c>
      <c r="G632" s="417">
        <v>58.625</v>
      </c>
      <c r="H632" s="243">
        <v>1577</v>
      </c>
      <c r="I632" s="20">
        <v>22</v>
      </c>
      <c r="J632" s="20">
        <v>71.7</v>
      </c>
      <c r="K632" s="20">
        <v>470</v>
      </c>
      <c r="L632" s="20">
        <v>8</v>
      </c>
      <c r="M632" s="20">
        <v>58.8</v>
      </c>
      <c r="N632" s="414">
        <v>0</v>
      </c>
      <c r="O632" s="378">
        <v>0</v>
      </c>
      <c r="P632" s="415">
        <v>0</v>
      </c>
      <c r="Q632" s="378"/>
      <c r="R632" s="378"/>
      <c r="S632" s="378"/>
      <c r="T632" s="381"/>
      <c r="U632" s="420"/>
      <c r="V632" s="280"/>
    </row>
    <row r="633" spans="1:22" x14ac:dyDescent="0.3">
      <c r="A633" s="21" t="s">
        <v>1562</v>
      </c>
      <c r="B633" s="21" t="s">
        <v>23</v>
      </c>
      <c r="C633" s="299" t="s">
        <v>1972</v>
      </c>
      <c r="D633" s="241">
        <v>123900</v>
      </c>
      <c r="E633" s="20">
        <v>0</v>
      </c>
      <c r="F633" s="20">
        <v>0</v>
      </c>
      <c r="G633" s="417">
        <v>0</v>
      </c>
      <c r="H633" s="243"/>
      <c r="I633" s="20"/>
      <c r="J633" s="20"/>
      <c r="K633" s="20"/>
      <c r="L633" s="20"/>
      <c r="M633" s="20"/>
      <c r="N633" s="414"/>
      <c r="O633" s="378"/>
      <c r="P633" s="415"/>
      <c r="Q633" s="378"/>
      <c r="R633" s="378"/>
      <c r="S633" s="378"/>
      <c r="T633" s="381"/>
      <c r="U633" s="420"/>
      <c r="V633" s="280"/>
    </row>
    <row r="634" spans="1:22" x14ac:dyDescent="0.3">
      <c r="A634" s="21" t="s">
        <v>1728</v>
      </c>
      <c r="B634" s="21" t="s">
        <v>16</v>
      </c>
      <c r="C634" s="299" t="s">
        <v>38</v>
      </c>
      <c r="D634" s="241">
        <v>325200</v>
      </c>
      <c r="E634" s="20">
        <v>1462</v>
      </c>
      <c r="F634" s="20">
        <v>21</v>
      </c>
      <c r="G634" s="417">
        <v>69.61904761904762</v>
      </c>
      <c r="H634" s="243">
        <v>1195</v>
      </c>
      <c r="I634" s="20">
        <v>20</v>
      </c>
      <c r="J634" s="20">
        <v>59.8</v>
      </c>
      <c r="K634" s="20">
        <v>943</v>
      </c>
      <c r="L634" s="20">
        <v>17</v>
      </c>
      <c r="M634" s="20">
        <v>55.5</v>
      </c>
      <c r="N634" s="414">
        <v>299</v>
      </c>
      <c r="O634" s="378">
        <v>7</v>
      </c>
      <c r="P634" s="415">
        <v>42.71</v>
      </c>
      <c r="Q634" s="378"/>
      <c r="R634" s="378"/>
      <c r="S634" s="378"/>
      <c r="T634" s="381"/>
      <c r="U634" s="420"/>
      <c r="V634" s="21"/>
    </row>
    <row r="635" spans="1:22" x14ac:dyDescent="0.3">
      <c r="A635" s="21" t="s">
        <v>1563</v>
      </c>
      <c r="B635" s="21" t="s">
        <v>3</v>
      </c>
      <c r="C635" s="299" t="s">
        <v>1972</v>
      </c>
      <c r="D635" s="241">
        <v>276400</v>
      </c>
      <c r="E635" s="20">
        <v>768</v>
      </c>
      <c r="F635" s="20">
        <v>14</v>
      </c>
      <c r="G635" s="417">
        <v>54.857142857142854</v>
      </c>
      <c r="H635" s="243">
        <v>914</v>
      </c>
      <c r="I635" s="20">
        <v>18</v>
      </c>
      <c r="J635" s="20">
        <v>50.8</v>
      </c>
      <c r="K635" s="20"/>
      <c r="L635" s="20"/>
      <c r="M635" s="20"/>
      <c r="N635" s="414"/>
      <c r="O635" s="378"/>
      <c r="P635" s="415"/>
      <c r="Q635" s="378"/>
      <c r="R635" s="378"/>
      <c r="S635" s="378"/>
      <c r="T635" s="381"/>
      <c r="U635" s="420"/>
      <c r="V635" s="21"/>
    </row>
    <row r="636" spans="1:22" x14ac:dyDescent="0.3">
      <c r="A636" s="21" t="s">
        <v>1004</v>
      </c>
      <c r="B636" s="21" t="s">
        <v>22</v>
      </c>
      <c r="C636" s="299" t="s">
        <v>1974</v>
      </c>
      <c r="D636" s="241">
        <v>286800</v>
      </c>
      <c r="E636" s="20">
        <v>1469</v>
      </c>
      <c r="F636" s="20">
        <v>21</v>
      </c>
      <c r="G636" s="417">
        <v>69.952380952380949</v>
      </c>
      <c r="H636" s="243">
        <v>843</v>
      </c>
      <c r="I636" s="20">
        <v>16</v>
      </c>
      <c r="J636" s="20">
        <v>52.7</v>
      </c>
      <c r="K636" s="20">
        <v>804</v>
      </c>
      <c r="L636" s="20">
        <v>13</v>
      </c>
      <c r="M636" s="20">
        <v>61.8</v>
      </c>
      <c r="N636" s="414">
        <v>216</v>
      </c>
      <c r="O636" s="378">
        <v>4</v>
      </c>
      <c r="P636" s="415">
        <v>54</v>
      </c>
      <c r="Q636" s="378"/>
      <c r="R636" s="378"/>
      <c r="S636" s="378"/>
      <c r="T636" s="381"/>
      <c r="U636" s="420"/>
      <c r="V636" s="21"/>
    </row>
    <row r="637" spans="1:22" x14ac:dyDescent="0.3">
      <c r="A637" s="21" t="s">
        <v>1390</v>
      </c>
      <c r="B637" s="21" t="s">
        <v>20</v>
      </c>
      <c r="C637" s="299" t="s">
        <v>9</v>
      </c>
      <c r="D637" s="241">
        <v>456100</v>
      </c>
      <c r="E637" s="20">
        <v>1683</v>
      </c>
      <c r="F637" s="20">
        <v>20</v>
      </c>
      <c r="G637" s="417">
        <v>84.15</v>
      </c>
      <c r="H637" s="243">
        <v>1676</v>
      </c>
      <c r="I637" s="20">
        <v>20</v>
      </c>
      <c r="J637" s="20">
        <v>83.8</v>
      </c>
      <c r="K637" s="20">
        <v>967</v>
      </c>
      <c r="L637" s="20">
        <v>13</v>
      </c>
      <c r="M637" s="20">
        <v>74.400000000000006</v>
      </c>
      <c r="N637" s="414">
        <v>645</v>
      </c>
      <c r="O637" s="378">
        <v>10</v>
      </c>
      <c r="P637" s="415">
        <v>64.5</v>
      </c>
      <c r="Q637" s="378"/>
      <c r="R637" s="378">
        <v>0</v>
      </c>
      <c r="S637" s="378">
        <v>0</v>
      </c>
      <c r="T637" s="381">
        <v>46</v>
      </c>
      <c r="U637" s="420"/>
      <c r="V637" s="21"/>
    </row>
    <row r="638" spans="1:22" x14ac:dyDescent="0.3">
      <c r="A638" s="21" t="s">
        <v>1391</v>
      </c>
      <c r="B638" s="21" t="s">
        <v>12</v>
      </c>
      <c r="C638" s="299" t="s">
        <v>1972</v>
      </c>
      <c r="D638" s="241">
        <v>521600</v>
      </c>
      <c r="E638" s="20">
        <v>0</v>
      </c>
      <c r="F638" s="20">
        <v>0</v>
      </c>
      <c r="G638" s="417">
        <v>0</v>
      </c>
      <c r="H638" s="243">
        <v>2108</v>
      </c>
      <c r="I638" s="20">
        <v>22</v>
      </c>
      <c r="J638" s="20">
        <v>95.8</v>
      </c>
      <c r="K638" s="20">
        <v>720</v>
      </c>
      <c r="L638" s="20">
        <v>9</v>
      </c>
      <c r="M638" s="20">
        <v>80</v>
      </c>
      <c r="N638" s="414">
        <v>940</v>
      </c>
      <c r="O638" s="378">
        <v>13</v>
      </c>
      <c r="P638" s="415">
        <v>72.31</v>
      </c>
      <c r="Q638" s="419">
        <v>1540</v>
      </c>
      <c r="R638" s="378">
        <v>19</v>
      </c>
      <c r="S638" s="378">
        <v>81.099999999999994</v>
      </c>
      <c r="T638" s="381">
        <v>78</v>
      </c>
      <c r="U638" s="420">
        <v>67.73</v>
      </c>
      <c r="V638" s="21"/>
    </row>
    <row r="639" spans="1:22" x14ac:dyDescent="0.3">
      <c r="A639" s="21" t="s">
        <v>1392</v>
      </c>
      <c r="B639" s="21" t="s">
        <v>18</v>
      </c>
      <c r="C639" s="299" t="s">
        <v>10</v>
      </c>
      <c r="D639" s="241">
        <v>549000</v>
      </c>
      <c r="E639" s="20">
        <v>1532</v>
      </c>
      <c r="F639" s="20">
        <v>18</v>
      </c>
      <c r="G639" s="417">
        <v>85.111111111111114</v>
      </c>
      <c r="H639" s="243">
        <v>2118</v>
      </c>
      <c r="I639" s="20">
        <v>21</v>
      </c>
      <c r="J639" s="20">
        <v>100.9</v>
      </c>
      <c r="K639" s="20">
        <v>911</v>
      </c>
      <c r="L639" s="20">
        <v>11</v>
      </c>
      <c r="M639" s="20">
        <v>82.8</v>
      </c>
      <c r="N639" s="414">
        <v>1715</v>
      </c>
      <c r="O639" s="378">
        <v>20</v>
      </c>
      <c r="P639" s="415">
        <v>85.75</v>
      </c>
      <c r="Q639" s="419">
        <v>2312</v>
      </c>
      <c r="R639" s="378">
        <v>22</v>
      </c>
      <c r="S639" s="378">
        <v>105.1</v>
      </c>
      <c r="T639" s="381">
        <v>102.22</v>
      </c>
      <c r="U639" s="420">
        <v>111.5</v>
      </c>
      <c r="V639" s="21"/>
    </row>
    <row r="640" spans="1:22" x14ac:dyDescent="0.3">
      <c r="A640" s="21" t="s">
        <v>1393</v>
      </c>
      <c r="B640" s="21" t="s">
        <v>16</v>
      </c>
      <c r="C640" s="299" t="s">
        <v>10</v>
      </c>
      <c r="D640" s="241">
        <v>451000</v>
      </c>
      <c r="E640" s="20">
        <v>1812</v>
      </c>
      <c r="F640" s="20">
        <v>20</v>
      </c>
      <c r="G640" s="417">
        <v>90.6</v>
      </c>
      <c r="H640" s="243">
        <v>1823</v>
      </c>
      <c r="I640" s="20">
        <v>22</v>
      </c>
      <c r="J640" s="20">
        <v>82.9</v>
      </c>
      <c r="K640" s="20">
        <v>1135</v>
      </c>
      <c r="L640" s="20">
        <v>14</v>
      </c>
      <c r="M640" s="20">
        <v>81.099999999999994</v>
      </c>
      <c r="N640" s="414">
        <v>0</v>
      </c>
      <c r="O640" s="378">
        <v>0</v>
      </c>
      <c r="P640" s="415">
        <v>0</v>
      </c>
      <c r="Q640" s="378"/>
      <c r="R640" s="378"/>
      <c r="S640" s="378"/>
      <c r="T640" s="381"/>
      <c r="U640" s="420"/>
      <c r="V640" s="280"/>
    </row>
    <row r="641" spans="1:22" x14ac:dyDescent="0.3">
      <c r="A641" s="21" t="s">
        <v>1692</v>
      </c>
      <c r="B641" s="21" t="s">
        <v>20</v>
      </c>
      <c r="C641" s="299" t="s">
        <v>1972</v>
      </c>
      <c r="D641" s="241">
        <v>117300</v>
      </c>
      <c r="E641" s="20">
        <v>63</v>
      </c>
      <c r="F641" s="20">
        <v>2</v>
      </c>
      <c r="G641" s="417">
        <v>31.5</v>
      </c>
      <c r="H641" s="243"/>
      <c r="I641" s="20"/>
      <c r="J641" s="20"/>
      <c r="K641" s="20"/>
      <c r="L641" s="20"/>
      <c r="M641" s="20"/>
      <c r="N641" s="414"/>
      <c r="O641" s="378"/>
      <c r="P641" s="415"/>
      <c r="Q641" s="378"/>
      <c r="R641" s="378"/>
      <c r="S641" s="378"/>
      <c r="T641" s="381"/>
      <c r="U641" s="420"/>
      <c r="V641" s="280"/>
    </row>
    <row r="642" spans="1:22" x14ac:dyDescent="0.3">
      <c r="A642" s="21" t="s">
        <v>1394</v>
      </c>
      <c r="B642" s="21" t="s">
        <v>26</v>
      </c>
      <c r="C642" s="299" t="s">
        <v>10</v>
      </c>
      <c r="D642" s="241">
        <v>337500</v>
      </c>
      <c r="E642" s="20">
        <v>759</v>
      </c>
      <c r="F642" s="20">
        <v>12</v>
      </c>
      <c r="G642" s="417">
        <v>63.25</v>
      </c>
      <c r="H642" s="243">
        <v>496</v>
      </c>
      <c r="I642" s="20">
        <v>8</v>
      </c>
      <c r="J642" s="20">
        <v>62</v>
      </c>
      <c r="K642" s="20">
        <v>1435</v>
      </c>
      <c r="L642" s="20">
        <v>16</v>
      </c>
      <c r="M642" s="20">
        <v>89.7</v>
      </c>
      <c r="N642" s="414">
        <v>1093</v>
      </c>
      <c r="O642" s="378">
        <v>18</v>
      </c>
      <c r="P642" s="415">
        <v>60.72</v>
      </c>
      <c r="Q642" s="378"/>
      <c r="R642" s="378">
        <v>0</v>
      </c>
      <c r="S642" s="378">
        <v>0</v>
      </c>
      <c r="T642" s="381">
        <v>44.5</v>
      </c>
      <c r="U642" s="420"/>
      <c r="V642" s="21"/>
    </row>
    <row r="643" spans="1:22" x14ac:dyDescent="0.3">
      <c r="A643" s="21" t="s">
        <v>1395</v>
      </c>
      <c r="B643" s="21" t="s">
        <v>17</v>
      </c>
      <c r="C643" s="299" t="s">
        <v>38</v>
      </c>
      <c r="D643" s="241">
        <v>300600</v>
      </c>
      <c r="E643" s="20">
        <v>146</v>
      </c>
      <c r="F643" s="20">
        <v>3</v>
      </c>
      <c r="G643" s="417">
        <v>48.666666666666664</v>
      </c>
      <c r="H643" s="243">
        <v>994</v>
      </c>
      <c r="I643" s="20">
        <v>18</v>
      </c>
      <c r="J643" s="20">
        <v>55.2</v>
      </c>
      <c r="K643" s="20">
        <v>860</v>
      </c>
      <c r="L643" s="20">
        <v>14</v>
      </c>
      <c r="M643" s="20">
        <v>61.4</v>
      </c>
      <c r="N643" s="414">
        <v>1204</v>
      </c>
      <c r="O643" s="378">
        <v>22</v>
      </c>
      <c r="P643" s="415">
        <v>54.73</v>
      </c>
      <c r="Q643" s="419">
        <v>1336</v>
      </c>
      <c r="R643" s="378">
        <v>22</v>
      </c>
      <c r="S643" s="378">
        <v>60.7</v>
      </c>
      <c r="T643" s="381">
        <v>60.45</v>
      </c>
      <c r="U643" s="420">
        <v>65.44</v>
      </c>
      <c r="V643" s="21"/>
    </row>
    <row r="644" spans="1:22" x14ac:dyDescent="0.3">
      <c r="A644" s="21" t="s">
        <v>1693</v>
      </c>
      <c r="B644" s="21" t="s">
        <v>41</v>
      </c>
      <c r="C644" s="299" t="s">
        <v>38</v>
      </c>
      <c r="D644" s="241">
        <v>293900</v>
      </c>
      <c r="E644" s="20">
        <v>429</v>
      </c>
      <c r="F644" s="20">
        <v>9</v>
      </c>
      <c r="G644" s="417">
        <v>47.666666666666664</v>
      </c>
      <c r="H644" s="243">
        <v>270</v>
      </c>
      <c r="I644" s="20">
        <v>4</v>
      </c>
      <c r="J644" s="20">
        <v>67.5</v>
      </c>
      <c r="K644" s="20">
        <v>0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20">
        <v>0</v>
      </c>
      <c r="U644" s="420"/>
      <c r="V644" s="21"/>
    </row>
    <row r="645" spans="1:22" x14ac:dyDescent="0.3">
      <c r="A645" s="21" t="s">
        <v>1564</v>
      </c>
      <c r="B645" s="21" t="s">
        <v>13</v>
      </c>
      <c r="C645" s="299" t="s">
        <v>10</v>
      </c>
      <c r="D645" s="241">
        <v>193200</v>
      </c>
      <c r="E645" s="20">
        <v>87</v>
      </c>
      <c r="F645" s="20">
        <v>4</v>
      </c>
      <c r="G645" s="417">
        <v>21.75</v>
      </c>
      <c r="H645" s="243">
        <v>71</v>
      </c>
      <c r="I645" s="20">
        <v>2</v>
      </c>
      <c r="J645" s="20">
        <v>35.5</v>
      </c>
      <c r="K645" s="20"/>
      <c r="L645" s="20"/>
      <c r="M645" s="20"/>
      <c r="N645" s="414"/>
      <c r="O645" s="378"/>
      <c r="P645" s="415"/>
      <c r="Q645" s="419"/>
      <c r="R645" s="378"/>
      <c r="S645" s="378"/>
      <c r="T645" s="381"/>
      <c r="U645" s="420"/>
      <c r="V645" s="280"/>
    </row>
    <row r="646" spans="1:22" x14ac:dyDescent="0.3">
      <c r="A646" s="21" t="s">
        <v>1396</v>
      </c>
      <c r="B646" s="21" t="s">
        <v>17</v>
      </c>
      <c r="C646" s="299" t="s">
        <v>10</v>
      </c>
      <c r="D646" s="241">
        <v>356200</v>
      </c>
      <c r="E646" s="20">
        <v>414</v>
      </c>
      <c r="F646" s="20">
        <v>10</v>
      </c>
      <c r="G646" s="417">
        <v>41.4</v>
      </c>
      <c r="H646" s="243">
        <v>589</v>
      </c>
      <c r="I646" s="20">
        <v>9</v>
      </c>
      <c r="J646" s="20">
        <v>65.400000000000006</v>
      </c>
      <c r="K646" s="20">
        <v>66</v>
      </c>
      <c r="L646" s="20">
        <v>2</v>
      </c>
      <c r="M646" s="20">
        <v>33</v>
      </c>
      <c r="N646" s="414">
        <v>0</v>
      </c>
      <c r="O646" s="378">
        <v>0</v>
      </c>
      <c r="P646" s="415">
        <v>0</v>
      </c>
      <c r="Q646" s="419"/>
      <c r="R646" s="378"/>
      <c r="S646" s="378"/>
      <c r="T646" s="381"/>
      <c r="U646" s="420"/>
      <c r="V646" s="280"/>
    </row>
    <row r="647" spans="1:22" x14ac:dyDescent="0.3">
      <c r="A647" s="21" t="s">
        <v>1565</v>
      </c>
      <c r="B647" s="21" t="s">
        <v>19</v>
      </c>
      <c r="C647" s="299" t="s">
        <v>1971</v>
      </c>
      <c r="D647" s="241">
        <v>123900</v>
      </c>
      <c r="E647" s="20">
        <v>0</v>
      </c>
      <c r="F647" s="20">
        <v>0</v>
      </c>
      <c r="G647" s="417">
        <v>0</v>
      </c>
      <c r="H647" s="243"/>
      <c r="I647" s="20"/>
      <c r="J647" s="20"/>
      <c r="K647" s="20"/>
      <c r="L647" s="20"/>
      <c r="M647" s="20"/>
      <c r="N647" s="414"/>
      <c r="O647" s="378"/>
      <c r="P647" s="415"/>
      <c r="Q647" s="419"/>
      <c r="R647" s="378"/>
      <c r="S647" s="378"/>
      <c r="T647" s="381"/>
      <c r="U647" s="420"/>
      <c r="V647" s="280"/>
    </row>
    <row r="648" spans="1:22" x14ac:dyDescent="0.3">
      <c r="A648" s="21" t="s">
        <v>1694</v>
      </c>
      <c r="B648" s="21" t="s">
        <v>24</v>
      </c>
      <c r="C648" s="299" t="s">
        <v>38</v>
      </c>
      <c r="D648" s="241">
        <v>123900</v>
      </c>
      <c r="E648" s="20">
        <v>0</v>
      </c>
      <c r="F648" s="20">
        <v>0</v>
      </c>
      <c r="G648" s="417">
        <v>0</v>
      </c>
      <c r="H648" s="243"/>
      <c r="I648" s="20"/>
      <c r="J648" s="20"/>
      <c r="K648" s="20"/>
      <c r="L648" s="20"/>
      <c r="M648" s="20"/>
      <c r="N648" s="414"/>
      <c r="O648" s="378"/>
      <c r="P648" s="415"/>
      <c r="Q648" s="419"/>
      <c r="R648" s="378"/>
      <c r="S648" s="378"/>
      <c r="T648" s="381"/>
      <c r="U648" s="420"/>
      <c r="V648" s="280"/>
    </row>
    <row r="649" spans="1:22" x14ac:dyDescent="0.3">
      <c r="A649" s="21" t="s">
        <v>1397</v>
      </c>
      <c r="B649" s="21" t="s">
        <v>25</v>
      </c>
      <c r="C649" s="299" t="s">
        <v>10</v>
      </c>
      <c r="D649" s="241">
        <v>447800</v>
      </c>
      <c r="E649" s="20">
        <v>67</v>
      </c>
      <c r="F649" s="20">
        <v>1</v>
      </c>
      <c r="G649" s="417">
        <v>67</v>
      </c>
      <c r="H649" s="243">
        <v>1810</v>
      </c>
      <c r="I649" s="20">
        <v>22</v>
      </c>
      <c r="J649" s="20">
        <v>82.3</v>
      </c>
      <c r="K649" s="20">
        <v>1425</v>
      </c>
      <c r="L649" s="20">
        <v>16</v>
      </c>
      <c r="M649" s="20">
        <v>89.1</v>
      </c>
      <c r="N649" s="414">
        <v>2091</v>
      </c>
      <c r="O649" s="378">
        <v>22</v>
      </c>
      <c r="P649" s="415">
        <v>95.05</v>
      </c>
      <c r="Q649" s="419">
        <v>1089</v>
      </c>
      <c r="R649" s="378">
        <v>15</v>
      </c>
      <c r="S649" s="378">
        <v>72.599999999999994</v>
      </c>
      <c r="T649" s="381">
        <v>83.58</v>
      </c>
      <c r="U649" s="420">
        <v>54.6</v>
      </c>
      <c r="V649" s="21"/>
    </row>
    <row r="650" spans="1:22" x14ac:dyDescent="0.3">
      <c r="A650" s="21" t="s">
        <v>1695</v>
      </c>
      <c r="B650" s="21" t="s">
        <v>24</v>
      </c>
      <c r="C650" s="299" t="s">
        <v>10</v>
      </c>
      <c r="D650" s="241">
        <v>130800</v>
      </c>
      <c r="E650" s="20">
        <v>43</v>
      </c>
      <c r="F650" s="20">
        <v>1</v>
      </c>
      <c r="G650" s="417">
        <v>43</v>
      </c>
      <c r="H650" s="243"/>
      <c r="I650" s="20"/>
      <c r="J650" s="20"/>
      <c r="K650" s="20"/>
      <c r="L650" s="20"/>
      <c r="M650" s="20"/>
      <c r="N650" s="414"/>
      <c r="O650" s="378"/>
      <c r="P650" s="415"/>
      <c r="Q650" s="419"/>
      <c r="R650" s="378"/>
      <c r="S650" s="378"/>
      <c r="T650" s="381"/>
      <c r="U650" s="420"/>
      <c r="V650" s="280"/>
    </row>
    <row r="651" spans="1:22" x14ac:dyDescent="0.3">
      <c r="A651" s="21" t="s">
        <v>1398</v>
      </c>
      <c r="B651" s="21" t="s">
        <v>15</v>
      </c>
      <c r="C651" s="299" t="s">
        <v>10</v>
      </c>
      <c r="D651" s="241">
        <v>361100</v>
      </c>
      <c r="E651" s="20">
        <v>1757</v>
      </c>
      <c r="F651" s="20">
        <v>19</v>
      </c>
      <c r="G651" s="417">
        <v>92.473684210526315</v>
      </c>
      <c r="H651" s="243">
        <v>516</v>
      </c>
      <c r="I651" s="20">
        <v>7</v>
      </c>
      <c r="J651" s="20">
        <v>73.7</v>
      </c>
      <c r="K651" s="20">
        <v>1530</v>
      </c>
      <c r="L651" s="20">
        <v>15</v>
      </c>
      <c r="M651" s="20">
        <v>102</v>
      </c>
      <c r="N651" s="414">
        <v>2046</v>
      </c>
      <c r="O651" s="378">
        <v>21</v>
      </c>
      <c r="P651" s="415">
        <v>97.43</v>
      </c>
      <c r="Q651" s="419">
        <v>1884</v>
      </c>
      <c r="R651" s="378">
        <v>21</v>
      </c>
      <c r="S651" s="378">
        <v>89.7</v>
      </c>
      <c r="T651" s="381">
        <v>97.73</v>
      </c>
      <c r="U651" s="420">
        <v>99.1</v>
      </c>
      <c r="V651" s="21"/>
    </row>
    <row r="652" spans="1:22" x14ac:dyDescent="0.3">
      <c r="A652" s="21" t="s">
        <v>1399</v>
      </c>
      <c r="B652" s="21" t="s">
        <v>20</v>
      </c>
      <c r="C652" s="299" t="s">
        <v>1972</v>
      </c>
      <c r="D652" s="241">
        <v>422200</v>
      </c>
      <c r="E652" s="20">
        <v>570</v>
      </c>
      <c r="F652" s="20">
        <v>10</v>
      </c>
      <c r="G652" s="417">
        <v>57</v>
      </c>
      <c r="H652" s="243">
        <v>1629</v>
      </c>
      <c r="I652" s="20">
        <v>21</v>
      </c>
      <c r="J652" s="20">
        <v>77.599999999999994</v>
      </c>
      <c r="K652" s="20">
        <v>1251</v>
      </c>
      <c r="L652" s="20">
        <v>16</v>
      </c>
      <c r="M652" s="20">
        <v>78.2</v>
      </c>
      <c r="N652" s="414">
        <v>1650</v>
      </c>
      <c r="O652" s="378">
        <v>19</v>
      </c>
      <c r="P652" s="415">
        <v>86.84</v>
      </c>
      <c r="Q652" s="419">
        <v>1929</v>
      </c>
      <c r="R652" s="378">
        <v>21</v>
      </c>
      <c r="S652" s="378">
        <v>91.9</v>
      </c>
      <c r="T652" s="381">
        <v>77.709999999999994</v>
      </c>
      <c r="U652" s="420">
        <v>70.44</v>
      </c>
      <c r="V652" s="21"/>
    </row>
    <row r="653" spans="1:22" x14ac:dyDescent="0.3">
      <c r="A653" s="21" t="s">
        <v>1005</v>
      </c>
      <c r="B653" s="21" t="s">
        <v>12</v>
      </c>
      <c r="C653" s="299" t="s">
        <v>10</v>
      </c>
      <c r="D653" s="241">
        <v>361700</v>
      </c>
      <c r="E653" s="20">
        <v>659</v>
      </c>
      <c r="F653" s="20">
        <v>10</v>
      </c>
      <c r="G653" s="417">
        <v>65.900000000000006</v>
      </c>
      <c r="H653" s="243">
        <v>1196</v>
      </c>
      <c r="I653" s="20">
        <v>18</v>
      </c>
      <c r="J653" s="20">
        <v>66.400000000000006</v>
      </c>
      <c r="K653" s="20">
        <v>511</v>
      </c>
      <c r="L653" s="20">
        <v>8</v>
      </c>
      <c r="M653" s="20">
        <v>63.9</v>
      </c>
      <c r="N653" s="414">
        <v>0</v>
      </c>
      <c r="O653" s="378">
        <v>0</v>
      </c>
      <c r="P653" s="415">
        <v>0</v>
      </c>
      <c r="Q653" s="378"/>
      <c r="R653" s="378"/>
      <c r="S653" s="378"/>
      <c r="T653" s="381"/>
      <c r="U653" s="420"/>
      <c r="V653" s="21"/>
    </row>
    <row r="654" spans="1:22" x14ac:dyDescent="0.3">
      <c r="A654" s="21" t="s">
        <v>1400</v>
      </c>
      <c r="B654" s="21" t="s">
        <v>2</v>
      </c>
      <c r="C654" s="299" t="s">
        <v>1971</v>
      </c>
      <c r="D654" s="241">
        <v>535200</v>
      </c>
      <c r="E654" s="20">
        <v>2173</v>
      </c>
      <c r="F654" s="20">
        <v>22</v>
      </c>
      <c r="G654" s="417">
        <v>98.772727272727266</v>
      </c>
      <c r="H654" s="243">
        <v>2163</v>
      </c>
      <c r="I654" s="20">
        <v>22</v>
      </c>
      <c r="J654" s="20">
        <v>98.3</v>
      </c>
      <c r="K654" s="20">
        <v>1643</v>
      </c>
      <c r="L654" s="20">
        <v>17</v>
      </c>
      <c r="M654" s="20">
        <v>96.6</v>
      </c>
      <c r="N654" s="414">
        <v>772</v>
      </c>
      <c r="O654" s="378">
        <v>12</v>
      </c>
      <c r="P654" s="415">
        <v>64.33</v>
      </c>
      <c r="Q654" s="419">
        <v>1887</v>
      </c>
      <c r="R654" s="378">
        <v>22</v>
      </c>
      <c r="S654" s="378">
        <v>85.8</v>
      </c>
      <c r="T654" s="381">
        <v>58.19</v>
      </c>
      <c r="U654" s="420">
        <v>63.12</v>
      </c>
      <c r="V654" s="21"/>
    </row>
    <row r="655" spans="1:22" x14ac:dyDescent="0.3">
      <c r="A655" s="21" t="s">
        <v>1401</v>
      </c>
      <c r="B655" s="21" t="s">
        <v>25</v>
      </c>
      <c r="C655" s="299" t="s">
        <v>10</v>
      </c>
      <c r="D655" s="241">
        <v>440200</v>
      </c>
      <c r="E655" s="20">
        <v>1460</v>
      </c>
      <c r="F655" s="20">
        <v>17</v>
      </c>
      <c r="G655" s="417">
        <v>85.882352941176464</v>
      </c>
      <c r="H655" s="243">
        <v>629</v>
      </c>
      <c r="I655" s="20">
        <v>7</v>
      </c>
      <c r="J655" s="20">
        <v>89.9</v>
      </c>
      <c r="K655" s="20">
        <v>1136</v>
      </c>
      <c r="L655" s="20">
        <v>12</v>
      </c>
      <c r="M655" s="20">
        <v>94.7</v>
      </c>
      <c r="N655" s="414">
        <v>2221</v>
      </c>
      <c r="O655" s="378">
        <v>22</v>
      </c>
      <c r="P655" s="415">
        <v>100.95</v>
      </c>
      <c r="Q655" s="419">
        <v>1543</v>
      </c>
      <c r="R655" s="378">
        <v>17</v>
      </c>
      <c r="S655" s="378">
        <v>90.8</v>
      </c>
      <c r="T655" s="381">
        <v>96.24</v>
      </c>
      <c r="U655" s="420">
        <v>105.59</v>
      </c>
      <c r="V655" s="21"/>
    </row>
    <row r="656" spans="1:22" x14ac:dyDescent="0.3">
      <c r="A656" s="21" t="s">
        <v>1402</v>
      </c>
      <c r="B656" s="21" t="s">
        <v>20</v>
      </c>
      <c r="C656" s="299" t="s">
        <v>9</v>
      </c>
      <c r="D656" s="241">
        <v>448100</v>
      </c>
      <c r="E656" s="20">
        <v>2496</v>
      </c>
      <c r="F656" s="20">
        <v>22</v>
      </c>
      <c r="G656" s="417">
        <v>113.45454545454545</v>
      </c>
      <c r="H656" s="243"/>
      <c r="I656" s="20"/>
      <c r="J656" s="20"/>
      <c r="K656" s="20">
        <v>1132</v>
      </c>
      <c r="L656" s="20">
        <v>11</v>
      </c>
      <c r="M656" s="20">
        <v>102.9</v>
      </c>
      <c r="N656" s="414">
        <v>2064</v>
      </c>
      <c r="O656" s="378">
        <v>22</v>
      </c>
      <c r="P656" s="415">
        <v>93.82</v>
      </c>
      <c r="Q656" s="419">
        <v>1471</v>
      </c>
      <c r="R656" s="378">
        <v>14</v>
      </c>
      <c r="S656" s="378">
        <v>105.1</v>
      </c>
      <c r="T656" s="381">
        <v>73.260000000000005</v>
      </c>
      <c r="U656" s="420">
        <v>63.57</v>
      </c>
      <c r="V656" s="21"/>
    </row>
    <row r="657" spans="1:27" x14ac:dyDescent="0.3">
      <c r="A657" s="21" t="s">
        <v>1403</v>
      </c>
      <c r="B657" s="21" t="s">
        <v>14</v>
      </c>
      <c r="C657" s="299" t="s">
        <v>1972</v>
      </c>
      <c r="D657" s="241">
        <v>475400</v>
      </c>
      <c r="E657" s="20">
        <v>1635</v>
      </c>
      <c r="F657" s="20">
        <v>22</v>
      </c>
      <c r="G657" s="417">
        <v>74.318181818181813</v>
      </c>
      <c r="H657" s="243">
        <v>1834</v>
      </c>
      <c r="I657" s="20">
        <v>21</v>
      </c>
      <c r="J657" s="20">
        <v>87.3</v>
      </c>
      <c r="K657" s="20">
        <v>985</v>
      </c>
      <c r="L657" s="20">
        <v>9</v>
      </c>
      <c r="M657" s="20">
        <v>109.4</v>
      </c>
      <c r="N657" s="414">
        <v>1980</v>
      </c>
      <c r="O657" s="378">
        <v>21</v>
      </c>
      <c r="P657" s="415">
        <v>94.29</v>
      </c>
      <c r="Q657" s="419">
        <v>2236</v>
      </c>
      <c r="R657" s="378">
        <v>22</v>
      </c>
      <c r="S657" s="378">
        <v>101.6</v>
      </c>
      <c r="T657" s="381">
        <v>95.95</v>
      </c>
      <c r="U657" s="420">
        <v>106.2</v>
      </c>
      <c r="V657" s="21"/>
    </row>
    <row r="658" spans="1:27" x14ac:dyDescent="0.3">
      <c r="A658" s="21" t="s">
        <v>1404</v>
      </c>
      <c r="B658" s="21" t="s">
        <v>26</v>
      </c>
      <c r="C658" s="299" t="s">
        <v>38</v>
      </c>
      <c r="D658" s="241">
        <v>355600</v>
      </c>
      <c r="E658" s="20">
        <v>1599</v>
      </c>
      <c r="F658" s="20">
        <v>21</v>
      </c>
      <c r="G658" s="417">
        <v>76.142857142857139</v>
      </c>
      <c r="H658" s="243">
        <v>980</v>
      </c>
      <c r="I658" s="20">
        <v>15</v>
      </c>
      <c r="J658" s="20">
        <v>65.3</v>
      </c>
      <c r="K658" s="20">
        <v>106</v>
      </c>
      <c r="L658" s="20">
        <v>3</v>
      </c>
      <c r="M658" s="20">
        <v>35.299999999999997</v>
      </c>
      <c r="N658" s="414">
        <v>1018</v>
      </c>
      <c r="O658" s="378">
        <v>17</v>
      </c>
      <c r="P658" s="415">
        <v>59.88</v>
      </c>
      <c r="Q658" s="378">
        <v>703</v>
      </c>
      <c r="R658" s="378">
        <v>15</v>
      </c>
      <c r="S658" s="378">
        <v>46.9</v>
      </c>
      <c r="T658" s="381">
        <v>52.35</v>
      </c>
      <c r="U658" s="420">
        <v>51.38</v>
      </c>
      <c r="V658" s="21"/>
    </row>
    <row r="659" spans="1:27" x14ac:dyDescent="0.3">
      <c r="A659" s="21" t="s">
        <v>1405</v>
      </c>
      <c r="B659" s="21" t="s">
        <v>22</v>
      </c>
      <c r="C659" s="299" t="s">
        <v>10</v>
      </c>
      <c r="D659" s="241">
        <v>529000</v>
      </c>
      <c r="E659" s="20">
        <v>1908</v>
      </c>
      <c r="F659" s="20">
        <v>21</v>
      </c>
      <c r="G659" s="417">
        <v>90.857142857142861</v>
      </c>
      <c r="H659" s="243">
        <v>2138</v>
      </c>
      <c r="I659" s="20">
        <v>22</v>
      </c>
      <c r="J659" s="20">
        <v>97.2</v>
      </c>
      <c r="K659" s="20">
        <v>1581</v>
      </c>
      <c r="L659" s="20">
        <v>17</v>
      </c>
      <c r="M659" s="20">
        <v>93</v>
      </c>
      <c r="N659" s="414">
        <v>1481</v>
      </c>
      <c r="O659" s="378">
        <v>21</v>
      </c>
      <c r="P659" s="415">
        <v>70.52</v>
      </c>
      <c r="Q659" s="419">
        <v>1452</v>
      </c>
      <c r="R659" s="378">
        <v>22</v>
      </c>
      <c r="S659" s="378">
        <v>66</v>
      </c>
      <c r="T659" s="381">
        <v>46.69</v>
      </c>
      <c r="U659" s="420"/>
      <c r="V659" s="21"/>
    </row>
    <row r="660" spans="1:27" x14ac:dyDescent="0.3">
      <c r="A660" s="21" t="s">
        <v>1406</v>
      </c>
      <c r="B660" s="21" t="s">
        <v>18</v>
      </c>
      <c r="C660" s="299" t="s">
        <v>38</v>
      </c>
      <c r="D660" s="241">
        <v>262700</v>
      </c>
      <c r="E660" s="20">
        <v>0</v>
      </c>
      <c r="F660" s="20">
        <v>0</v>
      </c>
      <c r="G660" s="417">
        <v>0</v>
      </c>
      <c r="H660" s="243">
        <v>181</v>
      </c>
      <c r="I660" s="20">
        <v>3</v>
      </c>
      <c r="J660" s="20">
        <v>60.3</v>
      </c>
      <c r="K660" s="20">
        <v>435</v>
      </c>
      <c r="L660" s="20">
        <v>6</v>
      </c>
      <c r="M660" s="20">
        <v>72.5</v>
      </c>
      <c r="N660" s="414">
        <v>0</v>
      </c>
      <c r="O660" s="378">
        <v>0</v>
      </c>
      <c r="P660" s="415">
        <v>0</v>
      </c>
      <c r="Q660" s="378">
        <v>28</v>
      </c>
      <c r="R660" s="378">
        <v>1</v>
      </c>
      <c r="S660" s="378">
        <v>28</v>
      </c>
      <c r="T660" s="381">
        <v>42.6</v>
      </c>
      <c r="U660" s="420"/>
      <c r="V660" s="21"/>
    </row>
    <row r="661" spans="1:27" x14ac:dyDescent="0.3">
      <c r="A661" s="21" t="s">
        <v>1407</v>
      </c>
      <c r="B661" s="21" t="s">
        <v>24</v>
      </c>
      <c r="C661" s="299" t="s">
        <v>1973</v>
      </c>
      <c r="D661" s="241">
        <v>357100</v>
      </c>
      <c r="E661" s="20">
        <v>0</v>
      </c>
      <c r="F661" s="20">
        <v>0</v>
      </c>
      <c r="G661" s="417">
        <v>0</v>
      </c>
      <c r="H661" s="243">
        <v>328</v>
      </c>
      <c r="I661" s="20">
        <v>4</v>
      </c>
      <c r="J661" s="20">
        <v>82</v>
      </c>
      <c r="K661" s="20">
        <v>1002</v>
      </c>
      <c r="L661" s="20">
        <v>13</v>
      </c>
      <c r="M661" s="20">
        <v>77.099999999999994</v>
      </c>
      <c r="N661" s="414">
        <v>1022</v>
      </c>
      <c r="O661" s="378">
        <v>14</v>
      </c>
      <c r="P661" s="415">
        <v>73</v>
      </c>
      <c r="Q661" s="419">
        <v>2140</v>
      </c>
      <c r="R661" s="378">
        <v>22</v>
      </c>
      <c r="S661" s="378">
        <v>97.3</v>
      </c>
      <c r="T661" s="381">
        <v>79.47</v>
      </c>
      <c r="U661" s="420">
        <v>63.69</v>
      </c>
      <c r="V661" s="21"/>
    </row>
    <row r="662" spans="1:27" x14ac:dyDescent="0.3">
      <c r="A662" s="21" t="s">
        <v>1408</v>
      </c>
      <c r="B662" s="21" t="s">
        <v>41</v>
      </c>
      <c r="C662" s="299" t="s">
        <v>1971</v>
      </c>
      <c r="D662" s="241">
        <v>469700</v>
      </c>
      <c r="E662" s="20">
        <v>2502</v>
      </c>
      <c r="F662" s="20">
        <v>22</v>
      </c>
      <c r="G662" s="417">
        <v>113.72727272727273</v>
      </c>
      <c r="H662" s="243">
        <v>1812</v>
      </c>
      <c r="I662" s="20">
        <v>21</v>
      </c>
      <c r="J662" s="20">
        <v>86.3</v>
      </c>
      <c r="K662" s="20">
        <v>794</v>
      </c>
      <c r="L662" s="20">
        <v>10</v>
      </c>
      <c r="M662" s="20">
        <v>79.400000000000006</v>
      </c>
      <c r="N662" s="414">
        <v>1703</v>
      </c>
      <c r="O662" s="378">
        <v>22</v>
      </c>
      <c r="P662" s="415">
        <v>77.41</v>
      </c>
      <c r="Q662" s="419">
        <v>1557</v>
      </c>
      <c r="R662" s="378">
        <v>20</v>
      </c>
      <c r="S662" s="378">
        <v>77.8</v>
      </c>
      <c r="T662" s="381">
        <v>83.59</v>
      </c>
      <c r="U662" s="420">
        <v>54.89</v>
      </c>
      <c r="V662" s="21"/>
    </row>
    <row r="663" spans="1:27" x14ac:dyDescent="0.3">
      <c r="A663" s="21" t="s">
        <v>1696</v>
      </c>
      <c r="B663" s="21" t="s">
        <v>23</v>
      </c>
      <c r="C663" s="299" t="s">
        <v>1971</v>
      </c>
      <c r="D663" s="241">
        <v>157800</v>
      </c>
      <c r="E663" s="20">
        <v>24</v>
      </c>
      <c r="F663" s="20">
        <v>1</v>
      </c>
      <c r="G663" s="417">
        <v>24</v>
      </c>
      <c r="H663" s="243"/>
      <c r="I663" s="20"/>
      <c r="J663" s="20"/>
      <c r="K663" s="20"/>
      <c r="L663" s="20"/>
      <c r="M663" s="20"/>
      <c r="N663" s="414"/>
      <c r="O663" s="378"/>
      <c r="P663" s="415"/>
      <c r="Q663" s="419"/>
      <c r="R663" s="378"/>
      <c r="S663" s="378"/>
      <c r="T663" s="381"/>
      <c r="U663" s="420"/>
      <c r="V663" s="280"/>
    </row>
    <row r="664" spans="1:27" x14ac:dyDescent="0.3">
      <c r="A664" s="21" t="s">
        <v>1409</v>
      </c>
      <c r="B664" s="21" t="s">
        <v>23</v>
      </c>
      <c r="C664" s="299" t="s">
        <v>1974</v>
      </c>
      <c r="D664" s="241">
        <v>123900</v>
      </c>
      <c r="E664" s="20">
        <v>48</v>
      </c>
      <c r="F664" s="20">
        <v>1</v>
      </c>
      <c r="G664" s="417">
        <v>48</v>
      </c>
      <c r="H664" s="243"/>
      <c r="I664" s="20"/>
      <c r="J664" s="20"/>
      <c r="K664" s="20"/>
      <c r="L664" s="20"/>
      <c r="M664" s="20"/>
      <c r="N664" s="414"/>
      <c r="O664" s="378"/>
      <c r="P664" s="415"/>
      <c r="Q664" s="419"/>
      <c r="R664" s="378"/>
      <c r="S664" s="378"/>
      <c r="T664" s="381"/>
      <c r="U664" s="420"/>
      <c r="V664" s="280"/>
    </row>
    <row r="665" spans="1:27" x14ac:dyDescent="0.3">
      <c r="A665" s="21" t="s">
        <v>1410</v>
      </c>
      <c r="B665" s="21" t="s">
        <v>12</v>
      </c>
      <c r="C665" s="299" t="s">
        <v>1972</v>
      </c>
      <c r="D665" s="241">
        <v>528000</v>
      </c>
      <c r="E665" s="20">
        <v>334</v>
      </c>
      <c r="F665" s="20">
        <v>4</v>
      </c>
      <c r="G665" s="417">
        <v>83.5</v>
      </c>
      <c r="H665" s="243">
        <v>1746</v>
      </c>
      <c r="I665" s="20">
        <v>18</v>
      </c>
      <c r="J665" s="20">
        <v>97</v>
      </c>
      <c r="K665" s="20">
        <v>1054</v>
      </c>
      <c r="L665" s="20">
        <v>12</v>
      </c>
      <c r="M665" s="20">
        <v>87.8</v>
      </c>
      <c r="N665" s="414">
        <v>2266</v>
      </c>
      <c r="O665" s="378">
        <v>22</v>
      </c>
      <c r="P665" s="415">
        <v>103</v>
      </c>
      <c r="Q665" s="419">
        <v>1159</v>
      </c>
      <c r="R665" s="378">
        <v>12</v>
      </c>
      <c r="S665" s="378">
        <v>96.6</v>
      </c>
      <c r="T665" s="381">
        <v>110.18</v>
      </c>
      <c r="U665" s="420">
        <v>108.62</v>
      </c>
      <c r="V665" s="21"/>
    </row>
    <row r="666" spans="1:27" x14ac:dyDescent="0.3">
      <c r="A666" s="21" t="s">
        <v>1411</v>
      </c>
      <c r="B666" s="21" t="s">
        <v>3</v>
      </c>
      <c r="C666" s="299" t="s">
        <v>1972</v>
      </c>
      <c r="D666" s="241">
        <v>472800</v>
      </c>
      <c r="E666" s="20">
        <v>1577</v>
      </c>
      <c r="F666" s="20">
        <v>16</v>
      </c>
      <c r="G666" s="417">
        <v>98.5625</v>
      </c>
      <c r="H666" s="243">
        <v>1911</v>
      </c>
      <c r="I666" s="20">
        <v>22</v>
      </c>
      <c r="J666" s="20">
        <v>86.9</v>
      </c>
      <c r="K666" s="20">
        <v>1565</v>
      </c>
      <c r="L666" s="20">
        <v>17</v>
      </c>
      <c r="M666" s="20">
        <v>92.1</v>
      </c>
      <c r="N666" s="414">
        <v>1685</v>
      </c>
      <c r="O666" s="378">
        <v>22</v>
      </c>
      <c r="P666" s="415">
        <v>76.59</v>
      </c>
      <c r="Q666" s="419"/>
      <c r="R666" s="378"/>
      <c r="S666" s="378"/>
      <c r="T666" s="381"/>
      <c r="U666" s="420"/>
      <c r="V666" s="21"/>
    </row>
    <row r="667" spans="1:27" x14ac:dyDescent="0.3">
      <c r="A667" s="21" t="s">
        <v>1412</v>
      </c>
      <c r="B667" s="21" t="s">
        <v>12</v>
      </c>
      <c r="C667" s="299" t="s">
        <v>9</v>
      </c>
      <c r="D667" s="241">
        <v>459600</v>
      </c>
      <c r="E667" s="20">
        <v>1717</v>
      </c>
      <c r="F667" s="20">
        <v>21</v>
      </c>
      <c r="G667" s="417">
        <v>81.761904761904759</v>
      </c>
      <c r="H667" s="243">
        <v>1773</v>
      </c>
      <c r="I667" s="20">
        <v>21</v>
      </c>
      <c r="J667" s="20">
        <v>84.4</v>
      </c>
      <c r="K667" s="20">
        <v>1305</v>
      </c>
      <c r="L667" s="20">
        <v>16</v>
      </c>
      <c r="M667" s="20">
        <v>81.599999999999994</v>
      </c>
      <c r="N667" s="414">
        <v>1950</v>
      </c>
      <c r="O667" s="378">
        <v>22</v>
      </c>
      <c r="P667" s="415">
        <v>88.64</v>
      </c>
      <c r="Q667" s="378">
        <v>175</v>
      </c>
      <c r="R667" s="378">
        <v>2</v>
      </c>
      <c r="S667" s="378">
        <v>87.5</v>
      </c>
      <c r="T667" s="381">
        <v>82.23</v>
      </c>
      <c r="U667" s="420">
        <v>75.430000000000007</v>
      </c>
      <c r="V667" s="21"/>
    </row>
    <row r="668" spans="1:27" x14ac:dyDescent="0.3">
      <c r="A668" s="21" t="s">
        <v>1605</v>
      </c>
      <c r="B668" s="21" t="s">
        <v>21</v>
      </c>
      <c r="C668" s="299" t="s">
        <v>9</v>
      </c>
      <c r="D668" s="241">
        <v>123900</v>
      </c>
      <c r="E668" s="20">
        <v>0</v>
      </c>
      <c r="F668" s="20">
        <v>0</v>
      </c>
      <c r="G668" s="417">
        <v>0</v>
      </c>
      <c r="H668" s="243"/>
      <c r="I668" s="20"/>
      <c r="J668" s="20"/>
      <c r="K668" s="20"/>
      <c r="L668" s="20"/>
      <c r="M668" s="20"/>
      <c r="N668" s="414"/>
      <c r="O668" s="378"/>
      <c r="P668" s="415"/>
      <c r="Q668" s="378"/>
      <c r="R668" s="378"/>
      <c r="S668" s="378"/>
      <c r="T668" s="381"/>
      <c r="U668" s="420"/>
      <c r="V668" s="280"/>
    </row>
    <row r="669" spans="1:27" s="200" customFormat="1" x14ac:dyDescent="0.3">
      <c r="A669" s="21" t="s">
        <v>1413</v>
      </c>
      <c r="B669" s="21" t="s">
        <v>15</v>
      </c>
      <c r="C669" s="299" t="s">
        <v>38</v>
      </c>
      <c r="D669" s="241">
        <v>351200</v>
      </c>
      <c r="E669" s="20">
        <v>414</v>
      </c>
      <c r="F669" s="20">
        <v>7</v>
      </c>
      <c r="G669" s="417">
        <v>59.142857142857146</v>
      </c>
      <c r="H669" s="243">
        <v>1226</v>
      </c>
      <c r="I669" s="20">
        <v>19</v>
      </c>
      <c r="J669" s="20">
        <v>64.5</v>
      </c>
      <c r="K669" s="20">
        <v>1364</v>
      </c>
      <c r="L669" s="20">
        <v>16</v>
      </c>
      <c r="M669" s="20">
        <v>85.2</v>
      </c>
      <c r="N669" s="414">
        <v>481</v>
      </c>
      <c r="O669" s="378">
        <v>7</v>
      </c>
      <c r="P669" s="415">
        <v>68.709999999999994</v>
      </c>
      <c r="Q669" s="419">
        <v>2153</v>
      </c>
      <c r="R669" s="378">
        <v>22</v>
      </c>
      <c r="S669" s="378">
        <v>97.9</v>
      </c>
      <c r="T669" s="381">
        <v>79.88</v>
      </c>
      <c r="U669" s="420">
        <v>81.75</v>
      </c>
      <c r="V669" s="203"/>
      <c r="W669"/>
      <c r="X669"/>
      <c r="Y669"/>
      <c r="Z669"/>
      <c r="AA669"/>
    </row>
    <row r="670" spans="1:27" x14ac:dyDescent="0.3">
      <c r="A670" s="21" t="s">
        <v>1006</v>
      </c>
      <c r="B670" s="21" t="s">
        <v>13</v>
      </c>
      <c r="C670" s="299" t="s">
        <v>1972</v>
      </c>
      <c r="D670" s="241">
        <v>123900</v>
      </c>
      <c r="E670" s="20">
        <v>0</v>
      </c>
      <c r="F670" s="20">
        <v>0</v>
      </c>
      <c r="G670" s="417">
        <v>0</v>
      </c>
      <c r="H670" s="243"/>
      <c r="I670" s="20"/>
      <c r="J670" s="20"/>
      <c r="K670" s="20"/>
      <c r="L670" s="20"/>
      <c r="M670" s="20"/>
      <c r="N670" s="414">
        <v>0</v>
      </c>
      <c r="O670" s="378">
        <v>0</v>
      </c>
      <c r="P670" s="415">
        <v>0</v>
      </c>
      <c r="Q670" s="419"/>
      <c r="R670" s="378"/>
      <c r="S670" s="378"/>
      <c r="T670" s="381"/>
      <c r="U670" s="420"/>
      <c r="V670" s="280"/>
    </row>
    <row r="671" spans="1:27" x14ac:dyDescent="0.3">
      <c r="A671" s="21" t="s">
        <v>1566</v>
      </c>
      <c r="B671" s="21" t="s">
        <v>13</v>
      </c>
      <c r="C671" s="299" t="s">
        <v>38</v>
      </c>
      <c r="D671" s="241">
        <v>123900</v>
      </c>
      <c r="E671" s="20">
        <v>0</v>
      </c>
      <c r="F671" s="20">
        <v>0</v>
      </c>
      <c r="G671" s="417">
        <v>0</v>
      </c>
      <c r="H671" s="243"/>
      <c r="I671" s="20"/>
      <c r="J671" s="20"/>
      <c r="K671" s="20"/>
      <c r="L671" s="20"/>
      <c r="M671" s="20"/>
      <c r="N671" s="414"/>
      <c r="O671" s="378"/>
      <c r="P671" s="415"/>
      <c r="Q671" s="419"/>
      <c r="R671" s="378"/>
      <c r="S671" s="378"/>
      <c r="T671" s="381"/>
      <c r="U671" s="420"/>
      <c r="V671" s="280"/>
    </row>
    <row r="672" spans="1:27" x14ac:dyDescent="0.3">
      <c r="A672" s="21" t="s">
        <v>1414</v>
      </c>
      <c r="B672" s="21" t="s">
        <v>18</v>
      </c>
      <c r="C672" s="299" t="s">
        <v>1972</v>
      </c>
      <c r="D672" s="241">
        <v>486500</v>
      </c>
      <c r="E672" s="20">
        <v>1664</v>
      </c>
      <c r="F672" s="20">
        <v>21</v>
      </c>
      <c r="G672" s="417">
        <v>79.238095238095241</v>
      </c>
      <c r="H672" s="243">
        <v>1877</v>
      </c>
      <c r="I672" s="20">
        <v>21</v>
      </c>
      <c r="J672" s="20">
        <v>89.4</v>
      </c>
      <c r="K672" s="20">
        <v>740</v>
      </c>
      <c r="L672" s="20">
        <v>10</v>
      </c>
      <c r="M672" s="20">
        <v>74</v>
      </c>
      <c r="N672" s="414">
        <v>1577</v>
      </c>
      <c r="O672" s="378">
        <v>19</v>
      </c>
      <c r="P672" s="415">
        <v>83</v>
      </c>
      <c r="Q672" s="419">
        <v>1828</v>
      </c>
      <c r="R672" s="378">
        <v>22</v>
      </c>
      <c r="S672" s="378">
        <v>83.1</v>
      </c>
      <c r="T672" s="381">
        <v>84.73</v>
      </c>
      <c r="U672" s="420">
        <v>80.91</v>
      </c>
      <c r="V672" s="21"/>
    </row>
    <row r="673" spans="1:22" x14ac:dyDescent="0.3">
      <c r="A673" s="21" t="s">
        <v>1415</v>
      </c>
      <c r="B673" s="21" t="s">
        <v>21</v>
      </c>
      <c r="C673" s="299" t="s">
        <v>9</v>
      </c>
      <c r="D673" s="241">
        <v>177200</v>
      </c>
      <c r="E673" s="20">
        <v>251</v>
      </c>
      <c r="F673" s="20">
        <v>5</v>
      </c>
      <c r="G673" s="417">
        <v>50.2</v>
      </c>
      <c r="H673" s="243">
        <v>93</v>
      </c>
      <c r="I673" s="20">
        <v>2</v>
      </c>
      <c r="J673" s="20">
        <v>46.5</v>
      </c>
      <c r="K673" s="20">
        <v>275</v>
      </c>
      <c r="L673" s="20">
        <v>7</v>
      </c>
      <c r="M673" s="20">
        <v>39.299999999999997</v>
      </c>
      <c r="N673" s="414">
        <v>0</v>
      </c>
      <c r="O673" s="378">
        <v>0</v>
      </c>
      <c r="P673" s="415">
        <v>0</v>
      </c>
      <c r="Q673" s="378">
        <v>382</v>
      </c>
      <c r="R673" s="378">
        <v>7</v>
      </c>
      <c r="S673" s="378">
        <v>54.6</v>
      </c>
      <c r="T673" s="381">
        <v>34.67</v>
      </c>
      <c r="U673" s="420">
        <v>0</v>
      </c>
      <c r="V673" s="21"/>
    </row>
    <row r="674" spans="1:22" x14ac:dyDescent="0.3">
      <c r="A674" s="21" t="s">
        <v>1416</v>
      </c>
      <c r="B674" s="21" t="s">
        <v>3</v>
      </c>
      <c r="C674" s="299" t="s">
        <v>10</v>
      </c>
      <c r="D674" s="241">
        <v>327200</v>
      </c>
      <c r="E674" s="20">
        <v>354</v>
      </c>
      <c r="F674" s="20">
        <v>6</v>
      </c>
      <c r="G674" s="417">
        <v>59</v>
      </c>
      <c r="H674" s="243">
        <v>541</v>
      </c>
      <c r="I674" s="20">
        <v>9</v>
      </c>
      <c r="J674" s="20">
        <v>60.1</v>
      </c>
      <c r="K674" s="20">
        <v>291</v>
      </c>
      <c r="L674" s="20">
        <v>5</v>
      </c>
      <c r="M674" s="20">
        <v>58.2</v>
      </c>
      <c r="N674" s="414">
        <v>264</v>
      </c>
      <c r="O674" s="378">
        <v>5</v>
      </c>
      <c r="P674" s="415">
        <v>52.8</v>
      </c>
      <c r="Q674" s="378">
        <v>455</v>
      </c>
      <c r="R674" s="378">
        <v>10</v>
      </c>
      <c r="S674" s="378">
        <v>45.5</v>
      </c>
      <c r="T674" s="381">
        <v>0</v>
      </c>
      <c r="U674" s="420">
        <v>48</v>
      </c>
      <c r="V674" s="21"/>
    </row>
    <row r="675" spans="1:22" x14ac:dyDescent="0.3">
      <c r="A675" s="21" t="s">
        <v>1567</v>
      </c>
      <c r="B675" s="21" t="s">
        <v>15</v>
      </c>
      <c r="C675" s="299" t="s">
        <v>38</v>
      </c>
      <c r="D675" s="241">
        <v>439700</v>
      </c>
      <c r="E675" s="20">
        <v>405</v>
      </c>
      <c r="F675" s="20">
        <v>8</v>
      </c>
      <c r="G675" s="417">
        <v>50.625</v>
      </c>
      <c r="H675" s="243">
        <v>1535</v>
      </c>
      <c r="I675" s="20">
        <v>19</v>
      </c>
      <c r="J675" s="20">
        <v>80.8</v>
      </c>
      <c r="K675" s="20">
        <v>1166</v>
      </c>
      <c r="L675" s="20">
        <v>17</v>
      </c>
      <c r="M675" s="20">
        <v>68.599999999999994</v>
      </c>
      <c r="N675" s="414">
        <v>254</v>
      </c>
      <c r="O675" s="378">
        <v>3</v>
      </c>
      <c r="P675" s="415">
        <v>84.67</v>
      </c>
      <c r="Q675" s="378">
        <v>0</v>
      </c>
      <c r="R675" s="378">
        <v>0</v>
      </c>
      <c r="S675" s="378">
        <v>0</v>
      </c>
      <c r="T675" s="381">
        <v>0</v>
      </c>
      <c r="U675" s="420">
        <v>0</v>
      </c>
      <c r="V675" s="21"/>
    </row>
    <row r="676" spans="1:22" x14ac:dyDescent="0.3">
      <c r="A676" s="21" t="s">
        <v>1417</v>
      </c>
      <c r="B676" s="21" t="s">
        <v>2</v>
      </c>
      <c r="C676" s="299" t="s">
        <v>1973</v>
      </c>
      <c r="D676" s="241">
        <v>326600</v>
      </c>
      <c r="E676" s="20">
        <v>702</v>
      </c>
      <c r="F676" s="20">
        <v>13</v>
      </c>
      <c r="G676" s="417">
        <v>54</v>
      </c>
      <c r="H676" s="243"/>
      <c r="I676" s="20"/>
      <c r="J676" s="20"/>
      <c r="K676" s="20">
        <v>1050</v>
      </c>
      <c r="L676" s="20">
        <v>14</v>
      </c>
      <c r="M676" s="20">
        <v>75</v>
      </c>
      <c r="N676" s="414">
        <v>833</v>
      </c>
      <c r="O676" s="378">
        <v>11</v>
      </c>
      <c r="P676" s="415">
        <v>75.73</v>
      </c>
      <c r="Q676" s="378">
        <v>860</v>
      </c>
      <c r="R676" s="378">
        <v>15</v>
      </c>
      <c r="S676" s="378">
        <v>57.3</v>
      </c>
      <c r="T676" s="381">
        <v>46.14</v>
      </c>
      <c r="U676" s="420">
        <v>0</v>
      </c>
      <c r="V676" s="21"/>
    </row>
    <row r="677" spans="1:22" x14ac:dyDescent="0.3">
      <c r="A677" s="21" t="s">
        <v>1697</v>
      </c>
      <c r="B677" s="21" t="s">
        <v>12</v>
      </c>
      <c r="C677" s="299" t="s">
        <v>10</v>
      </c>
      <c r="D677" s="241">
        <v>117300</v>
      </c>
      <c r="E677" s="20">
        <v>1011</v>
      </c>
      <c r="F677" s="20">
        <v>16</v>
      </c>
      <c r="G677" s="417">
        <v>63.1875</v>
      </c>
      <c r="H677" s="243"/>
      <c r="I677" s="20"/>
      <c r="J677" s="20"/>
      <c r="K677" s="20"/>
      <c r="L677" s="20"/>
      <c r="M677" s="20"/>
      <c r="N677" s="414"/>
      <c r="O677" s="378"/>
      <c r="P677" s="415"/>
      <c r="Q677" s="378"/>
      <c r="R677" s="378"/>
      <c r="S677" s="378"/>
      <c r="T677" s="381"/>
      <c r="U677" s="420"/>
      <c r="V677" s="280"/>
    </row>
    <row r="678" spans="1:22" x14ac:dyDescent="0.3">
      <c r="A678" s="21" t="s">
        <v>1698</v>
      </c>
      <c r="B678" s="21" t="s">
        <v>2</v>
      </c>
      <c r="C678" s="299" t="s">
        <v>10</v>
      </c>
      <c r="D678" s="241">
        <v>117300</v>
      </c>
      <c r="E678" s="20">
        <v>392</v>
      </c>
      <c r="F678" s="20">
        <v>6</v>
      </c>
      <c r="G678" s="417">
        <v>65.333333333333329</v>
      </c>
      <c r="H678" s="243"/>
      <c r="I678" s="20"/>
      <c r="J678" s="20"/>
      <c r="K678" s="20"/>
      <c r="L678" s="20"/>
      <c r="M678" s="20"/>
      <c r="N678" s="414"/>
      <c r="O678" s="378"/>
      <c r="P678" s="415"/>
      <c r="Q678" s="378"/>
      <c r="R678" s="378"/>
      <c r="S678" s="378"/>
      <c r="T678" s="381"/>
      <c r="U678" s="420"/>
      <c r="V678" s="280"/>
    </row>
    <row r="679" spans="1:22" x14ac:dyDescent="0.3">
      <c r="A679" s="21" t="s">
        <v>1418</v>
      </c>
      <c r="B679" s="21" t="s">
        <v>21</v>
      </c>
      <c r="C679" s="299" t="s">
        <v>38</v>
      </c>
      <c r="D679" s="241">
        <v>321600</v>
      </c>
      <c r="E679" s="20">
        <v>1233</v>
      </c>
      <c r="F679" s="20">
        <v>22</v>
      </c>
      <c r="G679" s="417">
        <v>56.045454545454547</v>
      </c>
      <c r="H679" s="243">
        <v>1300</v>
      </c>
      <c r="I679" s="20">
        <v>22</v>
      </c>
      <c r="J679" s="20">
        <v>59.1</v>
      </c>
      <c r="K679" s="20">
        <v>444</v>
      </c>
      <c r="L679" s="20">
        <v>8</v>
      </c>
      <c r="M679" s="20">
        <v>55.5</v>
      </c>
      <c r="N679" s="414">
        <v>345</v>
      </c>
      <c r="O679" s="378">
        <v>8</v>
      </c>
      <c r="P679" s="415">
        <v>43.13</v>
      </c>
      <c r="Q679" s="378"/>
      <c r="R679" s="378">
        <v>0</v>
      </c>
      <c r="S679" s="378">
        <v>0</v>
      </c>
      <c r="T679" s="381"/>
      <c r="U679" s="420"/>
      <c r="V679" s="21"/>
    </row>
    <row r="680" spans="1:22" x14ac:dyDescent="0.3">
      <c r="A680" s="21" t="s">
        <v>1007</v>
      </c>
      <c r="B680" s="21" t="s">
        <v>21</v>
      </c>
      <c r="C680" s="299" t="s">
        <v>1972</v>
      </c>
      <c r="D680" s="241">
        <v>262500</v>
      </c>
      <c r="E680" s="20">
        <v>1417</v>
      </c>
      <c r="F680" s="20">
        <v>21</v>
      </c>
      <c r="G680" s="417">
        <v>67.476190476190482</v>
      </c>
      <c r="H680" s="243">
        <v>627</v>
      </c>
      <c r="I680" s="20">
        <v>13</v>
      </c>
      <c r="J680" s="20">
        <v>48.2</v>
      </c>
      <c r="K680" s="20">
        <v>314</v>
      </c>
      <c r="L680" s="20">
        <v>5</v>
      </c>
      <c r="M680" s="20">
        <v>62.8</v>
      </c>
      <c r="N680" s="414">
        <v>96</v>
      </c>
      <c r="O680" s="378">
        <v>2</v>
      </c>
      <c r="P680" s="415">
        <v>48</v>
      </c>
      <c r="Q680" s="378"/>
      <c r="R680" s="378"/>
      <c r="S680" s="378"/>
      <c r="T680" s="381"/>
      <c r="U680" s="420"/>
      <c r="V680" s="280"/>
    </row>
    <row r="681" spans="1:22" x14ac:dyDescent="0.3">
      <c r="A681" s="21" t="s">
        <v>1568</v>
      </c>
      <c r="B681" s="21" t="s">
        <v>22</v>
      </c>
      <c r="C681" s="299" t="s">
        <v>38</v>
      </c>
      <c r="D681" s="241">
        <v>123900</v>
      </c>
      <c r="E681" s="20">
        <v>123</v>
      </c>
      <c r="F681" s="20">
        <v>5</v>
      </c>
      <c r="G681" s="417">
        <v>24.6</v>
      </c>
      <c r="H681" s="243">
        <v>12</v>
      </c>
      <c r="I681" s="20">
        <v>1</v>
      </c>
      <c r="J681" s="20">
        <v>12</v>
      </c>
      <c r="K681" s="20"/>
      <c r="L681" s="20"/>
      <c r="M681" s="20"/>
      <c r="N681" s="414"/>
      <c r="O681" s="378"/>
      <c r="P681" s="415"/>
      <c r="Q681" s="378"/>
      <c r="R681" s="378"/>
      <c r="S681" s="378"/>
      <c r="T681" s="381"/>
      <c r="U681" s="420"/>
      <c r="V681" s="280"/>
    </row>
    <row r="682" spans="1:22" x14ac:dyDescent="0.3">
      <c r="A682" s="21" t="s">
        <v>1699</v>
      </c>
      <c r="B682" s="21" t="s">
        <v>19</v>
      </c>
      <c r="C682" s="299" t="s">
        <v>38</v>
      </c>
      <c r="D682" s="241">
        <v>293900</v>
      </c>
      <c r="E682" s="20">
        <v>205</v>
      </c>
      <c r="F682" s="20">
        <v>5</v>
      </c>
      <c r="G682" s="417">
        <v>41</v>
      </c>
      <c r="H682" s="243">
        <v>432</v>
      </c>
      <c r="I682" s="20">
        <v>8</v>
      </c>
      <c r="J682" s="20">
        <v>54</v>
      </c>
      <c r="K682" s="20"/>
      <c r="L682" s="20"/>
      <c r="M682" s="20"/>
      <c r="N682" s="414">
        <v>26</v>
      </c>
      <c r="O682" s="378">
        <v>1</v>
      </c>
      <c r="P682" s="415">
        <v>26</v>
      </c>
      <c r="Q682" s="378"/>
      <c r="R682" s="378"/>
      <c r="S682" s="378"/>
      <c r="T682" s="381">
        <v>0</v>
      </c>
      <c r="U682" s="420"/>
      <c r="V682" s="280"/>
    </row>
    <row r="683" spans="1:22" x14ac:dyDescent="0.3">
      <c r="A683" s="21" t="s">
        <v>1025</v>
      </c>
      <c r="B683" s="21" t="s">
        <v>2</v>
      </c>
      <c r="C683" s="299" t="s">
        <v>9</v>
      </c>
      <c r="D683" s="241">
        <v>368800</v>
      </c>
      <c r="E683" s="20">
        <v>25</v>
      </c>
      <c r="F683" s="20">
        <v>1</v>
      </c>
      <c r="G683" s="417">
        <v>25</v>
      </c>
      <c r="H683" s="243">
        <v>527</v>
      </c>
      <c r="I683" s="20">
        <v>7</v>
      </c>
      <c r="J683" s="20">
        <v>75.3</v>
      </c>
      <c r="K683" s="20">
        <v>465</v>
      </c>
      <c r="L683" s="20">
        <v>9</v>
      </c>
      <c r="M683" s="20">
        <v>51.7</v>
      </c>
      <c r="N683" s="414">
        <v>1362</v>
      </c>
      <c r="O683" s="378">
        <v>17</v>
      </c>
      <c r="P683" s="415">
        <v>80.12</v>
      </c>
      <c r="Q683" s="378">
        <v>0</v>
      </c>
      <c r="R683" s="378">
        <v>0</v>
      </c>
      <c r="S683" s="378">
        <v>0</v>
      </c>
      <c r="T683" s="381">
        <v>0</v>
      </c>
      <c r="U683" s="420">
        <v>0</v>
      </c>
      <c r="V683" s="280"/>
    </row>
    <row r="684" spans="1:22" x14ac:dyDescent="0.3">
      <c r="A684" s="21" t="s">
        <v>1419</v>
      </c>
      <c r="B684" s="21" t="s">
        <v>18</v>
      </c>
      <c r="C684" s="299" t="s">
        <v>11</v>
      </c>
      <c r="D684" s="241">
        <v>481000</v>
      </c>
      <c r="E684" s="20">
        <v>1354</v>
      </c>
      <c r="F684" s="20">
        <v>17</v>
      </c>
      <c r="G684" s="417">
        <v>79.647058823529406</v>
      </c>
      <c r="H684" s="243">
        <v>1414</v>
      </c>
      <c r="I684" s="20">
        <v>16</v>
      </c>
      <c r="J684" s="20">
        <v>88.4</v>
      </c>
      <c r="K684" s="20">
        <v>719</v>
      </c>
      <c r="L684" s="20">
        <v>7</v>
      </c>
      <c r="M684" s="20">
        <v>102.7</v>
      </c>
      <c r="N684" s="414">
        <v>1377</v>
      </c>
      <c r="O684" s="378">
        <v>16</v>
      </c>
      <c r="P684" s="415">
        <v>86.06</v>
      </c>
      <c r="Q684" s="419">
        <v>1336</v>
      </c>
      <c r="R684" s="378">
        <v>15</v>
      </c>
      <c r="S684" s="378">
        <v>89.1</v>
      </c>
      <c r="T684" s="381">
        <v>75.09</v>
      </c>
      <c r="U684" s="420">
        <v>71.790000000000006</v>
      </c>
      <c r="V684" s="280"/>
    </row>
    <row r="685" spans="1:22" x14ac:dyDescent="0.3">
      <c r="A685" s="21" t="s">
        <v>932</v>
      </c>
      <c r="B685" s="21" t="s">
        <v>13</v>
      </c>
      <c r="C685" s="299" t="s">
        <v>9</v>
      </c>
      <c r="D685" s="241">
        <v>325400</v>
      </c>
      <c r="E685" s="20">
        <v>1455</v>
      </c>
      <c r="F685" s="20">
        <v>21</v>
      </c>
      <c r="G685" s="417">
        <v>69.285714285714292</v>
      </c>
      <c r="H685" s="243">
        <v>1315</v>
      </c>
      <c r="I685" s="20">
        <v>22</v>
      </c>
      <c r="J685" s="20">
        <v>59.8</v>
      </c>
      <c r="K685" s="20">
        <v>915</v>
      </c>
      <c r="L685" s="20">
        <v>16</v>
      </c>
      <c r="M685" s="20">
        <v>57.2</v>
      </c>
      <c r="N685" s="414">
        <v>34</v>
      </c>
      <c r="O685" s="378">
        <v>1</v>
      </c>
      <c r="P685" s="415">
        <v>34</v>
      </c>
      <c r="Q685" s="378">
        <v>194</v>
      </c>
      <c r="R685" s="378">
        <v>4</v>
      </c>
      <c r="S685" s="378">
        <v>48.5</v>
      </c>
      <c r="T685" s="381"/>
      <c r="U685" s="420"/>
      <c r="V685" s="280"/>
    </row>
    <row r="686" spans="1:22" x14ac:dyDescent="0.3">
      <c r="A686" s="21" t="s">
        <v>1420</v>
      </c>
      <c r="B686" s="21" t="s">
        <v>41</v>
      </c>
      <c r="C686" s="299" t="s">
        <v>10</v>
      </c>
      <c r="D686" s="241">
        <v>685800</v>
      </c>
      <c r="E686" s="20">
        <v>1976</v>
      </c>
      <c r="F686" s="20">
        <v>18</v>
      </c>
      <c r="G686" s="417">
        <v>109.77777777777777</v>
      </c>
      <c r="H686" s="243">
        <v>2772</v>
      </c>
      <c r="I686" s="20">
        <v>22</v>
      </c>
      <c r="J686" s="20">
        <v>126</v>
      </c>
      <c r="K686" s="20">
        <v>2082</v>
      </c>
      <c r="L686" s="20">
        <v>17</v>
      </c>
      <c r="M686" s="20">
        <v>122.5</v>
      </c>
      <c r="N686" s="414">
        <v>1900</v>
      </c>
      <c r="O686" s="378">
        <v>20</v>
      </c>
      <c r="P686" s="415">
        <v>95</v>
      </c>
      <c r="Q686" s="419">
        <v>1983</v>
      </c>
      <c r="R686" s="378">
        <v>21</v>
      </c>
      <c r="S686" s="378">
        <v>94.4</v>
      </c>
      <c r="T686" s="381">
        <v>91.1</v>
      </c>
      <c r="U686" s="420">
        <v>63.8</v>
      </c>
      <c r="V686" s="21"/>
    </row>
    <row r="687" spans="1:22" x14ac:dyDescent="0.3">
      <c r="A687" s="21" t="s">
        <v>1421</v>
      </c>
      <c r="B687" s="21" t="s">
        <v>19</v>
      </c>
      <c r="C687" s="299" t="s">
        <v>9</v>
      </c>
      <c r="D687" s="241">
        <v>176400</v>
      </c>
      <c r="E687" s="20">
        <v>321</v>
      </c>
      <c r="F687" s="20">
        <v>7</v>
      </c>
      <c r="G687" s="417">
        <v>45.857142857142854</v>
      </c>
      <c r="H687" s="243">
        <v>144</v>
      </c>
      <c r="I687" s="20">
        <v>4</v>
      </c>
      <c r="J687" s="20">
        <v>36</v>
      </c>
      <c r="K687" s="20"/>
      <c r="L687" s="20"/>
      <c r="M687" s="20"/>
      <c r="N687" s="414">
        <v>266</v>
      </c>
      <c r="O687" s="378">
        <v>5</v>
      </c>
      <c r="P687" s="415">
        <v>53.2</v>
      </c>
      <c r="Q687" s="419"/>
      <c r="R687" s="378">
        <v>0</v>
      </c>
      <c r="S687" s="378">
        <v>0</v>
      </c>
      <c r="T687" s="381">
        <v>0</v>
      </c>
      <c r="U687" s="420"/>
      <c r="V687" s="280"/>
    </row>
    <row r="688" spans="1:22" x14ac:dyDescent="0.3">
      <c r="A688" s="21" t="s">
        <v>1422</v>
      </c>
      <c r="B688" s="21" t="s">
        <v>18</v>
      </c>
      <c r="C688" s="299" t="s">
        <v>38</v>
      </c>
      <c r="D688" s="241">
        <v>247500</v>
      </c>
      <c r="E688" s="20">
        <v>1710</v>
      </c>
      <c r="F688" s="20">
        <v>22</v>
      </c>
      <c r="G688" s="417">
        <v>77.727272727272734</v>
      </c>
      <c r="H688" s="243"/>
      <c r="I688" s="20"/>
      <c r="J688" s="20"/>
      <c r="K688" s="20">
        <v>682</v>
      </c>
      <c r="L688" s="20">
        <v>12</v>
      </c>
      <c r="M688" s="20">
        <v>56.8</v>
      </c>
      <c r="N688" s="414">
        <v>124</v>
      </c>
      <c r="O688" s="378">
        <v>2</v>
      </c>
      <c r="P688" s="415">
        <v>62</v>
      </c>
      <c r="Q688" s="419"/>
      <c r="R688" s="378">
        <v>0</v>
      </c>
      <c r="S688" s="378">
        <v>0</v>
      </c>
      <c r="T688" s="381">
        <v>38.5</v>
      </c>
      <c r="U688" s="420"/>
      <c r="V688" s="280"/>
    </row>
    <row r="689" spans="1:27" x14ac:dyDescent="0.3">
      <c r="A689" s="21" t="s">
        <v>1423</v>
      </c>
      <c r="B689" s="21" t="s">
        <v>18</v>
      </c>
      <c r="C689" s="299" t="s">
        <v>10</v>
      </c>
      <c r="D689" s="241">
        <v>123900</v>
      </c>
      <c r="E689" s="20">
        <v>268</v>
      </c>
      <c r="F689" s="20">
        <v>5</v>
      </c>
      <c r="G689" s="417">
        <v>53.6</v>
      </c>
      <c r="H689" s="243"/>
      <c r="I689" s="20"/>
      <c r="J689" s="20"/>
      <c r="K689" s="20"/>
      <c r="L689" s="20"/>
      <c r="M689" s="20"/>
      <c r="N689" s="414">
        <v>0</v>
      </c>
      <c r="O689" s="378">
        <v>0</v>
      </c>
      <c r="P689" s="415">
        <v>0</v>
      </c>
      <c r="Q689" s="419"/>
      <c r="R689" s="378"/>
      <c r="S689" s="378"/>
      <c r="T689" s="381"/>
      <c r="U689" s="420"/>
      <c r="V689" s="280"/>
    </row>
    <row r="690" spans="1:27" x14ac:dyDescent="0.3">
      <c r="A690" s="21" t="s">
        <v>1424</v>
      </c>
      <c r="B690" s="21" t="s">
        <v>24</v>
      </c>
      <c r="C690" s="299" t="s">
        <v>10</v>
      </c>
      <c r="D690" s="241">
        <v>167800</v>
      </c>
      <c r="E690" s="20">
        <v>800</v>
      </c>
      <c r="F690" s="20">
        <v>12</v>
      </c>
      <c r="G690" s="417">
        <v>66.666666666666671</v>
      </c>
      <c r="H690" s="243">
        <v>185</v>
      </c>
      <c r="I690" s="20">
        <v>6</v>
      </c>
      <c r="J690" s="20">
        <v>30.8</v>
      </c>
      <c r="K690" s="20">
        <v>503</v>
      </c>
      <c r="L690" s="20">
        <v>8</v>
      </c>
      <c r="M690" s="20">
        <v>62.9</v>
      </c>
      <c r="N690" s="414">
        <v>0</v>
      </c>
      <c r="O690" s="378">
        <v>0</v>
      </c>
      <c r="P690" s="415">
        <v>0</v>
      </c>
      <c r="Q690" s="419"/>
      <c r="R690" s="378"/>
      <c r="S690" s="378"/>
      <c r="T690" s="381"/>
      <c r="U690" s="420"/>
      <c r="V690" s="280"/>
    </row>
    <row r="691" spans="1:27" x14ac:dyDescent="0.3">
      <c r="A691" s="21" t="s">
        <v>1425</v>
      </c>
      <c r="B691" s="21" t="s">
        <v>22</v>
      </c>
      <c r="C691" s="299" t="s">
        <v>1972</v>
      </c>
      <c r="D691" s="241">
        <v>423700</v>
      </c>
      <c r="E691" s="20">
        <v>1097</v>
      </c>
      <c r="F691" s="20">
        <v>16</v>
      </c>
      <c r="G691" s="417">
        <v>68.5625</v>
      </c>
      <c r="H691" s="243">
        <v>1479</v>
      </c>
      <c r="I691" s="20">
        <v>19</v>
      </c>
      <c r="J691" s="20">
        <v>77.8</v>
      </c>
      <c r="K691" s="20">
        <v>791</v>
      </c>
      <c r="L691" s="20">
        <v>12</v>
      </c>
      <c r="M691" s="20">
        <v>65.900000000000006</v>
      </c>
      <c r="N691" s="414">
        <v>964</v>
      </c>
      <c r="O691" s="378">
        <v>12</v>
      </c>
      <c r="P691" s="415">
        <v>80.33</v>
      </c>
      <c r="Q691" s="419">
        <v>1408</v>
      </c>
      <c r="R691" s="378">
        <v>22</v>
      </c>
      <c r="S691" s="378">
        <v>64</v>
      </c>
      <c r="T691" s="381"/>
      <c r="U691" s="420"/>
      <c r="V691" s="203"/>
    </row>
    <row r="692" spans="1:27" x14ac:dyDescent="0.3">
      <c r="A692" s="21" t="s">
        <v>1569</v>
      </c>
      <c r="B692" s="21" t="s">
        <v>18</v>
      </c>
      <c r="C692" s="299" t="s">
        <v>10</v>
      </c>
      <c r="D692" s="241">
        <v>123900</v>
      </c>
      <c r="E692" s="20">
        <v>0</v>
      </c>
      <c r="F692" s="20">
        <v>0</v>
      </c>
      <c r="G692" s="417">
        <v>0</v>
      </c>
      <c r="H692" s="243"/>
      <c r="I692" s="20"/>
      <c r="J692" s="20"/>
      <c r="K692" s="20"/>
      <c r="L692" s="20"/>
      <c r="M692" s="20"/>
      <c r="N692" s="414"/>
      <c r="O692" s="378"/>
      <c r="P692" s="415"/>
      <c r="Q692" s="419"/>
      <c r="R692" s="378"/>
      <c r="S692" s="378"/>
      <c r="T692" s="381"/>
      <c r="U692" s="420"/>
      <c r="V692" s="280"/>
    </row>
    <row r="693" spans="1:27" x14ac:dyDescent="0.3">
      <c r="A693" s="21" t="s">
        <v>1426</v>
      </c>
      <c r="B693" s="21" t="s">
        <v>15</v>
      </c>
      <c r="C693" s="299" t="s">
        <v>9</v>
      </c>
      <c r="D693" s="241">
        <v>319400</v>
      </c>
      <c r="E693" s="20">
        <v>289</v>
      </c>
      <c r="F693" s="20">
        <v>5</v>
      </c>
      <c r="G693" s="417">
        <v>57.8</v>
      </c>
      <c r="H693" s="243">
        <v>939</v>
      </c>
      <c r="I693" s="20">
        <v>16</v>
      </c>
      <c r="J693" s="20">
        <v>58.7</v>
      </c>
      <c r="K693" s="20">
        <v>549</v>
      </c>
      <c r="L693" s="20">
        <v>10</v>
      </c>
      <c r="M693" s="20">
        <v>54.9</v>
      </c>
      <c r="N693" s="414">
        <v>0</v>
      </c>
      <c r="O693" s="378">
        <v>0</v>
      </c>
      <c r="P693" s="415">
        <v>0</v>
      </c>
      <c r="Q693" s="378">
        <v>742</v>
      </c>
      <c r="R693" s="378">
        <v>11</v>
      </c>
      <c r="S693" s="378">
        <v>67.5</v>
      </c>
      <c r="T693" s="381">
        <v>66.8</v>
      </c>
      <c r="U693" s="420">
        <v>8</v>
      </c>
      <c r="V693" s="21"/>
    </row>
    <row r="694" spans="1:27" x14ac:dyDescent="0.3">
      <c r="A694" s="21" t="s">
        <v>1427</v>
      </c>
      <c r="B694" s="21" t="s">
        <v>18</v>
      </c>
      <c r="C694" s="299" t="s">
        <v>9</v>
      </c>
      <c r="D694" s="241">
        <v>585700</v>
      </c>
      <c r="E694" s="20">
        <v>1865</v>
      </c>
      <c r="F694" s="20">
        <v>17</v>
      </c>
      <c r="G694" s="417">
        <v>109.70588235294117</v>
      </c>
      <c r="H694" s="243">
        <v>2152</v>
      </c>
      <c r="I694" s="20">
        <v>20</v>
      </c>
      <c r="J694" s="20">
        <v>107.6</v>
      </c>
      <c r="K694" s="20">
        <v>1402</v>
      </c>
      <c r="L694" s="20">
        <v>14</v>
      </c>
      <c r="M694" s="20">
        <v>100.1</v>
      </c>
      <c r="N694" s="414">
        <v>2160</v>
      </c>
      <c r="O694" s="378">
        <v>22</v>
      </c>
      <c r="P694" s="415">
        <v>98.18</v>
      </c>
      <c r="Q694" s="419">
        <v>1791</v>
      </c>
      <c r="R694" s="378">
        <v>21</v>
      </c>
      <c r="S694" s="378">
        <v>85.3</v>
      </c>
      <c r="T694" s="381">
        <v>67.44</v>
      </c>
      <c r="U694" s="420"/>
      <c r="V694" s="21"/>
    </row>
    <row r="695" spans="1:27" s="200" customFormat="1" x14ac:dyDescent="0.3">
      <c r="A695" s="21" t="s">
        <v>1008</v>
      </c>
      <c r="B695" s="21" t="s">
        <v>26</v>
      </c>
      <c r="C695" s="299" t="s">
        <v>9</v>
      </c>
      <c r="D695" s="241">
        <v>317900</v>
      </c>
      <c r="E695" s="20">
        <v>262</v>
      </c>
      <c r="F695" s="20">
        <v>6</v>
      </c>
      <c r="G695" s="417">
        <v>43.666666666666664</v>
      </c>
      <c r="H695" s="243">
        <v>993</v>
      </c>
      <c r="I695" s="20">
        <v>17</v>
      </c>
      <c r="J695" s="20">
        <v>58.4</v>
      </c>
      <c r="K695" s="20"/>
      <c r="L695" s="20"/>
      <c r="M695" s="20"/>
      <c r="N695" s="414">
        <v>248</v>
      </c>
      <c r="O695" s="378">
        <v>5</v>
      </c>
      <c r="P695" s="415">
        <v>49.6</v>
      </c>
      <c r="Q695" s="419"/>
      <c r="R695" s="378"/>
      <c r="S695" s="378"/>
      <c r="T695" s="381"/>
      <c r="U695" s="420"/>
      <c r="V695" s="280"/>
      <c r="W695"/>
      <c r="X695"/>
      <c r="Y695"/>
      <c r="Z695"/>
      <c r="AA695"/>
    </row>
    <row r="696" spans="1:27" x14ac:dyDescent="0.3">
      <c r="A696" s="21" t="s">
        <v>1570</v>
      </c>
      <c r="B696" s="21" t="s">
        <v>19</v>
      </c>
      <c r="C696" s="299" t="s">
        <v>1972</v>
      </c>
      <c r="D696" s="241">
        <v>181400</v>
      </c>
      <c r="E696" s="20">
        <v>27</v>
      </c>
      <c r="F696" s="20">
        <v>1</v>
      </c>
      <c r="G696" s="417">
        <v>27</v>
      </c>
      <c r="H696" s="243">
        <v>125</v>
      </c>
      <c r="I696" s="20">
        <v>3</v>
      </c>
      <c r="J696" s="20">
        <v>41.7</v>
      </c>
      <c r="K696" s="20"/>
      <c r="L696" s="20"/>
      <c r="M696" s="20"/>
      <c r="N696" s="414"/>
      <c r="O696" s="378"/>
      <c r="P696" s="415"/>
      <c r="Q696" s="419"/>
      <c r="R696" s="378"/>
      <c r="S696" s="378"/>
      <c r="T696" s="381"/>
      <c r="U696" s="420"/>
      <c r="V696" s="280"/>
    </row>
    <row r="697" spans="1:27" x14ac:dyDescent="0.3">
      <c r="A697" s="21" t="s">
        <v>1009</v>
      </c>
      <c r="B697" s="21" t="s">
        <v>12</v>
      </c>
      <c r="C697" s="299" t="s">
        <v>11</v>
      </c>
      <c r="D697" s="241">
        <v>273500</v>
      </c>
      <c r="E697" s="20">
        <v>136</v>
      </c>
      <c r="F697" s="20">
        <v>2</v>
      </c>
      <c r="G697" s="417">
        <v>68</v>
      </c>
      <c r="H697" s="243">
        <v>201</v>
      </c>
      <c r="I697" s="20">
        <v>2</v>
      </c>
      <c r="J697" s="20">
        <v>100.5</v>
      </c>
      <c r="K697" s="20">
        <v>39</v>
      </c>
      <c r="L697" s="20">
        <v>1</v>
      </c>
      <c r="M697" s="20">
        <v>39</v>
      </c>
      <c r="N697" s="414">
        <v>0</v>
      </c>
      <c r="O697" s="378">
        <v>0</v>
      </c>
      <c r="P697" s="415">
        <v>0</v>
      </c>
      <c r="Q697" s="378"/>
      <c r="R697" s="378"/>
      <c r="S697" s="378"/>
      <c r="T697" s="381"/>
      <c r="U697" s="420"/>
      <c r="V697" s="280"/>
    </row>
    <row r="698" spans="1:27" x14ac:dyDescent="0.3">
      <c r="A698" s="21" t="s">
        <v>1428</v>
      </c>
      <c r="B698" s="21" t="s">
        <v>15</v>
      </c>
      <c r="C698" s="299" t="s">
        <v>1972</v>
      </c>
      <c r="D698" s="241">
        <v>506800</v>
      </c>
      <c r="E698" s="20">
        <v>1031</v>
      </c>
      <c r="F698" s="20">
        <v>15</v>
      </c>
      <c r="G698" s="417">
        <v>68.733333333333334</v>
      </c>
      <c r="H698" s="243">
        <v>1676</v>
      </c>
      <c r="I698" s="20">
        <v>18</v>
      </c>
      <c r="J698" s="20">
        <v>93.1</v>
      </c>
      <c r="K698" s="20">
        <v>526</v>
      </c>
      <c r="L698" s="20">
        <v>10</v>
      </c>
      <c r="M698" s="20">
        <v>52.6</v>
      </c>
      <c r="N698" s="414">
        <v>1275</v>
      </c>
      <c r="O698" s="378">
        <v>18</v>
      </c>
      <c r="P698" s="415">
        <v>70.83</v>
      </c>
      <c r="Q698" s="419">
        <v>1414</v>
      </c>
      <c r="R698" s="378">
        <v>20</v>
      </c>
      <c r="S698" s="378">
        <v>70.7</v>
      </c>
      <c r="T698" s="381">
        <v>64.75</v>
      </c>
      <c r="U698" s="420">
        <v>75.37</v>
      </c>
      <c r="V698" s="21"/>
    </row>
    <row r="699" spans="1:27" x14ac:dyDescent="0.3">
      <c r="A699" s="21" t="s">
        <v>1722</v>
      </c>
      <c r="B699" s="21" t="s">
        <v>25</v>
      </c>
      <c r="C699" s="299" t="s">
        <v>11</v>
      </c>
      <c r="D699" s="241">
        <v>102400</v>
      </c>
      <c r="E699" s="20">
        <v>132</v>
      </c>
      <c r="F699" s="20">
        <v>2</v>
      </c>
      <c r="G699" s="417">
        <v>66</v>
      </c>
      <c r="H699" s="243"/>
      <c r="I699" s="20"/>
      <c r="J699" s="20"/>
      <c r="K699" s="20"/>
      <c r="L699" s="20"/>
      <c r="M699" s="20"/>
      <c r="N699" s="414"/>
      <c r="O699" s="378"/>
      <c r="P699" s="415"/>
      <c r="Q699" s="419"/>
      <c r="R699" s="378"/>
      <c r="S699" s="378"/>
      <c r="T699" s="381"/>
      <c r="U699" s="420"/>
      <c r="V699" s="280"/>
    </row>
    <row r="700" spans="1:27" x14ac:dyDescent="0.3">
      <c r="A700" s="21" t="s">
        <v>1010</v>
      </c>
      <c r="B700" s="21" t="s">
        <v>16</v>
      </c>
      <c r="C700" s="299" t="s">
        <v>38</v>
      </c>
      <c r="D700" s="241">
        <v>201400</v>
      </c>
      <c r="E700" s="20">
        <v>0</v>
      </c>
      <c r="F700" s="20">
        <v>0</v>
      </c>
      <c r="G700" s="417">
        <v>0</v>
      </c>
      <c r="H700" s="243">
        <v>24</v>
      </c>
      <c r="I700" s="20">
        <v>1</v>
      </c>
      <c r="J700" s="20">
        <v>24</v>
      </c>
      <c r="K700" s="20">
        <v>185</v>
      </c>
      <c r="L700" s="20">
        <v>3</v>
      </c>
      <c r="M700" s="20">
        <v>61.7</v>
      </c>
      <c r="N700" s="414">
        <v>0</v>
      </c>
      <c r="O700" s="378">
        <v>0</v>
      </c>
      <c r="P700" s="415">
        <v>0</v>
      </c>
      <c r="Q700" s="419"/>
      <c r="R700" s="378"/>
      <c r="S700" s="378"/>
      <c r="T700" s="381"/>
      <c r="U700" s="420"/>
      <c r="V700" s="280"/>
    </row>
    <row r="701" spans="1:27" x14ac:dyDescent="0.3">
      <c r="A701" s="21" t="s">
        <v>1429</v>
      </c>
      <c r="B701" s="21" t="s">
        <v>17</v>
      </c>
      <c r="C701" s="299" t="s">
        <v>1971</v>
      </c>
      <c r="D701" s="241">
        <v>489900</v>
      </c>
      <c r="E701" s="20">
        <v>1896</v>
      </c>
      <c r="F701" s="20">
        <v>22</v>
      </c>
      <c r="G701" s="417">
        <v>86.181818181818187</v>
      </c>
      <c r="H701" s="243">
        <v>1890</v>
      </c>
      <c r="I701" s="20">
        <v>21</v>
      </c>
      <c r="J701" s="20">
        <v>90</v>
      </c>
      <c r="K701" s="20">
        <v>1224</v>
      </c>
      <c r="L701" s="20">
        <v>15</v>
      </c>
      <c r="M701" s="20">
        <v>81.599999999999994</v>
      </c>
      <c r="N701" s="414">
        <v>1940</v>
      </c>
      <c r="O701" s="378">
        <v>22</v>
      </c>
      <c r="P701" s="415">
        <v>88.18</v>
      </c>
      <c r="Q701" s="419">
        <v>1796</v>
      </c>
      <c r="R701" s="378">
        <v>20</v>
      </c>
      <c r="S701" s="378">
        <v>89.8</v>
      </c>
      <c r="T701" s="381">
        <v>85.22</v>
      </c>
      <c r="U701" s="420">
        <v>0</v>
      </c>
      <c r="V701" s="21"/>
    </row>
    <row r="702" spans="1:27" x14ac:dyDescent="0.3">
      <c r="A702" s="21" t="s">
        <v>1011</v>
      </c>
      <c r="B702" s="21" t="s">
        <v>3</v>
      </c>
      <c r="C702" s="299" t="s">
        <v>11</v>
      </c>
      <c r="D702" s="241">
        <v>255200</v>
      </c>
      <c r="E702" s="20">
        <v>426</v>
      </c>
      <c r="F702" s="20">
        <v>6</v>
      </c>
      <c r="G702" s="417">
        <v>71</v>
      </c>
      <c r="H702" s="243">
        <v>293</v>
      </c>
      <c r="I702" s="20">
        <v>5</v>
      </c>
      <c r="J702" s="20">
        <v>58.6</v>
      </c>
      <c r="K702" s="20"/>
      <c r="L702" s="20"/>
      <c r="M702" s="20"/>
      <c r="N702" s="414">
        <v>0</v>
      </c>
      <c r="O702" s="378">
        <v>0</v>
      </c>
      <c r="P702" s="415">
        <v>0</v>
      </c>
      <c r="Q702" s="419"/>
      <c r="R702" s="378"/>
      <c r="S702" s="378"/>
      <c r="T702" s="381"/>
      <c r="U702" s="420"/>
      <c r="V702" s="280"/>
    </row>
    <row r="703" spans="1:27" x14ac:dyDescent="0.3">
      <c r="A703" s="21" t="s">
        <v>1430</v>
      </c>
      <c r="B703" s="21" t="s">
        <v>16</v>
      </c>
      <c r="C703" s="299" t="s">
        <v>38</v>
      </c>
      <c r="D703" s="241">
        <v>359700</v>
      </c>
      <c r="E703" s="20">
        <v>937</v>
      </c>
      <c r="F703" s="20">
        <v>12</v>
      </c>
      <c r="G703" s="417">
        <v>78.083333333333329</v>
      </c>
      <c r="H703" s="243">
        <v>793</v>
      </c>
      <c r="I703" s="20">
        <v>12</v>
      </c>
      <c r="J703" s="20">
        <v>66.099999999999994</v>
      </c>
      <c r="K703" s="20"/>
      <c r="L703" s="20"/>
      <c r="M703" s="20"/>
      <c r="N703" s="414">
        <v>1170</v>
      </c>
      <c r="O703" s="378">
        <v>18</v>
      </c>
      <c r="P703" s="415">
        <v>65</v>
      </c>
      <c r="Q703" s="378">
        <v>149</v>
      </c>
      <c r="R703" s="378">
        <v>2</v>
      </c>
      <c r="S703" s="378">
        <v>74.5</v>
      </c>
      <c r="T703" s="381"/>
      <c r="U703" s="420"/>
      <c r="V703" s="280"/>
    </row>
    <row r="704" spans="1:27" x14ac:dyDescent="0.3">
      <c r="A704" s="21" t="s">
        <v>1571</v>
      </c>
      <c r="B704" s="21" t="s">
        <v>16</v>
      </c>
      <c r="C704" s="299" t="s">
        <v>38</v>
      </c>
      <c r="D704" s="241">
        <v>363700</v>
      </c>
      <c r="E704" s="20">
        <v>735</v>
      </c>
      <c r="F704" s="20">
        <v>13</v>
      </c>
      <c r="G704" s="417">
        <v>56.53846153846154</v>
      </c>
      <c r="H704" s="243">
        <v>1069</v>
      </c>
      <c r="I704" s="20">
        <v>16</v>
      </c>
      <c r="J704" s="20">
        <v>66.8</v>
      </c>
      <c r="K704" s="20">
        <v>1200</v>
      </c>
      <c r="L704" s="20">
        <v>16</v>
      </c>
      <c r="M704" s="20">
        <v>75</v>
      </c>
      <c r="N704" s="414">
        <v>707</v>
      </c>
      <c r="O704" s="378">
        <v>9</v>
      </c>
      <c r="P704" s="415">
        <v>78.56</v>
      </c>
      <c r="Q704" s="378">
        <v>587</v>
      </c>
      <c r="R704" s="378">
        <v>9</v>
      </c>
      <c r="S704" s="378">
        <v>65.2</v>
      </c>
      <c r="T704" s="381">
        <v>59.12</v>
      </c>
      <c r="U704" s="420">
        <v>61.76</v>
      </c>
      <c r="V704" s="280"/>
    </row>
    <row r="705" spans="1:22" x14ac:dyDescent="0.3">
      <c r="A705" s="21" t="s">
        <v>1431</v>
      </c>
      <c r="B705" s="21" t="s">
        <v>19</v>
      </c>
      <c r="C705" s="299" t="s">
        <v>1972</v>
      </c>
      <c r="D705" s="241">
        <v>529700</v>
      </c>
      <c r="E705" s="20">
        <v>1462</v>
      </c>
      <c r="F705" s="20">
        <v>16</v>
      </c>
      <c r="G705" s="417">
        <v>91.375</v>
      </c>
      <c r="H705" s="243">
        <v>2141</v>
      </c>
      <c r="I705" s="20">
        <v>22</v>
      </c>
      <c r="J705" s="20">
        <v>97.3</v>
      </c>
      <c r="K705" s="20">
        <v>929</v>
      </c>
      <c r="L705" s="20">
        <v>11</v>
      </c>
      <c r="M705" s="20">
        <v>84.5</v>
      </c>
      <c r="N705" s="414">
        <v>2252</v>
      </c>
      <c r="O705" s="378">
        <v>22</v>
      </c>
      <c r="P705" s="415">
        <v>102.36</v>
      </c>
      <c r="Q705" s="419">
        <v>1863</v>
      </c>
      <c r="R705" s="378">
        <v>21</v>
      </c>
      <c r="S705" s="378">
        <v>88.7</v>
      </c>
      <c r="T705" s="381">
        <v>66.5</v>
      </c>
      <c r="U705" s="420"/>
      <c r="V705" s="280"/>
    </row>
    <row r="706" spans="1:22" x14ac:dyDescent="0.3">
      <c r="A706" s="21" t="s">
        <v>1432</v>
      </c>
      <c r="B706" s="21" t="s">
        <v>2</v>
      </c>
      <c r="C706" s="299" t="s">
        <v>9</v>
      </c>
      <c r="D706" s="241">
        <v>355400</v>
      </c>
      <c r="E706" s="20">
        <v>1096</v>
      </c>
      <c r="F706" s="20">
        <v>19</v>
      </c>
      <c r="G706" s="417">
        <v>57.684210526315788</v>
      </c>
      <c r="H706" s="243">
        <v>653</v>
      </c>
      <c r="I706" s="20">
        <v>10</v>
      </c>
      <c r="J706" s="20">
        <v>65.3</v>
      </c>
      <c r="K706" s="20">
        <v>1379</v>
      </c>
      <c r="L706" s="20">
        <v>16</v>
      </c>
      <c r="M706" s="20">
        <v>86.2</v>
      </c>
      <c r="N706" s="414">
        <v>1814</v>
      </c>
      <c r="O706" s="378">
        <v>22</v>
      </c>
      <c r="P706" s="415">
        <v>82.45</v>
      </c>
      <c r="Q706" s="419">
        <v>1559</v>
      </c>
      <c r="R706" s="378">
        <v>21</v>
      </c>
      <c r="S706" s="378">
        <v>74.2</v>
      </c>
      <c r="T706" s="381">
        <v>79.19</v>
      </c>
      <c r="U706" s="420">
        <v>84.27</v>
      </c>
      <c r="V706" s="280"/>
    </row>
    <row r="707" spans="1:22" x14ac:dyDescent="0.3">
      <c r="A707" s="21" t="s">
        <v>1012</v>
      </c>
      <c r="B707" s="21" t="s">
        <v>22</v>
      </c>
      <c r="C707" s="299" t="s">
        <v>1972</v>
      </c>
      <c r="D707" s="241">
        <v>286700</v>
      </c>
      <c r="E707" s="20">
        <v>1340</v>
      </c>
      <c r="F707" s="20">
        <v>22</v>
      </c>
      <c r="G707" s="417">
        <v>60.909090909090907</v>
      </c>
      <c r="H707" s="243">
        <v>948</v>
      </c>
      <c r="I707" s="20">
        <v>18</v>
      </c>
      <c r="J707" s="20">
        <v>52.7</v>
      </c>
      <c r="K707" s="20">
        <v>529</v>
      </c>
      <c r="L707" s="20">
        <v>9</v>
      </c>
      <c r="M707" s="20">
        <v>58.8</v>
      </c>
      <c r="N707" s="414">
        <v>40</v>
      </c>
      <c r="O707" s="378">
        <v>2</v>
      </c>
      <c r="P707" s="415">
        <v>20</v>
      </c>
      <c r="Q707" s="419"/>
      <c r="R707" s="378"/>
      <c r="S707" s="378"/>
      <c r="T707" s="381"/>
      <c r="U707" s="420"/>
      <c r="V707" s="280"/>
    </row>
    <row r="708" spans="1:22" x14ac:dyDescent="0.3">
      <c r="A708" s="21" t="s">
        <v>1433</v>
      </c>
      <c r="B708" s="21" t="s">
        <v>24</v>
      </c>
      <c r="C708" s="299" t="s">
        <v>1972</v>
      </c>
      <c r="D708" s="241">
        <v>188400</v>
      </c>
      <c r="E708" s="20">
        <v>0</v>
      </c>
      <c r="F708" s="20">
        <v>0</v>
      </c>
      <c r="G708" s="417">
        <v>0</v>
      </c>
      <c r="H708" s="243">
        <v>31</v>
      </c>
      <c r="I708" s="20">
        <v>1</v>
      </c>
      <c r="J708" s="20">
        <v>31</v>
      </c>
      <c r="K708" s="20">
        <v>445</v>
      </c>
      <c r="L708" s="20">
        <v>9</v>
      </c>
      <c r="M708" s="20">
        <v>49.4</v>
      </c>
      <c r="N708" s="414">
        <v>357</v>
      </c>
      <c r="O708" s="378">
        <v>5</v>
      </c>
      <c r="P708" s="415">
        <v>71.400000000000006</v>
      </c>
      <c r="Q708" s="419">
        <v>1582</v>
      </c>
      <c r="R708" s="378">
        <v>22</v>
      </c>
      <c r="S708" s="378">
        <v>71.900000000000006</v>
      </c>
      <c r="T708" s="381">
        <v>79.64</v>
      </c>
      <c r="U708" s="420">
        <v>58.84</v>
      </c>
      <c r="V708" s="280"/>
    </row>
    <row r="709" spans="1:22" x14ac:dyDescent="0.3">
      <c r="A709" s="21" t="s">
        <v>1434</v>
      </c>
      <c r="B709" s="21" t="s">
        <v>19</v>
      </c>
      <c r="C709" s="299" t="s">
        <v>9</v>
      </c>
      <c r="D709" s="241">
        <v>475800</v>
      </c>
      <c r="E709" s="20">
        <v>2003</v>
      </c>
      <c r="F709" s="20">
        <v>22</v>
      </c>
      <c r="G709" s="417">
        <v>91.045454545454547</v>
      </c>
      <c r="H709" s="243">
        <v>1486</v>
      </c>
      <c r="I709" s="20">
        <v>17</v>
      </c>
      <c r="J709" s="20">
        <v>87.4</v>
      </c>
      <c r="K709" s="20">
        <v>268</v>
      </c>
      <c r="L709" s="20">
        <v>4</v>
      </c>
      <c r="M709" s="20">
        <v>67</v>
      </c>
      <c r="N709" s="414">
        <v>1048</v>
      </c>
      <c r="O709" s="378">
        <v>18</v>
      </c>
      <c r="P709" s="415">
        <v>58.22</v>
      </c>
      <c r="Q709" s="378">
        <v>395</v>
      </c>
      <c r="R709" s="378">
        <v>8</v>
      </c>
      <c r="S709" s="378">
        <v>49.4</v>
      </c>
      <c r="T709" s="381"/>
      <c r="U709" s="420"/>
      <c r="V709" s="280"/>
    </row>
    <row r="710" spans="1:22" x14ac:dyDescent="0.3">
      <c r="A710" s="21" t="s">
        <v>1700</v>
      </c>
      <c r="B710" s="21" t="s">
        <v>12</v>
      </c>
      <c r="C710" s="299" t="s">
        <v>10</v>
      </c>
      <c r="D710" s="241">
        <v>117300</v>
      </c>
      <c r="E710" s="20">
        <v>0</v>
      </c>
      <c r="F710" s="20">
        <v>0</v>
      </c>
      <c r="G710" s="417">
        <v>0</v>
      </c>
      <c r="H710" s="243"/>
      <c r="I710" s="20"/>
      <c r="J710" s="20"/>
      <c r="K710" s="20"/>
      <c r="L710" s="20"/>
      <c r="M710" s="20"/>
      <c r="N710" s="414"/>
      <c r="O710" s="378"/>
      <c r="P710" s="415"/>
      <c r="Q710" s="378"/>
      <c r="R710" s="378"/>
      <c r="S710" s="378"/>
      <c r="T710" s="381"/>
      <c r="U710" s="420"/>
      <c r="V710" s="280"/>
    </row>
    <row r="711" spans="1:22" x14ac:dyDescent="0.3">
      <c r="A711" s="21" t="s">
        <v>1572</v>
      </c>
      <c r="B711" s="21" t="s">
        <v>12</v>
      </c>
      <c r="C711" s="299" t="s">
        <v>38</v>
      </c>
      <c r="D711" s="241">
        <v>329300</v>
      </c>
      <c r="E711" s="20">
        <v>637</v>
      </c>
      <c r="F711" s="20">
        <v>11</v>
      </c>
      <c r="G711" s="417">
        <v>57.909090909090907</v>
      </c>
      <c r="H711" s="243">
        <v>847</v>
      </c>
      <c r="I711" s="20">
        <v>14</v>
      </c>
      <c r="J711" s="20">
        <v>60.5</v>
      </c>
      <c r="K711" s="20"/>
      <c r="L711" s="20"/>
      <c r="M711" s="20"/>
      <c r="N711" s="414"/>
      <c r="O711" s="378"/>
      <c r="P711" s="415"/>
      <c r="Q711" s="378"/>
      <c r="R711" s="378"/>
      <c r="S711" s="378"/>
      <c r="T711" s="381"/>
      <c r="U711" s="420"/>
      <c r="V711" s="280"/>
    </row>
    <row r="712" spans="1:22" x14ac:dyDescent="0.3">
      <c r="A712" s="21" t="s">
        <v>1013</v>
      </c>
      <c r="B712" s="21" t="s">
        <v>22</v>
      </c>
      <c r="C712" s="299" t="s">
        <v>1972</v>
      </c>
      <c r="D712" s="241">
        <v>459300</v>
      </c>
      <c r="E712" s="20">
        <v>537</v>
      </c>
      <c r="F712" s="20">
        <v>10</v>
      </c>
      <c r="G712" s="417">
        <v>53.7</v>
      </c>
      <c r="H712" s="243">
        <v>1772</v>
      </c>
      <c r="I712" s="20">
        <v>21</v>
      </c>
      <c r="J712" s="20">
        <v>84.4</v>
      </c>
      <c r="K712" s="20">
        <v>324</v>
      </c>
      <c r="L712" s="20">
        <v>6</v>
      </c>
      <c r="M712" s="20">
        <v>54</v>
      </c>
      <c r="N712" s="414">
        <v>1252</v>
      </c>
      <c r="O712" s="378">
        <v>20</v>
      </c>
      <c r="P712" s="415">
        <v>62.6</v>
      </c>
      <c r="Q712" s="419"/>
      <c r="R712" s="378"/>
      <c r="S712" s="378"/>
      <c r="T712" s="381"/>
      <c r="U712" s="420"/>
      <c r="V712" s="21"/>
    </row>
    <row r="713" spans="1:22" x14ac:dyDescent="0.3">
      <c r="A713" s="21" t="s">
        <v>1435</v>
      </c>
      <c r="B713" s="21" t="s">
        <v>17</v>
      </c>
      <c r="C713" s="299" t="s">
        <v>9</v>
      </c>
      <c r="D713" s="241">
        <v>123900</v>
      </c>
      <c r="E713" s="20">
        <v>112</v>
      </c>
      <c r="F713" s="20">
        <v>3</v>
      </c>
      <c r="G713" s="417">
        <v>37.333333333333336</v>
      </c>
      <c r="H713" s="243"/>
      <c r="I713" s="20"/>
      <c r="J713" s="20"/>
      <c r="K713" s="20"/>
      <c r="L713" s="20"/>
      <c r="M713" s="20"/>
      <c r="N713" s="414">
        <v>0</v>
      </c>
      <c r="O713" s="378">
        <v>0</v>
      </c>
      <c r="P713" s="415">
        <v>0</v>
      </c>
      <c r="Q713" s="378">
        <v>831</v>
      </c>
      <c r="R713" s="378">
        <v>17</v>
      </c>
      <c r="S713" s="378">
        <v>48.9</v>
      </c>
      <c r="T713" s="381">
        <v>59.43</v>
      </c>
      <c r="U713" s="420">
        <v>55.86</v>
      </c>
      <c r="V713" s="280"/>
    </row>
    <row r="714" spans="1:22" x14ac:dyDescent="0.3">
      <c r="A714" s="21" t="s">
        <v>1436</v>
      </c>
      <c r="B714" s="21" t="s">
        <v>21</v>
      </c>
      <c r="C714" s="299" t="s">
        <v>9</v>
      </c>
      <c r="D714" s="241">
        <v>306400</v>
      </c>
      <c r="E714" s="20">
        <v>386</v>
      </c>
      <c r="F714" s="20">
        <v>7</v>
      </c>
      <c r="G714" s="417">
        <v>55.142857142857146</v>
      </c>
      <c r="H714" s="243">
        <v>394</v>
      </c>
      <c r="I714" s="20">
        <v>7</v>
      </c>
      <c r="J714" s="20">
        <v>56.3</v>
      </c>
      <c r="K714" s="20">
        <v>784</v>
      </c>
      <c r="L714" s="20">
        <v>13</v>
      </c>
      <c r="M714" s="20">
        <v>60.3</v>
      </c>
      <c r="N714" s="414">
        <v>1581</v>
      </c>
      <c r="O714" s="378">
        <v>22</v>
      </c>
      <c r="P714" s="415">
        <v>71.86</v>
      </c>
      <c r="Q714" s="419">
        <v>1562</v>
      </c>
      <c r="R714" s="378">
        <v>22</v>
      </c>
      <c r="S714" s="378">
        <v>71</v>
      </c>
      <c r="T714" s="381">
        <v>58.38</v>
      </c>
      <c r="U714" s="420">
        <v>58.25</v>
      </c>
      <c r="V714" s="21"/>
    </row>
    <row r="715" spans="1:22" x14ac:dyDescent="0.3">
      <c r="A715" s="21" t="s">
        <v>1573</v>
      </c>
      <c r="B715" s="21" t="s">
        <v>16</v>
      </c>
      <c r="C715" s="299" t="s">
        <v>38</v>
      </c>
      <c r="D715" s="241">
        <v>240600</v>
      </c>
      <c r="E715" s="20">
        <v>182</v>
      </c>
      <c r="F715" s="20">
        <v>4</v>
      </c>
      <c r="G715" s="417">
        <v>45.5</v>
      </c>
      <c r="H715" s="243">
        <v>663</v>
      </c>
      <c r="I715" s="20">
        <v>15</v>
      </c>
      <c r="J715" s="20">
        <v>44.2</v>
      </c>
      <c r="K715" s="20"/>
      <c r="L715" s="20"/>
      <c r="M715" s="20"/>
      <c r="N715" s="414"/>
      <c r="O715" s="378"/>
      <c r="P715" s="415"/>
      <c r="Q715" s="378"/>
      <c r="R715" s="378"/>
      <c r="S715" s="378"/>
      <c r="T715" s="381"/>
      <c r="U715" s="420"/>
      <c r="V715" s="21"/>
    </row>
    <row r="716" spans="1:22" x14ac:dyDescent="0.3">
      <c r="A716" s="21" t="s">
        <v>1437</v>
      </c>
      <c r="B716" s="21" t="s">
        <v>3</v>
      </c>
      <c r="C716" s="299" t="s">
        <v>1972</v>
      </c>
      <c r="D716" s="241">
        <v>483200</v>
      </c>
      <c r="E716" s="20">
        <v>2024</v>
      </c>
      <c r="F716" s="20">
        <v>21</v>
      </c>
      <c r="G716" s="417">
        <v>96.38095238095238</v>
      </c>
      <c r="H716" s="243">
        <v>1154</v>
      </c>
      <c r="I716" s="20">
        <v>13</v>
      </c>
      <c r="J716" s="20">
        <v>88.8</v>
      </c>
      <c r="K716" s="20">
        <v>875</v>
      </c>
      <c r="L716" s="20">
        <v>8</v>
      </c>
      <c r="M716" s="20">
        <v>109.4</v>
      </c>
      <c r="N716" s="414">
        <v>2495</v>
      </c>
      <c r="O716" s="378">
        <v>22</v>
      </c>
      <c r="P716" s="415">
        <v>113.41</v>
      </c>
      <c r="Q716" s="419">
        <v>1423</v>
      </c>
      <c r="R716" s="378">
        <v>13</v>
      </c>
      <c r="S716" s="378">
        <v>109.5</v>
      </c>
      <c r="T716" s="381">
        <v>101.43</v>
      </c>
      <c r="U716" s="420">
        <v>111.27</v>
      </c>
      <c r="V716" s="21"/>
    </row>
    <row r="717" spans="1:22" x14ac:dyDescent="0.3">
      <c r="A717" s="21" t="s">
        <v>1574</v>
      </c>
      <c r="B717" s="21" t="s">
        <v>25</v>
      </c>
      <c r="C717" s="299" t="s">
        <v>10</v>
      </c>
      <c r="D717" s="241">
        <v>123900</v>
      </c>
      <c r="E717" s="20">
        <v>91</v>
      </c>
      <c r="F717" s="20">
        <v>2</v>
      </c>
      <c r="G717" s="417">
        <v>45.5</v>
      </c>
      <c r="H717" s="243"/>
      <c r="I717" s="20"/>
      <c r="J717" s="20"/>
      <c r="K717" s="20"/>
      <c r="L717" s="20"/>
      <c r="M717" s="20"/>
      <c r="N717" s="414"/>
      <c r="O717" s="378"/>
      <c r="P717" s="415"/>
      <c r="Q717" s="419"/>
      <c r="R717" s="378"/>
      <c r="S717" s="378"/>
      <c r="T717" s="381"/>
      <c r="U717" s="420"/>
      <c r="V717" s="280"/>
    </row>
    <row r="718" spans="1:22" x14ac:dyDescent="0.3">
      <c r="A718" s="21" t="s">
        <v>1575</v>
      </c>
      <c r="B718" s="21" t="s">
        <v>18</v>
      </c>
      <c r="C718" s="299" t="s">
        <v>11</v>
      </c>
      <c r="D718" s="241">
        <v>123900</v>
      </c>
      <c r="E718" s="20">
        <v>0</v>
      </c>
      <c r="F718" s="20">
        <v>0</v>
      </c>
      <c r="G718" s="417">
        <v>0</v>
      </c>
      <c r="H718" s="243"/>
      <c r="I718" s="20"/>
      <c r="J718" s="20"/>
      <c r="K718" s="20"/>
      <c r="L718" s="20"/>
      <c r="M718" s="20"/>
      <c r="N718" s="414"/>
      <c r="O718" s="378"/>
      <c r="P718" s="415"/>
      <c r="Q718" s="419"/>
      <c r="R718" s="378"/>
      <c r="S718" s="378"/>
      <c r="T718" s="381"/>
      <c r="U718" s="420"/>
      <c r="V718" s="280"/>
    </row>
    <row r="719" spans="1:22" x14ac:dyDescent="0.3">
      <c r="A719" s="21" t="s">
        <v>1701</v>
      </c>
      <c r="B719" s="21" t="s">
        <v>17</v>
      </c>
      <c r="C719" s="299" t="s">
        <v>10</v>
      </c>
      <c r="D719" s="241">
        <v>102400</v>
      </c>
      <c r="E719" s="20">
        <v>26</v>
      </c>
      <c r="F719" s="20">
        <v>1</v>
      </c>
      <c r="G719" s="417">
        <v>26</v>
      </c>
      <c r="H719" s="243"/>
      <c r="I719" s="20"/>
      <c r="J719" s="20"/>
      <c r="K719" s="20"/>
      <c r="L719" s="20"/>
      <c r="M719" s="20"/>
      <c r="N719" s="414"/>
      <c r="O719" s="378"/>
      <c r="P719" s="415"/>
      <c r="Q719" s="419"/>
      <c r="R719" s="378"/>
      <c r="S719" s="378"/>
      <c r="T719" s="381"/>
      <c r="U719" s="420"/>
      <c r="V719" s="280"/>
    </row>
    <row r="720" spans="1:22" x14ac:dyDescent="0.3">
      <c r="A720" s="21" t="s">
        <v>1438</v>
      </c>
      <c r="B720" s="21" t="s">
        <v>16</v>
      </c>
      <c r="C720" s="299" t="s">
        <v>1971</v>
      </c>
      <c r="D720" s="241">
        <v>323200</v>
      </c>
      <c r="E720" s="20">
        <v>594</v>
      </c>
      <c r="F720" s="20">
        <v>12</v>
      </c>
      <c r="G720" s="417">
        <v>49.5</v>
      </c>
      <c r="H720" s="243">
        <v>950</v>
      </c>
      <c r="I720" s="20">
        <v>16</v>
      </c>
      <c r="J720" s="20">
        <v>59.4</v>
      </c>
      <c r="K720" s="20">
        <v>518</v>
      </c>
      <c r="L720" s="20">
        <v>8</v>
      </c>
      <c r="M720" s="20">
        <v>64.8</v>
      </c>
      <c r="N720" s="414">
        <v>1614</v>
      </c>
      <c r="O720" s="378">
        <v>22</v>
      </c>
      <c r="P720" s="415">
        <v>73.36</v>
      </c>
      <c r="Q720" s="419">
        <v>1027</v>
      </c>
      <c r="R720" s="378">
        <v>17</v>
      </c>
      <c r="S720" s="378">
        <v>60.4</v>
      </c>
      <c r="T720" s="381">
        <v>53.74</v>
      </c>
      <c r="U720" s="420">
        <v>57.25</v>
      </c>
      <c r="V720" s="21"/>
    </row>
    <row r="721" spans="1:22" x14ac:dyDescent="0.3">
      <c r="A721" s="21" t="s">
        <v>1702</v>
      </c>
      <c r="B721" s="21" t="s">
        <v>13</v>
      </c>
      <c r="C721" s="299" t="s">
        <v>10</v>
      </c>
      <c r="D721" s="241">
        <v>117300</v>
      </c>
      <c r="E721" s="20">
        <v>128</v>
      </c>
      <c r="F721" s="20">
        <v>3</v>
      </c>
      <c r="G721" s="417">
        <v>42.666666666666664</v>
      </c>
      <c r="H721" s="243"/>
      <c r="I721" s="20"/>
      <c r="J721" s="20"/>
      <c r="K721" s="20"/>
      <c r="L721" s="20"/>
      <c r="M721" s="20"/>
      <c r="N721" s="414"/>
      <c r="O721" s="378"/>
      <c r="P721" s="415"/>
      <c r="Q721" s="419"/>
      <c r="R721" s="378"/>
      <c r="S721" s="378"/>
      <c r="T721" s="381"/>
      <c r="U721" s="420"/>
      <c r="V721" s="280"/>
    </row>
    <row r="722" spans="1:22" x14ac:dyDescent="0.3">
      <c r="A722" s="21" t="s">
        <v>1439</v>
      </c>
      <c r="B722" s="21" t="s">
        <v>18</v>
      </c>
      <c r="C722" s="299" t="s">
        <v>1971</v>
      </c>
      <c r="D722" s="241">
        <v>478100</v>
      </c>
      <c r="E722" s="20">
        <v>1900</v>
      </c>
      <c r="F722" s="20">
        <v>21</v>
      </c>
      <c r="G722" s="417">
        <v>90.476190476190482</v>
      </c>
      <c r="H722" s="243">
        <v>1669</v>
      </c>
      <c r="I722" s="20">
        <v>19</v>
      </c>
      <c r="J722" s="20">
        <v>87.8</v>
      </c>
      <c r="K722" s="20">
        <v>1131</v>
      </c>
      <c r="L722" s="20">
        <v>15</v>
      </c>
      <c r="M722" s="20">
        <v>75.400000000000006</v>
      </c>
      <c r="N722" s="414">
        <v>1067</v>
      </c>
      <c r="O722" s="378">
        <v>15</v>
      </c>
      <c r="P722" s="415">
        <v>71.13</v>
      </c>
      <c r="Q722" s="419">
        <v>1866</v>
      </c>
      <c r="R722" s="378">
        <v>22</v>
      </c>
      <c r="S722" s="378">
        <v>84.8</v>
      </c>
      <c r="T722" s="381">
        <v>88.14</v>
      </c>
      <c r="U722" s="420">
        <v>81.45</v>
      </c>
      <c r="V722" s="21"/>
    </row>
    <row r="723" spans="1:22" x14ac:dyDescent="0.3">
      <c r="A723" s="21" t="s">
        <v>1703</v>
      </c>
      <c r="B723" s="21" t="s">
        <v>21</v>
      </c>
      <c r="C723" s="299" t="s">
        <v>9</v>
      </c>
      <c r="D723" s="241">
        <v>123900</v>
      </c>
      <c r="E723" s="20">
        <v>26</v>
      </c>
      <c r="F723" s="20">
        <v>1</v>
      </c>
      <c r="G723" s="417">
        <v>26</v>
      </c>
      <c r="H723" s="243"/>
      <c r="I723" s="20"/>
      <c r="J723" s="20"/>
      <c r="K723" s="20">
        <v>0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0</v>
      </c>
      <c r="U723" s="420"/>
      <c r="V723" s="280"/>
    </row>
    <row r="724" spans="1:22" x14ac:dyDescent="0.3">
      <c r="A724" s="21" t="s">
        <v>1440</v>
      </c>
      <c r="B724" s="21" t="s">
        <v>22</v>
      </c>
      <c r="C724" s="299" t="s">
        <v>1974</v>
      </c>
      <c r="D724" s="241">
        <v>266700</v>
      </c>
      <c r="E724" s="20">
        <v>768</v>
      </c>
      <c r="F724" s="20">
        <v>16</v>
      </c>
      <c r="G724" s="417">
        <v>48</v>
      </c>
      <c r="H724" s="243">
        <v>1078</v>
      </c>
      <c r="I724" s="20">
        <v>22</v>
      </c>
      <c r="J724" s="20">
        <v>49</v>
      </c>
      <c r="K724" s="20"/>
      <c r="L724" s="20"/>
      <c r="M724" s="20"/>
      <c r="N724" s="414">
        <v>1274</v>
      </c>
      <c r="O724" s="378">
        <v>21</v>
      </c>
      <c r="P724" s="415">
        <v>60.67</v>
      </c>
      <c r="Q724" s="419">
        <v>1111</v>
      </c>
      <c r="R724" s="378">
        <v>22</v>
      </c>
      <c r="S724" s="378">
        <v>50.5</v>
      </c>
      <c r="T724" s="381">
        <v>62.13</v>
      </c>
      <c r="U724" s="420">
        <v>31.5</v>
      </c>
      <c r="V724" s="21"/>
    </row>
    <row r="725" spans="1:22" x14ac:dyDescent="0.3">
      <c r="A725" s="21" t="s">
        <v>1576</v>
      </c>
      <c r="B725" s="21" t="s">
        <v>3</v>
      </c>
      <c r="C725" s="299" t="s">
        <v>38</v>
      </c>
      <c r="D725" s="241">
        <v>230200</v>
      </c>
      <c r="E725" s="20">
        <v>712</v>
      </c>
      <c r="F725" s="20">
        <v>15</v>
      </c>
      <c r="G725" s="417">
        <v>47.466666666666669</v>
      </c>
      <c r="H725" s="243">
        <v>235</v>
      </c>
      <c r="I725" s="20">
        <v>5</v>
      </c>
      <c r="J725" s="20">
        <v>47</v>
      </c>
      <c r="K725" s="20"/>
      <c r="L725" s="20"/>
      <c r="M725" s="20"/>
      <c r="N725" s="414"/>
      <c r="O725" s="378"/>
      <c r="P725" s="415"/>
      <c r="Q725" s="419"/>
      <c r="R725" s="378"/>
      <c r="S725" s="378"/>
      <c r="T725" s="381"/>
      <c r="U725" s="420"/>
      <c r="V725" s="280"/>
    </row>
    <row r="726" spans="1:22" x14ac:dyDescent="0.3">
      <c r="A726" s="21" t="s">
        <v>1577</v>
      </c>
      <c r="B726" s="21" t="s">
        <v>13</v>
      </c>
      <c r="C726" s="299" t="s">
        <v>9</v>
      </c>
      <c r="D726" s="241">
        <v>123900</v>
      </c>
      <c r="E726" s="20">
        <v>0</v>
      </c>
      <c r="F726" s="20">
        <v>0</v>
      </c>
      <c r="G726" s="417">
        <v>0</v>
      </c>
      <c r="H726" s="243"/>
      <c r="I726" s="20"/>
      <c r="J726" s="20"/>
      <c r="K726" s="20"/>
      <c r="L726" s="20"/>
      <c r="M726" s="20"/>
      <c r="N726" s="414"/>
      <c r="O726" s="378"/>
      <c r="P726" s="415"/>
      <c r="Q726" s="419"/>
      <c r="R726" s="378"/>
      <c r="S726" s="378"/>
      <c r="T726" s="381"/>
      <c r="U726" s="420"/>
      <c r="V726" s="280"/>
    </row>
    <row r="727" spans="1:22" x14ac:dyDescent="0.3">
      <c r="A727" s="21" t="s">
        <v>1704</v>
      </c>
      <c r="B727" s="21" t="s">
        <v>17</v>
      </c>
      <c r="C727" s="299" t="s">
        <v>1971</v>
      </c>
      <c r="D727" s="241">
        <v>102400</v>
      </c>
      <c r="E727" s="20">
        <v>0</v>
      </c>
      <c r="F727" s="20">
        <v>0</v>
      </c>
      <c r="G727" s="417">
        <v>0</v>
      </c>
      <c r="H727" s="243"/>
      <c r="I727" s="20"/>
      <c r="J727" s="20"/>
      <c r="K727" s="20"/>
      <c r="L727" s="20"/>
      <c r="M727" s="20"/>
      <c r="N727" s="414"/>
      <c r="O727" s="378"/>
      <c r="P727" s="415"/>
      <c r="Q727" s="419"/>
      <c r="R727" s="378"/>
      <c r="S727" s="378"/>
      <c r="T727" s="381"/>
      <c r="U727" s="420"/>
      <c r="V727" s="280"/>
    </row>
    <row r="728" spans="1:22" x14ac:dyDescent="0.3">
      <c r="A728" s="21" t="s">
        <v>1705</v>
      </c>
      <c r="B728" s="21" t="s">
        <v>21</v>
      </c>
      <c r="C728" s="299" t="s">
        <v>1974</v>
      </c>
      <c r="D728" s="241">
        <v>126300</v>
      </c>
      <c r="E728" s="20">
        <v>0</v>
      </c>
      <c r="F728" s="20">
        <v>0</v>
      </c>
      <c r="G728" s="417">
        <v>0</v>
      </c>
      <c r="H728" s="243"/>
      <c r="I728" s="20"/>
      <c r="J728" s="20"/>
      <c r="K728" s="20"/>
      <c r="L728" s="20"/>
      <c r="M728" s="20"/>
      <c r="N728" s="414"/>
      <c r="O728" s="378"/>
      <c r="P728" s="415"/>
      <c r="Q728" s="419"/>
      <c r="R728" s="378"/>
      <c r="S728" s="378"/>
      <c r="T728" s="381"/>
      <c r="U728" s="420"/>
      <c r="V728" s="280"/>
    </row>
    <row r="729" spans="1:22" x14ac:dyDescent="0.3">
      <c r="A729" s="21" t="s">
        <v>1014</v>
      </c>
      <c r="B729" s="21" t="s">
        <v>3</v>
      </c>
      <c r="C729" s="299" t="s">
        <v>38</v>
      </c>
      <c r="D729" s="241">
        <v>262000</v>
      </c>
      <c r="E729" s="20">
        <v>448</v>
      </c>
      <c r="F729" s="20">
        <v>9</v>
      </c>
      <c r="G729" s="417">
        <v>49.777777777777779</v>
      </c>
      <c r="H729" s="243">
        <v>337</v>
      </c>
      <c r="I729" s="20">
        <v>7</v>
      </c>
      <c r="J729" s="20">
        <v>48.1</v>
      </c>
      <c r="K729" s="20">
        <v>623</v>
      </c>
      <c r="L729" s="20">
        <v>12</v>
      </c>
      <c r="M729" s="20">
        <v>51.9</v>
      </c>
      <c r="N729" s="414">
        <v>0</v>
      </c>
      <c r="O729" s="378">
        <v>0</v>
      </c>
      <c r="P729" s="415">
        <v>0</v>
      </c>
      <c r="Q729" s="378"/>
      <c r="R729" s="378"/>
      <c r="S729" s="378"/>
      <c r="T729" s="381"/>
      <c r="U729" s="420"/>
      <c r="V729" s="280"/>
    </row>
    <row r="730" spans="1:22" x14ac:dyDescent="0.3">
      <c r="A730" s="21" t="s">
        <v>1441</v>
      </c>
      <c r="B730" s="21" t="s">
        <v>21</v>
      </c>
      <c r="C730" s="299" t="s">
        <v>10</v>
      </c>
      <c r="D730" s="241">
        <v>453600</v>
      </c>
      <c r="E730" s="20">
        <v>1938</v>
      </c>
      <c r="F730" s="20">
        <v>20</v>
      </c>
      <c r="G730" s="417">
        <v>96.9</v>
      </c>
      <c r="H730" s="243">
        <v>1000</v>
      </c>
      <c r="I730" s="20">
        <v>12</v>
      </c>
      <c r="J730" s="20">
        <v>83.3</v>
      </c>
      <c r="K730" s="20">
        <v>1593</v>
      </c>
      <c r="L730" s="20">
        <v>16</v>
      </c>
      <c r="M730" s="20">
        <v>99.6</v>
      </c>
      <c r="N730" s="414">
        <v>1699</v>
      </c>
      <c r="O730" s="378">
        <v>21</v>
      </c>
      <c r="P730" s="415">
        <v>80.900000000000006</v>
      </c>
      <c r="Q730" s="378">
        <v>644</v>
      </c>
      <c r="R730" s="378">
        <v>7</v>
      </c>
      <c r="S730" s="378">
        <v>92</v>
      </c>
      <c r="T730" s="381">
        <v>90.39</v>
      </c>
      <c r="U730" s="420">
        <v>96.95</v>
      </c>
      <c r="V730" s="21"/>
    </row>
    <row r="731" spans="1:22" x14ac:dyDescent="0.3">
      <c r="A731" s="21" t="s">
        <v>1706</v>
      </c>
      <c r="B731" s="21" t="s">
        <v>23</v>
      </c>
      <c r="C731" s="299" t="s">
        <v>1973</v>
      </c>
      <c r="D731" s="241">
        <v>117300</v>
      </c>
      <c r="E731" s="20">
        <v>0</v>
      </c>
      <c r="F731" s="20">
        <v>0</v>
      </c>
      <c r="G731" s="417">
        <v>0</v>
      </c>
      <c r="H731" s="243"/>
      <c r="I731" s="20"/>
      <c r="J731" s="20"/>
      <c r="K731" s="20"/>
      <c r="L731" s="20"/>
      <c r="M731" s="20"/>
      <c r="N731" s="414"/>
      <c r="O731" s="378"/>
      <c r="P731" s="415"/>
      <c r="Q731" s="378"/>
      <c r="R731" s="378"/>
      <c r="S731" s="378"/>
      <c r="T731" s="381"/>
      <c r="U731" s="420"/>
      <c r="V731" s="280"/>
    </row>
    <row r="732" spans="1:22" x14ac:dyDescent="0.3">
      <c r="A732" s="21" t="s">
        <v>1442</v>
      </c>
      <c r="B732" s="21" t="s">
        <v>2</v>
      </c>
      <c r="C732" s="299" t="s">
        <v>9</v>
      </c>
      <c r="D732" s="241">
        <v>460400</v>
      </c>
      <c r="E732" s="20">
        <v>1593</v>
      </c>
      <c r="F732" s="20">
        <v>16</v>
      </c>
      <c r="G732" s="417">
        <v>99.5625</v>
      </c>
      <c r="H732" s="243">
        <v>1015</v>
      </c>
      <c r="I732" s="20">
        <v>12</v>
      </c>
      <c r="J732" s="20">
        <v>84.6</v>
      </c>
      <c r="K732" s="20">
        <v>1440</v>
      </c>
      <c r="L732" s="20">
        <v>16</v>
      </c>
      <c r="M732" s="20">
        <v>90</v>
      </c>
      <c r="N732" s="414">
        <v>1916</v>
      </c>
      <c r="O732" s="378">
        <v>21</v>
      </c>
      <c r="P732" s="415">
        <v>91.24</v>
      </c>
      <c r="Q732" s="419">
        <v>1550</v>
      </c>
      <c r="R732" s="378">
        <v>19</v>
      </c>
      <c r="S732" s="378">
        <v>81.599999999999994</v>
      </c>
      <c r="T732" s="381">
        <v>78.23</v>
      </c>
      <c r="U732" s="420">
        <v>74.95</v>
      </c>
      <c r="V732" s="21"/>
    </row>
    <row r="733" spans="1:22" x14ac:dyDescent="0.3">
      <c r="A733" s="21" t="s">
        <v>1707</v>
      </c>
      <c r="B733" s="21" t="s">
        <v>15</v>
      </c>
      <c r="C733" s="299" t="s">
        <v>1974</v>
      </c>
      <c r="D733" s="241">
        <v>102400</v>
      </c>
      <c r="E733" s="20">
        <v>0</v>
      </c>
      <c r="F733" s="20">
        <v>0</v>
      </c>
      <c r="G733" s="417">
        <v>0</v>
      </c>
      <c r="H733" s="243"/>
      <c r="I733" s="20"/>
      <c r="J733" s="20"/>
      <c r="K733" s="20"/>
      <c r="L733" s="20"/>
      <c r="M733" s="20"/>
      <c r="N733" s="414"/>
      <c r="O733" s="378"/>
      <c r="P733" s="415"/>
      <c r="Q733" s="419"/>
      <c r="R733" s="378"/>
      <c r="S733" s="378"/>
      <c r="T733" s="381"/>
      <c r="U733" s="420"/>
      <c r="V733" s="280"/>
    </row>
    <row r="734" spans="1:22" x14ac:dyDescent="0.3">
      <c r="A734" s="21" t="s">
        <v>1578</v>
      </c>
      <c r="B734" s="21" t="s">
        <v>16</v>
      </c>
      <c r="C734" s="299" t="s">
        <v>9</v>
      </c>
      <c r="D734" s="241">
        <v>230200</v>
      </c>
      <c r="E734" s="20">
        <v>1049</v>
      </c>
      <c r="F734" s="20">
        <v>19</v>
      </c>
      <c r="G734" s="417">
        <v>55.210526315789473</v>
      </c>
      <c r="H734" s="243">
        <v>423</v>
      </c>
      <c r="I734" s="20">
        <v>10</v>
      </c>
      <c r="J734" s="20">
        <v>42.3</v>
      </c>
      <c r="K734" s="20"/>
      <c r="L734" s="20"/>
      <c r="M734" s="20"/>
      <c r="N734" s="414"/>
      <c r="O734" s="378"/>
      <c r="P734" s="415"/>
      <c r="Q734" s="419"/>
      <c r="R734" s="378"/>
      <c r="S734" s="378"/>
      <c r="T734" s="381"/>
      <c r="U734" s="420"/>
      <c r="V734" s="280"/>
    </row>
    <row r="735" spans="1:22" x14ac:dyDescent="0.3">
      <c r="A735" s="21" t="s">
        <v>1443</v>
      </c>
      <c r="B735" s="21" t="s">
        <v>22</v>
      </c>
      <c r="C735" s="299" t="s">
        <v>9</v>
      </c>
      <c r="D735" s="241">
        <v>307100</v>
      </c>
      <c r="E735" s="20">
        <v>957</v>
      </c>
      <c r="F735" s="20">
        <v>15</v>
      </c>
      <c r="G735" s="417">
        <v>63.8</v>
      </c>
      <c r="H735" s="243">
        <v>1185</v>
      </c>
      <c r="I735" s="20">
        <v>21</v>
      </c>
      <c r="J735" s="20">
        <v>56.4</v>
      </c>
      <c r="K735" s="20">
        <v>1043</v>
      </c>
      <c r="L735" s="20">
        <v>17</v>
      </c>
      <c r="M735" s="20">
        <v>61.4</v>
      </c>
      <c r="N735" s="414">
        <v>700</v>
      </c>
      <c r="O735" s="378">
        <v>11</v>
      </c>
      <c r="P735" s="415">
        <v>63.64</v>
      </c>
      <c r="Q735" s="419">
        <v>1005</v>
      </c>
      <c r="R735" s="378">
        <v>14</v>
      </c>
      <c r="S735" s="378">
        <v>71.8</v>
      </c>
      <c r="T735" s="381">
        <v>60.82</v>
      </c>
      <c r="U735" s="420">
        <v>51.19</v>
      </c>
      <c r="V735" s="21"/>
    </row>
    <row r="736" spans="1:22" x14ac:dyDescent="0.3">
      <c r="A736" s="21" t="s">
        <v>1579</v>
      </c>
      <c r="B736" s="21" t="s">
        <v>22</v>
      </c>
      <c r="C736" s="299" t="s">
        <v>1971</v>
      </c>
      <c r="D736" s="241">
        <v>123900</v>
      </c>
      <c r="E736" s="20">
        <v>0</v>
      </c>
      <c r="F736" s="20">
        <v>0</v>
      </c>
      <c r="G736" s="417">
        <v>0</v>
      </c>
      <c r="H736" s="243"/>
      <c r="I736" s="20"/>
      <c r="J736" s="20"/>
      <c r="K736" s="20"/>
      <c r="L736" s="20"/>
      <c r="M736" s="20"/>
      <c r="N736" s="414"/>
      <c r="O736" s="378"/>
      <c r="P736" s="415"/>
      <c r="Q736" s="419"/>
      <c r="R736" s="378"/>
      <c r="S736" s="378"/>
      <c r="T736" s="381"/>
      <c r="U736" s="420"/>
      <c r="V736" s="280"/>
    </row>
    <row r="737" spans="1:22" x14ac:dyDescent="0.3">
      <c r="A737" s="21" t="s">
        <v>1444</v>
      </c>
      <c r="B737" s="21" t="s">
        <v>12</v>
      </c>
      <c r="C737" s="299" t="s">
        <v>38</v>
      </c>
      <c r="D737" s="241">
        <v>469400</v>
      </c>
      <c r="E737" s="20">
        <v>1632</v>
      </c>
      <c r="F737" s="20">
        <v>18</v>
      </c>
      <c r="G737" s="417">
        <v>90.666666666666671</v>
      </c>
      <c r="H737" s="243">
        <v>1466</v>
      </c>
      <c r="I737" s="20">
        <v>17</v>
      </c>
      <c r="J737" s="20">
        <v>86.2</v>
      </c>
      <c r="K737" s="20">
        <v>777</v>
      </c>
      <c r="L737" s="20">
        <v>14</v>
      </c>
      <c r="M737" s="20">
        <v>55.5</v>
      </c>
      <c r="N737" s="414">
        <v>1481</v>
      </c>
      <c r="O737" s="378">
        <v>22</v>
      </c>
      <c r="P737" s="415">
        <v>67.319999999999993</v>
      </c>
      <c r="Q737" s="378">
        <v>886</v>
      </c>
      <c r="R737" s="378">
        <v>14</v>
      </c>
      <c r="S737" s="378">
        <v>63.3</v>
      </c>
      <c r="T737" s="381">
        <v>86.15</v>
      </c>
      <c r="U737" s="420">
        <v>81.62</v>
      </c>
      <c r="V737" s="21"/>
    </row>
    <row r="738" spans="1:22" x14ac:dyDescent="0.3">
      <c r="A738" s="21" t="s">
        <v>1445</v>
      </c>
      <c r="B738" s="21" t="s">
        <v>3</v>
      </c>
      <c r="C738" s="299" t="s">
        <v>38</v>
      </c>
      <c r="D738" s="241">
        <v>223700</v>
      </c>
      <c r="E738" s="20">
        <v>168</v>
      </c>
      <c r="F738" s="20">
        <v>4</v>
      </c>
      <c r="G738" s="417">
        <v>42</v>
      </c>
      <c r="H738" s="243">
        <v>274</v>
      </c>
      <c r="I738" s="20">
        <v>6</v>
      </c>
      <c r="J738" s="20">
        <v>45.7</v>
      </c>
      <c r="K738" s="20">
        <v>1202</v>
      </c>
      <c r="L738" s="20">
        <v>17</v>
      </c>
      <c r="M738" s="20">
        <v>70.7</v>
      </c>
      <c r="N738" s="414">
        <v>837</v>
      </c>
      <c r="O738" s="378">
        <v>10</v>
      </c>
      <c r="P738" s="415">
        <v>83.7</v>
      </c>
      <c r="Q738" s="419">
        <v>1654</v>
      </c>
      <c r="R738" s="378">
        <v>18</v>
      </c>
      <c r="S738" s="378">
        <v>91.9</v>
      </c>
      <c r="T738" s="381">
        <v>87.83</v>
      </c>
      <c r="U738" s="420">
        <v>87.06</v>
      </c>
      <c r="V738" s="21"/>
    </row>
    <row r="739" spans="1:22" x14ac:dyDescent="0.3">
      <c r="A739" s="21" t="s">
        <v>1016</v>
      </c>
      <c r="B739" s="21" t="s">
        <v>26</v>
      </c>
      <c r="C739" s="299" t="s">
        <v>10</v>
      </c>
      <c r="D739" s="241">
        <v>637100</v>
      </c>
      <c r="E739" s="20">
        <v>2219</v>
      </c>
      <c r="F739" s="20">
        <v>20</v>
      </c>
      <c r="G739" s="417">
        <v>110.95</v>
      </c>
      <c r="H739" s="243">
        <v>2575</v>
      </c>
      <c r="I739" s="20">
        <v>22</v>
      </c>
      <c r="J739" s="20">
        <v>117</v>
      </c>
      <c r="K739" s="20">
        <v>1719</v>
      </c>
      <c r="L739" s="20">
        <v>17</v>
      </c>
      <c r="M739" s="20">
        <v>101.1</v>
      </c>
      <c r="N739" s="414">
        <v>1912</v>
      </c>
      <c r="O739" s="378">
        <v>22</v>
      </c>
      <c r="P739" s="415">
        <v>86.91</v>
      </c>
      <c r="Q739" s="419"/>
      <c r="R739" s="378"/>
      <c r="S739" s="378"/>
      <c r="T739" s="381"/>
      <c r="U739" s="420"/>
      <c r="V739" s="21"/>
    </row>
    <row r="740" spans="1:22" x14ac:dyDescent="0.3">
      <c r="A740" s="21" t="s">
        <v>1446</v>
      </c>
      <c r="B740" s="21" t="s">
        <v>16</v>
      </c>
      <c r="C740" s="299" t="s">
        <v>38</v>
      </c>
      <c r="D740" s="241">
        <v>349400</v>
      </c>
      <c r="E740" s="20">
        <v>1262</v>
      </c>
      <c r="F740" s="20">
        <v>19</v>
      </c>
      <c r="G740" s="417">
        <v>66.421052631578945</v>
      </c>
      <c r="H740" s="243">
        <v>1027</v>
      </c>
      <c r="I740" s="20">
        <v>16</v>
      </c>
      <c r="J740" s="20">
        <v>64.2</v>
      </c>
      <c r="K740" s="20">
        <v>1384</v>
      </c>
      <c r="L740" s="20">
        <v>14</v>
      </c>
      <c r="M740" s="20">
        <v>98.9</v>
      </c>
      <c r="N740" s="414">
        <v>2217</v>
      </c>
      <c r="O740" s="378">
        <v>22</v>
      </c>
      <c r="P740" s="415">
        <v>100.77</v>
      </c>
      <c r="Q740" s="419">
        <v>1581</v>
      </c>
      <c r="R740" s="378">
        <v>18</v>
      </c>
      <c r="S740" s="378">
        <v>87.8</v>
      </c>
      <c r="T740" s="381">
        <v>87</v>
      </c>
      <c r="U740" s="420">
        <v>78.59</v>
      </c>
      <c r="V740" s="21"/>
    </row>
    <row r="741" spans="1:22" x14ac:dyDescent="0.3">
      <c r="A741" s="21" t="s">
        <v>1719</v>
      </c>
      <c r="B741" s="21" t="s">
        <v>15</v>
      </c>
      <c r="C741" s="299" t="s">
        <v>38</v>
      </c>
      <c r="D741" s="241">
        <v>102400</v>
      </c>
      <c r="E741" s="20">
        <v>88</v>
      </c>
      <c r="F741" s="20">
        <v>4</v>
      </c>
      <c r="G741" s="417">
        <v>22</v>
      </c>
      <c r="H741" s="243"/>
      <c r="I741" s="20"/>
      <c r="J741" s="20"/>
      <c r="K741" s="20"/>
      <c r="L741" s="20"/>
      <c r="M741" s="20"/>
      <c r="N741" s="414"/>
      <c r="O741" s="378"/>
      <c r="P741" s="415"/>
      <c r="Q741" s="419"/>
      <c r="R741" s="378"/>
      <c r="S741" s="378"/>
      <c r="T741" s="381"/>
      <c r="U741" s="420"/>
      <c r="V741" s="280"/>
    </row>
    <row r="742" spans="1:22" x14ac:dyDescent="0.3">
      <c r="A742" s="21" t="s">
        <v>1727</v>
      </c>
      <c r="B742" s="21" t="s">
        <v>41</v>
      </c>
      <c r="C742" s="299" t="s">
        <v>1971</v>
      </c>
      <c r="D742" s="241">
        <v>162300</v>
      </c>
      <c r="E742" s="20">
        <v>881</v>
      </c>
      <c r="F742" s="20">
        <v>16</v>
      </c>
      <c r="G742" s="417">
        <v>55.0625</v>
      </c>
      <c r="H742" s="243"/>
      <c r="I742" s="20"/>
      <c r="J742" s="20"/>
      <c r="K742" s="20"/>
      <c r="L742" s="20"/>
      <c r="M742" s="20"/>
      <c r="N742" s="414"/>
      <c r="O742" s="378"/>
      <c r="P742" s="415"/>
      <c r="Q742" s="419"/>
      <c r="R742" s="378"/>
      <c r="S742" s="378"/>
      <c r="T742" s="381"/>
      <c r="U742" s="420"/>
      <c r="V742" s="280"/>
    </row>
    <row r="743" spans="1:22" x14ac:dyDescent="0.3">
      <c r="A743" s="21" t="s">
        <v>1447</v>
      </c>
      <c r="B743" s="21" t="s">
        <v>19</v>
      </c>
      <c r="C743" s="299" t="s">
        <v>10</v>
      </c>
      <c r="D743" s="241">
        <v>506200</v>
      </c>
      <c r="E743" s="20">
        <v>1875</v>
      </c>
      <c r="F743" s="20">
        <v>22</v>
      </c>
      <c r="G743" s="417">
        <v>85.227272727272734</v>
      </c>
      <c r="H743" s="243">
        <v>2046</v>
      </c>
      <c r="I743" s="20">
        <v>22</v>
      </c>
      <c r="J743" s="20">
        <v>93</v>
      </c>
      <c r="K743" s="20">
        <v>534</v>
      </c>
      <c r="L743" s="20">
        <v>7</v>
      </c>
      <c r="M743" s="20">
        <v>76.3</v>
      </c>
      <c r="N743" s="414">
        <v>4</v>
      </c>
      <c r="O743" s="378">
        <v>1</v>
      </c>
      <c r="P743" s="415">
        <v>4</v>
      </c>
      <c r="Q743" s="419">
        <v>2302</v>
      </c>
      <c r="R743" s="378">
        <v>22</v>
      </c>
      <c r="S743" s="378">
        <v>104.6</v>
      </c>
      <c r="T743" s="381">
        <v>99.73</v>
      </c>
      <c r="U743" s="420">
        <v>105.59</v>
      </c>
      <c r="V743" s="280"/>
    </row>
    <row r="744" spans="1:22" x14ac:dyDescent="0.3">
      <c r="A744" s="21" t="s">
        <v>1708</v>
      </c>
      <c r="B744" s="21" t="s">
        <v>20</v>
      </c>
      <c r="C744" s="299" t="s">
        <v>10</v>
      </c>
      <c r="D744" s="241">
        <v>180300</v>
      </c>
      <c r="E744" s="20">
        <v>893</v>
      </c>
      <c r="F744" s="20">
        <v>14</v>
      </c>
      <c r="G744" s="417">
        <v>63.785714285714285</v>
      </c>
      <c r="H744" s="243"/>
      <c r="I744" s="20"/>
      <c r="J744" s="20"/>
      <c r="K744" s="20"/>
      <c r="L744" s="20"/>
      <c r="M744" s="20"/>
      <c r="N744" s="414"/>
      <c r="O744" s="378"/>
      <c r="P744" s="415"/>
      <c r="Q744" s="419"/>
      <c r="R744" s="378"/>
      <c r="S744" s="378"/>
      <c r="T744" s="381"/>
      <c r="U744" s="420"/>
      <c r="V744" s="280"/>
    </row>
    <row r="745" spans="1:22" x14ac:dyDescent="0.3">
      <c r="A745" s="21" t="s">
        <v>1448</v>
      </c>
      <c r="B745" s="21" t="s">
        <v>24</v>
      </c>
      <c r="C745" s="299" t="s">
        <v>10</v>
      </c>
      <c r="D745" s="241">
        <v>374700</v>
      </c>
      <c r="E745" s="20">
        <v>2032</v>
      </c>
      <c r="F745" s="20">
        <v>21</v>
      </c>
      <c r="G745" s="417">
        <v>96.761904761904759</v>
      </c>
      <c r="H745" s="243">
        <v>826</v>
      </c>
      <c r="I745" s="20">
        <v>12</v>
      </c>
      <c r="J745" s="20">
        <v>68.8</v>
      </c>
      <c r="K745" s="20">
        <v>67</v>
      </c>
      <c r="L745" s="20">
        <v>2</v>
      </c>
      <c r="M745" s="20">
        <v>33.5</v>
      </c>
      <c r="N745" s="414">
        <v>0</v>
      </c>
      <c r="O745" s="378">
        <v>0</v>
      </c>
      <c r="P745" s="415">
        <v>0</v>
      </c>
      <c r="Q745" s="419"/>
      <c r="R745" s="378"/>
      <c r="S745" s="378"/>
      <c r="T745" s="381"/>
      <c r="U745" s="420"/>
      <c r="V745" s="280"/>
    </row>
    <row r="746" spans="1:22" x14ac:dyDescent="0.3">
      <c r="A746" s="21" t="s">
        <v>1709</v>
      </c>
      <c r="B746" s="21" t="s">
        <v>24</v>
      </c>
      <c r="C746" s="299" t="s">
        <v>10</v>
      </c>
      <c r="D746" s="241">
        <v>117300</v>
      </c>
      <c r="E746" s="20">
        <v>0</v>
      </c>
      <c r="F746" s="20">
        <v>0</v>
      </c>
      <c r="G746" s="417">
        <v>0</v>
      </c>
      <c r="H746" s="243"/>
      <c r="I746" s="20"/>
      <c r="J746" s="20"/>
      <c r="K746" s="20"/>
      <c r="L746" s="20"/>
      <c r="M746" s="20"/>
      <c r="N746" s="414"/>
      <c r="O746" s="378"/>
      <c r="P746" s="415"/>
      <c r="Q746" s="419"/>
      <c r="R746" s="378"/>
      <c r="S746" s="378"/>
      <c r="T746" s="381"/>
      <c r="U746" s="420"/>
      <c r="V746" s="280"/>
    </row>
    <row r="747" spans="1:22" x14ac:dyDescent="0.3">
      <c r="A747" s="21" t="s">
        <v>1580</v>
      </c>
      <c r="B747" s="21" t="s">
        <v>15</v>
      </c>
      <c r="C747" s="299" t="s">
        <v>38</v>
      </c>
      <c r="D747" s="241">
        <v>298100</v>
      </c>
      <c r="E747" s="20">
        <v>361</v>
      </c>
      <c r="F747" s="20">
        <v>8</v>
      </c>
      <c r="G747" s="417">
        <v>45.125</v>
      </c>
      <c r="H747" s="243">
        <v>712</v>
      </c>
      <c r="I747" s="20">
        <v>13</v>
      </c>
      <c r="J747" s="20">
        <v>54.8</v>
      </c>
      <c r="K747" s="20"/>
      <c r="L747" s="20"/>
      <c r="M747" s="20"/>
      <c r="N747" s="414"/>
      <c r="O747" s="378"/>
      <c r="P747" s="415"/>
      <c r="Q747" s="419"/>
      <c r="R747" s="378"/>
      <c r="S747" s="378"/>
      <c r="T747" s="381"/>
      <c r="U747" s="420"/>
      <c r="V747" s="280"/>
    </row>
    <row r="748" spans="1:22" x14ac:dyDescent="0.3">
      <c r="A748" s="21" t="s">
        <v>1449</v>
      </c>
      <c r="B748" s="21" t="s">
        <v>25</v>
      </c>
      <c r="C748" s="299" t="s">
        <v>38</v>
      </c>
      <c r="D748" s="241">
        <v>313800</v>
      </c>
      <c r="E748" s="20">
        <v>1073</v>
      </c>
      <c r="F748" s="20">
        <v>19</v>
      </c>
      <c r="G748" s="417">
        <v>56.473684210526315</v>
      </c>
      <c r="H748" s="243">
        <v>807</v>
      </c>
      <c r="I748" s="20">
        <v>14</v>
      </c>
      <c r="J748" s="20">
        <v>57.6</v>
      </c>
      <c r="K748" s="20">
        <v>542</v>
      </c>
      <c r="L748" s="20">
        <v>9</v>
      </c>
      <c r="M748" s="20">
        <v>60.2</v>
      </c>
      <c r="N748" s="414">
        <v>611</v>
      </c>
      <c r="O748" s="378">
        <v>11</v>
      </c>
      <c r="P748" s="415">
        <v>55.55</v>
      </c>
      <c r="Q748" s="378">
        <v>898</v>
      </c>
      <c r="R748" s="378">
        <v>16</v>
      </c>
      <c r="S748" s="378">
        <v>56.1</v>
      </c>
      <c r="T748" s="381">
        <v>0</v>
      </c>
      <c r="U748" s="420"/>
      <c r="V748" s="21"/>
    </row>
    <row r="749" spans="1:22" x14ac:dyDescent="0.3">
      <c r="A749" s="21" t="s">
        <v>1450</v>
      </c>
      <c r="B749" s="21" t="s">
        <v>41</v>
      </c>
      <c r="C749" s="299" t="s">
        <v>9</v>
      </c>
      <c r="D749" s="241">
        <v>365800</v>
      </c>
      <c r="E749" s="20">
        <v>1212</v>
      </c>
      <c r="F749" s="20">
        <v>20</v>
      </c>
      <c r="G749" s="417">
        <v>60.6</v>
      </c>
      <c r="H749" s="243">
        <v>1344</v>
      </c>
      <c r="I749" s="20">
        <v>20</v>
      </c>
      <c r="J749" s="20">
        <v>67.2</v>
      </c>
      <c r="K749" s="20"/>
      <c r="L749" s="20"/>
      <c r="M749" s="20"/>
      <c r="N749" s="414">
        <v>510</v>
      </c>
      <c r="O749" s="378">
        <v>8</v>
      </c>
      <c r="P749" s="415">
        <v>63.75</v>
      </c>
      <c r="Q749" s="419">
        <v>1479</v>
      </c>
      <c r="R749" s="378">
        <v>17</v>
      </c>
      <c r="S749" s="378">
        <v>87</v>
      </c>
      <c r="T749" s="381">
        <v>71.11</v>
      </c>
      <c r="U749" s="420">
        <v>58.45</v>
      </c>
      <c r="V749" s="21"/>
    </row>
    <row r="750" spans="1:22" x14ac:dyDescent="0.3">
      <c r="A750" s="21" t="s">
        <v>1581</v>
      </c>
      <c r="B750" s="21" t="s">
        <v>19</v>
      </c>
      <c r="C750" s="299" t="s">
        <v>9</v>
      </c>
      <c r="D750" s="241">
        <v>123900</v>
      </c>
      <c r="E750" s="20">
        <v>625</v>
      </c>
      <c r="F750" s="20">
        <v>10</v>
      </c>
      <c r="G750" s="417">
        <v>62.5</v>
      </c>
      <c r="H750" s="243"/>
      <c r="I750" s="20"/>
      <c r="J750" s="20"/>
      <c r="K750" s="20"/>
      <c r="L750" s="20"/>
      <c r="M750" s="20"/>
      <c r="N750" s="414"/>
      <c r="O750" s="378"/>
      <c r="P750" s="415"/>
      <c r="Q750" s="419"/>
      <c r="R750" s="378"/>
      <c r="S750" s="378"/>
      <c r="T750" s="381"/>
      <c r="U750" s="420"/>
      <c r="V750" s="280"/>
    </row>
    <row r="751" spans="1:22" x14ac:dyDescent="0.3">
      <c r="A751" s="21" t="s">
        <v>1451</v>
      </c>
      <c r="B751" s="21" t="s">
        <v>21</v>
      </c>
      <c r="C751" s="299" t="s">
        <v>38</v>
      </c>
      <c r="D751" s="241">
        <v>200900</v>
      </c>
      <c r="E751" s="20">
        <v>545</v>
      </c>
      <c r="F751" s="20">
        <v>10</v>
      </c>
      <c r="G751" s="417">
        <v>54.5</v>
      </c>
      <c r="H751" s="243">
        <v>205</v>
      </c>
      <c r="I751" s="20">
        <v>5</v>
      </c>
      <c r="J751" s="20">
        <v>41</v>
      </c>
      <c r="K751" s="20">
        <v>735</v>
      </c>
      <c r="L751" s="20">
        <v>13</v>
      </c>
      <c r="M751" s="20">
        <v>56.5</v>
      </c>
      <c r="N751" s="414">
        <v>647</v>
      </c>
      <c r="O751" s="378">
        <v>11</v>
      </c>
      <c r="P751" s="415">
        <v>58.82</v>
      </c>
      <c r="Q751" s="378">
        <v>348</v>
      </c>
      <c r="R751" s="378">
        <v>7</v>
      </c>
      <c r="S751" s="378">
        <v>49.7</v>
      </c>
      <c r="T751" s="381">
        <v>35.43</v>
      </c>
      <c r="U751" s="420">
        <v>40.33</v>
      </c>
      <c r="V751" s="21"/>
    </row>
    <row r="752" spans="1:22" x14ac:dyDescent="0.3">
      <c r="A752" s="21" t="s">
        <v>1452</v>
      </c>
      <c r="B752" s="21" t="s">
        <v>3</v>
      </c>
      <c r="C752" s="299" t="s">
        <v>38</v>
      </c>
      <c r="D752" s="241">
        <v>348800</v>
      </c>
      <c r="E752" s="20">
        <v>1079</v>
      </c>
      <c r="F752" s="20">
        <v>20</v>
      </c>
      <c r="G752" s="417">
        <v>53.95</v>
      </c>
      <c r="H752" s="243">
        <v>833</v>
      </c>
      <c r="I752" s="20">
        <v>13</v>
      </c>
      <c r="J752" s="20">
        <v>64.099999999999994</v>
      </c>
      <c r="K752" s="20">
        <v>97</v>
      </c>
      <c r="L752" s="20">
        <v>3</v>
      </c>
      <c r="M752" s="20">
        <v>32.299999999999997</v>
      </c>
      <c r="N752" s="414">
        <v>0</v>
      </c>
      <c r="O752" s="378">
        <v>0</v>
      </c>
      <c r="P752" s="415">
        <v>0</v>
      </c>
      <c r="Q752" s="378"/>
      <c r="R752" s="378"/>
      <c r="S752" s="378"/>
      <c r="T752" s="381"/>
      <c r="U752" s="420"/>
      <c r="V752" s="280"/>
    </row>
    <row r="753" spans="1:27" x14ac:dyDescent="0.3">
      <c r="A753" s="21" t="s">
        <v>1453</v>
      </c>
      <c r="B753" s="21" t="s">
        <v>26</v>
      </c>
      <c r="C753" s="299" t="s">
        <v>9</v>
      </c>
      <c r="D753" s="241">
        <v>512200</v>
      </c>
      <c r="E753" s="20">
        <v>1236</v>
      </c>
      <c r="F753" s="20">
        <v>18</v>
      </c>
      <c r="G753" s="417">
        <v>68.666666666666671</v>
      </c>
      <c r="H753" s="243">
        <v>2070</v>
      </c>
      <c r="I753" s="20">
        <v>22</v>
      </c>
      <c r="J753" s="20">
        <v>94.1</v>
      </c>
      <c r="K753" s="20">
        <v>1270</v>
      </c>
      <c r="L753" s="20">
        <v>17</v>
      </c>
      <c r="M753" s="20">
        <v>74.7</v>
      </c>
      <c r="N753" s="414">
        <v>1413</v>
      </c>
      <c r="O753" s="378">
        <v>20</v>
      </c>
      <c r="P753" s="415">
        <v>70.650000000000006</v>
      </c>
      <c r="Q753" s="378">
        <v>914</v>
      </c>
      <c r="R753" s="378">
        <v>14</v>
      </c>
      <c r="S753" s="378">
        <v>65.3</v>
      </c>
      <c r="T753" s="381">
        <v>64.36</v>
      </c>
      <c r="U753" s="420">
        <v>67.650000000000006</v>
      </c>
      <c r="V753" s="21"/>
    </row>
    <row r="754" spans="1:27" s="200" customFormat="1" x14ac:dyDescent="0.3">
      <c r="A754" s="21" t="s">
        <v>1582</v>
      </c>
      <c r="B754" s="21" t="s">
        <v>17</v>
      </c>
      <c r="C754" s="299" t="s">
        <v>1972</v>
      </c>
      <c r="D754" s="241">
        <v>400300</v>
      </c>
      <c r="E754" s="20">
        <v>895</v>
      </c>
      <c r="F754" s="20">
        <v>11</v>
      </c>
      <c r="G754" s="417">
        <v>81.36363636363636</v>
      </c>
      <c r="H754" s="243">
        <v>956</v>
      </c>
      <c r="I754" s="20">
        <v>13</v>
      </c>
      <c r="J754" s="20">
        <v>73.5</v>
      </c>
      <c r="K754" s="20">
        <v>1381</v>
      </c>
      <c r="L754" s="20">
        <v>17</v>
      </c>
      <c r="M754" s="20">
        <v>81.2</v>
      </c>
      <c r="N754" s="414">
        <v>1506</v>
      </c>
      <c r="O754" s="378">
        <v>17</v>
      </c>
      <c r="P754" s="415">
        <v>88.59</v>
      </c>
      <c r="Q754" s="419">
        <v>1637</v>
      </c>
      <c r="R754" s="378">
        <v>22</v>
      </c>
      <c r="S754" s="378">
        <v>74.400000000000006</v>
      </c>
      <c r="T754" s="381">
        <v>71.73</v>
      </c>
      <c r="U754" s="420">
        <v>61.36</v>
      </c>
      <c r="V754" s="21"/>
      <c r="W754"/>
      <c r="X754"/>
      <c r="Y754"/>
      <c r="Z754"/>
      <c r="AA754"/>
    </row>
    <row r="755" spans="1:27" x14ac:dyDescent="0.3">
      <c r="A755" s="21" t="s">
        <v>1710</v>
      </c>
      <c r="B755" s="21" t="s">
        <v>25</v>
      </c>
      <c r="C755" s="299" t="s">
        <v>1972</v>
      </c>
      <c r="D755" s="241">
        <v>249800</v>
      </c>
      <c r="E755" s="20">
        <v>779</v>
      </c>
      <c r="F755" s="20">
        <v>13</v>
      </c>
      <c r="G755" s="417">
        <v>59.92307692307692</v>
      </c>
      <c r="H755" s="243">
        <v>255</v>
      </c>
      <c r="I755" s="20">
        <v>5</v>
      </c>
      <c r="J755" s="20">
        <v>51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420"/>
      <c r="V755" s="280"/>
    </row>
    <row r="756" spans="1:27" x14ac:dyDescent="0.3">
      <c r="A756" s="21" t="s">
        <v>1455</v>
      </c>
      <c r="B756" s="21" t="s">
        <v>3</v>
      </c>
      <c r="C756" s="299" t="s">
        <v>38</v>
      </c>
      <c r="D756" s="241">
        <v>187800</v>
      </c>
      <c r="E756" s="20">
        <v>859</v>
      </c>
      <c r="F756" s="20">
        <v>13</v>
      </c>
      <c r="G756" s="417">
        <v>66.07692307692308</v>
      </c>
      <c r="H756" s="243">
        <v>15</v>
      </c>
      <c r="I756" s="20">
        <v>2</v>
      </c>
      <c r="J756" s="20">
        <v>7.5</v>
      </c>
      <c r="K756" s="20">
        <v>230</v>
      </c>
      <c r="L756" s="20">
        <v>4</v>
      </c>
      <c r="M756" s="20">
        <v>57.5</v>
      </c>
      <c r="N756" s="414">
        <v>142</v>
      </c>
      <c r="O756" s="378">
        <v>2</v>
      </c>
      <c r="P756" s="415">
        <v>71</v>
      </c>
      <c r="Q756" s="378"/>
      <c r="R756" s="378"/>
      <c r="S756" s="378"/>
      <c r="T756" s="381"/>
      <c r="U756" s="420"/>
      <c r="V756" s="21"/>
    </row>
    <row r="757" spans="1:27" x14ac:dyDescent="0.3">
      <c r="A757" s="21" t="s">
        <v>1583</v>
      </c>
      <c r="B757" s="21" t="s">
        <v>16</v>
      </c>
      <c r="C757" s="299" t="s">
        <v>10</v>
      </c>
      <c r="D757" s="241">
        <v>123900</v>
      </c>
      <c r="E757" s="20">
        <v>0</v>
      </c>
      <c r="F757" s="20">
        <v>0</v>
      </c>
      <c r="G757" s="417">
        <v>0</v>
      </c>
      <c r="H757" s="243">
        <v>88</v>
      </c>
      <c r="I757" s="20">
        <v>4</v>
      </c>
      <c r="J757" s="20">
        <v>22</v>
      </c>
      <c r="K757" s="20"/>
      <c r="L757" s="20"/>
      <c r="M757" s="20"/>
      <c r="N757" s="414"/>
      <c r="O757" s="378"/>
      <c r="P757" s="415"/>
      <c r="Q757" s="378"/>
      <c r="R757" s="378"/>
      <c r="S757" s="378"/>
      <c r="T757" s="381"/>
      <c r="U757" s="420"/>
      <c r="V757" s="280"/>
    </row>
    <row r="758" spans="1:27" x14ac:dyDescent="0.3">
      <c r="A758" s="21" t="s">
        <v>1456</v>
      </c>
      <c r="B758" s="21" t="s">
        <v>19</v>
      </c>
      <c r="C758" s="299" t="s">
        <v>1971</v>
      </c>
      <c r="D758" s="241">
        <v>502600</v>
      </c>
      <c r="E758" s="20">
        <v>1549</v>
      </c>
      <c r="F758" s="20">
        <v>18</v>
      </c>
      <c r="G758" s="417">
        <v>86.055555555555557</v>
      </c>
      <c r="H758" s="243">
        <v>1385</v>
      </c>
      <c r="I758" s="20">
        <v>15</v>
      </c>
      <c r="J758" s="20">
        <v>92.3</v>
      </c>
      <c r="K758" s="20">
        <v>1777</v>
      </c>
      <c r="L758" s="20">
        <v>17</v>
      </c>
      <c r="M758" s="20">
        <v>104.5</v>
      </c>
      <c r="N758" s="414">
        <v>1780</v>
      </c>
      <c r="O758" s="378">
        <v>16</v>
      </c>
      <c r="P758" s="415">
        <v>111.25</v>
      </c>
      <c r="Q758" s="419">
        <v>2197</v>
      </c>
      <c r="R758" s="378">
        <v>22</v>
      </c>
      <c r="S758" s="378">
        <v>99.9</v>
      </c>
      <c r="T758" s="381">
        <v>97.6</v>
      </c>
      <c r="U758" s="420">
        <v>81.16</v>
      </c>
      <c r="V758" s="21"/>
    </row>
    <row r="759" spans="1:27" x14ac:dyDescent="0.3">
      <c r="A759" s="21" t="s">
        <v>1711</v>
      </c>
      <c r="B759" s="21" t="s">
        <v>18</v>
      </c>
      <c r="C759" s="299" t="s">
        <v>10</v>
      </c>
      <c r="D759" s="241">
        <v>117300</v>
      </c>
      <c r="E759" s="20">
        <v>0</v>
      </c>
      <c r="F759" s="20">
        <v>0</v>
      </c>
      <c r="G759" s="417">
        <v>0</v>
      </c>
      <c r="H759" s="243"/>
      <c r="I759" s="20"/>
      <c r="J759" s="20"/>
      <c r="K759" s="20"/>
      <c r="L759" s="20"/>
      <c r="M759" s="20"/>
      <c r="N759" s="414"/>
      <c r="O759" s="378"/>
      <c r="P759" s="415"/>
      <c r="Q759" s="419"/>
      <c r="R759" s="378"/>
      <c r="S759" s="378"/>
      <c r="T759" s="381"/>
      <c r="U759" s="420"/>
      <c r="V759" s="280"/>
    </row>
    <row r="760" spans="1:27" x14ac:dyDescent="0.3">
      <c r="A760" s="21" t="s">
        <v>1584</v>
      </c>
      <c r="B760" s="21" t="s">
        <v>24</v>
      </c>
      <c r="C760" s="299" t="s">
        <v>38</v>
      </c>
      <c r="D760" s="241">
        <v>314700</v>
      </c>
      <c r="E760" s="20">
        <v>333</v>
      </c>
      <c r="F760" s="20">
        <v>7</v>
      </c>
      <c r="G760" s="417">
        <v>47.571428571428569</v>
      </c>
      <c r="H760" s="243">
        <v>1214</v>
      </c>
      <c r="I760" s="20">
        <v>21</v>
      </c>
      <c r="J760" s="20">
        <v>57.8</v>
      </c>
      <c r="K760" s="20">
        <v>412</v>
      </c>
      <c r="L760" s="20">
        <v>7</v>
      </c>
      <c r="M760" s="20">
        <v>58.9</v>
      </c>
      <c r="N760" s="414">
        <v>0</v>
      </c>
      <c r="O760" s="378">
        <v>0</v>
      </c>
      <c r="P760" s="415">
        <v>0</v>
      </c>
      <c r="Q760" s="419"/>
      <c r="R760" s="378"/>
      <c r="S760" s="378"/>
      <c r="T760" s="381"/>
      <c r="U760" s="420"/>
      <c r="V760" s="315"/>
    </row>
    <row r="761" spans="1:27" x14ac:dyDescent="0.3">
      <c r="A761" s="21" t="s">
        <v>1017</v>
      </c>
      <c r="B761" s="21" t="s">
        <v>41</v>
      </c>
      <c r="C761" s="299" t="s">
        <v>9</v>
      </c>
      <c r="D761" s="241">
        <v>398300</v>
      </c>
      <c r="E761" s="20">
        <v>1814</v>
      </c>
      <c r="F761" s="20">
        <v>22</v>
      </c>
      <c r="G761" s="417">
        <v>82.454545454545453</v>
      </c>
      <c r="H761" s="243">
        <v>1610</v>
      </c>
      <c r="I761" s="20">
        <v>22</v>
      </c>
      <c r="J761" s="20">
        <v>73.2</v>
      </c>
      <c r="K761" s="20">
        <v>1294</v>
      </c>
      <c r="L761" s="20">
        <v>17</v>
      </c>
      <c r="M761" s="20">
        <v>76.099999999999994</v>
      </c>
      <c r="N761" s="414">
        <v>1555</v>
      </c>
      <c r="O761" s="378">
        <v>22</v>
      </c>
      <c r="P761" s="415">
        <v>70.680000000000007</v>
      </c>
      <c r="Q761" s="419"/>
      <c r="R761" s="378"/>
      <c r="S761" s="378"/>
      <c r="T761" s="381"/>
      <c r="U761" s="420"/>
      <c r="V761" s="315"/>
    </row>
    <row r="762" spans="1:27" x14ac:dyDescent="0.3">
      <c r="A762" s="21" t="s">
        <v>1457</v>
      </c>
      <c r="B762" s="21" t="s">
        <v>3</v>
      </c>
      <c r="C762" s="299" t="s">
        <v>1971</v>
      </c>
      <c r="D762" s="241">
        <v>419400</v>
      </c>
      <c r="E762" s="20">
        <v>1209</v>
      </c>
      <c r="F762" s="20">
        <v>21</v>
      </c>
      <c r="G762" s="417">
        <v>57.571428571428569</v>
      </c>
      <c r="H762" s="243">
        <v>1464</v>
      </c>
      <c r="I762" s="20">
        <v>19</v>
      </c>
      <c r="J762" s="20">
        <v>77.099999999999994</v>
      </c>
      <c r="K762" s="20">
        <v>1432</v>
      </c>
      <c r="L762" s="20">
        <v>17</v>
      </c>
      <c r="M762" s="20">
        <v>84.2</v>
      </c>
      <c r="N762" s="414">
        <v>498</v>
      </c>
      <c r="O762" s="378">
        <v>9</v>
      </c>
      <c r="P762" s="415">
        <v>55.33</v>
      </c>
      <c r="Q762" s="419">
        <v>1139</v>
      </c>
      <c r="R762" s="378">
        <v>14</v>
      </c>
      <c r="S762" s="378">
        <v>81.400000000000006</v>
      </c>
      <c r="T762" s="381">
        <v>58.08</v>
      </c>
      <c r="U762" s="420">
        <v>52.5</v>
      </c>
      <c r="V762" s="315"/>
    </row>
    <row r="763" spans="1:27" x14ac:dyDescent="0.3">
      <c r="A763" s="21" t="s">
        <v>1726</v>
      </c>
      <c r="B763" s="21" t="s">
        <v>25</v>
      </c>
      <c r="C763" s="299" t="s">
        <v>1973</v>
      </c>
      <c r="D763" s="241">
        <v>218600</v>
      </c>
      <c r="E763" s="20">
        <v>941</v>
      </c>
      <c r="F763" s="20">
        <v>17</v>
      </c>
      <c r="G763" s="417">
        <v>55.352941176470587</v>
      </c>
      <c r="H763" s="243">
        <v>241</v>
      </c>
      <c r="I763" s="20">
        <v>6</v>
      </c>
      <c r="J763" s="20">
        <v>40.200000000000003</v>
      </c>
      <c r="K763" s="20">
        <v>135</v>
      </c>
      <c r="L763" s="20">
        <v>3</v>
      </c>
      <c r="M763" s="20">
        <v>45</v>
      </c>
      <c r="N763" s="414">
        <v>0</v>
      </c>
      <c r="O763" s="378">
        <v>0</v>
      </c>
      <c r="P763" s="415">
        <v>0</v>
      </c>
      <c r="Q763" s="419"/>
      <c r="R763" s="378"/>
      <c r="S763" s="378"/>
      <c r="T763" s="381"/>
      <c r="U763" s="420"/>
      <c r="V763" s="280"/>
    </row>
    <row r="764" spans="1:27" x14ac:dyDescent="0.3">
      <c r="A764" s="21" t="s">
        <v>1458</v>
      </c>
      <c r="B764" s="21" t="s">
        <v>23</v>
      </c>
      <c r="C764" s="299" t="s">
        <v>38</v>
      </c>
      <c r="D764" s="241">
        <v>123900</v>
      </c>
      <c r="E764" s="20">
        <v>0</v>
      </c>
      <c r="F764" s="20">
        <v>0</v>
      </c>
      <c r="G764" s="417">
        <v>0</v>
      </c>
      <c r="H764" s="243">
        <v>30</v>
      </c>
      <c r="I764" s="20">
        <v>1</v>
      </c>
      <c r="J764" s="20">
        <v>30</v>
      </c>
      <c r="K764" s="20"/>
      <c r="L764" s="20"/>
      <c r="M764" s="20"/>
      <c r="N764" s="414">
        <v>0</v>
      </c>
      <c r="O764" s="378">
        <v>0</v>
      </c>
      <c r="P764" s="415">
        <v>0</v>
      </c>
      <c r="Q764" s="419"/>
      <c r="R764" s="378"/>
      <c r="S764" s="378"/>
      <c r="T764" s="381"/>
      <c r="U764" s="420"/>
      <c r="V764" s="280"/>
    </row>
    <row r="765" spans="1:27" x14ac:dyDescent="0.3">
      <c r="A765" s="21" t="s">
        <v>1712</v>
      </c>
      <c r="B765" s="21" t="s">
        <v>25</v>
      </c>
      <c r="C765" s="299" t="s">
        <v>1973</v>
      </c>
      <c r="D765" s="241">
        <v>117300</v>
      </c>
      <c r="E765" s="20">
        <v>-2</v>
      </c>
      <c r="F765" s="20">
        <v>1</v>
      </c>
      <c r="G765" s="417">
        <v>-2</v>
      </c>
      <c r="H765" s="243"/>
      <c r="I765" s="20"/>
      <c r="J765" s="20"/>
      <c r="K765" s="20"/>
      <c r="L765" s="20"/>
      <c r="M765" s="20"/>
      <c r="N765" s="414"/>
      <c r="O765" s="378"/>
      <c r="P765" s="415"/>
      <c r="Q765" s="419"/>
      <c r="R765" s="378"/>
      <c r="S765" s="378"/>
      <c r="T765" s="381"/>
      <c r="U765" s="420"/>
      <c r="V765" s="280"/>
    </row>
    <row r="766" spans="1:27" x14ac:dyDescent="0.3">
      <c r="A766" s="21" t="s">
        <v>1459</v>
      </c>
      <c r="B766" s="21" t="s">
        <v>26</v>
      </c>
      <c r="C766" s="299" t="s">
        <v>9</v>
      </c>
      <c r="D766" s="241">
        <v>461100</v>
      </c>
      <c r="E766" s="20">
        <v>696</v>
      </c>
      <c r="F766" s="20">
        <v>9</v>
      </c>
      <c r="G766" s="417">
        <v>77.333333333333329</v>
      </c>
      <c r="H766" s="243">
        <v>1186</v>
      </c>
      <c r="I766" s="20">
        <v>14</v>
      </c>
      <c r="J766" s="20">
        <v>84.7</v>
      </c>
      <c r="K766" s="20">
        <v>939</v>
      </c>
      <c r="L766" s="20">
        <v>11</v>
      </c>
      <c r="M766" s="20">
        <v>85.4</v>
      </c>
      <c r="N766" s="414">
        <v>2032</v>
      </c>
      <c r="O766" s="378">
        <v>20</v>
      </c>
      <c r="P766" s="415">
        <v>101.6</v>
      </c>
      <c r="Q766" s="419"/>
      <c r="R766" s="378">
        <v>0</v>
      </c>
      <c r="S766" s="378">
        <v>0</v>
      </c>
      <c r="T766" s="381">
        <v>93.9</v>
      </c>
      <c r="U766" s="420">
        <v>88.25</v>
      </c>
      <c r="V766" s="21"/>
    </row>
    <row r="767" spans="1:27" x14ac:dyDescent="0.3">
      <c r="A767" s="21" t="s">
        <v>1460</v>
      </c>
      <c r="B767" s="21" t="s">
        <v>26</v>
      </c>
      <c r="C767" s="299" t="s">
        <v>9</v>
      </c>
      <c r="D767" s="241">
        <v>244000</v>
      </c>
      <c r="E767" s="20">
        <v>0</v>
      </c>
      <c r="F767" s="20">
        <v>0</v>
      </c>
      <c r="G767" s="417">
        <v>0</v>
      </c>
      <c r="H767" s="243">
        <v>493</v>
      </c>
      <c r="I767" s="20">
        <v>11</v>
      </c>
      <c r="J767" s="20">
        <v>44.8</v>
      </c>
      <c r="K767" s="20">
        <v>875</v>
      </c>
      <c r="L767" s="20">
        <v>15</v>
      </c>
      <c r="M767" s="20">
        <v>58.3</v>
      </c>
      <c r="N767" s="414">
        <v>77</v>
      </c>
      <c r="O767" s="378">
        <v>2</v>
      </c>
      <c r="P767" s="415">
        <v>38.5</v>
      </c>
      <c r="Q767" s="419"/>
      <c r="R767" s="378">
        <v>0</v>
      </c>
      <c r="S767" s="378">
        <v>0</v>
      </c>
      <c r="T767" s="381">
        <v>49.87</v>
      </c>
      <c r="U767" s="420"/>
      <c r="V767" s="280"/>
    </row>
    <row r="768" spans="1:27" x14ac:dyDescent="0.3">
      <c r="A768" s="21" t="s">
        <v>1713</v>
      </c>
      <c r="B768" s="21" t="s">
        <v>18</v>
      </c>
      <c r="C768" s="299" t="s">
        <v>10</v>
      </c>
      <c r="D768" s="241">
        <v>117300</v>
      </c>
      <c r="E768" s="20">
        <v>0</v>
      </c>
      <c r="F768" s="20">
        <v>0</v>
      </c>
      <c r="G768" s="417">
        <v>0</v>
      </c>
      <c r="H768" s="243"/>
      <c r="I768" s="20"/>
      <c r="J768" s="20"/>
      <c r="K768" s="20"/>
      <c r="L768" s="20"/>
      <c r="M768" s="20"/>
      <c r="N768" s="414"/>
      <c r="O768" s="378"/>
      <c r="P768" s="415"/>
      <c r="Q768" s="419"/>
      <c r="R768" s="378"/>
      <c r="S768" s="378"/>
      <c r="T768" s="381"/>
      <c r="U768" s="420"/>
      <c r="V768" s="280"/>
    </row>
    <row r="769" spans="1:22" x14ac:dyDescent="0.3">
      <c r="A769" s="21" t="s">
        <v>1714</v>
      </c>
      <c r="B769" s="21" t="s">
        <v>13</v>
      </c>
      <c r="C769" s="299" t="s">
        <v>9</v>
      </c>
      <c r="D769" s="241">
        <v>139800</v>
      </c>
      <c r="E769" s="20">
        <v>0</v>
      </c>
      <c r="F769" s="20">
        <v>0</v>
      </c>
      <c r="G769" s="417">
        <v>0</v>
      </c>
      <c r="H769" s="243"/>
      <c r="I769" s="20"/>
      <c r="J769" s="20"/>
      <c r="K769" s="20"/>
      <c r="L769" s="20"/>
      <c r="M769" s="20"/>
      <c r="N769" s="414"/>
      <c r="O769" s="378"/>
      <c r="P769" s="415"/>
      <c r="Q769" s="419"/>
      <c r="R769" s="378"/>
      <c r="S769" s="378"/>
      <c r="T769" s="381"/>
      <c r="U769" s="420"/>
      <c r="V769" s="280"/>
    </row>
    <row r="770" spans="1:22" x14ac:dyDescent="0.3">
      <c r="A770" s="21" t="s">
        <v>1461</v>
      </c>
      <c r="B770" s="21" t="s">
        <v>16</v>
      </c>
      <c r="C770" s="299" t="s">
        <v>9</v>
      </c>
      <c r="D770" s="241">
        <v>391300</v>
      </c>
      <c r="E770" s="20">
        <v>120</v>
      </c>
      <c r="F770" s="20">
        <v>2</v>
      </c>
      <c r="G770" s="417">
        <v>60</v>
      </c>
      <c r="H770" s="243">
        <v>1294</v>
      </c>
      <c r="I770" s="20">
        <v>18</v>
      </c>
      <c r="J770" s="20">
        <v>71.900000000000006</v>
      </c>
      <c r="K770" s="20">
        <v>1103</v>
      </c>
      <c r="L770" s="20">
        <v>15</v>
      </c>
      <c r="M770" s="20">
        <v>73.5</v>
      </c>
      <c r="N770" s="414">
        <v>1233</v>
      </c>
      <c r="O770" s="378">
        <v>18</v>
      </c>
      <c r="P770" s="415">
        <v>68.5</v>
      </c>
      <c r="Q770" s="419">
        <v>1684</v>
      </c>
      <c r="R770" s="378">
        <v>21</v>
      </c>
      <c r="S770" s="378">
        <v>80.2</v>
      </c>
      <c r="T770" s="381">
        <v>75.900000000000006</v>
      </c>
      <c r="U770" s="420">
        <v>66.84</v>
      </c>
      <c r="V770" s="21"/>
    </row>
    <row r="771" spans="1:22" x14ac:dyDescent="0.3">
      <c r="A771" s="21" t="s">
        <v>1585</v>
      </c>
      <c r="B771" s="21" t="s">
        <v>14</v>
      </c>
      <c r="C771" s="299" t="s">
        <v>9</v>
      </c>
      <c r="D771" s="241">
        <v>199600</v>
      </c>
      <c r="E771" s="20">
        <v>109</v>
      </c>
      <c r="F771" s="20">
        <v>2</v>
      </c>
      <c r="G771" s="417">
        <v>54.5</v>
      </c>
      <c r="H771" s="243">
        <v>163</v>
      </c>
      <c r="I771" s="20">
        <v>4</v>
      </c>
      <c r="J771" s="20">
        <v>40.799999999999997</v>
      </c>
      <c r="K771" s="20"/>
      <c r="L771" s="20"/>
      <c r="M771" s="20"/>
      <c r="N771" s="414"/>
      <c r="O771" s="378"/>
      <c r="P771" s="415"/>
      <c r="Q771" s="419"/>
      <c r="R771" s="378"/>
      <c r="S771" s="378"/>
      <c r="T771" s="381"/>
      <c r="U771" s="420"/>
      <c r="V771" s="280"/>
    </row>
    <row r="772" spans="1:22" x14ac:dyDescent="0.3">
      <c r="A772" s="21" t="s">
        <v>1586</v>
      </c>
      <c r="B772" s="21" t="s">
        <v>25</v>
      </c>
      <c r="C772" s="299" t="s">
        <v>1972</v>
      </c>
      <c r="D772" s="241">
        <v>123900</v>
      </c>
      <c r="E772" s="20">
        <v>200</v>
      </c>
      <c r="F772" s="20">
        <v>5</v>
      </c>
      <c r="G772" s="417">
        <v>40</v>
      </c>
      <c r="H772" s="243">
        <v>31</v>
      </c>
      <c r="I772" s="20">
        <v>1</v>
      </c>
      <c r="J772" s="20">
        <v>31</v>
      </c>
      <c r="K772" s="20"/>
      <c r="L772" s="20"/>
      <c r="M772" s="20"/>
      <c r="N772" s="414"/>
      <c r="O772" s="378"/>
      <c r="P772" s="415"/>
      <c r="Q772" s="419"/>
      <c r="R772" s="378"/>
      <c r="S772" s="378"/>
      <c r="T772" s="381"/>
      <c r="U772" s="420"/>
      <c r="V772" s="280"/>
    </row>
    <row r="773" spans="1:22" x14ac:dyDescent="0.3">
      <c r="A773" s="21" t="s">
        <v>1715</v>
      </c>
      <c r="B773" s="21" t="s">
        <v>41</v>
      </c>
      <c r="C773" s="299" t="s">
        <v>1972</v>
      </c>
      <c r="D773" s="241">
        <v>117300</v>
      </c>
      <c r="E773" s="20">
        <v>822</v>
      </c>
      <c r="F773" s="20">
        <v>17</v>
      </c>
      <c r="G773" s="417">
        <v>48.352941176470587</v>
      </c>
      <c r="H773" s="243"/>
      <c r="I773" s="20"/>
      <c r="J773" s="20"/>
      <c r="K773" s="20"/>
      <c r="L773" s="20"/>
      <c r="M773" s="20"/>
      <c r="N773" s="414"/>
      <c r="O773" s="378"/>
      <c r="P773" s="415"/>
      <c r="Q773" s="419"/>
      <c r="R773" s="378"/>
      <c r="S773" s="378"/>
      <c r="T773" s="381"/>
      <c r="U773" s="420"/>
      <c r="V773" s="280"/>
    </row>
    <row r="774" spans="1:22" x14ac:dyDescent="0.3">
      <c r="A774" s="21" t="s">
        <v>1462</v>
      </c>
      <c r="B774" s="21" t="s">
        <v>23</v>
      </c>
      <c r="C774" s="299" t="s">
        <v>10</v>
      </c>
      <c r="D774" s="241">
        <v>612600</v>
      </c>
      <c r="E774" s="20">
        <v>2215</v>
      </c>
      <c r="F774" s="20">
        <v>21</v>
      </c>
      <c r="G774" s="417">
        <v>105.47619047619048</v>
      </c>
      <c r="H774" s="243">
        <v>2476</v>
      </c>
      <c r="I774" s="20">
        <v>22</v>
      </c>
      <c r="J774" s="20">
        <v>112.5</v>
      </c>
      <c r="K774" s="20">
        <v>1565</v>
      </c>
      <c r="L774" s="20">
        <v>15</v>
      </c>
      <c r="M774" s="20">
        <v>104.3</v>
      </c>
      <c r="N774" s="414">
        <v>1060</v>
      </c>
      <c r="O774" s="378">
        <v>12</v>
      </c>
      <c r="P774" s="415">
        <v>88.33</v>
      </c>
      <c r="Q774" s="419">
        <v>2141</v>
      </c>
      <c r="R774" s="378">
        <v>22</v>
      </c>
      <c r="S774" s="378">
        <v>97.3</v>
      </c>
      <c r="T774" s="381">
        <v>98.86</v>
      </c>
      <c r="U774" s="420">
        <v>98.09</v>
      </c>
      <c r="V774" s="21"/>
    </row>
    <row r="775" spans="1:22" x14ac:dyDescent="0.3">
      <c r="A775" s="21" t="s">
        <v>1463</v>
      </c>
      <c r="B775" s="21" t="s">
        <v>20</v>
      </c>
      <c r="C775" s="299" t="s">
        <v>1972</v>
      </c>
      <c r="D775" s="241">
        <v>501500</v>
      </c>
      <c r="E775" s="20">
        <v>640</v>
      </c>
      <c r="F775" s="20">
        <v>10</v>
      </c>
      <c r="G775" s="417">
        <v>64</v>
      </c>
      <c r="H775" s="243">
        <v>1474</v>
      </c>
      <c r="I775" s="20">
        <v>16</v>
      </c>
      <c r="J775" s="20">
        <v>92.1</v>
      </c>
      <c r="K775" s="20">
        <v>1431</v>
      </c>
      <c r="L775" s="20">
        <v>17</v>
      </c>
      <c r="M775" s="20">
        <v>84.2</v>
      </c>
      <c r="N775" s="414">
        <v>1063</v>
      </c>
      <c r="O775" s="378">
        <v>14</v>
      </c>
      <c r="P775" s="415">
        <v>75.930000000000007</v>
      </c>
      <c r="Q775" s="419">
        <v>1861</v>
      </c>
      <c r="R775" s="378">
        <v>21</v>
      </c>
      <c r="S775" s="378">
        <v>88.6</v>
      </c>
      <c r="T775" s="381">
        <v>93</v>
      </c>
      <c r="U775" s="420">
        <v>80.83</v>
      </c>
      <c r="V775" s="21"/>
    </row>
    <row r="776" spans="1:22" x14ac:dyDescent="0.3">
      <c r="A776" s="21" t="s">
        <v>1464</v>
      </c>
      <c r="B776" s="21" t="s">
        <v>25</v>
      </c>
      <c r="C776" s="299" t="s">
        <v>9</v>
      </c>
      <c r="D776" s="241">
        <v>471700</v>
      </c>
      <c r="E776" s="20">
        <v>1204</v>
      </c>
      <c r="F776" s="20">
        <v>12</v>
      </c>
      <c r="G776" s="417">
        <v>100.33333333333333</v>
      </c>
      <c r="H776" s="243">
        <v>780</v>
      </c>
      <c r="I776" s="20">
        <v>9</v>
      </c>
      <c r="J776" s="20">
        <v>86.7</v>
      </c>
      <c r="K776" s="20">
        <v>566</v>
      </c>
      <c r="L776" s="20">
        <v>6</v>
      </c>
      <c r="M776" s="20">
        <v>94.3</v>
      </c>
      <c r="N776" s="414">
        <v>1519</v>
      </c>
      <c r="O776" s="378">
        <v>21</v>
      </c>
      <c r="P776" s="415">
        <v>72.33</v>
      </c>
      <c r="Q776" s="419">
        <v>1760</v>
      </c>
      <c r="R776" s="378">
        <v>21</v>
      </c>
      <c r="S776" s="378">
        <v>83.8</v>
      </c>
      <c r="T776" s="381">
        <v>87.11</v>
      </c>
      <c r="U776" s="420"/>
      <c r="V776" s="21"/>
    </row>
    <row r="777" spans="1:22" x14ac:dyDescent="0.3">
      <c r="A777" s="21" t="s">
        <v>1465</v>
      </c>
      <c r="B777" s="21" t="s">
        <v>17</v>
      </c>
      <c r="C777" s="299" t="s">
        <v>11</v>
      </c>
      <c r="D777" s="241">
        <v>380300</v>
      </c>
      <c r="E777" s="20">
        <v>2414</v>
      </c>
      <c r="F777" s="20">
        <v>22</v>
      </c>
      <c r="G777" s="417">
        <v>109.72727272727273</v>
      </c>
      <c r="H777" s="243">
        <v>262</v>
      </c>
      <c r="I777" s="20">
        <v>3</v>
      </c>
      <c r="J777" s="20">
        <v>87.3</v>
      </c>
      <c r="K777" s="20">
        <v>1587</v>
      </c>
      <c r="L777" s="20">
        <v>17</v>
      </c>
      <c r="M777" s="20">
        <v>93.4</v>
      </c>
      <c r="N777" s="414">
        <v>2193</v>
      </c>
      <c r="O777" s="378">
        <v>22</v>
      </c>
      <c r="P777" s="415">
        <v>99.68</v>
      </c>
      <c r="Q777" s="419">
        <v>1949</v>
      </c>
      <c r="R777" s="378">
        <v>22</v>
      </c>
      <c r="S777" s="378">
        <v>88.6</v>
      </c>
      <c r="T777" s="381">
        <v>94.28</v>
      </c>
      <c r="U777" s="420">
        <v>50</v>
      </c>
      <c r="V777" s="21"/>
    </row>
    <row r="778" spans="1:22" x14ac:dyDescent="0.3">
      <c r="A778" s="21" t="s">
        <v>1716</v>
      </c>
      <c r="B778" s="21" t="s">
        <v>21</v>
      </c>
      <c r="C778" s="299" t="s">
        <v>10</v>
      </c>
      <c r="D778" s="241">
        <v>117300</v>
      </c>
      <c r="E778" s="20">
        <v>0</v>
      </c>
      <c r="F778" s="20">
        <v>0</v>
      </c>
      <c r="G778" s="417">
        <v>0</v>
      </c>
      <c r="H778" s="243"/>
      <c r="I778" s="20"/>
      <c r="J778" s="20"/>
      <c r="K778" s="20"/>
      <c r="L778" s="20"/>
      <c r="M778" s="20"/>
      <c r="N778" s="414"/>
      <c r="O778" s="378"/>
      <c r="P778" s="415"/>
      <c r="Q778" s="419"/>
      <c r="R778" s="378"/>
      <c r="S778" s="378"/>
      <c r="T778" s="381"/>
      <c r="U778" s="420"/>
      <c r="V778" s="280"/>
    </row>
    <row r="779" spans="1:22" x14ac:dyDescent="0.3">
      <c r="A779" s="21" t="s">
        <v>1466</v>
      </c>
      <c r="B779" s="21" t="s">
        <v>41</v>
      </c>
      <c r="C779" s="299" t="s">
        <v>1972</v>
      </c>
      <c r="D779" s="241">
        <v>346400</v>
      </c>
      <c r="E779" s="20">
        <v>1359</v>
      </c>
      <c r="F779" s="20">
        <v>19</v>
      </c>
      <c r="G779" s="417">
        <v>71.526315789473685</v>
      </c>
      <c r="H779" s="243">
        <v>495</v>
      </c>
      <c r="I779" s="20">
        <v>7</v>
      </c>
      <c r="J779" s="20">
        <v>70.7</v>
      </c>
      <c r="K779" s="20">
        <v>332</v>
      </c>
      <c r="L779" s="20">
        <v>8</v>
      </c>
      <c r="M779" s="20">
        <v>41.5</v>
      </c>
      <c r="N779" s="414">
        <v>1181</v>
      </c>
      <c r="O779" s="378">
        <v>18</v>
      </c>
      <c r="P779" s="415">
        <v>65.61</v>
      </c>
      <c r="Q779" s="378">
        <v>870</v>
      </c>
      <c r="R779" s="378">
        <v>13</v>
      </c>
      <c r="S779" s="378">
        <v>66.900000000000006</v>
      </c>
      <c r="T779" s="381">
        <v>64.099999999999994</v>
      </c>
      <c r="U779" s="420">
        <v>82</v>
      </c>
      <c r="V779" s="21"/>
    </row>
    <row r="780" spans="1:22" x14ac:dyDescent="0.3">
      <c r="A780" s="21" t="s">
        <v>1717</v>
      </c>
      <c r="B780" s="21" t="s">
        <v>16</v>
      </c>
      <c r="C780" s="299" t="s">
        <v>1971</v>
      </c>
      <c r="D780" s="241">
        <v>102400</v>
      </c>
      <c r="E780" s="20">
        <v>0</v>
      </c>
      <c r="F780" s="20">
        <v>0</v>
      </c>
      <c r="G780" s="417">
        <v>0</v>
      </c>
      <c r="H780" s="243"/>
      <c r="I780" s="20"/>
      <c r="J780" s="20"/>
      <c r="K780" s="20"/>
      <c r="L780" s="20"/>
      <c r="M780" s="20"/>
      <c r="N780" s="414"/>
      <c r="O780" s="378"/>
      <c r="P780" s="415"/>
      <c r="Q780" s="378"/>
      <c r="R780" s="378"/>
      <c r="S780" s="378"/>
      <c r="T780" s="381"/>
      <c r="U780" s="420"/>
      <c r="V780" s="280"/>
    </row>
    <row r="781" spans="1:22" x14ac:dyDescent="0.3">
      <c r="A781" s="21" t="s">
        <v>1467</v>
      </c>
      <c r="B781" s="21" t="s">
        <v>20</v>
      </c>
      <c r="C781" s="299" t="s">
        <v>10</v>
      </c>
      <c r="D781" s="241">
        <v>399800</v>
      </c>
      <c r="E781" s="20">
        <v>618</v>
      </c>
      <c r="F781" s="20">
        <v>11</v>
      </c>
      <c r="G781" s="417">
        <v>56.18181818181818</v>
      </c>
      <c r="H781" s="243">
        <v>1469</v>
      </c>
      <c r="I781" s="20">
        <v>20</v>
      </c>
      <c r="J781" s="20">
        <v>73.5</v>
      </c>
      <c r="K781" s="20">
        <v>1324</v>
      </c>
      <c r="L781" s="20">
        <v>15</v>
      </c>
      <c r="M781" s="20">
        <v>88.3</v>
      </c>
      <c r="N781" s="414">
        <v>2135</v>
      </c>
      <c r="O781" s="378">
        <v>22</v>
      </c>
      <c r="P781" s="415">
        <v>97.05</v>
      </c>
      <c r="Q781" s="378">
        <v>656</v>
      </c>
      <c r="R781" s="378">
        <v>9</v>
      </c>
      <c r="S781" s="378">
        <v>72.900000000000006</v>
      </c>
      <c r="T781" s="381"/>
      <c r="U781" s="420"/>
      <c r="V781" s="21"/>
    </row>
    <row r="782" spans="1:22" x14ac:dyDescent="0.3">
      <c r="A782" s="21" t="s">
        <v>1718</v>
      </c>
      <c r="B782" s="21" t="s">
        <v>12</v>
      </c>
      <c r="C782" s="299" t="s">
        <v>9</v>
      </c>
      <c r="D782" s="241">
        <v>123900</v>
      </c>
      <c r="E782" s="20">
        <v>298</v>
      </c>
      <c r="F782" s="20">
        <v>4</v>
      </c>
      <c r="G782" s="417">
        <v>74.5</v>
      </c>
      <c r="H782" s="243">
        <v>13</v>
      </c>
      <c r="I782" s="20">
        <v>1</v>
      </c>
      <c r="J782" s="20">
        <v>13</v>
      </c>
      <c r="K782" s="20"/>
      <c r="L782" s="20"/>
      <c r="M782" s="20"/>
      <c r="N782" s="414">
        <v>0</v>
      </c>
      <c r="O782" s="378">
        <v>0</v>
      </c>
      <c r="P782" s="415">
        <v>0</v>
      </c>
      <c r="Q782" s="378"/>
      <c r="R782" s="378"/>
      <c r="S782" s="378"/>
      <c r="T782" s="381"/>
      <c r="U782" s="420"/>
      <c r="V782" s="21"/>
    </row>
    <row r="783" spans="1:22" x14ac:dyDescent="0.3">
      <c r="A783" s="21" t="s">
        <v>1468</v>
      </c>
      <c r="B783" s="21" t="s">
        <v>15</v>
      </c>
      <c r="C783" s="299" t="s">
        <v>1973</v>
      </c>
      <c r="D783" s="241">
        <v>447700</v>
      </c>
      <c r="E783" s="20">
        <v>1722</v>
      </c>
      <c r="F783" s="20">
        <v>22</v>
      </c>
      <c r="G783" s="417">
        <v>78.272727272727266</v>
      </c>
      <c r="H783" s="243">
        <v>1645</v>
      </c>
      <c r="I783" s="20">
        <v>20</v>
      </c>
      <c r="J783" s="20">
        <v>82.2</v>
      </c>
      <c r="K783" s="20"/>
      <c r="L783" s="20"/>
      <c r="M783" s="20"/>
      <c r="N783" s="414">
        <v>1156</v>
      </c>
      <c r="O783" s="378">
        <v>17</v>
      </c>
      <c r="P783" s="415">
        <v>68</v>
      </c>
      <c r="Q783" s="378">
        <v>439</v>
      </c>
      <c r="R783" s="378">
        <v>7</v>
      </c>
      <c r="S783" s="378">
        <v>62.7</v>
      </c>
      <c r="T783" s="381">
        <v>69.680000000000007</v>
      </c>
      <c r="U783" s="420">
        <v>72.180000000000007</v>
      </c>
      <c r="V783" s="21"/>
    </row>
    <row r="784" spans="1:22" x14ac:dyDescent="0.3">
      <c r="A784" s="21" t="s">
        <v>933</v>
      </c>
      <c r="B784" s="21" t="s">
        <v>22</v>
      </c>
      <c r="C784" s="299" t="s">
        <v>1973</v>
      </c>
      <c r="D784" s="241">
        <v>208200</v>
      </c>
      <c r="E784" s="20">
        <v>857</v>
      </c>
      <c r="F784" s="20">
        <v>12</v>
      </c>
      <c r="G784" s="417">
        <v>71.416666666666671</v>
      </c>
      <c r="H784" s="243">
        <v>306</v>
      </c>
      <c r="I784" s="20">
        <v>8</v>
      </c>
      <c r="J784" s="20">
        <v>38.200000000000003</v>
      </c>
      <c r="K784" s="20">
        <v>198</v>
      </c>
      <c r="L784" s="20">
        <v>4</v>
      </c>
      <c r="M784" s="20">
        <v>49.5</v>
      </c>
      <c r="N784" s="414">
        <v>0</v>
      </c>
      <c r="O784" s="378">
        <v>0</v>
      </c>
      <c r="P784" s="415">
        <v>0</v>
      </c>
      <c r="Q784" s="419"/>
      <c r="R784" s="378">
        <v>0</v>
      </c>
      <c r="S784" s="378">
        <v>0</v>
      </c>
      <c r="T784" s="381"/>
      <c r="U784" s="420"/>
      <c r="V784" s="21"/>
    </row>
    <row r="785" spans="1:27" s="200" customFormat="1" x14ac:dyDescent="0.3">
      <c r="A785" s="21" t="s">
        <v>1469</v>
      </c>
      <c r="B785" s="21" t="s">
        <v>25</v>
      </c>
      <c r="C785" s="299" t="s">
        <v>10</v>
      </c>
      <c r="D785" s="241">
        <v>470800</v>
      </c>
      <c r="E785" s="20">
        <v>340</v>
      </c>
      <c r="F785" s="20">
        <v>5</v>
      </c>
      <c r="G785" s="417">
        <v>68</v>
      </c>
      <c r="H785" s="243">
        <v>1038</v>
      </c>
      <c r="I785" s="20">
        <v>12</v>
      </c>
      <c r="J785" s="20">
        <v>86.5</v>
      </c>
      <c r="K785" s="20">
        <v>899</v>
      </c>
      <c r="L785" s="20">
        <v>10</v>
      </c>
      <c r="M785" s="20">
        <v>89.9</v>
      </c>
      <c r="N785" s="414">
        <v>2260</v>
      </c>
      <c r="O785" s="378">
        <v>21</v>
      </c>
      <c r="P785" s="415">
        <v>107.62</v>
      </c>
      <c r="Q785" s="419">
        <v>2373</v>
      </c>
      <c r="R785" s="378">
        <v>22</v>
      </c>
      <c r="S785" s="378">
        <v>107.9</v>
      </c>
      <c r="T785" s="381">
        <v>102.09</v>
      </c>
      <c r="U785" s="420">
        <v>75.209999999999994</v>
      </c>
      <c r="V785" s="21"/>
      <c r="W785"/>
      <c r="X785"/>
      <c r="Y785"/>
      <c r="Z785"/>
      <c r="AA785"/>
    </row>
    <row r="786" spans="1:27" x14ac:dyDescent="0.3">
      <c r="A786" s="21" t="s">
        <v>1470</v>
      </c>
      <c r="B786" s="21" t="s">
        <v>16</v>
      </c>
      <c r="C786" s="299" t="s">
        <v>9</v>
      </c>
      <c r="D786" s="241">
        <v>418400</v>
      </c>
      <c r="E786" s="20">
        <v>1847</v>
      </c>
      <c r="F786" s="20">
        <v>20</v>
      </c>
      <c r="G786" s="417">
        <v>92.35</v>
      </c>
      <c r="H786" s="243">
        <v>615</v>
      </c>
      <c r="I786" s="20">
        <v>8</v>
      </c>
      <c r="J786" s="20">
        <v>76.900000000000006</v>
      </c>
      <c r="K786" s="20">
        <v>260</v>
      </c>
      <c r="L786" s="20">
        <v>5</v>
      </c>
      <c r="M786" s="20">
        <v>52</v>
      </c>
      <c r="N786" s="414">
        <v>0</v>
      </c>
      <c r="O786" s="378">
        <v>0</v>
      </c>
      <c r="P786" s="415">
        <v>0</v>
      </c>
      <c r="Q786" s="419"/>
      <c r="R786" s="378"/>
      <c r="S786" s="378"/>
      <c r="T786" s="381"/>
      <c r="U786" s="420"/>
      <c r="V786" s="21"/>
    </row>
    <row r="787" spans="1:27" x14ac:dyDescent="0.3">
      <c r="A787" s="21" t="s">
        <v>1587</v>
      </c>
      <c r="B787" s="21" t="s">
        <v>22</v>
      </c>
      <c r="C787" s="299" t="s">
        <v>1971</v>
      </c>
      <c r="D787" s="241">
        <v>295600</v>
      </c>
      <c r="E787" s="20">
        <v>1399</v>
      </c>
      <c r="F787" s="20">
        <v>20</v>
      </c>
      <c r="G787" s="417">
        <v>69.95</v>
      </c>
      <c r="H787" s="243">
        <v>706</v>
      </c>
      <c r="I787" s="20">
        <v>13</v>
      </c>
      <c r="J787" s="20">
        <v>54.3</v>
      </c>
      <c r="K787" s="20">
        <v>94</v>
      </c>
      <c r="L787" s="20">
        <v>2</v>
      </c>
      <c r="M787" s="20">
        <v>47</v>
      </c>
      <c r="N787" s="414">
        <v>269</v>
      </c>
      <c r="O787" s="378">
        <v>6</v>
      </c>
      <c r="P787" s="415">
        <v>44.83</v>
      </c>
      <c r="Q787" s="419"/>
      <c r="R787" s="378"/>
      <c r="S787" s="378"/>
      <c r="T787" s="381"/>
      <c r="U787" s="420"/>
      <c r="V787" s="21"/>
    </row>
    <row r="788" spans="1:27" x14ac:dyDescent="0.3">
      <c r="A788" s="21" t="s">
        <v>1471</v>
      </c>
      <c r="B788" s="21" t="s">
        <v>26</v>
      </c>
      <c r="C788" s="299" t="s">
        <v>1976</v>
      </c>
      <c r="D788" s="241">
        <v>332000</v>
      </c>
      <c r="E788" s="20">
        <v>1523</v>
      </c>
      <c r="F788" s="20">
        <v>19</v>
      </c>
      <c r="G788" s="417">
        <v>80.15789473684211</v>
      </c>
      <c r="H788" s="243">
        <v>427</v>
      </c>
      <c r="I788" s="20">
        <v>7</v>
      </c>
      <c r="J788" s="20">
        <v>61</v>
      </c>
      <c r="K788" s="20">
        <v>0</v>
      </c>
      <c r="L788" s="20">
        <v>1</v>
      </c>
      <c r="M788" s="20">
        <v>0</v>
      </c>
      <c r="N788" s="414">
        <v>246</v>
      </c>
      <c r="O788" s="378">
        <v>4</v>
      </c>
      <c r="P788" s="415">
        <v>61.5</v>
      </c>
      <c r="Q788" s="378">
        <v>131</v>
      </c>
      <c r="R788" s="378">
        <v>2</v>
      </c>
      <c r="S788" s="378">
        <v>65.5</v>
      </c>
      <c r="T788" s="381">
        <v>48.29</v>
      </c>
      <c r="U788" s="420"/>
      <c r="V788" s="21"/>
    </row>
    <row r="789" spans="1:27" x14ac:dyDescent="0.3">
      <c r="A789" s="21" t="s">
        <v>1472</v>
      </c>
      <c r="B789" s="21" t="s">
        <v>15</v>
      </c>
      <c r="C789" s="299" t="s">
        <v>9</v>
      </c>
      <c r="D789" s="241">
        <v>221300</v>
      </c>
      <c r="E789" s="20">
        <v>838</v>
      </c>
      <c r="F789" s="20">
        <v>12</v>
      </c>
      <c r="G789" s="417">
        <v>69.833333333333329</v>
      </c>
      <c r="H789" s="243">
        <v>271</v>
      </c>
      <c r="I789" s="20">
        <v>6</v>
      </c>
      <c r="J789" s="20">
        <v>45.2</v>
      </c>
      <c r="K789" s="20">
        <v>475</v>
      </c>
      <c r="L789" s="20">
        <v>10</v>
      </c>
      <c r="M789" s="20">
        <v>47.5</v>
      </c>
      <c r="N789" s="414">
        <v>58</v>
      </c>
      <c r="O789" s="378">
        <v>1</v>
      </c>
      <c r="P789" s="415">
        <v>58</v>
      </c>
      <c r="Q789" s="419"/>
      <c r="R789" s="378">
        <v>0</v>
      </c>
      <c r="S789" s="378">
        <v>0</v>
      </c>
      <c r="T789" s="381"/>
      <c r="U789" s="420"/>
      <c r="V789" s="21"/>
    </row>
    <row r="790" spans="1:27" x14ac:dyDescent="0.3">
      <c r="A790" s="21" t="s">
        <v>1473</v>
      </c>
      <c r="B790" s="21" t="s">
        <v>22</v>
      </c>
      <c r="C790" s="299" t="s">
        <v>1974</v>
      </c>
      <c r="D790" s="241">
        <v>585800</v>
      </c>
      <c r="E790" s="20">
        <v>1230</v>
      </c>
      <c r="F790" s="20">
        <v>19</v>
      </c>
      <c r="G790" s="417">
        <v>64.736842105263165</v>
      </c>
      <c r="H790" s="243">
        <v>2260</v>
      </c>
      <c r="I790" s="20">
        <v>21</v>
      </c>
      <c r="J790" s="20">
        <v>107.6</v>
      </c>
      <c r="K790" s="20">
        <v>384</v>
      </c>
      <c r="L790" s="20">
        <v>8</v>
      </c>
      <c r="M790" s="20">
        <v>48</v>
      </c>
      <c r="N790" s="414">
        <v>1999</v>
      </c>
      <c r="O790" s="378">
        <v>22</v>
      </c>
      <c r="P790" s="415">
        <v>90.86</v>
      </c>
      <c r="Q790" s="419">
        <v>1858</v>
      </c>
      <c r="R790" s="378">
        <v>22</v>
      </c>
      <c r="S790" s="378">
        <v>84.5</v>
      </c>
      <c r="T790" s="381">
        <v>89.79</v>
      </c>
      <c r="U790" s="420">
        <v>94.5</v>
      </c>
      <c r="V790" s="21"/>
    </row>
    <row r="791" spans="1:27" x14ac:dyDescent="0.3">
      <c r="A791" s="21" t="s">
        <v>1474</v>
      </c>
      <c r="B791" s="21" t="s">
        <v>13</v>
      </c>
      <c r="C791" s="299" t="s">
        <v>1971</v>
      </c>
      <c r="D791" s="241">
        <v>595400</v>
      </c>
      <c r="E791" s="20">
        <v>1564</v>
      </c>
      <c r="F791" s="20">
        <v>19</v>
      </c>
      <c r="G791" s="417">
        <v>82.315789473684205</v>
      </c>
      <c r="H791" s="243">
        <v>2297</v>
      </c>
      <c r="I791" s="20">
        <v>21</v>
      </c>
      <c r="J791" s="20">
        <v>109.4</v>
      </c>
      <c r="K791" s="20">
        <v>1468</v>
      </c>
      <c r="L791" s="20">
        <v>15</v>
      </c>
      <c r="M791" s="20">
        <v>97.9</v>
      </c>
      <c r="N791" s="414">
        <v>2346</v>
      </c>
      <c r="O791" s="378">
        <v>22</v>
      </c>
      <c r="P791" s="415">
        <v>106.64</v>
      </c>
      <c r="Q791" s="419">
        <v>2108</v>
      </c>
      <c r="R791" s="378">
        <v>22</v>
      </c>
      <c r="S791" s="378">
        <v>95.8</v>
      </c>
      <c r="T791" s="381">
        <v>110.76</v>
      </c>
      <c r="U791" s="420">
        <v>109</v>
      </c>
      <c r="V791" s="21"/>
    </row>
    <row r="792" spans="1:27" ht="15" thickBot="1" x14ac:dyDescent="0.35">
      <c r="A792" s="21" t="s">
        <v>1475</v>
      </c>
      <c r="B792" s="21" t="s">
        <v>22</v>
      </c>
      <c r="C792" s="299" t="s">
        <v>38</v>
      </c>
      <c r="D792" s="241">
        <v>348100</v>
      </c>
      <c r="E792" s="20">
        <v>1212</v>
      </c>
      <c r="F792" s="20">
        <v>19</v>
      </c>
      <c r="G792" s="417">
        <v>63.789473684210527</v>
      </c>
      <c r="H792" s="243">
        <v>1279</v>
      </c>
      <c r="I792" s="20">
        <v>20</v>
      </c>
      <c r="J792" s="20">
        <v>64</v>
      </c>
      <c r="K792" s="20">
        <v>1006</v>
      </c>
      <c r="L792" s="20">
        <v>16</v>
      </c>
      <c r="M792" s="20">
        <v>62.9</v>
      </c>
      <c r="N792" s="414">
        <v>1238</v>
      </c>
      <c r="O792" s="378">
        <v>19</v>
      </c>
      <c r="P792" s="415">
        <v>65.16</v>
      </c>
      <c r="Q792" s="423">
        <v>260</v>
      </c>
      <c r="R792" s="423">
        <v>5</v>
      </c>
      <c r="S792" s="423">
        <v>52</v>
      </c>
      <c r="T792" s="424">
        <v>43.25</v>
      </c>
      <c r="U792" s="425"/>
      <c r="V792" s="21"/>
    </row>
    <row r="793" spans="1:27" x14ac:dyDescent="0.3">
      <c r="A793" t="s">
        <v>1488</v>
      </c>
      <c r="B793" s="2" t="s">
        <v>12</v>
      </c>
      <c r="C793" s="279" t="s">
        <v>10</v>
      </c>
      <c r="D793" s="431">
        <v>478000</v>
      </c>
      <c r="E793" s="20">
        <v>0</v>
      </c>
      <c r="F793" s="20">
        <v>0</v>
      </c>
      <c r="G793" s="417">
        <v>0</v>
      </c>
      <c r="Q793" s="429"/>
      <c r="R793" s="429"/>
      <c r="S793" s="429"/>
      <c r="U793" s="430"/>
      <c r="V793" s="64"/>
    </row>
    <row r="794" spans="1:27" x14ac:dyDescent="0.3">
      <c r="A794" t="s">
        <v>1863</v>
      </c>
      <c r="B794" s="2" t="s">
        <v>12</v>
      </c>
      <c r="C794" s="279" t="s">
        <v>10</v>
      </c>
      <c r="D794" s="431">
        <v>117300</v>
      </c>
      <c r="E794" s="20">
        <v>0</v>
      </c>
      <c r="F794" s="20">
        <v>0</v>
      </c>
      <c r="G794" s="417">
        <v>0</v>
      </c>
      <c r="Q794" s="429"/>
      <c r="R794" s="429"/>
      <c r="S794" s="429"/>
      <c r="U794" s="430"/>
      <c r="V794" s="64"/>
    </row>
    <row r="795" spans="1:27" x14ac:dyDescent="0.3">
      <c r="A795" t="s">
        <v>1489</v>
      </c>
      <c r="B795" s="2" t="s">
        <v>12</v>
      </c>
      <c r="C795" s="279" t="s">
        <v>9</v>
      </c>
      <c r="D795" s="431">
        <v>123900</v>
      </c>
      <c r="E795" s="20">
        <v>0</v>
      </c>
      <c r="F795" s="20">
        <v>0</v>
      </c>
      <c r="G795" s="417">
        <v>0</v>
      </c>
      <c r="Q795" s="429"/>
      <c r="R795" s="429"/>
      <c r="S795" s="429"/>
      <c r="U795" s="430"/>
    </row>
    <row r="796" spans="1:27" x14ac:dyDescent="0.3">
      <c r="A796" t="s">
        <v>896</v>
      </c>
      <c r="B796" s="2" t="s">
        <v>12</v>
      </c>
      <c r="C796" s="279" t="s">
        <v>1970</v>
      </c>
      <c r="D796" s="431">
        <v>229200</v>
      </c>
      <c r="E796" s="20">
        <v>0</v>
      </c>
      <c r="F796" s="20">
        <v>0</v>
      </c>
      <c r="G796" s="417">
        <v>0</v>
      </c>
      <c r="Q796" s="429"/>
      <c r="R796" s="429"/>
      <c r="S796" s="429"/>
      <c r="U796" s="430"/>
    </row>
    <row r="797" spans="1:27" x14ac:dyDescent="0.3">
      <c r="A797" t="s">
        <v>1080</v>
      </c>
      <c r="B797" s="2" t="s">
        <v>12</v>
      </c>
      <c r="C797" s="279" t="s">
        <v>9</v>
      </c>
      <c r="D797" s="431">
        <v>280500</v>
      </c>
      <c r="E797" s="20">
        <v>0</v>
      </c>
      <c r="F797" s="20">
        <v>0</v>
      </c>
      <c r="G797" s="417">
        <v>0</v>
      </c>
      <c r="Q797" s="429"/>
      <c r="R797" s="429"/>
      <c r="S797" s="429"/>
      <c r="U797" s="430"/>
    </row>
    <row r="798" spans="1:27" x14ac:dyDescent="0.3">
      <c r="A798" t="s">
        <v>1504</v>
      </c>
      <c r="B798" s="2" t="s">
        <v>12</v>
      </c>
      <c r="C798" s="279" t="s">
        <v>10</v>
      </c>
      <c r="D798" s="431">
        <v>212000</v>
      </c>
      <c r="E798" s="20">
        <v>0</v>
      </c>
      <c r="F798" s="20">
        <v>0</v>
      </c>
      <c r="G798" s="417">
        <v>0</v>
      </c>
      <c r="Q798" s="429"/>
      <c r="R798" s="429"/>
      <c r="S798" s="429"/>
      <c r="U798" s="430"/>
    </row>
    <row r="799" spans="1:27" x14ac:dyDescent="0.3">
      <c r="A799" t="s">
        <v>1112</v>
      </c>
      <c r="B799" s="2" t="s">
        <v>12</v>
      </c>
      <c r="C799" s="279" t="s">
        <v>10</v>
      </c>
      <c r="D799" s="431">
        <v>498000</v>
      </c>
      <c r="E799" s="20">
        <v>0</v>
      </c>
      <c r="F799" s="20">
        <v>0</v>
      </c>
      <c r="G799" s="417">
        <v>0</v>
      </c>
      <c r="Q799" s="429"/>
      <c r="R799" s="429"/>
      <c r="S799" s="429"/>
      <c r="U799" s="430"/>
    </row>
    <row r="800" spans="1:27" x14ac:dyDescent="0.3">
      <c r="A800" t="s">
        <v>1134</v>
      </c>
      <c r="B800" s="2" t="s">
        <v>12</v>
      </c>
      <c r="C800" s="279" t="s">
        <v>1971</v>
      </c>
      <c r="D800" s="431">
        <v>603100</v>
      </c>
      <c r="E800" s="20">
        <v>0</v>
      </c>
      <c r="F800" s="20">
        <v>0</v>
      </c>
      <c r="G800" s="417">
        <v>0</v>
      </c>
      <c r="Q800" s="429"/>
      <c r="R800" s="429"/>
      <c r="S800" s="429"/>
      <c r="U800" s="430"/>
    </row>
    <row r="801" spans="1:21" x14ac:dyDescent="0.3">
      <c r="A801" t="s">
        <v>1141</v>
      </c>
      <c r="B801" s="2" t="s">
        <v>12</v>
      </c>
      <c r="C801" s="279" t="s">
        <v>9</v>
      </c>
      <c r="D801" s="431">
        <v>422300</v>
      </c>
      <c r="E801" s="20">
        <v>0</v>
      </c>
      <c r="F801" s="20">
        <v>0</v>
      </c>
      <c r="G801" s="417">
        <v>0</v>
      </c>
      <c r="Q801" s="429"/>
      <c r="R801" s="429"/>
      <c r="S801" s="429"/>
      <c r="U801" s="430"/>
    </row>
    <row r="802" spans="1:21" x14ac:dyDescent="0.3">
      <c r="A802" t="s">
        <v>1887</v>
      </c>
      <c r="B802" s="2" t="s">
        <v>12</v>
      </c>
      <c r="C802" s="279" t="s">
        <v>10</v>
      </c>
      <c r="D802" s="431">
        <v>117300</v>
      </c>
      <c r="E802" s="20">
        <v>0</v>
      </c>
      <c r="F802" s="20">
        <v>0</v>
      </c>
      <c r="G802" s="417">
        <v>0</v>
      </c>
      <c r="Q802" s="429"/>
      <c r="R802" s="429"/>
      <c r="S802" s="429"/>
      <c r="U802" s="430"/>
    </row>
    <row r="803" spans="1:21" x14ac:dyDescent="0.3">
      <c r="A803" t="s">
        <v>1165</v>
      </c>
      <c r="B803" s="2" t="s">
        <v>12</v>
      </c>
      <c r="C803" s="279" t="s">
        <v>38</v>
      </c>
      <c r="D803" s="431">
        <v>373400</v>
      </c>
      <c r="E803" s="20">
        <v>0</v>
      </c>
      <c r="F803" s="20">
        <v>0</v>
      </c>
      <c r="G803" s="417">
        <v>0</v>
      </c>
      <c r="Q803" s="429"/>
      <c r="R803" s="429"/>
      <c r="S803" s="429"/>
      <c r="U803" s="430"/>
    </row>
    <row r="804" spans="1:21" x14ac:dyDescent="0.3">
      <c r="A804" t="s">
        <v>1179</v>
      </c>
      <c r="B804" s="2" t="s">
        <v>12</v>
      </c>
      <c r="C804" s="279" t="s">
        <v>38</v>
      </c>
      <c r="D804" s="431">
        <v>208100</v>
      </c>
      <c r="E804" s="20">
        <v>0</v>
      </c>
      <c r="F804" s="20">
        <v>0</v>
      </c>
      <c r="G804" s="417">
        <v>0</v>
      </c>
      <c r="Q804" s="429"/>
      <c r="R804" s="429"/>
      <c r="S804" s="429"/>
      <c r="U804" s="430"/>
    </row>
    <row r="805" spans="1:21" x14ac:dyDescent="0.3">
      <c r="A805" t="s">
        <v>1521</v>
      </c>
      <c r="B805" s="2" t="s">
        <v>12</v>
      </c>
      <c r="C805" s="279" t="s">
        <v>9</v>
      </c>
      <c r="D805" s="431">
        <v>284000</v>
      </c>
      <c r="E805" s="20">
        <v>0</v>
      </c>
      <c r="F805" s="20">
        <v>0</v>
      </c>
      <c r="G805" s="417">
        <v>0</v>
      </c>
      <c r="Q805" s="429"/>
      <c r="R805" s="429"/>
      <c r="S805" s="429"/>
      <c r="U805" s="430"/>
    </row>
    <row r="806" spans="1:21" x14ac:dyDescent="0.3">
      <c r="A806" t="s">
        <v>978</v>
      </c>
      <c r="B806" s="2" t="s">
        <v>12</v>
      </c>
      <c r="C806" s="279" t="s">
        <v>10</v>
      </c>
      <c r="D806" s="431">
        <v>387900</v>
      </c>
      <c r="E806" s="20">
        <v>0</v>
      </c>
      <c r="F806" s="20">
        <v>0</v>
      </c>
      <c r="G806" s="417">
        <v>0</v>
      </c>
      <c r="Q806" s="429"/>
      <c r="R806" s="429"/>
      <c r="S806" s="429"/>
      <c r="U806" s="430"/>
    </row>
    <row r="807" spans="1:21" x14ac:dyDescent="0.3">
      <c r="A807" t="s">
        <v>1212</v>
      </c>
      <c r="B807" s="2" t="s">
        <v>12</v>
      </c>
      <c r="C807" s="279" t="s">
        <v>38</v>
      </c>
      <c r="D807" s="431">
        <v>338400</v>
      </c>
      <c r="E807" s="20">
        <v>0</v>
      </c>
      <c r="F807" s="20">
        <v>0</v>
      </c>
      <c r="G807" s="417">
        <v>0</v>
      </c>
      <c r="Q807" s="429"/>
      <c r="R807" s="429"/>
      <c r="S807" s="429"/>
      <c r="U807" s="430"/>
    </row>
    <row r="808" spans="1:21" x14ac:dyDescent="0.3">
      <c r="A808" t="s">
        <v>1214</v>
      </c>
      <c r="B808" s="2" t="s">
        <v>12</v>
      </c>
      <c r="C808" s="279" t="s">
        <v>1971</v>
      </c>
      <c r="D808" s="431">
        <v>371800</v>
      </c>
      <c r="E808" s="20">
        <v>0</v>
      </c>
      <c r="F808" s="20">
        <v>0</v>
      </c>
      <c r="G808" s="417">
        <v>0</v>
      </c>
      <c r="Q808" s="429"/>
      <c r="R808" s="429"/>
      <c r="S808" s="429"/>
      <c r="U808" s="430"/>
    </row>
    <row r="809" spans="1:21" x14ac:dyDescent="0.3">
      <c r="A809" t="s">
        <v>981</v>
      </c>
      <c r="B809" s="2" t="s">
        <v>12</v>
      </c>
      <c r="C809" s="279" t="s">
        <v>9</v>
      </c>
      <c r="D809" s="431">
        <v>268700</v>
      </c>
      <c r="E809" s="20">
        <v>0</v>
      </c>
      <c r="F809" s="20">
        <v>0</v>
      </c>
      <c r="G809" s="417">
        <v>0</v>
      </c>
      <c r="I809" s="428"/>
      <c r="J809" s="428"/>
      <c r="K809" s="428"/>
      <c r="L809" s="428"/>
      <c r="M809" s="428"/>
      <c r="Q809" s="429"/>
      <c r="R809" s="429"/>
      <c r="S809" s="429"/>
      <c r="U809" s="430"/>
    </row>
    <row r="810" spans="1:21" x14ac:dyDescent="0.3">
      <c r="A810" t="s">
        <v>985</v>
      </c>
      <c r="B810" s="2" t="s">
        <v>12</v>
      </c>
      <c r="C810" s="279" t="s">
        <v>9</v>
      </c>
      <c r="D810" s="431">
        <v>150700</v>
      </c>
      <c r="E810" s="20">
        <v>0</v>
      </c>
      <c r="F810" s="20">
        <v>0</v>
      </c>
      <c r="G810" s="417">
        <v>0</v>
      </c>
      <c r="I810" s="428"/>
      <c r="J810" s="428"/>
      <c r="K810" s="428"/>
      <c r="L810" s="428"/>
      <c r="M810" s="428"/>
      <c r="Q810" s="429"/>
      <c r="R810" s="429"/>
      <c r="S810" s="429"/>
      <c r="U810" s="430"/>
    </row>
    <row r="811" spans="1:21" x14ac:dyDescent="0.3">
      <c r="A811" t="s">
        <v>1240</v>
      </c>
      <c r="B811" s="2" t="s">
        <v>12</v>
      </c>
      <c r="C811" s="279" t="s">
        <v>10</v>
      </c>
      <c r="D811" s="431">
        <v>548600</v>
      </c>
      <c r="E811" s="20">
        <v>0</v>
      </c>
      <c r="F811" s="20">
        <v>0</v>
      </c>
      <c r="G811" s="417">
        <v>0</v>
      </c>
      <c r="I811" s="428"/>
      <c r="J811" s="428"/>
      <c r="K811" s="428"/>
      <c r="L811" s="428"/>
      <c r="M811" s="428"/>
      <c r="Q811" s="429"/>
      <c r="R811" s="429"/>
      <c r="S811" s="429"/>
      <c r="U811" s="430"/>
    </row>
    <row r="812" spans="1:21" x14ac:dyDescent="0.3">
      <c r="A812" t="s">
        <v>1248</v>
      </c>
      <c r="B812" s="2" t="s">
        <v>12</v>
      </c>
      <c r="C812" s="279" t="s">
        <v>10</v>
      </c>
      <c r="D812" s="431">
        <v>703900</v>
      </c>
      <c r="E812" s="20">
        <v>0</v>
      </c>
      <c r="F812" s="20">
        <v>0</v>
      </c>
      <c r="G812" s="417">
        <v>0</v>
      </c>
      <c r="I812" s="428"/>
      <c r="J812" s="428"/>
      <c r="K812" s="428"/>
      <c r="L812" s="428"/>
      <c r="M812" s="428"/>
      <c r="Q812" s="429"/>
      <c r="R812" s="429"/>
      <c r="S812" s="429"/>
      <c r="U812" s="430"/>
    </row>
    <row r="813" spans="1:21" x14ac:dyDescent="0.3">
      <c r="A813" t="s">
        <v>993</v>
      </c>
      <c r="B813" s="2" t="s">
        <v>12</v>
      </c>
      <c r="C813" s="279" t="s">
        <v>38</v>
      </c>
      <c r="D813" s="432">
        <v>342500</v>
      </c>
      <c r="E813" s="20">
        <v>0</v>
      </c>
      <c r="F813" s="20">
        <v>0</v>
      </c>
      <c r="G813" s="417">
        <v>0</v>
      </c>
    </row>
    <row r="814" spans="1:21" x14ac:dyDescent="0.3">
      <c r="A814" t="s">
        <v>995</v>
      </c>
      <c r="B814" s="2" t="s">
        <v>12</v>
      </c>
      <c r="C814" s="279" t="s">
        <v>38</v>
      </c>
      <c r="D814" s="432">
        <v>316600</v>
      </c>
      <c r="E814" s="20">
        <v>0</v>
      </c>
      <c r="F814" s="20">
        <v>0</v>
      </c>
      <c r="G814" s="417">
        <v>0</v>
      </c>
    </row>
    <row r="815" spans="1:21" x14ac:dyDescent="0.3">
      <c r="A815" t="s">
        <v>1301</v>
      </c>
      <c r="B815" s="2" t="s">
        <v>12</v>
      </c>
      <c r="C815" s="279" t="s">
        <v>9</v>
      </c>
      <c r="D815" s="432">
        <v>155700</v>
      </c>
      <c r="E815" s="20">
        <v>0</v>
      </c>
      <c r="F815" s="20">
        <v>0</v>
      </c>
      <c r="G815" s="417">
        <v>0</v>
      </c>
    </row>
    <row r="816" spans="1:21" x14ac:dyDescent="0.3">
      <c r="A816" t="s">
        <v>1935</v>
      </c>
      <c r="B816" s="2" t="s">
        <v>12</v>
      </c>
      <c r="C816" s="279" t="s">
        <v>9</v>
      </c>
      <c r="D816" s="432">
        <v>135300</v>
      </c>
      <c r="E816" s="20">
        <v>0</v>
      </c>
      <c r="F816" s="20">
        <v>0</v>
      </c>
      <c r="G816" s="417">
        <v>0</v>
      </c>
    </row>
    <row r="817" spans="1:7" x14ac:dyDescent="0.3">
      <c r="A817" t="s">
        <v>1311</v>
      </c>
      <c r="B817" s="2" t="s">
        <v>12</v>
      </c>
      <c r="C817" s="279" t="s">
        <v>38</v>
      </c>
      <c r="D817" s="432">
        <v>321200</v>
      </c>
      <c r="E817" s="20">
        <v>0</v>
      </c>
      <c r="F817" s="20">
        <v>0</v>
      </c>
      <c r="G817" s="417">
        <v>0</v>
      </c>
    </row>
    <row r="818" spans="1:7" x14ac:dyDescent="0.3">
      <c r="A818" t="s">
        <v>1320</v>
      </c>
      <c r="B818" s="2" t="s">
        <v>12</v>
      </c>
      <c r="C818" s="279" t="s">
        <v>38</v>
      </c>
      <c r="D818" s="432">
        <v>310600</v>
      </c>
      <c r="E818" s="20">
        <v>0</v>
      </c>
      <c r="F818" s="20">
        <v>0</v>
      </c>
      <c r="G818" s="417">
        <v>0</v>
      </c>
    </row>
    <row r="819" spans="1:7" x14ac:dyDescent="0.3">
      <c r="A819" t="s">
        <v>1734</v>
      </c>
      <c r="B819" s="2" t="s">
        <v>12</v>
      </c>
      <c r="C819" s="279" t="s">
        <v>9</v>
      </c>
      <c r="D819" s="432">
        <v>257000</v>
      </c>
      <c r="E819" s="20">
        <v>0</v>
      </c>
      <c r="F819" s="20">
        <v>0</v>
      </c>
      <c r="G819" s="417">
        <v>0</v>
      </c>
    </row>
    <row r="820" spans="1:7" x14ac:dyDescent="0.3">
      <c r="A820" t="s">
        <v>1682</v>
      </c>
      <c r="B820" s="2" t="s">
        <v>12</v>
      </c>
      <c r="C820" s="279" t="s">
        <v>1972</v>
      </c>
      <c r="D820" s="432">
        <v>123900</v>
      </c>
      <c r="E820" s="20">
        <v>0</v>
      </c>
      <c r="F820" s="20">
        <v>0</v>
      </c>
      <c r="G820" s="417">
        <v>0</v>
      </c>
    </row>
    <row r="821" spans="1:7" x14ac:dyDescent="0.3">
      <c r="A821" t="s">
        <v>1544</v>
      </c>
      <c r="B821" s="2" t="s">
        <v>12</v>
      </c>
      <c r="C821" s="279" t="s">
        <v>38</v>
      </c>
      <c r="D821" s="432">
        <v>123900</v>
      </c>
      <c r="E821" s="20">
        <v>0</v>
      </c>
      <c r="F821" s="20">
        <v>0</v>
      </c>
      <c r="G821" s="417">
        <v>0</v>
      </c>
    </row>
    <row r="822" spans="1:7" x14ac:dyDescent="0.3">
      <c r="A822" t="s">
        <v>1334</v>
      </c>
      <c r="B822" s="2" t="s">
        <v>12</v>
      </c>
      <c r="C822" s="279" t="s">
        <v>11</v>
      </c>
      <c r="D822" s="432">
        <v>560500</v>
      </c>
      <c r="E822" s="20">
        <v>0</v>
      </c>
      <c r="F822" s="20">
        <v>0</v>
      </c>
      <c r="G822" s="417">
        <v>0</v>
      </c>
    </row>
    <row r="823" spans="1:7" x14ac:dyDescent="0.3">
      <c r="A823" t="s">
        <v>1688</v>
      </c>
      <c r="B823" s="2" t="s">
        <v>12</v>
      </c>
      <c r="C823" s="279" t="s">
        <v>9</v>
      </c>
      <c r="D823" s="432">
        <v>248000</v>
      </c>
      <c r="E823" s="20">
        <v>0</v>
      </c>
      <c r="F823" s="20">
        <v>0</v>
      </c>
      <c r="G823" s="417">
        <v>0</v>
      </c>
    </row>
    <row r="824" spans="1:7" x14ac:dyDescent="0.3">
      <c r="A824" t="s">
        <v>1548</v>
      </c>
      <c r="B824" s="2" t="s">
        <v>12</v>
      </c>
      <c r="C824" s="279" t="s">
        <v>38</v>
      </c>
      <c r="D824" s="432">
        <v>173400</v>
      </c>
      <c r="E824" s="20">
        <v>0</v>
      </c>
      <c r="F824" s="20">
        <v>0</v>
      </c>
      <c r="G824" s="417">
        <v>0</v>
      </c>
    </row>
    <row r="825" spans="1:7" x14ac:dyDescent="0.3">
      <c r="A825" t="s">
        <v>1732</v>
      </c>
      <c r="B825" s="2" t="s">
        <v>12</v>
      </c>
      <c r="C825" s="279" t="s">
        <v>38</v>
      </c>
      <c r="D825" s="432">
        <v>287100</v>
      </c>
      <c r="E825" s="20">
        <v>0</v>
      </c>
      <c r="F825" s="20">
        <v>0</v>
      </c>
      <c r="G825" s="417">
        <v>0</v>
      </c>
    </row>
    <row r="826" spans="1:7" x14ac:dyDescent="0.3">
      <c r="A826" t="s">
        <v>1000</v>
      </c>
      <c r="B826" s="2" t="s">
        <v>12</v>
      </c>
      <c r="C826" s="279" t="s">
        <v>38</v>
      </c>
      <c r="D826" s="432">
        <v>386000</v>
      </c>
      <c r="E826" s="20">
        <v>0</v>
      </c>
      <c r="F826" s="20">
        <v>0</v>
      </c>
      <c r="G826" s="417">
        <v>0</v>
      </c>
    </row>
    <row r="827" spans="1:7" x14ac:dyDescent="0.3">
      <c r="A827" t="s">
        <v>1389</v>
      </c>
      <c r="B827" s="2" t="s">
        <v>12</v>
      </c>
      <c r="C827" s="279" t="s">
        <v>10</v>
      </c>
      <c r="D827" s="432">
        <v>322800</v>
      </c>
      <c r="E827" s="20">
        <v>0</v>
      </c>
      <c r="F827" s="20">
        <v>0</v>
      </c>
      <c r="G827" s="417">
        <v>0</v>
      </c>
    </row>
    <row r="828" spans="1:7" x14ac:dyDescent="0.3">
      <c r="A828" t="s">
        <v>1391</v>
      </c>
      <c r="B828" s="2" t="s">
        <v>12</v>
      </c>
      <c r="C828" s="279" t="s">
        <v>10</v>
      </c>
      <c r="D828" s="432">
        <v>422000</v>
      </c>
      <c r="E828" s="20">
        <v>0</v>
      </c>
      <c r="F828" s="20">
        <v>0</v>
      </c>
      <c r="G828" s="417">
        <v>0</v>
      </c>
    </row>
    <row r="829" spans="1:7" x14ac:dyDescent="0.3">
      <c r="A829" t="s">
        <v>1005</v>
      </c>
      <c r="B829" s="2" t="s">
        <v>12</v>
      </c>
      <c r="C829" s="279" t="s">
        <v>10</v>
      </c>
      <c r="D829" s="432">
        <v>362800</v>
      </c>
      <c r="E829" s="20">
        <v>0</v>
      </c>
      <c r="F829" s="20">
        <v>0</v>
      </c>
      <c r="G829" s="417">
        <v>0</v>
      </c>
    </row>
    <row r="830" spans="1:7" x14ac:dyDescent="0.3">
      <c r="A830" t="s">
        <v>1410</v>
      </c>
      <c r="B830" s="2" t="s">
        <v>12</v>
      </c>
      <c r="C830" s="279" t="s">
        <v>10</v>
      </c>
      <c r="D830" s="432">
        <v>413800</v>
      </c>
      <c r="E830" s="20">
        <v>0</v>
      </c>
      <c r="F830" s="20">
        <v>0</v>
      </c>
      <c r="G830" s="417">
        <v>0</v>
      </c>
    </row>
    <row r="831" spans="1:7" x14ac:dyDescent="0.3">
      <c r="A831" t="s">
        <v>1412</v>
      </c>
      <c r="B831" s="2" t="s">
        <v>12</v>
      </c>
      <c r="C831" s="279" t="s">
        <v>9</v>
      </c>
      <c r="D831" s="432">
        <v>450200</v>
      </c>
      <c r="E831" s="20">
        <v>0</v>
      </c>
      <c r="F831" s="20">
        <v>0</v>
      </c>
      <c r="G831" s="417">
        <v>0</v>
      </c>
    </row>
    <row r="832" spans="1:7" x14ac:dyDescent="0.3">
      <c r="A832" t="s">
        <v>1697</v>
      </c>
      <c r="B832" s="2" t="s">
        <v>12</v>
      </c>
      <c r="C832" s="279" t="s">
        <v>10</v>
      </c>
      <c r="D832" s="432">
        <v>347900</v>
      </c>
      <c r="E832" s="20">
        <v>0</v>
      </c>
      <c r="F832" s="20">
        <v>0</v>
      </c>
      <c r="G832" s="417">
        <v>0</v>
      </c>
    </row>
    <row r="833" spans="1:21" x14ac:dyDescent="0.3">
      <c r="A833" t="s">
        <v>1009</v>
      </c>
      <c r="B833" s="2" t="s">
        <v>12</v>
      </c>
      <c r="C833" s="279" t="s">
        <v>11</v>
      </c>
      <c r="D833" s="432">
        <v>262100.00000000003</v>
      </c>
      <c r="E833" s="20">
        <v>0</v>
      </c>
      <c r="F833" s="20">
        <v>0</v>
      </c>
      <c r="G833" s="417">
        <v>0</v>
      </c>
    </row>
    <row r="834" spans="1:21" x14ac:dyDescent="0.3">
      <c r="A834" t="s">
        <v>1957</v>
      </c>
      <c r="B834" s="2" t="s">
        <v>12</v>
      </c>
      <c r="C834" s="279" t="s">
        <v>10</v>
      </c>
      <c r="D834" s="432">
        <v>123900</v>
      </c>
      <c r="E834" s="20">
        <v>0</v>
      </c>
      <c r="F834" s="20">
        <v>0</v>
      </c>
      <c r="G834" s="417">
        <v>0</v>
      </c>
    </row>
    <row r="835" spans="1:21" x14ac:dyDescent="0.3">
      <c r="A835" t="s">
        <v>1572</v>
      </c>
      <c r="B835" s="2" t="s">
        <v>12</v>
      </c>
      <c r="C835" s="279" t="s">
        <v>38</v>
      </c>
      <c r="D835" s="432">
        <v>318800</v>
      </c>
      <c r="E835" s="20">
        <v>0</v>
      </c>
      <c r="F835" s="20">
        <v>0</v>
      </c>
      <c r="G835" s="417">
        <v>0</v>
      </c>
    </row>
    <row r="836" spans="1:21" x14ac:dyDescent="0.3">
      <c r="A836" t="s">
        <v>1444</v>
      </c>
      <c r="B836" s="2" t="s">
        <v>12</v>
      </c>
      <c r="C836" s="279" t="s">
        <v>38</v>
      </c>
      <c r="D836" s="432">
        <v>499200</v>
      </c>
      <c r="E836" s="20">
        <v>0</v>
      </c>
      <c r="F836" s="20">
        <v>0</v>
      </c>
      <c r="G836" s="417">
        <v>0</v>
      </c>
    </row>
    <row r="837" spans="1:21" x14ac:dyDescent="0.3">
      <c r="A837" t="s">
        <v>1718</v>
      </c>
      <c r="B837" s="2" t="s">
        <v>12</v>
      </c>
      <c r="C837" s="279" t="s">
        <v>9</v>
      </c>
      <c r="D837" s="432">
        <v>328100</v>
      </c>
      <c r="E837" s="20">
        <v>0</v>
      </c>
      <c r="F837" s="20">
        <v>0</v>
      </c>
      <c r="G837" s="417">
        <v>0</v>
      </c>
    </row>
    <row r="838" spans="1:21" x14ac:dyDescent="0.3">
      <c r="A838" t="s">
        <v>1034</v>
      </c>
      <c r="B838" s="2" t="s">
        <v>13</v>
      </c>
      <c r="C838" s="279" t="s">
        <v>9</v>
      </c>
      <c r="D838" s="431">
        <v>384200</v>
      </c>
      <c r="E838" s="20">
        <v>0</v>
      </c>
      <c r="F838" s="20">
        <v>0</v>
      </c>
      <c r="G838" s="417">
        <v>0</v>
      </c>
      <c r="Q838" s="429"/>
      <c r="R838" s="429"/>
      <c r="S838" s="429"/>
      <c r="U838" s="430"/>
    </row>
    <row r="839" spans="1:21" x14ac:dyDescent="0.3">
      <c r="A839" t="s">
        <v>954</v>
      </c>
      <c r="B839" s="2" t="s">
        <v>13</v>
      </c>
      <c r="C839" s="279" t="s">
        <v>1971</v>
      </c>
      <c r="D839" s="431">
        <v>293300</v>
      </c>
      <c r="E839" s="20">
        <v>0</v>
      </c>
      <c r="F839" s="20">
        <v>0</v>
      </c>
      <c r="G839" s="417">
        <v>0</v>
      </c>
      <c r="Q839" s="429"/>
      <c r="R839" s="429"/>
      <c r="S839" s="429"/>
      <c r="U839" s="430"/>
    </row>
    <row r="840" spans="1:21" x14ac:dyDescent="0.3">
      <c r="A840" t="s">
        <v>1041</v>
      </c>
      <c r="B840" s="2" t="s">
        <v>13</v>
      </c>
      <c r="C840" s="279" t="s">
        <v>9</v>
      </c>
      <c r="D840" s="431">
        <v>438400</v>
      </c>
      <c r="E840" s="20">
        <v>0</v>
      </c>
      <c r="F840" s="20">
        <v>0</v>
      </c>
      <c r="G840" s="417">
        <v>0</v>
      </c>
      <c r="Q840" s="429"/>
      <c r="R840" s="429"/>
      <c r="S840" s="429"/>
      <c r="U840" s="430"/>
    </row>
    <row r="841" spans="1:21" x14ac:dyDescent="0.3">
      <c r="A841" t="s">
        <v>955</v>
      </c>
      <c r="B841" s="2" t="s">
        <v>13</v>
      </c>
      <c r="C841" s="279" t="s">
        <v>9</v>
      </c>
      <c r="D841" s="431">
        <v>335600</v>
      </c>
      <c r="E841" s="20">
        <v>0</v>
      </c>
      <c r="F841" s="20">
        <v>0</v>
      </c>
      <c r="G841" s="417">
        <v>0</v>
      </c>
      <c r="Q841" s="429"/>
      <c r="R841" s="429"/>
      <c r="S841" s="429"/>
      <c r="U841" s="430"/>
    </row>
    <row r="842" spans="1:21" x14ac:dyDescent="0.3">
      <c r="A842" t="s">
        <v>1855</v>
      </c>
      <c r="B842" s="2" t="s">
        <v>13</v>
      </c>
      <c r="C842" s="279" t="s">
        <v>10</v>
      </c>
      <c r="D842" s="431">
        <v>202800</v>
      </c>
      <c r="E842" s="20">
        <v>0</v>
      </c>
      <c r="F842" s="20">
        <v>0</v>
      </c>
      <c r="G842" s="417">
        <v>0</v>
      </c>
      <c r="Q842" s="429"/>
      <c r="R842" s="429"/>
      <c r="S842" s="429"/>
      <c r="U842" s="430"/>
    </row>
    <row r="843" spans="1:21" x14ac:dyDescent="0.3">
      <c r="A843" t="s">
        <v>1043</v>
      </c>
      <c r="B843" s="2" t="s">
        <v>13</v>
      </c>
      <c r="C843" s="279" t="s">
        <v>1970</v>
      </c>
      <c r="D843" s="431">
        <v>421100</v>
      </c>
      <c r="E843" s="20">
        <v>0</v>
      </c>
      <c r="F843" s="20">
        <v>0</v>
      </c>
      <c r="G843" s="417">
        <v>0</v>
      </c>
      <c r="Q843" s="429"/>
      <c r="R843" s="429"/>
      <c r="S843" s="429"/>
      <c r="U843" s="430"/>
    </row>
    <row r="844" spans="1:21" x14ac:dyDescent="0.3">
      <c r="A844" t="s">
        <v>895</v>
      </c>
      <c r="B844" s="2" t="s">
        <v>13</v>
      </c>
      <c r="C844" s="279" t="s">
        <v>10</v>
      </c>
      <c r="D844" s="431">
        <v>417300</v>
      </c>
      <c r="E844" s="20">
        <v>0</v>
      </c>
      <c r="F844" s="20">
        <v>0</v>
      </c>
      <c r="G844" s="417">
        <v>0</v>
      </c>
      <c r="Q844" s="429"/>
      <c r="R844" s="429"/>
      <c r="S844" s="429"/>
      <c r="U844" s="430"/>
    </row>
    <row r="845" spans="1:21" x14ac:dyDescent="0.3">
      <c r="A845" t="s">
        <v>1865</v>
      </c>
      <c r="B845" s="2" t="s">
        <v>13</v>
      </c>
      <c r="C845" s="279" t="s">
        <v>38</v>
      </c>
      <c r="D845" s="431">
        <v>102400</v>
      </c>
      <c r="E845" s="20">
        <v>0</v>
      </c>
      <c r="F845" s="20">
        <v>0</v>
      </c>
      <c r="G845" s="417">
        <v>0</v>
      </c>
      <c r="Q845" s="429"/>
      <c r="R845" s="429"/>
      <c r="S845" s="429"/>
      <c r="U845" s="430"/>
    </row>
    <row r="846" spans="1:21" x14ac:dyDescent="0.3">
      <c r="A846" t="s">
        <v>1084</v>
      </c>
      <c r="B846" s="2" t="s">
        <v>13</v>
      </c>
      <c r="C846" s="279" t="s">
        <v>38</v>
      </c>
      <c r="D846" s="431">
        <v>427400</v>
      </c>
      <c r="E846" s="20">
        <v>0</v>
      </c>
      <c r="F846" s="20">
        <v>0</v>
      </c>
      <c r="G846" s="417">
        <v>0</v>
      </c>
      <c r="Q846" s="429"/>
      <c r="R846" s="429"/>
      <c r="S846" s="429"/>
      <c r="U846" s="430"/>
    </row>
    <row r="847" spans="1:21" x14ac:dyDescent="0.3">
      <c r="A847" t="s">
        <v>1096</v>
      </c>
      <c r="B847" s="2" t="s">
        <v>13</v>
      </c>
      <c r="C847" s="279" t="s">
        <v>38</v>
      </c>
      <c r="D847" s="431">
        <v>303000</v>
      </c>
      <c r="E847" s="20">
        <v>0</v>
      </c>
      <c r="F847" s="20">
        <v>0</v>
      </c>
      <c r="G847" s="417">
        <v>0</v>
      </c>
      <c r="Q847" s="429"/>
      <c r="R847" s="429"/>
      <c r="S847" s="429"/>
      <c r="U847" s="430"/>
    </row>
    <row r="848" spans="1:21" x14ac:dyDescent="0.3">
      <c r="A848" t="s">
        <v>1501</v>
      </c>
      <c r="B848" s="2" t="s">
        <v>13</v>
      </c>
      <c r="C848" s="279" t="s">
        <v>38</v>
      </c>
      <c r="D848" s="431">
        <v>123900</v>
      </c>
      <c r="E848" s="20">
        <v>0</v>
      </c>
      <c r="F848" s="20">
        <v>0</v>
      </c>
      <c r="G848" s="417">
        <v>0</v>
      </c>
      <c r="Q848" s="429"/>
      <c r="R848" s="429"/>
      <c r="S848" s="429"/>
      <c r="U848" s="430"/>
    </row>
    <row r="849" spans="1:21" x14ac:dyDescent="0.3">
      <c r="A849" t="s">
        <v>1098</v>
      </c>
      <c r="B849" s="2" t="s">
        <v>13</v>
      </c>
      <c r="C849" s="279" t="s">
        <v>9</v>
      </c>
      <c r="D849" s="431">
        <v>479000</v>
      </c>
      <c r="E849" s="20">
        <v>0</v>
      </c>
      <c r="F849" s="20">
        <v>0</v>
      </c>
      <c r="G849" s="417">
        <v>0</v>
      </c>
      <c r="Q849" s="429"/>
      <c r="R849" s="429"/>
      <c r="S849" s="429"/>
      <c r="U849" s="430"/>
    </row>
    <row r="850" spans="1:21" x14ac:dyDescent="0.3">
      <c r="A850" t="s">
        <v>1128</v>
      </c>
      <c r="B850" s="2" t="s">
        <v>13</v>
      </c>
      <c r="C850" s="279" t="s">
        <v>38</v>
      </c>
      <c r="D850" s="431">
        <v>338800</v>
      </c>
      <c r="E850" s="20">
        <v>0</v>
      </c>
      <c r="F850" s="20">
        <v>0</v>
      </c>
      <c r="G850" s="417">
        <v>0</v>
      </c>
      <c r="Q850" s="429"/>
      <c r="R850" s="429"/>
      <c r="S850" s="429"/>
      <c r="U850" s="430"/>
    </row>
    <row r="851" spans="1:21" x14ac:dyDescent="0.3">
      <c r="A851" t="s">
        <v>903</v>
      </c>
      <c r="B851" s="2" t="s">
        <v>13</v>
      </c>
      <c r="C851" s="279" t="s">
        <v>1970</v>
      </c>
      <c r="D851" s="431">
        <v>596400</v>
      </c>
      <c r="E851" s="20">
        <v>0</v>
      </c>
      <c r="F851" s="20">
        <v>0</v>
      </c>
      <c r="G851" s="417">
        <v>0</v>
      </c>
      <c r="Q851" s="429"/>
      <c r="R851" s="429"/>
      <c r="S851" s="429"/>
      <c r="U851" s="430"/>
    </row>
    <row r="852" spans="1:21" x14ac:dyDescent="0.3">
      <c r="A852" t="s">
        <v>1894</v>
      </c>
      <c r="B852" s="2" t="s">
        <v>13</v>
      </c>
      <c r="C852" s="279" t="s">
        <v>10</v>
      </c>
      <c r="D852" s="431">
        <v>157800</v>
      </c>
      <c r="E852" s="20">
        <v>0</v>
      </c>
      <c r="F852" s="20">
        <v>0</v>
      </c>
      <c r="G852" s="417">
        <v>0</v>
      </c>
      <c r="Q852" s="429"/>
      <c r="R852" s="429"/>
      <c r="S852" s="429"/>
      <c r="U852" s="430"/>
    </row>
    <row r="853" spans="1:21" x14ac:dyDescent="0.3">
      <c r="A853" t="s">
        <v>974</v>
      </c>
      <c r="B853" s="2" t="s">
        <v>13</v>
      </c>
      <c r="C853" s="279" t="s">
        <v>1973</v>
      </c>
      <c r="D853" s="431">
        <v>379900</v>
      </c>
      <c r="E853" s="20">
        <v>0</v>
      </c>
      <c r="F853" s="20">
        <v>0</v>
      </c>
      <c r="G853" s="417">
        <v>0</v>
      </c>
      <c r="Q853" s="429"/>
      <c r="R853" s="429"/>
      <c r="S853" s="429"/>
      <c r="U853" s="430"/>
    </row>
    <row r="854" spans="1:21" x14ac:dyDescent="0.3">
      <c r="A854" t="s">
        <v>1517</v>
      </c>
      <c r="B854" s="2" t="s">
        <v>13</v>
      </c>
      <c r="C854" s="279" t="s">
        <v>38</v>
      </c>
      <c r="D854" s="431">
        <v>255500</v>
      </c>
      <c r="E854" s="20">
        <v>0</v>
      </c>
      <c r="F854" s="20">
        <v>0</v>
      </c>
      <c r="G854" s="417">
        <v>0</v>
      </c>
      <c r="Q854" s="429"/>
      <c r="R854" s="429"/>
      <c r="S854" s="429"/>
      <c r="U854" s="430"/>
    </row>
    <row r="855" spans="1:21" x14ac:dyDescent="0.3">
      <c r="A855" t="s">
        <v>1175</v>
      </c>
      <c r="B855" s="2" t="s">
        <v>13</v>
      </c>
      <c r="C855" s="279" t="s">
        <v>9</v>
      </c>
      <c r="D855" s="431">
        <v>344400</v>
      </c>
      <c r="E855" s="20">
        <v>0</v>
      </c>
      <c r="F855" s="20">
        <v>0</v>
      </c>
      <c r="G855" s="417">
        <v>0</v>
      </c>
      <c r="Q855" s="429"/>
      <c r="R855" s="429"/>
      <c r="S855" s="429"/>
      <c r="U855" s="430"/>
    </row>
    <row r="856" spans="1:21" x14ac:dyDescent="0.3">
      <c r="A856" t="s">
        <v>1190</v>
      </c>
      <c r="B856" s="2" t="s">
        <v>13</v>
      </c>
      <c r="C856" s="279" t="s">
        <v>38</v>
      </c>
      <c r="D856" s="431">
        <v>393700</v>
      </c>
      <c r="E856" s="20">
        <v>0</v>
      </c>
      <c r="F856" s="20">
        <v>0</v>
      </c>
      <c r="G856" s="417">
        <v>0</v>
      </c>
      <c r="Q856" s="429"/>
      <c r="R856" s="429"/>
      <c r="S856" s="429"/>
      <c r="U856" s="430"/>
    </row>
    <row r="857" spans="1:21" x14ac:dyDescent="0.3">
      <c r="A857" t="s">
        <v>1215</v>
      </c>
      <c r="B857" s="2" t="s">
        <v>13</v>
      </c>
      <c r="C857" s="279" t="s">
        <v>38</v>
      </c>
      <c r="D857" s="431">
        <v>313000</v>
      </c>
      <c r="E857" s="20">
        <v>0</v>
      </c>
      <c r="F857" s="20">
        <v>0</v>
      </c>
      <c r="G857" s="417">
        <v>0</v>
      </c>
      <c r="Q857" s="429"/>
      <c r="R857" s="429"/>
      <c r="S857" s="429"/>
      <c r="U857" s="430"/>
    </row>
    <row r="858" spans="1:21" x14ac:dyDescent="0.3">
      <c r="A858" t="s">
        <v>1238</v>
      </c>
      <c r="B858" s="2" t="s">
        <v>13</v>
      </c>
      <c r="C858" s="279" t="s">
        <v>9</v>
      </c>
      <c r="D858" s="431">
        <v>179200</v>
      </c>
      <c r="E858" s="20">
        <v>0</v>
      </c>
      <c r="F858" s="20">
        <v>0</v>
      </c>
      <c r="G858" s="417">
        <v>0</v>
      </c>
      <c r="Q858" s="429"/>
      <c r="R858" s="429"/>
      <c r="S858" s="429"/>
      <c r="U858" s="430"/>
    </row>
    <row r="859" spans="1:21" x14ac:dyDescent="0.3">
      <c r="A859" t="s">
        <v>1666</v>
      </c>
      <c r="B859" s="2" t="s">
        <v>13</v>
      </c>
      <c r="C859" s="279" t="s">
        <v>11</v>
      </c>
      <c r="D859" s="431">
        <v>123900</v>
      </c>
      <c r="E859" s="20">
        <v>0</v>
      </c>
      <c r="F859" s="20">
        <v>0</v>
      </c>
      <c r="G859" s="417">
        <v>0</v>
      </c>
      <c r="Q859" s="429"/>
      <c r="R859" s="429"/>
      <c r="S859" s="429"/>
      <c r="U859" s="430"/>
    </row>
    <row r="860" spans="1:21" x14ac:dyDescent="0.3">
      <c r="A860" t="s">
        <v>1255</v>
      </c>
      <c r="B860" s="2" t="s">
        <v>13</v>
      </c>
      <c r="C860" s="279" t="s">
        <v>9</v>
      </c>
      <c r="D860" s="432">
        <v>250500</v>
      </c>
      <c r="E860" s="20">
        <v>0</v>
      </c>
      <c r="F860" s="20">
        <v>0</v>
      </c>
      <c r="G860" s="417">
        <v>0</v>
      </c>
    </row>
    <row r="861" spans="1:21" x14ac:dyDescent="0.3">
      <c r="A861" t="s">
        <v>1739</v>
      </c>
      <c r="B861" s="2" t="s">
        <v>13</v>
      </c>
      <c r="C861" s="279" t="s">
        <v>38</v>
      </c>
      <c r="D861" s="432">
        <v>146500</v>
      </c>
      <c r="E861" s="20">
        <v>0</v>
      </c>
      <c r="F861" s="20">
        <v>0</v>
      </c>
      <c r="G861" s="417">
        <v>0</v>
      </c>
    </row>
    <row r="862" spans="1:21" x14ac:dyDescent="0.3">
      <c r="A862" t="s">
        <v>1268</v>
      </c>
      <c r="B862" s="2" t="s">
        <v>13</v>
      </c>
      <c r="C862" s="279" t="s">
        <v>10</v>
      </c>
      <c r="D862" s="432">
        <v>500300</v>
      </c>
      <c r="E862" s="20">
        <v>0</v>
      </c>
      <c r="F862" s="20">
        <v>0</v>
      </c>
      <c r="G862" s="417">
        <v>0</v>
      </c>
    </row>
    <row r="863" spans="1:21" x14ac:dyDescent="0.3">
      <c r="A863" t="s">
        <v>992</v>
      </c>
      <c r="B863" s="2" t="s">
        <v>13</v>
      </c>
      <c r="C863" s="279" t="s">
        <v>9</v>
      </c>
      <c r="D863" s="432">
        <v>148400</v>
      </c>
      <c r="E863" s="20">
        <v>0</v>
      </c>
      <c r="F863" s="20">
        <v>0</v>
      </c>
      <c r="G863" s="417">
        <v>0</v>
      </c>
    </row>
    <row r="864" spans="1:21" x14ac:dyDescent="0.3">
      <c r="A864" t="s">
        <v>1278</v>
      </c>
      <c r="B864" s="2" t="s">
        <v>13</v>
      </c>
      <c r="C864" s="279" t="s">
        <v>1970</v>
      </c>
      <c r="D864" s="432">
        <v>446800</v>
      </c>
      <c r="E864" s="20">
        <v>0</v>
      </c>
      <c r="F864" s="20">
        <v>0</v>
      </c>
      <c r="G864" s="417">
        <v>0</v>
      </c>
    </row>
    <row r="865" spans="1:7" x14ac:dyDescent="0.3">
      <c r="A865" t="s">
        <v>1284</v>
      </c>
      <c r="B865" s="2" t="s">
        <v>13</v>
      </c>
      <c r="C865" s="279" t="s">
        <v>38</v>
      </c>
      <c r="D865" s="432">
        <v>374100</v>
      </c>
      <c r="E865" s="20">
        <v>0</v>
      </c>
      <c r="F865" s="20">
        <v>0</v>
      </c>
      <c r="G865" s="417">
        <v>0</v>
      </c>
    </row>
    <row r="866" spans="1:7" x14ac:dyDescent="0.3">
      <c r="A866" t="s">
        <v>1286</v>
      </c>
      <c r="B866" s="2" t="s">
        <v>13</v>
      </c>
      <c r="C866" s="279" t="s">
        <v>10</v>
      </c>
      <c r="D866" s="432">
        <v>570800</v>
      </c>
      <c r="E866" s="20">
        <v>0</v>
      </c>
      <c r="F866" s="20">
        <v>0</v>
      </c>
      <c r="G866" s="417">
        <v>0</v>
      </c>
    </row>
    <row r="867" spans="1:7" x14ac:dyDescent="0.3">
      <c r="A867" t="s">
        <v>1930</v>
      </c>
      <c r="B867" s="2" t="s">
        <v>13</v>
      </c>
      <c r="C867" s="279" t="s">
        <v>1972</v>
      </c>
      <c r="D867" s="432">
        <v>102400</v>
      </c>
      <c r="E867" s="20">
        <v>0</v>
      </c>
      <c r="F867" s="20">
        <v>0</v>
      </c>
      <c r="G867" s="417">
        <v>0</v>
      </c>
    </row>
    <row r="868" spans="1:7" x14ac:dyDescent="0.3">
      <c r="A868" t="s">
        <v>918</v>
      </c>
      <c r="B868" s="2" t="s">
        <v>13</v>
      </c>
      <c r="C868" s="279" t="s">
        <v>11</v>
      </c>
      <c r="D868" s="432">
        <v>487000</v>
      </c>
      <c r="E868" s="20">
        <v>0</v>
      </c>
      <c r="F868" s="20">
        <v>0</v>
      </c>
      <c r="G868" s="417">
        <v>0</v>
      </c>
    </row>
    <row r="869" spans="1:7" x14ac:dyDescent="0.3">
      <c r="A869" t="s">
        <v>1297</v>
      </c>
      <c r="B869" s="2" t="s">
        <v>13</v>
      </c>
      <c r="C869" s="279" t="s">
        <v>9</v>
      </c>
      <c r="D869" s="432">
        <v>167500</v>
      </c>
      <c r="E869" s="20">
        <v>0</v>
      </c>
      <c r="F869" s="20">
        <v>0</v>
      </c>
      <c r="G869" s="417">
        <v>0</v>
      </c>
    </row>
    <row r="870" spans="1:7" x14ac:dyDescent="0.3">
      <c r="A870" t="s">
        <v>1541</v>
      </c>
      <c r="B870" s="2" t="s">
        <v>13</v>
      </c>
      <c r="C870" s="279" t="s">
        <v>9</v>
      </c>
      <c r="D870" s="432">
        <v>188300</v>
      </c>
      <c r="E870" s="20">
        <v>0</v>
      </c>
      <c r="F870" s="20">
        <v>0</v>
      </c>
      <c r="G870" s="417">
        <v>0</v>
      </c>
    </row>
    <row r="871" spans="1:7" x14ac:dyDescent="0.3">
      <c r="A871" t="s">
        <v>1329</v>
      </c>
      <c r="B871" s="2" t="s">
        <v>13</v>
      </c>
      <c r="C871" s="279" t="s">
        <v>10</v>
      </c>
      <c r="D871" s="432">
        <v>676200</v>
      </c>
      <c r="E871" s="20">
        <v>0</v>
      </c>
      <c r="F871" s="20">
        <v>0</v>
      </c>
      <c r="G871" s="417">
        <v>0</v>
      </c>
    </row>
    <row r="872" spans="1:7" x14ac:dyDescent="0.3">
      <c r="A872" t="s">
        <v>1348</v>
      </c>
      <c r="B872" s="2" t="s">
        <v>13</v>
      </c>
      <c r="C872" s="279" t="s">
        <v>9</v>
      </c>
      <c r="D872" s="432">
        <v>364600</v>
      </c>
      <c r="E872" s="20">
        <v>0</v>
      </c>
      <c r="F872" s="20">
        <v>0</v>
      </c>
      <c r="G872" s="417">
        <v>0</v>
      </c>
    </row>
    <row r="873" spans="1:7" x14ac:dyDescent="0.3">
      <c r="A873" t="s">
        <v>1364</v>
      </c>
      <c r="B873" s="2" t="s">
        <v>13</v>
      </c>
      <c r="C873" s="279" t="s">
        <v>10</v>
      </c>
      <c r="D873" s="432">
        <v>312200</v>
      </c>
      <c r="E873" s="20">
        <v>0</v>
      </c>
      <c r="F873" s="20">
        <v>0</v>
      </c>
      <c r="G873" s="417">
        <v>0</v>
      </c>
    </row>
    <row r="874" spans="1:7" x14ac:dyDescent="0.3">
      <c r="A874" t="s">
        <v>1944</v>
      </c>
      <c r="B874" s="2" t="s">
        <v>13</v>
      </c>
      <c r="C874" s="279" t="s">
        <v>38</v>
      </c>
      <c r="D874" s="432">
        <v>390700</v>
      </c>
      <c r="E874" s="20">
        <v>0</v>
      </c>
      <c r="F874" s="20">
        <v>0</v>
      </c>
      <c r="G874" s="417">
        <v>0</v>
      </c>
    </row>
    <row r="875" spans="1:7" x14ac:dyDescent="0.3">
      <c r="A875" t="s">
        <v>1371</v>
      </c>
      <c r="B875" s="2" t="s">
        <v>13</v>
      </c>
      <c r="C875" s="279" t="s">
        <v>9</v>
      </c>
      <c r="D875" s="432">
        <v>531200</v>
      </c>
      <c r="E875" s="20">
        <v>0</v>
      </c>
      <c r="F875" s="20">
        <v>0</v>
      </c>
      <c r="G875" s="417">
        <v>0</v>
      </c>
    </row>
    <row r="876" spans="1:7" x14ac:dyDescent="0.3">
      <c r="A876" t="s">
        <v>1376</v>
      </c>
      <c r="B876" s="2" t="s">
        <v>13</v>
      </c>
      <c r="C876" s="279" t="s">
        <v>10</v>
      </c>
      <c r="D876" s="432">
        <v>259899.99999999997</v>
      </c>
      <c r="E876" s="20">
        <v>0</v>
      </c>
      <c r="F876" s="20">
        <v>0</v>
      </c>
      <c r="G876" s="417">
        <v>0</v>
      </c>
    </row>
    <row r="877" spans="1:7" x14ac:dyDescent="0.3">
      <c r="A877" t="s">
        <v>1564</v>
      </c>
      <c r="B877" s="2" t="s">
        <v>13</v>
      </c>
      <c r="C877" s="279" t="s">
        <v>10</v>
      </c>
      <c r="D877" s="432">
        <v>123900</v>
      </c>
      <c r="E877" s="20">
        <v>0</v>
      </c>
      <c r="F877" s="20">
        <v>0</v>
      </c>
      <c r="G877" s="417">
        <v>0</v>
      </c>
    </row>
    <row r="878" spans="1:7" x14ac:dyDescent="0.3">
      <c r="A878" t="s">
        <v>1566</v>
      </c>
      <c r="B878" s="2" t="s">
        <v>13</v>
      </c>
      <c r="C878" s="279" t="s">
        <v>1973</v>
      </c>
      <c r="D878" s="432">
        <v>123900</v>
      </c>
      <c r="E878" s="20">
        <v>0</v>
      </c>
      <c r="F878" s="20">
        <v>0</v>
      </c>
      <c r="G878" s="417">
        <v>0</v>
      </c>
    </row>
    <row r="879" spans="1:7" x14ac:dyDescent="0.3">
      <c r="A879" t="s">
        <v>932</v>
      </c>
      <c r="B879" s="2" t="s">
        <v>13</v>
      </c>
      <c r="C879" s="279" t="s">
        <v>9</v>
      </c>
      <c r="D879" s="432">
        <v>381500</v>
      </c>
      <c r="E879" s="20">
        <v>0</v>
      </c>
      <c r="F879" s="20">
        <v>0</v>
      </c>
      <c r="G879" s="417">
        <v>0</v>
      </c>
    </row>
    <row r="880" spans="1:7" x14ac:dyDescent="0.3">
      <c r="A880" t="s">
        <v>1702</v>
      </c>
      <c r="B880" s="2" t="s">
        <v>13</v>
      </c>
      <c r="C880" s="279" t="s">
        <v>10</v>
      </c>
      <c r="D880" s="432">
        <v>187900</v>
      </c>
      <c r="E880" s="20">
        <v>0</v>
      </c>
      <c r="F880" s="20">
        <v>0</v>
      </c>
      <c r="G880" s="417">
        <v>0</v>
      </c>
    </row>
    <row r="881" spans="1:7" x14ac:dyDescent="0.3">
      <c r="A881" t="s">
        <v>1714</v>
      </c>
      <c r="B881" s="2" t="s">
        <v>13</v>
      </c>
      <c r="C881" s="279" t="s">
        <v>9</v>
      </c>
      <c r="D881" s="432">
        <v>123900</v>
      </c>
      <c r="E881" s="20">
        <v>0</v>
      </c>
      <c r="F881" s="20">
        <v>0</v>
      </c>
      <c r="G881" s="417">
        <v>0</v>
      </c>
    </row>
    <row r="882" spans="1:7" x14ac:dyDescent="0.3">
      <c r="A882" t="s">
        <v>1474</v>
      </c>
      <c r="B882" s="2" t="s">
        <v>13</v>
      </c>
      <c r="C882" s="279" t="s">
        <v>1971</v>
      </c>
      <c r="D882" s="432">
        <v>453200</v>
      </c>
      <c r="E882" s="20">
        <v>0</v>
      </c>
      <c r="F882" s="20">
        <v>0</v>
      </c>
      <c r="G882" s="417">
        <v>0</v>
      </c>
    </row>
    <row r="883" spans="1:7" x14ac:dyDescent="0.3">
      <c r="A883" t="s">
        <v>890</v>
      </c>
      <c r="B883" s="2" t="s">
        <v>26</v>
      </c>
      <c r="C883" s="279" t="s">
        <v>10</v>
      </c>
      <c r="D883" s="431">
        <v>456100</v>
      </c>
      <c r="E883" s="20">
        <v>0</v>
      </c>
      <c r="F883" s="20">
        <v>0</v>
      </c>
      <c r="G883" s="417">
        <v>0</v>
      </c>
    </row>
    <row r="884" spans="1:7" x14ac:dyDescent="0.3">
      <c r="A884" t="s">
        <v>1622</v>
      </c>
      <c r="B884" s="2" t="s">
        <v>26</v>
      </c>
      <c r="C884" s="279" t="s">
        <v>1974</v>
      </c>
      <c r="D884" s="431">
        <v>123900</v>
      </c>
      <c r="E884" s="20">
        <v>0</v>
      </c>
      <c r="F884" s="20">
        <v>0</v>
      </c>
      <c r="G884" s="417">
        <v>0</v>
      </c>
    </row>
    <row r="885" spans="1:7" x14ac:dyDescent="0.3">
      <c r="A885" t="s">
        <v>1861</v>
      </c>
      <c r="B885" s="2" t="s">
        <v>26</v>
      </c>
      <c r="C885" s="279" t="s">
        <v>1972</v>
      </c>
      <c r="D885" s="431">
        <v>117300</v>
      </c>
      <c r="E885" s="20">
        <v>0</v>
      </c>
      <c r="F885" s="20">
        <v>0</v>
      </c>
      <c r="G885" s="417">
        <v>0</v>
      </c>
    </row>
    <row r="886" spans="1:7" x14ac:dyDescent="0.3">
      <c r="A886" t="s">
        <v>1631</v>
      </c>
      <c r="B886" s="2" t="s">
        <v>26</v>
      </c>
      <c r="C886" s="279" t="s">
        <v>9</v>
      </c>
      <c r="D886" s="431">
        <v>247100</v>
      </c>
      <c r="E886" s="20">
        <v>0</v>
      </c>
      <c r="F886" s="20">
        <v>0</v>
      </c>
      <c r="G886" s="417">
        <v>0</v>
      </c>
    </row>
    <row r="887" spans="1:7" x14ac:dyDescent="0.3">
      <c r="A887" t="s">
        <v>1637</v>
      </c>
      <c r="B887" s="2" t="s">
        <v>26</v>
      </c>
      <c r="C887" s="279" t="s">
        <v>38</v>
      </c>
      <c r="D887" s="431">
        <v>207000</v>
      </c>
      <c r="E887" s="20">
        <v>0</v>
      </c>
      <c r="F887" s="20">
        <v>0</v>
      </c>
      <c r="G887" s="417">
        <v>0</v>
      </c>
    </row>
    <row r="888" spans="1:7" x14ac:dyDescent="0.3">
      <c r="A888" t="s">
        <v>1090</v>
      </c>
      <c r="B888" s="2" t="s">
        <v>26</v>
      </c>
      <c r="C888" s="279" t="s">
        <v>10</v>
      </c>
      <c r="D888" s="431">
        <v>504400</v>
      </c>
      <c r="E888" s="20">
        <v>0</v>
      </c>
      <c r="F888" s="20">
        <v>0</v>
      </c>
      <c r="G888" s="417">
        <v>0</v>
      </c>
    </row>
    <row r="889" spans="1:7" x14ac:dyDescent="0.3">
      <c r="A889" t="s">
        <v>1872</v>
      </c>
      <c r="B889" s="2" t="s">
        <v>26</v>
      </c>
      <c r="C889" s="279" t="s">
        <v>1971</v>
      </c>
      <c r="D889" s="431">
        <v>102400</v>
      </c>
      <c r="E889" s="20">
        <v>0</v>
      </c>
      <c r="F889" s="20">
        <v>0</v>
      </c>
      <c r="G889" s="417">
        <v>0</v>
      </c>
    </row>
    <row r="890" spans="1:7" x14ac:dyDescent="0.3">
      <c r="A890" t="s">
        <v>1021</v>
      </c>
      <c r="B890" s="2" t="s">
        <v>26</v>
      </c>
      <c r="C890" s="279" t="s">
        <v>1970</v>
      </c>
      <c r="D890" s="431">
        <v>335900</v>
      </c>
      <c r="E890" s="20">
        <v>0</v>
      </c>
      <c r="F890" s="20">
        <v>0</v>
      </c>
      <c r="G890" s="417">
        <v>0</v>
      </c>
    </row>
    <row r="891" spans="1:7" x14ac:dyDescent="0.3">
      <c r="A891" t="s">
        <v>1877</v>
      </c>
      <c r="B891" s="2" t="s">
        <v>26</v>
      </c>
      <c r="C891" s="279" t="s">
        <v>9</v>
      </c>
      <c r="D891" s="431">
        <v>117300</v>
      </c>
      <c r="E891" s="20">
        <v>0</v>
      </c>
      <c r="F891" s="20">
        <v>0</v>
      </c>
      <c r="G891" s="417">
        <v>0</v>
      </c>
    </row>
    <row r="892" spans="1:7" x14ac:dyDescent="0.3">
      <c r="A892" t="s">
        <v>1110</v>
      </c>
      <c r="B892" s="2" t="s">
        <v>26</v>
      </c>
      <c r="C892" s="279" t="s">
        <v>10</v>
      </c>
      <c r="D892" s="431">
        <v>611900</v>
      </c>
      <c r="E892" s="20">
        <v>0</v>
      </c>
      <c r="F892" s="20">
        <v>0</v>
      </c>
      <c r="G892" s="417">
        <v>0</v>
      </c>
    </row>
    <row r="893" spans="1:7" x14ac:dyDescent="0.3">
      <c r="A893" t="s">
        <v>1116</v>
      </c>
      <c r="B893" s="2" t="s">
        <v>26</v>
      </c>
      <c r="C893" s="279" t="s">
        <v>1972</v>
      </c>
      <c r="D893" s="431">
        <v>163800</v>
      </c>
      <c r="E893" s="20">
        <v>0</v>
      </c>
      <c r="F893" s="20">
        <v>0</v>
      </c>
      <c r="G893" s="417">
        <v>0</v>
      </c>
    </row>
    <row r="894" spans="1:7" x14ac:dyDescent="0.3">
      <c r="A894" t="s">
        <v>1119</v>
      </c>
      <c r="B894" s="2" t="s">
        <v>26</v>
      </c>
      <c r="C894" s="279" t="s">
        <v>38</v>
      </c>
      <c r="D894" s="431">
        <v>474200</v>
      </c>
      <c r="E894" s="20">
        <v>0</v>
      </c>
      <c r="F894" s="20">
        <v>0</v>
      </c>
      <c r="G894" s="417">
        <v>0</v>
      </c>
    </row>
    <row r="895" spans="1:7" x14ac:dyDescent="0.3">
      <c r="A895" t="s">
        <v>1120</v>
      </c>
      <c r="B895" s="2" t="s">
        <v>26</v>
      </c>
      <c r="C895" s="279" t="s">
        <v>10</v>
      </c>
      <c r="D895" s="431">
        <v>379400</v>
      </c>
      <c r="E895" s="20">
        <v>0</v>
      </c>
      <c r="F895" s="20">
        <v>0</v>
      </c>
      <c r="G895" s="417">
        <v>0</v>
      </c>
    </row>
    <row r="896" spans="1:7" x14ac:dyDescent="0.3">
      <c r="A896" t="s">
        <v>970</v>
      </c>
      <c r="B896" s="2" t="s">
        <v>26</v>
      </c>
      <c r="C896" s="279" t="s">
        <v>1973</v>
      </c>
      <c r="D896" s="431">
        <v>412100</v>
      </c>
      <c r="E896" s="20">
        <v>0</v>
      </c>
      <c r="F896" s="20">
        <v>0</v>
      </c>
      <c r="G896" s="417">
        <v>0</v>
      </c>
    </row>
    <row r="897" spans="1:7" x14ac:dyDescent="0.3">
      <c r="A897" t="s">
        <v>1140</v>
      </c>
      <c r="B897" s="2" t="s">
        <v>26</v>
      </c>
      <c r="C897" s="279" t="s">
        <v>9</v>
      </c>
      <c r="D897" s="431">
        <v>603600</v>
      </c>
      <c r="E897" s="20">
        <v>0</v>
      </c>
      <c r="F897" s="20">
        <v>0</v>
      </c>
      <c r="G897" s="417">
        <v>0</v>
      </c>
    </row>
    <row r="898" spans="1:7" x14ac:dyDescent="0.3">
      <c r="A898" t="s">
        <v>1142</v>
      </c>
      <c r="B898" s="2" t="s">
        <v>26</v>
      </c>
      <c r="C898" s="279" t="s">
        <v>10</v>
      </c>
      <c r="D898" s="431">
        <v>251100</v>
      </c>
      <c r="E898" s="20">
        <v>0</v>
      </c>
      <c r="F898" s="20">
        <v>0</v>
      </c>
      <c r="G898" s="417">
        <v>0</v>
      </c>
    </row>
    <row r="899" spans="1:7" x14ac:dyDescent="0.3">
      <c r="A899" t="s">
        <v>1511</v>
      </c>
      <c r="B899" s="2" t="s">
        <v>26</v>
      </c>
      <c r="C899" s="279" t="s">
        <v>38</v>
      </c>
      <c r="D899" s="431">
        <v>240900</v>
      </c>
      <c r="E899" s="20">
        <v>0</v>
      </c>
      <c r="F899" s="20">
        <v>0</v>
      </c>
      <c r="G899" s="417">
        <v>0</v>
      </c>
    </row>
    <row r="900" spans="1:7" x14ac:dyDescent="0.3">
      <c r="A900" t="s">
        <v>1149</v>
      </c>
      <c r="B900" s="2" t="s">
        <v>26</v>
      </c>
      <c r="C900" s="279" t="s">
        <v>9</v>
      </c>
      <c r="D900" s="431">
        <v>188300</v>
      </c>
      <c r="E900" s="20">
        <v>0</v>
      </c>
      <c r="F900" s="20">
        <v>0</v>
      </c>
      <c r="G900" s="417">
        <v>0</v>
      </c>
    </row>
    <row r="901" spans="1:7" x14ac:dyDescent="0.3">
      <c r="A901" t="s">
        <v>1162</v>
      </c>
      <c r="B901" s="2" t="s">
        <v>26</v>
      </c>
      <c r="C901" s="279" t="s">
        <v>38</v>
      </c>
      <c r="D901" s="431">
        <v>404900</v>
      </c>
      <c r="E901" s="20">
        <v>0</v>
      </c>
      <c r="F901" s="20">
        <v>0</v>
      </c>
      <c r="G901" s="417">
        <v>0</v>
      </c>
    </row>
    <row r="902" spans="1:7" x14ac:dyDescent="0.3">
      <c r="A902" t="s">
        <v>1166</v>
      </c>
      <c r="B902" s="2" t="s">
        <v>26</v>
      </c>
      <c r="C902" s="279" t="s">
        <v>1970</v>
      </c>
      <c r="D902" s="431">
        <v>167400</v>
      </c>
      <c r="E902" s="20">
        <v>0</v>
      </c>
      <c r="F902" s="20">
        <v>0</v>
      </c>
      <c r="G902" s="417">
        <v>0</v>
      </c>
    </row>
    <row r="903" spans="1:7" x14ac:dyDescent="0.3">
      <c r="A903" t="s">
        <v>1206</v>
      </c>
      <c r="B903" s="2" t="s">
        <v>26</v>
      </c>
      <c r="C903" s="279" t="s">
        <v>10</v>
      </c>
      <c r="D903" s="431">
        <v>613300</v>
      </c>
      <c r="E903" s="20">
        <v>0</v>
      </c>
      <c r="F903" s="20">
        <v>0</v>
      </c>
      <c r="G903" s="417">
        <v>0</v>
      </c>
    </row>
    <row r="904" spans="1:7" x14ac:dyDescent="0.3">
      <c r="A904" t="s">
        <v>1907</v>
      </c>
      <c r="B904" s="2" t="s">
        <v>26</v>
      </c>
      <c r="C904" s="279" t="s">
        <v>10</v>
      </c>
      <c r="D904" s="431">
        <v>162300</v>
      </c>
      <c r="E904" s="20">
        <v>0</v>
      </c>
      <c r="F904" s="20">
        <v>0</v>
      </c>
      <c r="G904" s="417">
        <v>0</v>
      </c>
    </row>
    <row r="905" spans="1:7" x14ac:dyDescent="0.3">
      <c r="A905" t="s">
        <v>1218</v>
      </c>
      <c r="B905" s="2" t="s">
        <v>26</v>
      </c>
      <c r="C905" s="279" t="s">
        <v>38</v>
      </c>
      <c r="D905" s="431">
        <v>117300</v>
      </c>
      <c r="E905" s="20">
        <v>0</v>
      </c>
      <c r="F905" s="20">
        <v>0</v>
      </c>
      <c r="G905" s="417">
        <v>0</v>
      </c>
    </row>
    <row r="906" spans="1:7" x14ac:dyDescent="0.3">
      <c r="A906" t="s">
        <v>1244</v>
      </c>
      <c r="B906" s="2" t="s">
        <v>26</v>
      </c>
      <c r="C906" s="279" t="s">
        <v>1974</v>
      </c>
      <c r="D906" s="431">
        <v>245100</v>
      </c>
      <c r="E906" s="20">
        <v>0</v>
      </c>
      <c r="F906" s="20">
        <v>0</v>
      </c>
      <c r="G906" s="417">
        <v>0</v>
      </c>
    </row>
    <row r="907" spans="1:7" x14ac:dyDescent="0.3">
      <c r="A907" t="s">
        <v>1246</v>
      </c>
      <c r="B907" s="2" t="s">
        <v>26</v>
      </c>
      <c r="C907" s="279" t="s">
        <v>10</v>
      </c>
      <c r="D907" s="431">
        <v>532400</v>
      </c>
      <c r="E907" s="20">
        <v>0</v>
      </c>
      <c r="F907" s="20">
        <v>0</v>
      </c>
      <c r="G907" s="417">
        <v>0</v>
      </c>
    </row>
    <row r="908" spans="1:7" x14ac:dyDescent="0.3">
      <c r="A908" t="s">
        <v>1920</v>
      </c>
      <c r="B908" s="2" t="s">
        <v>26</v>
      </c>
      <c r="C908" s="279" t="s">
        <v>38</v>
      </c>
      <c r="D908" s="432">
        <v>117300</v>
      </c>
      <c r="E908" s="20">
        <v>0</v>
      </c>
      <c r="F908" s="20">
        <v>0</v>
      </c>
      <c r="G908" s="417">
        <v>0</v>
      </c>
    </row>
    <row r="909" spans="1:7" x14ac:dyDescent="0.3">
      <c r="A909" t="s">
        <v>1272</v>
      </c>
      <c r="B909" s="2" t="s">
        <v>26</v>
      </c>
      <c r="C909" s="279" t="s">
        <v>9</v>
      </c>
      <c r="D909" s="432">
        <v>198200</v>
      </c>
      <c r="E909" s="20">
        <v>0</v>
      </c>
      <c r="F909" s="20">
        <v>0</v>
      </c>
      <c r="G909" s="417">
        <v>0</v>
      </c>
    </row>
    <row r="910" spans="1:7" x14ac:dyDescent="0.3">
      <c r="A910" t="s">
        <v>917</v>
      </c>
      <c r="B910" s="2" t="s">
        <v>26</v>
      </c>
      <c r="C910" s="279" t="s">
        <v>38</v>
      </c>
      <c r="D910" s="432">
        <v>371100</v>
      </c>
      <c r="E910" s="20">
        <v>0</v>
      </c>
      <c r="F910" s="20">
        <v>0</v>
      </c>
      <c r="G910" s="417">
        <v>0</v>
      </c>
    </row>
    <row r="911" spans="1:7" x14ac:dyDescent="0.3">
      <c r="A911" t="s">
        <v>1293</v>
      </c>
      <c r="B911" s="2" t="s">
        <v>26</v>
      </c>
      <c r="C911" s="279" t="s">
        <v>9</v>
      </c>
      <c r="D911" s="432">
        <v>338400</v>
      </c>
      <c r="E911" s="20">
        <v>0</v>
      </c>
      <c r="F911" s="20">
        <v>0</v>
      </c>
      <c r="G911" s="417">
        <v>0</v>
      </c>
    </row>
    <row r="912" spans="1:7" x14ac:dyDescent="0.3">
      <c r="A912" t="s">
        <v>1296</v>
      </c>
      <c r="B912" s="2" t="s">
        <v>26</v>
      </c>
      <c r="C912" s="279" t="s">
        <v>38</v>
      </c>
      <c r="D912" s="432">
        <v>436700</v>
      </c>
      <c r="E912" s="20">
        <v>0</v>
      </c>
      <c r="F912" s="20">
        <v>0</v>
      </c>
      <c r="G912" s="417">
        <v>0</v>
      </c>
    </row>
    <row r="913" spans="1:7" x14ac:dyDescent="0.3">
      <c r="A913" t="s">
        <v>1676</v>
      </c>
      <c r="B913" s="2" t="s">
        <v>26</v>
      </c>
      <c r="C913" s="279" t="s">
        <v>11</v>
      </c>
      <c r="D913" s="432">
        <v>123900</v>
      </c>
      <c r="E913" s="20">
        <v>0</v>
      </c>
      <c r="F913" s="20">
        <v>0</v>
      </c>
      <c r="G913" s="417">
        <v>0</v>
      </c>
    </row>
    <row r="914" spans="1:7" x14ac:dyDescent="0.3">
      <c r="A914" t="s">
        <v>1678</v>
      </c>
      <c r="B914" s="2" t="s">
        <v>26</v>
      </c>
      <c r="C914" s="279" t="s">
        <v>38</v>
      </c>
      <c r="D914" s="432">
        <v>242700</v>
      </c>
      <c r="E914" s="20">
        <v>0</v>
      </c>
      <c r="F914" s="20">
        <v>0</v>
      </c>
      <c r="G914" s="417">
        <v>0</v>
      </c>
    </row>
    <row r="915" spans="1:7" x14ac:dyDescent="0.3">
      <c r="A915" t="s">
        <v>934</v>
      </c>
      <c r="B915" s="2" t="s">
        <v>26</v>
      </c>
      <c r="C915" s="279" t="s">
        <v>9</v>
      </c>
      <c r="D915" s="432">
        <v>441600</v>
      </c>
      <c r="E915" s="20">
        <v>0</v>
      </c>
      <c r="F915" s="20">
        <v>0</v>
      </c>
      <c r="G915" s="417">
        <v>0</v>
      </c>
    </row>
    <row r="916" spans="1:7" x14ac:dyDescent="0.3">
      <c r="A916" t="s">
        <v>1333</v>
      </c>
      <c r="B916" s="2" t="s">
        <v>26</v>
      </c>
      <c r="C916" s="279" t="s">
        <v>10</v>
      </c>
      <c r="D916" s="432">
        <v>354400</v>
      </c>
      <c r="E916" s="20">
        <v>0</v>
      </c>
      <c r="F916" s="20">
        <v>0</v>
      </c>
      <c r="G916" s="417">
        <v>0</v>
      </c>
    </row>
    <row r="917" spans="1:7" x14ac:dyDescent="0.3">
      <c r="A917" t="s">
        <v>1546</v>
      </c>
      <c r="B917" s="2" t="s">
        <v>26</v>
      </c>
      <c r="C917" s="279" t="s">
        <v>38</v>
      </c>
      <c r="D917" s="432">
        <v>313200</v>
      </c>
      <c r="E917" s="20">
        <v>0</v>
      </c>
      <c r="F917" s="20">
        <v>0</v>
      </c>
      <c r="G917" s="417">
        <v>0</v>
      </c>
    </row>
    <row r="918" spans="1:7" x14ac:dyDescent="0.3">
      <c r="A918" t="s">
        <v>1356</v>
      </c>
      <c r="B918" s="2" t="s">
        <v>26</v>
      </c>
      <c r="C918" s="279" t="s">
        <v>38</v>
      </c>
      <c r="D918" s="432">
        <v>123900</v>
      </c>
      <c r="E918" s="20">
        <v>0</v>
      </c>
      <c r="F918" s="20">
        <v>0</v>
      </c>
      <c r="G918" s="417">
        <v>0</v>
      </c>
    </row>
    <row r="919" spans="1:7" x14ac:dyDescent="0.3">
      <c r="A919" t="s">
        <v>1357</v>
      </c>
      <c r="B919" s="2" t="s">
        <v>26</v>
      </c>
      <c r="C919" s="279" t="s">
        <v>11</v>
      </c>
      <c r="D919" s="432">
        <v>386100</v>
      </c>
      <c r="E919" s="20">
        <v>0</v>
      </c>
      <c r="F919" s="20">
        <v>0</v>
      </c>
      <c r="G919" s="417">
        <v>0</v>
      </c>
    </row>
    <row r="920" spans="1:7" x14ac:dyDescent="0.3">
      <c r="A920" t="s">
        <v>1358</v>
      </c>
      <c r="B920" s="2" t="s">
        <v>26</v>
      </c>
      <c r="C920" s="279" t="s">
        <v>38</v>
      </c>
      <c r="D920" s="432">
        <v>436700</v>
      </c>
      <c r="E920" s="20">
        <v>0</v>
      </c>
      <c r="F920" s="20">
        <v>0</v>
      </c>
      <c r="G920" s="417">
        <v>0</v>
      </c>
    </row>
    <row r="921" spans="1:7" x14ac:dyDescent="0.3">
      <c r="A921" t="s">
        <v>1386</v>
      </c>
      <c r="B921" s="2" t="s">
        <v>26</v>
      </c>
      <c r="C921" s="279" t="s">
        <v>9</v>
      </c>
      <c r="D921" s="432">
        <v>567900</v>
      </c>
      <c r="E921" s="20">
        <v>0</v>
      </c>
      <c r="F921" s="20">
        <v>0</v>
      </c>
      <c r="G921" s="417">
        <v>0</v>
      </c>
    </row>
    <row r="922" spans="1:7" x14ac:dyDescent="0.3">
      <c r="A922" t="s">
        <v>1404</v>
      </c>
      <c r="B922" s="2" t="s">
        <v>26</v>
      </c>
      <c r="C922" s="279" t="s">
        <v>38</v>
      </c>
      <c r="D922" s="432">
        <v>419200</v>
      </c>
      <c r="E922" s="20">
        <v>0</v>
      </c>
      <c r="F922" s="20">
        <v>0</v>
      </c>
      <c r="G922" s="417">
        <v>0</v>
      </c>
    </row>
    <row r="923" spans="1:7" x14ac:dyDescent="0.3">
      <c r="A923" t="s">
        <v>1016</v>
      </c>
      <c r="B923" s="2" t="s">
        <v>26</v>
      </c>
      <c r="C923" s="279" t="s">
        <v>10</v>
      </c>
      <c r="D923" s="432">
        <v>610900</v>
      </c>
      <c r="E923" s="20">
        <v>0</v>
      </c>
      <c r="F923" s="20">
        <v>0</v>
      </c>
      <c r="G923" s="417">
        <v>0</v>
      </c>
    </row>
    <row r="924" spans="1:7" x14ac:dyDescent="0.3">
      <c r="A924" t="s">
        <v>1453</v>
      </c>
      <c r="B924" s="2" t="s">
        <v>26</v>
      </c>
      <c r="C924" s="279" t="s">
        <v>9</v>
      </c>
      <c r="D924" s="432">
        <v>378100</v>
      </c>
      <c r="E924" s="20">
        <v>0</v>
      </c>
      <c r="F924" s="20">
        <v>0</v>
      </c>
      <c r="G924" s="417">
        <v>0</v>
      </c>
    </row>
    <row r="925" spans="1:7" x14ac:dyDescent="0.3">
      <c r="A925" t="s">
        <v>1459</v>
      </c>
      <c r="B925" s="2" t="s">
        <v>26</v>
      </c>
      <c r="C925" s="279" t="s">
        <v>9</v>
      </c>
      <c r="D925" s="432">
        <v>425800</v>
      </c>
      <c r="E925" s="20">
        <v>0</v>
      </c>
      <c r="F925" s="20">
        <v>0</v>
      </c>
      <c r="G925" s="417">
        <v>0</v>
      </c>
    </row>
    <row r="926" spans="1:7" x14ac:dyDescent="0.3">
      <c r="A926" t="s">
        <v>1471</v>
      </c>
      <c r="B926" s="2" t="s">
        <v>26</v>
      </c>
      <c r="C926" s="279" t="s">
        <v>9</v>
      </c>
      <c r="D926" s="432">
        <v>441300</v>
      </c>
      <c r="E926" s="20">
        <v>0</v>
      </c>
      <c r="F926" s="20">
        <v>0</v>
      </c>
      <c r="G926" s="417">
        <v>0</v>
      </c>
    </row>
    <row r="927" spans="1:7" x14ac:dyDescent="0.3">
      <c r="A927" t="s">
        <v>1035</v>
      </c>
      <c r="B927" s="2" t="s">
        <v>14</v>
      </c>
      <c r="C927" s="279" t="s">
        <v>10</v>
      </c>
      <c r="D927" s="431">
        <v>442100</v>
      </c>
      <c r="E927" s="20">
        <v>0</v>
      </c>
      <c r="F927" s="20">
        <v>0</v>
      </c>
      <c r="G927" s="417">
        <v>0</v>
      </c>
    </row>
    <row r="928" spans="1:7" x14ac:dyDescent="0.3">
      <c r="A928" t="s">
        <v>1853</v>
      </c>
      <c r="B928" s="2" t="s">
        <v>14</v>
      </c>
      <c r="C928" s="279" t="s">
        <v>10</v>
      </c>
      <c r="D928" s="431">
        <v>126300</v>
      </c>
      <c r="E928" s="20">
        <v>0</v>
      </c>
      <c r="F928" s="20">
        <v>0</v>
      </c>
      <c r="G928" s="417">
        <v>0</v>
      </c>
    </row>
    <row r="929" spans="1:7" x14ac:dyDescent="0.3">
      <c r="A929" t="s">
        <v>1628</v>
      </c>
      <c r="B929" s="2" t="s">
        <v>14</v>
      </c>
      <c r="C929" s="279" t="s">
        <v>1975</v>
      </c>
      <c r="D929" s="431">
        <v>187900</v>
      </c>
      <c r="E929" s="20">
        <v>0</v>
      </c>
      <c r="F929" s="20">
        <v>0</v>
      </c>
      <c r="G929" s="417">
        <v>0</v>
      </c>
    </row>
    <row r="930" spans="1:7" x14ac:dyDescent="0.3">
      <c r="A930" t="s">
        <v>1053</v>
      </c>
      <c r="B930" s="2" t="s">
        <v>14</v>
      </c>
      <c r="C930" s="279" t="s">
        <v>1970</v>
      </c>
      <c r="D930" s="431">
        <v>222300</v>
      </c>
      <c r="E930" s="20">
        <v>0</v>
      </c>
      <c r="F930" s="20">
        <v>0</v>
      </c>
      <c r="G930" s="417">
        <v>0</v>
      </c>
    </row>
    <row r="931" spans="1:7" x14ac:dyDescent="0.3">
      <c r="A931" t="s">
        <v>897</v>
      </c>
      <c r="B931" s="2" t="s">
        <v>14</v>
      </c>
      <c r="C931" s="279" t="s">
        <v>1975</v>
      </c>
      <c r="D931" s="431">
        <v>465900</v>
      </c>
      <c r="E931" s="20">
        <v>0</v>
      </c>
      <c r="F931" s="20">
        <v>0</v>
      </c>
      <c r="G931" s="417">
        <v>0</v>
      </c>
    </row>
    <row r="932" spans="1:7" x14ac:dyDescent="0.3">
      <c r="A932" t="s">
        <v>1871</v>
      </c>
      <c r="B932" s="2" t="s">
        <v>14</v>
      </c>
      <c r="C932" s="279" t="s">
        <v>1970</v>
      </c>
      <c r="D932" s="431">
        <v>218900</v>
      </c>
      <c r="E932" s="20">
        <v>0</v>
      </c>
      <c r="F932" s="20">
        <v>0</v>
      </c>
      <c r="G932" s="417">
        <v>0</v>
      </c>
    </row>
    <row r="933" spans="1:7" x14ac:dyDescent="0.3">
      <c r="A933" t="s">
        <v>1108</v>
      </c>
      <c r="B933" s="2" t="s">
        <v>14</v>
      </c>
      <c r="C933" s="279" t="s">
        <v>1975</v>
      </c>
      <c r="D933" s="431">
        <v>335100</v>
      </c>
      <c r="E933" s="20">
        <v>0</v>
      </c>
      <c r="F933" s="20">
        <v>0</v>
      </c>
      <c r="G933" s="417">
        <v>0</v>
      </c>
    </row>
    <row r="934" spans="1:7" x14ac:dyDescent="0.3">
      <c r="A934" t="s">
        <v>1111</v>
      </c>
      <c r="B934" s="2" t="s">
        <v>14</v>
      </c>
      <c r="C934" s="279" t="s">
        <v>10</v>
      </c>
      <c r="D934" s="431">
        <v>520299.99999999994</v>
      </c>
      <c r="E934" s="20">
        <v>0</v>
      </c>
      <c r="F934" s="20">
        <v>0</v>
      </c>
      <c r="G934" s="417">
        <v>0</v>
      </c>
    </row>
    <row r="935" spans="1:7" x14ac:dyDescent="0.3">
      <c r="A935" t="s">
        <v>1123</v>
      </c>
      <c r="B935" s="2" t="s">
        <v>14</v>
      </c>
      <c r="C935" s="279" t="s">
        <v>10</v>
      </c>
      <c r="D935" s="431">
        <v>428900</v>
      </c>
      <c r="E935" s="20">
        <v>0</v>
      </c>
      <c r="F935" s="20">
        <v>0</v>
      </c>
      <c r="G935" s="417">
        <v>0</v>
      </c>
    </row>
    <row r="936" spans="1:7" x14ac:dyDescent="0.3">
      <c r="A936" t="s">
        <v>1644</v>
      </c>
      <c r="B936" s="2" t="s">
        <v>14</v>
      </c>
      <c r="C936" s="279" t="s">
        <v>1971</v>
      </c>
      <c r="D936" s="431">
        <v>502500</v>
      </c>
      <c r="E936" s="20">
        <v>0</v>
      </c>
      <c r="F936" s="20">
        <v>0</v>
      </c>
      <c r="G936" s="417">
        <v>0</v>
      </c>
    </row>
    <row r="937" spans="1:7" x14ac:dyDescent="0.3">
      <c r="A937" t="s">
        <v>1137</v>
      </c>
      <c r="B937" s="2" t="s">
        <v>14</v>
      </c>
      <c r="C937" s="279" t="s">
        <v>10</v>
      </c>
      <c r="D937" s="431">
        <v>468700</v>
      </c>
      <c r="E937" s="20">
        <v>0</v>
      </c>
      <c r="F937" s="20">
        <v>0</v>
      </c>
      <c r="G937" s="417">
        <v>0</v>
      </c>
    </row>
    <row r="938" spans="1:7" x14ac:dyDescent="0.3">
      <c r="A938" t="s">
        <v>1646</v>
      </c>
      <c r="B938" s="2" t="s">
        <v>14</v>
      </c>
      <c r="C938" s="279" t="s">
        <v>9</v>
      </c>
      <c r="D938" s="431">
        <v>123900</v>
      </c>
      <c r="E938" s="20">
        <v>0</v>
      </c>
      <c r="F938" s="20">
        <v>0</v>
      </c>
      <c r="G938" s="417">
        <v>0</v>
      </c>
    </row>
    <row r="939" spans="1:7" x14ac:dyDescent="0.3">
      <c r="A939" t="s">
        <v>1750</v>
      </c>
      <c r="B939" s="2" t="s">
        <v>14</v>
      </c>
      <c r="C939" s="279" t="s">
        <v>9</v>
      </c>
      <c r="D939" s="431">
        <v>123900</v>
      </c>
      <c r="E939" s="20">
        <v>0</v>
      </c>
      <c r="F939" s="20">
        <v>0</v>
      </c>
      <c r="G939" s="417">
        <v>0</v>
      </c>
    </row>
    <row r="940" spans="1:7" x14ac:dyDescent="0.3">
      <c r="A940" t="s">
        <v>1152</v>
      </c>
      <c r="B940" s="2" t="s">
        <v>14</v>
      </c>
      <c r="C940" s="279" t="s">
        <v>38</v>
      </c>
      <c r="D940" s="431">
        <v>418400</v>
      </c>
      <c r="E940" s="20">
        <v>0</v>
      </c>
      <c r="F940" s="20">
        <v>0</v>
      </c>
      <c r="G940" s="417">
        <v>0</v>
      </c>
    </row>
    <row r="941" spans="1:7" x14ac:dyDescent="0.3">
      <c r="A941" t="s">
        <v>1168</v>
      </c>
      <c r="B941" s="2" t="s">
        <v>14</v>
      </c>
      <c r="C941" s="279" t="s">
        <v>9</v>
      </c>
      <c r="D941" s="431">
        <v>408000</v>
      </c>
      <c r="E941" s="20">
        <v>0</v>
      </c>
      <c r="F941" s="20">
        <v>0</v>
      </c>
      <c r="G941" s="417">
        <v>0</v>
      </c>
    </row>
    <row r="942" spans="1:7" x14ac:dyDescent="0.3">
      <c r="A942" t="s">
        <v>1519</v>
      </c>
      <c r="B942" s="2" t="s">
        <v>14</v>
      </c>
      <c r="C942" s="279" t="s">
        <v>38</v>
      </c>
      <c r="D942" s="431">
        <v>316900</v>
      </c>
      <c r="E942" s="20">
        <v>0</v>
      </c>
      <c r="F942" s="20">
        <v>0</v>
      </c>
      <c r="G942" s="417">
        <v>0</v>
      </c>
    </row>
    <row r="943" spans="1:7" x14ac:dyDescent="0.3">
      <c r="A943" t="s">
        <v>1654</v>
      </c>
      <c r="B943" s="2" t="s">
        <v>14</v>
      </c>
      <c r="C943" s="279" t="s">
        <v>38</v>
      </c>
      <c r="D943" s="431">
        <v>123900</v>
      </c>
      <c r="E943" s="20">
        <v>0</v>
      </c>
      <c r="F943" s="20">
        <v>0</v>
      </c>
      <c r="G943" s="417">
        <v>0</v>
      </c>
    </row>
    <row r="944" spans="1:7" x14ac:dyDescent="0.3">
      <c r="A944" t="s">
        <v>1745</v>
      </c>
      <c r="B944" s="2" t="s">
        <v>14</v>
      </c>
      <c r="C944" s="279" t="s">
        <v>38</v>
      </c>
      <c r="D944" s="431">
        <v>221700</v>
      </c>
      <c r="E944" s="20">
        <v>0</v>
      </c>
      <c r="F944" s="20">
        <v>0</v>
      </c>
      <c r="G944" s="417">
        <v>0</v>
      </c>
    </row>
    <row r="945" spans="1:7" x14ac:dyDescent="0.3">
      <c r="A945" t="s">
        <v>1219</v>
      </c>
      <c r="B945" s="2" t="s">
        <v>14</v>
      </c>
      <c r="C945" s="279" t="s">
        <v>1972</v>
      </c>
      <c r="D945" s="431">
        <v>330900</v>
      </c>
      <c r="E945" s="20">
        <v>0</v>
      </c>
      <c r="F945" s="20">
        <v>0</v>
      </c>
      <c r="G945" s="417">
        <v>0</v>
      </c>
    </row>
    <row r="946" spans="1:7" x14ac:dyDescent="0.3">
      <c r="A946" t="s">
        <v>1223</v>
      </c>
      <c r="B946" s="2" t="s">
        <v>14</v>
      </c>
      <c r="C946" s="279" t="s">
        <v>9</v>
      </c>
      <c r="D946" s="431">
        <v>463800</v>
      </c>
      <c r="E946" s="20">
        <v>0</v>
      </c>
      <c r="F946" s="20">
        <v>0</v>
      </c>
      <c r="G946" s="417">
        <v>0</v>
      </c>
    </row>
    <row r="947" spans="1:7" x14ac:dyDescent="0.3">
      <c r="A947" t="s">
        <v>1744</v>
      </c>
      <c r="B947" s="2" t="s">
        <v>14</v>
      </c>
      <c r="C947" s="279" t="s">
        <v>38</v>
      </c>
      <c r="D947" s="431">
        <v>305600</v>
      </c>
      <c r="E947" s="20">
        <v>0</v>
      </c>
      <c r="F947" s="20">
        <v>0</v>
      </c>
      <c r="G947" s="417">
        <v>0</v>
      </c>
    </row>
    <row r="948" spans="1:7" x14ac:dyDescent="0.3">
      <c r="A948" t="s">
        <v>986</v>
      </c>
      <c r="B948" s="2" t="s">
        <v>14</v>
      </c>
      <c r="C948" s="279" t="s">
        <v>9</v>
      </c>
      <c r="D948" s="431">
        <v>123900</v>
      </c>
      <c r="E948" s="20">
        <v>0</v>
      </c>
      <c r="F948" s="20">
        <v>0</v>
      </c>
      <c r="G948" s="417">
        <v>0</v>
      </c>
    </row>
    <row r="949" spans="1:7" x14ac:dyDescent="0.3">
      <c r="A949" t="s">
        <v>990</v>
      </c>
      <c r="B949" s="2" t="s">
        <v>14</v>
      </c>
      <c r="C949" s="279" t="s">
        <v>38</v>
      </c>
      <c r="D949" s="431">
        <v>192300</v>
      </c>
      <c r="E949" s="20">
        <v>0</v>
      </c>
      <c r="F949" s="20">
        <v>0</v>
      </c>
      <c r="G949" s="417">
        <v>0</v>
      </c>
    </row>
    <row r="950" spans="1:7" x14ac:dyDescent="0.3">
      <c r="A950" t="s">
        <v>1260</v>
      </c>
      <c r="B950" s="2" t="s">
        <v>14</v>
      </c>
      <c r="C950" s="279" t="s">
        <v>1972</v>
      </c>
      <c r="D950" s="432">
        <v>472700</v>
      </c>
      <c r="E950" s="20">
        <v>0</v>
      </c>
      <c r="F950" s="20">
        <v>0</v>
      </c>
      <c r="G950" s="417">
        <v>0</v>
      </c>
    </row>
    <row r="951" spans="1:7" x14ac:dyDescent="0.3">
      <c r="A951" t="s">
        <v>1534</v>
      </c>
      <c r="B951" s="2" t="s">
        <v>14</v>
      </c>
      <c r="C951" s="279" t="s">
        <v>1970</v>
      </c>
      <c r="D951" s="432">
        <v>123900</v>
      </c>
      <c r="E951" s="20">
        <v>0</v>
      </c>
      <c r="F951" s="20">
        <v>0</v>
      </c>
      <c r="G951" s="417">
        <v>0</v>
      </c>
    </row>
    <row r="952" spans="1:7" x14ac:dyDescent="0.3">
      <c r="A952" t="s">
        <v>1273</v>
      </c>
      <c r="B952" s="2" t="s">
        <v>14</v>
      </c>
      <c r="C952" s="279" t="s">
        <v>9</v>
      </c>
      <c r="D952" s="432">
        <v>369900</v>
      </c>
      <c r="E952" s="20">
        <v>0</v>
      </c>
      <c r="F952" s="20">
        <v>0</v>
      </c>
      <c r="G952" s="417">
        <v>0</v>
      </c>
    </row>
    <row r="953" spans="1:7" x14ac:dyDescent="0.3">
      <c r="A953" t="s">
        <v>1281</v>
      </c>
      <c r="B953" s="2" t="s">
        <v>14</v>
      </c>
      <c r="C953" s="279" t="s">
        <v>9</v>
      </c>
      <c r="D953" s="432">
        <v>455900</v>
      </c>
      <c r="E953" s="20">
        <v>0</v>
      </c>
      <c r="F953" s="20">
        <v>0</v>
      </c>
      <c r="G953" s="417">
        <v>0</v>
      </c>
    </row>
    <row r="954" spans="1:7" x14ac:dyDescent="0.3">
      <c r="A954" t="s">
        <v>1536</v>
      </c>
      <c r="B954" s="2" t="s">
        <v>14</v>
      </c>
      <c r="C954" s="279" t="s">
        <v>38</v>
      </c>
      <c r="D954" s="432">
        <v>315400</v>
      </c>
      <c r="E954" s="20">
        <v>0</v>
      </c>
      <c r="F954" s="20">
        <v>0</v>
      </c>
      <c r="G954" s="417">
        <v>0</v>
      </c>
    </row>
    <row r="955" spans="1:7" x14ac:dyDescent="0.3">
      <c r="A955" t="s">
        <v>1538</v>
      </c>
      <c r="B955" s="2" t="s">
        <v>14</v>
      </c>
      <c r="C955" s="279" t="s">
        <v>38</v>
      </c>
      <c r="D955" s="432">
        <v>176200</v>
      </c>
      <c r="E955" s="20">
        <v>0</v>
      </c>
      <c r="F955" s="20">
        <v>0</v>
      </c>
      <c r="G955" s="417">
        <v>0</v>
      </c>
    </row>
    <row r="956" spans="1:7" x14ac:dyDescent="0.3">
      <c r="A956" t="s">
        <v>1302</v>
      </c>
      <c r="B956" s="2" t="s">
        <v>14</v>
      </c>
      <c r="C956" s="279" t="s">
        <v>38</v>
      </c>
      <c r="D956" s="432">
        <v>360800</v>
      </c>
      <c r="E956" s="20">
        <v>0</v>
      </c>
      <c r="F956" s="20">
        <v>0</v>
      </c>
      <c r="G956" s="417">
        <v>0</v>
      </c>
    </row>
    <row r="957" spans="1:7" x14ac:dyDescent="0.3">
      <c r="A957" t="s">
        <v>1310</v>
      </c>
      <c r="B957" s="2" t="s">
        <v>14</v>
      </c>
      <c r="C957" s="279" t="s">
        <v>38</v>
      </c>
      <c r="D957" s="432">
        <v>328100</v>
      </c>
      <c r="E957" s="20">
        <v>0</v>
      </c>
      <c r="F957" s="20">
        <v>0</v>
      </c>
      <c r="G957" s="417">
        <v>0</v>
      </c>
    </row>
    <row r="958" spans="1:7" x14ac:dyDescent="0.3">
      <c r="A958" t="s">
        <v>1314</v>
      </c>
      <c r="B958" s="2" t="s">
        <v>14</v>
      </c>
      <c r="C958" s="279" t="s">
        <v>10</v>
      </c>
      <c r="D958" s="432">
        <v>528600</v>
      </c>
      <c r="E958" s="20">
        <v>0</v>
      </c>
      <c r="F958" s="20">
        <v>0</v>
      </c>
      <c r="G958" s="417">
        <v>0</v>
      </c>
    </row>
    <row r="959" spans="1:7" x14ac:dyDescent="0.3">
      <c r="A959" t="s">
        <v>921</v>
      </c>
      <c r="B959" s="2" t="s">
        <v>14</v>
      </c>
      <c r="C959" s="279" t="s">
        <v>9</v>
      </c>
      <c r="D959" s="432">
        <v>455100</v>
      </c>
      <c r="E959" s="20">
        <v>0</v>
      </c>
      <c r="F959" s="20">
        <v>0</v>
      </c>
      <c r="G959" s="417">
        <v>0</v>
      </c>
    </row>
    <row r="960" spans="1:7" x14ac:dyDescent="0.3">
      <c r="A960" t="s">
        <v>1681</v>
      </c>
      <c r="B960" s="2" t="s">
        <v>14</v>
      </c>
      <c r="C960" s="279" t="s">
        <v>1972</v>
      </c>
      <c r="D960" s="432">
        <v>123900</v>
      </c>
      <c r="E960" s="20">
        <v>0</v>
      </c>
      <c r="F960" s="20">
        <v>0</v>
      </c>
      <c r="G960" s="417">
        <v>0</v>
      </c>
    </row>
    <row r="961" spans="1:7" x14ac:dyDescent="0.3">
      <c r="A961" t="s">
        <v>922</v>
      </c>
      <c r="B961" s="2" t="s">
        <v>14</v>
      </c>
      <c r="C961" s="279" t="s">
        <v>9</v>
      </c>
      <c r="D961" s="432">
        <v>337100</v>
      </c>
      <c r="E961" s="20">
        <v>0</v>
      </c>
      <c r="F961" s="20">
        <v>0</v>
      </c>
      <c r="G961" s="417">
        <v>0</v>
      </c>
    </row>
    <row r="962" spans="1:7" x14ac:dyDescent="0.3">
      <c r="A962" t="s">
        <v>1032</v>
      </c>
      <c r="B962" s="2" t="s">
        <v>14</v>
      </c>
      <c r="C962" s="279" t="s">
        <v>9</v>
      </c>
      <c r="D962" s="432">
        <v>408700</v>
      </c>
      <c r="E962" s="20">
        <v>0</v>
      </c>
      <c r="F962" s="20">
        <v>0</v>
      </c>
      <c r="G962" s="417">
        <v>0</v>
      </c>
    </row>
    <row r="963" spans="1:7" x14ac:dyDescent="0.3">
      <c r="A963" t="s">
        <v>924</v>
      </c>
      <c r="B963" s="2" t="s">
        <v>14</v>
      </c>
      <c r="C963" s="279" t="s">
        <v>1971</v>
      </c>
      <c r="D963" s="432">
        <v>520700.00000000006</v>
      </c>
      <c r="E963" s="20">
        <v>0</v>
      </c>
      <c r="F963" s="20">
        <v>0</v>
      </c>
      <c r="G963" s="417">
        <v>0</v>
      </c>
    </row>
    <row r="964" spans="1:7" x14ac:dyDescent="0.3">
      <c r="A964" t="s">
        <v>999</v>
      </c>
      <c r="B964" s="2" t="s">
        <v>14</v>
      </c>
      <c r="C964" s="279" t="s">
        <v>9</v>
      </c>
      <c r="D964" s="432">
        <v>376700</v>
      </c>
      <c r="E964" s="20">
        <v>0</v>
      </c>
      <c r="F964" s="20">
        <v>0</v>
      </c>
      <c r="G964" s="417">
        <v>0</v>
      </c>
    </row>
    <row r="965" spans="1:7" x14ac:dyDescent="0.3">
      <c r="A965" t="s">
        <v>1947</v>
      </c>
      <c r="B965" s="2" t="s">
        <v>14</v>
      </c>
      <c r="C965" s="279" t="s">
        <v>1972</v>
      </c>
      <c r="D965" s="432">
        <v>117300</v>
      </c>
      <c r="E965" s="20">
        <v>0</v>
      </c>
      <c r="F965" s="20">
        <v>0</v>
      </c>
      <c r="G965" s="417">
        <v>0</v>
      </c>
    </row>
    <row r="966" spans="1:7" x14ac:dyDescent="0.3">
      <c r="A966" t="s">
        <v>1383</v>
      </c>
      <c r="B966" s="2" t="s">
        <v>14</v>
      </c>
      <c r="C966" s="279" t="s">
        <v>9</v>
      </c>
      <c r="D966" s="432">
        <v>233400</v>
      </c>
      <c r="E966" s="20">
        <v>0</v>
      </c>
      <c r="F966" s="20">
        <v>0</v>
      </c>
      <c r="G966" s="417">
        <v>0</v>
      </c>
    </row>
    <row r="967" spans="1:7" x14ac:dyDescent="0.3">
      <c r="A967" t="s">
        <v>1951</v>
      </c>
      <c r="B967" s="2" t="s">
        <v>14</v>
      </c>
      <c r="C967" s="279" t="s">
        <v>9</v>
      </c>
      <c r="D967" s="432">
        <v>117300</v>
      </c>
      <c r="E967" s="20">
        <v>0</v>
      </c>
      <c r="F967" s="20">
        <v>0</v>
      </c>
      <c r="G967" s="417">
        <v>0</v>
      </c>
    </row>
    <row r="968" spans="1:7" x14ac:dyDescent="0.3">
      <c r="A968" t="s">
        <v>1403</v>
      </c>
      <c r="B968" s="2" t="s">
        <v>14</v>
      </c>
      <c r="C968" s="279" t="s">
        <v>10</v>
      </c>
      <c r="D968" s="432">
        <v>409200</v>
      </c>
      <c r="E968" s="20">
        <v>0</v>
      </c>
      <c r="F968" s="20">
        <v>0</v>
      </c>
      <c r="G968" s="417">
        <v>0</v>
      </c>
    </row>
    <row r="969" spans="1:7" x14ac:dyDescent="0.3">
      <c r="A969" t="s">
        <v>1956</v>
      </c>
      <c r="B969" s="2" t="s">
        <v>14</v>
      </c>
      <c r="C969" s="279" t="s">
        <v>11</v>
      </c>
      <c r="D969" s="432">
        <v>102400</v>
      </c>
      <c r="E969" s="20">
        <v>0</v>
      </c>
      <c r="F969" s="20">
        <v>0</v>
      </c>
      <c r="G969" s="417">
        <v>0</v>
      </c>
    </row>
    <row r="970" spans="1:7" x14ac:dyDescent="0.3">
      <c r="A970" t="s">
        <v>1585</v>
      </c>
      <c r="B970" s="2" t="s">
        <v>14</v>
      </c>
      <c r="C970" s="279" t="s">
        <v>1974</v>
      </c>
      <c r="D970" s="432">
        <v>210000</v>
      </c>
      <c r="E970" s="20">
        <v>0</v>
      </c>
      <c r="F970" s="20">
        <v>0</v>
      </c>
      <c r="G970" s="417">
        <v>0</v>
      </c>
    </row>
    <row r="971" spans="1:7" x14ac:dyDescent="0.3">
      <c r="A971" t="s">
        <v>1486</v>
      </c>
      <c r="B971" s="2" t="s">
        <v>15</v>
      </c>
      <c r="C971" s="279" t="s">
        <v>38</v>
      </c>
      <c r="D971" s="431">
        <v>172900</v>
      </c>
      <c r="E971" s="20">
        <v>0</v>
      </c>
      <c r="F971" s="20">
        <v>0</v>
      </c>
      <c r="G971" s="417">
        <v>0</v>
      </c>
    </row>
    <row r="972" spans="1:7" x14ac:dyDescent="0.3">
      <c r="A972" t="s">
        <v>1074</v>
      </c>
      <c r="B972" s="2" t="s">
        <v>15</v>
      </c>
      <c r="C972" s="279" t="s">
        <v>1975</v>
      </c>
      <c r="D972" s="431">
        <v>200000</v>
      </c>
      <c r="E972" s="20">
        <v>0</v>
      </c>
      <c r="F972" s="20">
        <v>0</v>
      </c>
      <c r="G972" s="417">
        <v>0</v>
      </c>
    </row>
    <row r="973" spans="1:7" x14ac:dyDescent="0.3">
      <c r="A973" t="s">
        <v>964</v>
      </c>
      <c r="B973" s="2" t="s">
        <v>15</v>
      </c>
      <c r="C973" s="279" t="s">
        <v>10</v>
      </c>
      <c r="D973" s="431">
        <v>442900</v>
      </c>
      <c r="E973" s="20">
        <v>0</v>
      </c>
      <c r="F973" s="20">
        <v>0</v>
      </c>
      <c r="G973" s="417">
        <v>0</v>
      </c>
    </row>
    <row r="974" spans="1:7" x14ac:dyDescent="0.3">
      <c r="A974" t="s">
        <v>1878</v>
      </c>
      <c r="B974" s="2" t="s">
        <v>15</v>
      </c>
      <c r="C974" s="279" t="s">
        <v>10</v>
      </c>
      <c r="D974" s="431">
        <v>198200</v>
      </c>
      <c r="E974" s="20">
        <v>0</v>
      </c>
      <c r="F974" s="20">
        <v>0</v>
      </c>
      <c r="G974" s="417">
        <v>0</v>
      </c>
    </row>
    <row r="975" spans="1:7" x14ac:dyDescent="0.3">
      <c r="A975" t="s">
        <v>1880</v>
      </c>
      <c r="B975" s="2" t="s">
        <v>15</v>
      </c>
      <c r="C975" s="279" t="s">
        <v>9</v>
      </c>
      <c r="D975" s="431">
        <v>277500</v>
      </c>
      <c r="E975" s="20">
        <v>0</v>
      </c>
      <c r="F975" s="20">
        <v>0</v>
      </c>
      <c r="G975" s="417">
        <v>0</v>
      </c>
    </row>
    <row r="976" spans="1:7" x14ac:dyDescent="0.3">
      <c r="A976" t="s">
        <v>1881</v>
      </c>
      <c r="B976" s="2" t="s">
        <v>15</v>
      </c>
      <c r="C976" s="279" t="s">
        <v>1972</v>
      </c>
      <c r="D976" s="431">
        <v>117300</v>
      </c>
      <c r="E976" s="20">
        <v>0</v>
      </c>
      <c r="F976" s="20">
        <v>0</v>
      </c>
      <c r="G976" s="417">
        <v>0</v>
      </c>
    </row>
    <row r="977" spans="1:7" x14ac:dyDescent="0.3">
      <c r="A977" t="s">
        <v>1882</v>
      </c>
      <c r="B977" s="2" t="s">
        <v>15</v>
      </c>
      <c r="C977" s="279" t="s">
        <v>38</v>
      </c>
      <c r="D977" s="431">
        <v>117300</v>
      </c>
      <c r="E977" s="20">
        <v>0</v>
      </c>
      <c r="F977" s="20">
        <v>0</v>
      </c>
      <c r="G977" s="417">
        <v>0</v>
      </c>
    </row>
    <row r="978" spans="1:7" x14ac:dyDescent="0.3">
      <c r="A978" t="s">
        <v>902</v>
      </c>
      <c r="B978" s="2" t="s">
        <v>15</v>
      </c>
      <c r="C978" s="279" t="s">
        <v>11</v>
      </c>
      <c r="D978" s="431">
        <v>398700</v>
      </c>
      <c r="E978" s="20">
        <v>0</v>
      </c>
      <c r="F978" s="20">
        <v>0</v>
      </c>
      <c r="G978" s="417">
        <v>0</v>
      </c>
    </row>
    <row r="979" spans="1:7" x14ac:dyDescent="0.3">
      <c r="A979" t="s">
        <v>1648</v>
      </c>
      <c r="B979" s="2" t="s">
        <v>15</v>
      </c>
      <c r="C979" s="279" t="s">
        <v>1972</v>
      </c>
      <c r="D979" s="431">
        <v>354000</v>
      </c>
      <c r="E979" s="20">
        <v>0</v>
      </c>
      <c r="F979" s="20">
        <v>0</v>
      </c>
      <c r="G979" s="417">
        <v>0</v>
      </c>
    </row>
    <row r="980" spans="1:7" x14ac:dyDescent="0.3">
      <c r="A980" t="s">
        <v>906</v>
      </c>
      <c r="B980" s="2" t="s">
        <v>15</v>
      </c>
      <c r="C980" s="279" t="s">
        <v>1972</v>
      </c>
      <c r="D980" s="431">
        <v>319900</v>
      </c>
      <c r="E980" s="20">
        <v>0</v>
      </c>
      <c r="F980" s="20">
        <v>0</v>
      </c>
      <c r="G980" s="417">
        <v>0</v>
      </c>
    </row>
    <row r="981" spans="1:7" x14ac:dyDescent="0.3">
      <c r="A981" t="s">
        <v>1905</v>
      </c>
      <c r="B981" s="2" t="s">
        <v>15</v>
      </c>
      <c r="C981" s="279" t="s">
        <v>9</v>
      </c>
      <c r="D981" s="431">
        <v>117300</v>
      </c>
      <c r="E981" s="20">
        <v>0</v>
      </c>
      <c r="F981" s="20">
        <v>0</v>
      </c>
      <c r="G981" s="417">
        <v>0</v>
      </c>
    </row>
    <row r="982" spans="1:7" x14ac:dyDescent="0.3">
      <c r="A982" t="s">
        <v>1205</v>
      </c>
      <c r="B982" s="2" t="s">
        <v>15</v>
      </c>
      <c r="C982" s="279" t="s">
        <v>1971</v>
      </c>
      <c r="D982" s="431">
        <v>481000</v>
      </c>
      <c r="E982" s="20">
        <v>0</v>
      </c>
      <c r="F982" s="20">
        <v>0</v>
      </c>
      <c r="G982" s="417">
        <v>0</v>
      </c>
    </row>
    <row r="983" spans="1:7" x14ac:dyDescent="0.3">
      <c r="A983" t="s">
        <v>979</v>
      </c>
      <c r="B983" s="2" t="s">
        <v>15</v>
      </c>
      <c r="C983" s="279" t="s">
        <v>9</v>
      </c>
      <c r="D983" s="431">
        <v>491300</v>
      </c>
      <c r="E983" s="20">
        <v>0</v>
      </c>
      <c r="F983" s="20">
        <v>0</v>
      </c>
      <c r="G983" s="417">
        <v>0</v>
      </c>
    </row>
    <row r="984" spans="1:7" x14ac:dyDescent="0.3">
      <c r="A984" t="s">
        <v>1657</v>
      </c>
      <c r="B984" s="2" t="s">
        <v>15</v>
      </c>
      <c r="C984" s="279" t="s">
        <v>38</v>
      </c>
      <c r="D984" s="431">
        <v>347900</v>
      </c>
      <c r="E984" s="20">
        <v>0</v>
      </c>
      <c r="F984" s="20">
        <v>0</v>
      </c>
      <c r="G984" s="417">
        <v>0</v>
      </c>
    </row>
    <row r="985" spans="1:7" x14ac:dyDescent="0.3">
      <c r="A985" t="s">
        <v>982</v>
      </c>
      <c r="B985" s="2" t="s">
        <v>15</v>
      </c>
      <c r="C985" s="279" t="s">
        <v>38</v>
      </c>
      <c r="D985" s="431">
        <v>268700</v>
      </c>
      <c r="E985" s="20">
        <v>0</v>
      </c>
      <c r="F985" s="20">
        <v>0</v>
      </c>
      <c r="G985" s="417">
        <v>0</v>
      </c>
    </row>
    <row r="986" spans="1:7" x14ac:dyDescent="0.3">
      <c r="A986" t="s">
        <v>1241</v>
      </c>
      <c r="B986" s="2" t="s">
        <v>15</v>
      </c>
      <c r="C986" s="279" t="s">
        <v>9</v>
      </c>
      <c r="D986" s="431">
        <v>332200</v>
      </c>
      <c r="E986" s="20">
        <v>0</v>
      </c>
      <c r="F986" s="20">
        <v>0</v>
      </c>
      <c r="G986" s="417">
        <v>0</v>
      </c>
    </row>
    <row r="987" spans="1:7" x14ac:dyDescent="0.3">
      <c r="A987" t="s">
        <v>1251</v>
      </c>
      <c r="B987" s="2" t="s">
        <v>15</v>
      </c>
      <c r="C987" s="279" t="s">
        <v>1970</v>
      </c>
      <c r="D987" s="432">
        <v>362800</v>
      </c>
      <c r="E987" s="20">
        <v>0</v>
      </c>
      <c r="F987" s="20">
        <v>0</v>
      </c>
      <c r="G987" s="417">
        <v>0</v>
      </c>
    </row>
    <row r="988" spans="1:7" x14ac:dyDescent="0.3">
      <c r="A988" t="s">
        <v>1253</v>
      </c>
      <c r="B988" s="2" t="s">
        <v>15</v>
      </c>
      <c r="C988" s="279" t="s">
        <v>9</v>
      </c>
      <c r="D988" s="432">
        <v>375100</v>
      </c>
      <c r="E988" s="20">
        <v>0</v>
      </c>
      <c r="F988" s="20">
        <v>0</v>
      </c>
      <c r="G988" s="417">
        <v>0</v>
      </c>
    </row>
    <row r="989" spans="1:7" x14ac:dyDescent="0.3">
      <c r="A989" t="s">
        <v>1668</v>
      </c>
      <c r="B989" s="2" t="s">
        <v>15</v>
      </c>
      <c r="C989" s="279" t="s">
        <v>9</v>
      </c>
      <c r="D989" s="432">
        <v>123900</v>
      </c>
      <c r="E989" s="20">
        <v>0</v>
      </c>
      <c r="F989" s="20">
        <v>0</v>
      </c>
      <c r="G989" s="417">
        <v>0</v>
      </c>
    </row>
    <row r="990" spans="1:7" x14ac:dyDescent="0.3">
      <c r="A990" t="s">
        <v>1738</v>
      </c>
      <c r="B990" s="2" t="s">
        <v>15</v>
      </c>
      <c r="C990" s="279" t="s">
        <v>1972</v>
      </c>
      <c r="D990" s="432">
        <v>436000</v>
      </c>
      <c r="E990" s="20">
        <v>0</v>
      </c>
      <c r="F990" s="20">
        <v>0</v>
      </c>
      <c r="G990" s="417">
        <v>0</v>
      </c>
    </row>
    <row r="991" spans="1:7" x14ac:dyDescent="0.3">
      <c r="A991" t="s">
        <v>1283</v>
      </c>
      <c r="B991" s="2" t="s">
        <v>15</v>
      </c>
      <c r="C991" s="279" t="s">
        <v>1976</v>
      </c>
      <c r="D991" s="432">
        <v>123900</v>
      </c>
      <c r="E991" s="20">
        <v>0</v>
      </c>
      <c r="F991" s="20">
        <v>0</v>
      </c>
      <c r="G991" s="417">
        <v>0</v>
      </c>
    </row>
    <row r="992" spans="1:7" x14ac:dyDescent="0.3">
      <c r="A992" t="s">
        <v>1290</v>
      </c>
      <c r="B992" s="2" t="s">
        <v>15</v>
      </c>
      <c r="C992" s="279" t="s">
        <v>38</v>
      </c>
      <c r="D992" s="432">
        <v>209600</v>
      </c>
      <c r="E992" s="20">
        <v>0</v>
      </c>
      <c r="F992" s="20">
        <v>0</v>
      </c>
      <c r="G992" s="417">
        <v>0</v>
      </c>
    </row>
    <row r="993" spans="1:7" x14ac:dyDescent="0.3">
      <c r="A993" t="s">
        <v>1294</v>
      </c>
      <c r="B993" s="2" t="s">
        <v>15</v>
      </c>
      <c r="C993" s="279" t="s">
        <v>1971</v>
      </c>
      <c r="D993" s="432">
        <v>478700</v>
      </c>
      <c r="E993" s="20">
        <v>0</v>
      </c>
      <c r="F993" s="20">
        <v>0</v>
      </c>
      <c r="G993" s="417">
        <v>0</v>
      </c>
    </row>
    <row r="994" spans="1:7" x14ac:dyDescent="0.3">
      <c r="A994" t="s">
        <v>1934</v>
      </c>
      <c r="B994" s="2" t="s">
        <v>15</v>
      </c>
      <c r="C994" s="279" t="s">
        <v>38</v>
      </c>
      <c r="D994" s="432">
        <v>154200</v>
      </c>
      <c r="E994" s="20">
        <v>0</v>
      </c>
      <c r="F994" s="20">
        <v>0</v>
      </c>
      <c r="G994" s="417">
        <v>0</v>
      </c>
    </row>
    <row r="995" spans="1:7" x14ac:dyDescent="0.3">
      <c r="A995" t="s">
        <v>1308</v>
      </c>
      <c r="B995" s="2" t="s">
        <v>15</v>
      </c>
      <c r="C995" s="279" t="s">
        <v>10</v>
      </c>
      <c r="D995" s="432">
        <v>625700</v>
      </c>
      <c r="E995" s="20">
        <v>0</v>
      </c>
      <c r="F995" s="20">
        <v>0</v>
      </c>
      <c r="G995" s="417">
        <v>0</v>
      </c>
    </row>
    <row r="996" spans="1:7" x14ac:dyDescent="0.3">
      <c r="A996" t="s">
        <v>1937</v>
      </c>
      <c r="B996" s="2" t="s">
        <v>15</v>
      </c>
      <c r="C996" s="279" t="s">
        <v>9</v>
      </c>
      <c r="D996" s="432">
        <v>102400</v>
      </c>
      <c r="E996" s="20">
        <v>0</v>
      </c>
      <c r="F996" s="20">
        <v>0</v>
      </c>
      <c r="G996" s="417">
        <v>0</v>
      </c>
    </row>
    <row r="997" spans="1:7" x14ac:dyDescent="0.3">
      <c r="A997" t="s">
        <v>1938</v>
      </c>
      <c r="B997" s="2" t="s">
        <v>15</v>
      </c>
      <c r="C997" s="279" t="s">
        <v>38</v>
      </c>
      <c r="D997" s="432">
        <v>102400</v>
      </c>
      <c r="E997" s="20">
        <v>0</v>
      </c>
      <c r="F997" s="20">
        <v>0</v>
      </c>
      <c r="G997" s="417">
        <v>0</v>
      </c>
    </row>
    <row r="998" spans="1:7" x14ac:dyDescent="0.3">
      <c r="A998" t="s">
        <v>1343</v>
      </c>
      <c r="B998" s="2" t="s">
        <v>15</v>
      </c>
      <c r="C998" s="279" t="s">
        <v>10</v>
      </c>
      <c r="D998" s="432">
        <v>621300</v>
      </c>
      <c r="E998" s="20">
        <v>0</v>
      </c>
      <c r="F998" s="20">
        <v>0</v>
      </c>
      <c r="G998" s="417">
        <v>0</v>
      </c>
    </row>
    <row r="999" spans="1:7" x14ac:dyDescent="0.3">
      <c r="A999" t="s">
        <v>1604</v>
      </c>
      <c r="B999" s="2" t="s">
        <v>15</v>
      </c>
      <c r="C999" s="279" t="s">
        <v>38</v>
      </c>
      <c r="D999" s="432">
        <v>314400</v>
      </c>
      <c r="E999" s="20">
        <v>0</v>
      </c>
      <c r="F999" s="20">
        <v>0</v>
      </c>
      <c r="G999" s="417">
        <v>0</v>
      </c>
    </row>
    <row r="1000" spans="1:7" x14ac:dyDescent="0.3">
      <c r="A1000" t="s">
        <v>926</v>
      </c>
      <c r="B1000" s="2" t="s">
        <v>15</v>
      </c>
      <c r="C1000" s="279" t="s">
        <v>11</v>
      </c>
      <c r="D1000" s="432">
        <v>325500</v>
      </c>
      <c r="E1000" s="20">
        <v>0</v>
      </c>
      <c r="F1000" s="20">
        <v>0</v>
      </c>
      <c r="G1000" s="417">
        <v>0</v>
      </c>
    </row>
    <row r="1001" spans="1:7" x14ac:dyDescent="0.3">
      <c r="A1001" t="s">
        <v>1368</v>
      </c>
      <c r="B1001" s="2" t="s">
        <v>15</v>
      </c>
      <c r="C1001" s="279" t="s">
        <v>9</v>
      </c>
      <c r="D1001" s="432">
        <v>510900</v>
      </c>
      <c r="E1001" s="20">
        <v>0</v>
      </c>
      <c r="F1001" s="20">
        <v>0</v>
      </c>
      <c r="G1001" s="417">
        <v>0</v>
      </c>
    </row>
    <row r="1002" spans="1:7" x14ac:dyDescent="0.3">
      <c r="A1002" t="s">
        <v>1554</v>
      </c>
      <c r="B1002" s="2" t="s">
        <v>15</v>
      </c>
      <c r="C1002" s="279" t="s">
        <v>9</v>
      </c>
      <c r="D1002" s="432">
        <v>229400</v>
      </c>
      <c r="E1002" s="20">
        <v>0</v>
      </c>
      <c r="F1002" s="20">
        <v>0</v>
      </c>
      <c r="G1002" s="417">
        <v>0</v>
      </c>
    </row>
    <row r="1003" spans="1:7" x14ac:dyDescent="0.3">
      <c r="A1003" t="s">
        <v>1373</v>
      </c>
      <c r="B1003" s="2" t="s">
        <v>15</v>
      </c>
      <c r="C1003" s="279" t="s">
        <v>9</v>
      </c>
      <c r="D1003" s="432">
        <v>504300</v>
      </c>
      <c r="E1003" s="20">
        <v>0</v>
      </c>
      <c r="F1003" s="20">
        <v>0</v>
      </c>
      <c r="G1003" s="417">
        <v>0</v>
      </c>
    </row>
    <row r="1004" spans="1:7" x14ac:dyDescent="0.3">
      <c r="A1004" t="s">
        <v>1394</v>
      </c>
      <c r="B1004" s="2" t="s">
        <v>15</v>
      </c>
      <c r="C1004" s="279" t="s">
        <v>10</v>
      </c>
      <c r="D1004" s="432">
        <v>337500</v>
      </c>
      <c r="E1004" s="20">
        <v>0</v>
      </c>
      <c r="F1004" s="20">
        <v>0</v>
      </c>
      <c r="G1004" s="417">
        <v>0</v>
      </c>
    </row>
    <row r="1005" spans="1:7" x14ac:dyDescent="0.3">
      <c r="A1005" t="s">
        <v>1398</v>
      </c>
      <c r="B1005" s="2" t="s">
        <v>15</v>
      </c>
      <c r="C1005" s="279" t="s">
        <v>10</v>
      </c>
      <c r="D1005" s="432">
        <v>361100</v>
      </c>
      <c r="E1005" s="20">
        <v>0</v>
      </c>
      <c r="F1005" s="20">
        <v>0</v>
      </c>
      <c r="G1005" s="417">
        <v>0</v>
      </c>
    </row>
    <row r="1006" spans="1:7" x14ac:dyDescent="0.3">
      <c r="A1006" t="s">
        <v>1567</v>
      </c>
      <c r="B1006" s="2" t="s">
        <v>15</v>
      </c>
      <c r="C1006" s="279" t="s">
        <v>38</v>
      </c>
      <c r="D1006" s="432">
        <v>278700</v>
      </c>
      <c r="E1006" s="20">
        <v>0</v>
      </c>
      <c r="F1006" s="20">
        <v>0</v>
      </c>
      <c r="G1006" s="417">
        <v>0</v>
      </c>
    </row>
    <row r="1007" spans="1:7" x14ac:dyDescent="0.3">
      <c r="A1007" t="s">
        <v>1426</v>
      </c>
      <c r="B1007" s="2" t="s">
        <v>15</v>
      </c>
      <c r="C1007" s="279" t="s">
        <v>9</v>
      </c>
      <c r="D1007" s="432">
        <v>254600</v>
      </c>
      <c r="E1007" s="20">
        <v>0</v>
      </c>
      <c r="F1007" s="20">
        <v>0</v>
      </c>
      <c r="G1007" s="417">
        <v>0</v>
      </c>
    </row>
    <row r="1008" spans="1:7" x14ac:dyDescent="0.3">
      <c r="A1008" t="s">
        <v>1428</v>
      </c>
      <c r="B1008" s="2" t="s">
        <v>15</v>
      </c>
      <c r="C1008" s="279" t="s">
        <v>1970</v>
      </c>
      <c r="D1008" s="432">
        <v>378400</v>
      </c>
      <c r="E1008" s="20">
        <v>0</v>
      </c>
      <c r="F1008" s="20">
        <v>0</v>
      </c>
      <c r="G1008" s="417">
        <v>0</v>
      </c>
    </row>
    <row r="1009" spans="1:7" x14ac:dyDescent="0.3">
      <c r="A1009" t="s">
        <v>1959</v>
      </c>
      <c r="B1009" s="2" t="s">
        <v>15</v>
      </c>
      <c r="C1009" s="279" t="s">
        <v>10</v>
      </c>
      <c r="D1009" s="432">
        <v>189300</v>
      </c>
      <c r="E1009" s="20">
        <v>0</v>
      </c>
      <c r="F1009" s="20">
        <v>0</v>
      </c>
      <c r="G1009" s="417">
        <v>0</v>
      </c>
    </row>
    <row r="1010" spans="1:7" x14ac:dyDescent="0.3">
      <c r="A1010" t="s">
        <v>1707</v>
      </c>
      <c r="B1010" s="2" t="s">
        <v>15</v>
      </c>
      <c r="C1010" s="279" t="s">
        <v>38</v>
      </c>
      <c r="D1010" s="432">
        <v>123900</v>
      </c>
      <c r="E1010" s="20">
        <v>0</v>
      </c>
      <c r="F1010" s="20">
        <v>0</v>
      </c>
      <c r="G1010" s="417">
        <v>0</v>
      </c>
    </row>
    <row r="1011" spans="1:7" x14ac:dyDescent="0.3">
      <c r="A1011" t="s">
        <v>1719</v>
      </c>
      <c r="B1011" s="2" t="s">
        <v>15</v>
      </c>
      <c r="C1011" s="279" t="s">
        <v>38</v>
      </c>
      <c r="D1011" s="432">
        <v>123900</v>
      </c>
      <c r="E1011" s="20">
        <v>0</v>
      </c>
      <c r="F1011" s="20">
        <v>0</v>
      </c>
      <c r="G1011" s="417">
        <v>0</v>
      </c>
    </row>
    <row r="1012" spans="1:7" x14ac:dyDescent="0.3">
      <c r="A1012" t="s">
        <v>1451</v>
      </c>
      <c r="B1012" s="2" t="s">
        <v>15</v>
      </c>
      <c r="C1012" s="279" t="s">
        <v>38</v>
      </c>
      <c r="D1012" s="432">
        <v>300100</v>
      </c>
      <c r="E1012" s="20">
        <v>0</v>
      </c>
      <c r="F1012" s="20">
        <v>0</v>
      </c>
      <c r="G1012" s="417">
        <v>0</v>
      </c>
    </row>
    <row r="1013" spans="1:7" x14ac:dyDescent="0.3">
      <c r="A1013" t="s">
        <v>1468</v>
      </c>
      <c r="B1013" s="2" t="s">
        <v>15</v>
      </c>
      <c r="C1013" s="279" t="s">
        <v>1970</v>
      </c>
      <c r="D1013" s="432">
        <v>430900</v>
      </c>
      <c r="E1013" s="20">
        <v>0</v>
      </c>
      <c r="F1013" s="20">
        <v>0</v>
      </c>
      <c r="G1013" s="417">
        <v>0</v>
      </c>
    </row>
    <row r="1014" spans="1:7" x14ac:dyDescent="0.3">
      <c r="A1014" t="s">
        <v>1472</v>
      </c>
      <c r="B1014" s="2" t="s">
        <v>15</v>
      </c>
      <c r="C1014" s="279" t="s">
        <v>9</v>
      </c>
      <c r="D1014" s="432">
        <v>384500</v>
      </c>
      <c r="E1014" s="20">
        <v>0</v>
      </c>
      <c r="F1014" s="20">
        <v>0</v>
      </c>
      <c r="G1014" s="417">
        <v>0</v>
      </c>
    </row>
    <row r="1015" spans="1:7" x14ac:dyDescent="0.3">
      <c r="A1015" t="s">
        <v>1037</v>
      </c>
      <c r="B1015" s="2" t="s">
        <v>16</v>
      </c>
      <c r="C1015" s="279" t="s">
        <v>1971</v>
      </c>
      <c r="D1015" s="431">
        <v>431800</v>
      </c>
      <c r="E1015" s="20">
        <v>0</v>
      </c>
      <c r="F1015" s="20">
        <v>0</v>
      </c>
      <c r="G1015" s="417">
        <v>0</v>
      </c>
    </row>
    <row r="1016" spans="1:7" x14ac:dyDescent="0.3">
      <c r="A1016" t="s">
        <v>1624</v>
      </c>
      <c r="B1016" s="2" t="s">
        <v>16</v>
      </c>
      <c r="C1016" s="279" t="s">
        <v>38</v>
      </c>
      <c r="D1016" s="431">
        <v>247800</v>
      </c>
      <c r="E1016" s="20">
        <v>0</v>
      </c>
      <c r="F1016" s="20">
        <v>0</v>
      </c>
      <c r="G1016" s="417">
        <v>0</v>
      </c>
    </row>
    <row r="1017" spans="1:7" x14ac:dyDescent="0.3">
      <c r="A1017" t="s">
        <v>1047</v>
      </c>
      <c r="B1017" s="2" t="s">
        <v>16</v>
      </c>
      <c r="C1017" s="279" t="s">
        <v>38</v>
      </c>
      <c r="D1017" s="431">
        <v>233700</v>
      </c>
      <c r="E1017" s="20">
        <v>0</v>
      </c>
      <c r="F1017" s="20">
        <v>0</v>
      </c>
      <c r="G1017" s="417">
        <v>0</v>
      </c>
    </row>
    <row r="1018" spans="1:7" x14ac:dyDescent="0.3">
      <c r="A1018" t="s">
        <v>1629</v>
      </c>
      <c r="B1018" s="2" t="s">
        <v>16</v>
      </c>
      <c r="C1018" s="279" t="s">
        <v>11</v>
      </c>
      <c r="D1018" s="431">
        <v>123900</v>
      </c>
      <c r="E1018" s="20">
        <v>0</v>
      </c>
      <c r="F1018" s="20">
        <v>0</v>
      </c>
      <c r="G1018" s="417">
        <v>0</v>
      </c>
    </row>
    <row r="1019" spans="1:7" x14ac:dyDescent="0.3">
      <c r="A1019" t="s">
        <v>1064</v>
      </c>
      <c r="B1019" s="2" t="s">
        <v>16</v>
      </c>
      <c r="C1019" s="279" t="s">
        <v>10</v>
      </c>
      <c r="D1019" s="431">
        <v>615600</v>
      </c>
      <c r="E1019" s="20">
        <v>0</v>
      </c>
      <c r="F1019" s="20">
        <v>0</v>
      </c>
      <c r="G1019" s="417">
        <v>0</v>
      </c>
    </row>
    <row r="1020" spans="1:7" x14ac:dyDescent="0.3">
      <c r="A1020" t="s">
        <v>1068</v>
      </c>
      <c r="B1020" s="2" t="s">
        <v>16</v>
      </c>
      <c r="C1020" s="279" t="s">
        <v>10</v>
      </c>
      <c r="D1020" s="431">
        <v>563600</v>
      </c>
      <c r="E1020" s="20">
        <v>0</v>
      </c>
      <c r="F1020" s="20">
        <v>0</v>
      </c>
      <c r="G1020" s="417">
        <v>0</v>
      </c>
    </row>
    <row r="1021" spans="1:7" x14ac:dyDescent="0.3">
      <c r="A1021" t="s">
        <v>1497</v>
      </c>
      <c r="B1021" s="2" t="s">
        <v>16</v>
      </c>
      <c r="C1021" s="279" t="s">
        <v>9</v>
      </c>
      <c r="D1021" s="431">
        <v>417700</v>
      </c>
      <c r="E1021" s="20">
        <v>0</v>
      </c>
      <c r="F1021" s="20">
        <v>0</v>
      </c>
      <c r="G1021" s="417">
        <v>0</v>
      </c>
    </row>
    <row r="1022" spans="1:7" x14ac:dyDescent="0.3">
      <c r="A1022" t="s">
        <v>966</v>
      </c>
      <c r="B1022" s="2" t="s">
        <v>16</v>
      </c>
      <c r="C1022" s="279" t="s">
        <v>1971</v>
      </c>
      <c r="D1022" s="431">
        <v>482300</v>
      </c>
      <c r="E1022" s="20">
        <v>0</v>
      </c>
      <c r="F1022" s="20">
        <v>0</v>
      </c>
      <c r="G1022" s="417">
        <v>0</v>
      </c>
    </row>
    <row r="1023" spans="1:7" x14ac:dyDescent="0.3">
      <c r="A1023" t="s">
        <v>1099</v>
      </c>
      <c r="B1023" s="2" t="s">
        <v>16</v>
      </c>
      <c r="C1023" s="279" t="s">
        <v>38</v>
      </c>
      <c r="D1023" s="431">
        <v>309600</v>
      </c>
      <c r="E1023" s="20">
        <v>0</v>
      </c>
      <c r="F1023" s="20">
        <v>0</v>
      </c>
      <c r="G1023" s="417">
        <v>0</v>
      </c>
    </row>
    <row r="1024" spans="1:7" x14ac:dyDescent="0.3">
      <c r="A1024" t="s">
        <v>1505</v>
      </c>
      <c r="B1024" s="2" t="s">
        <v>16</v>
      </c>
      <c r="C1024" s="279" t="s">
        <v>38</v>
      </c>
      <c r="D1024" s="431">
        <v>163000</v>
      </c>
      <c r="E1024" s="20">
        <v>0</v>
      </c>
      <c r="F1024" s="20">
        <v>0</v>
      </c>
      <c r="G1024" s="417">
        <v>0</v>
      </c>
    </row>
    <row r="1025" spans="1:7" x14ac:dyDescent="0.3">
      <c r="A1025" t="s">
        <v>1107</v>
      </c>
      <c r="B1025" s="2" t="s">
        <v>16</v>
      </c>
      <c r="C1025" s="279" t="s">
        <v>9</v>
      </c>
      <c r="D1025" s="431">
        <v>445300</v>
      </c>
      <c r="E1025" s="20">
        <v>0</v>
      </c>
      <c r="F1025" s="20">
        <v>0</v>
      </c>
      <c r="G1025" s="417">
        <v>0</v>
      </c>
    </row>
    <row r="1026" spans="1:7" x14ac:dyDescent="0.3">
      <c r="A1026" t="s">
        <v>1129</v>
      </c>
      <c r="B1026" s="2" t="s">
        <v>16</v>
      </c>
      <c r="C1026" s="279" t="s">
        <v>11</v>
      </c>
      <c r="D1026" s="431">
        <v>562200</v>
      </c>
      <c r="E1026" s="20">
        <v>0</v>
      </c>
      <c r="F1026" s="20">
        <v>0</v>
      </c>
      <c r="G1026" s="417">
        <v>0</v>
      </c>
    </row>
    <row r="1027" spans="1:7" x14ac:dyDescent="0.3">
      <c r="A1027" t="s">
        <v>1883</v>
      </c>
      <c r="B1027" s="2" t="s">
        <v>16</v>
      </c>
      <c r="C1027" s="279" t="s">
        <v>9</v>
      </c>
      <c r="D1027" s="431">
        <v>117300</v>
      </c>
      <c r="E1027" s="20">
        <v>0</v>
      </c>
      <c r="F1027" s="20">
        <v>0</v>
      </c>
      <c r="G1027" s="417">
        <v>0</v>
      </c>
    </row>
    <row r="1028" spans="1:7" x14ac:dyDescent="0.3">
      <c r="A1028" t="s">
        <v>1888</v>
      </c>
      <c r="B1028" s="2" t="s">
        <v>16</v>
      </c>
      <c r="C1028" s="279" t="s">
        <v>38</v>
      </c>
      <c r="D1028" s="431">
        <v>102400</v>
      </c>
      <c r="E1028" s="20">
        <v>0</v>
      </c>
      <c r="F1028" s="20">
        <v>0</v>
      </c>
      <c r="G1028" s="417">
        <v>0</v>
      </c>
    </row>
    <row r="1029" spans="1:7" x14ac:dyDescent="0.3">
      <c r="A1029" t="s">
        <v>1891</v>
      </c>
      <c r="B1029" s="2" t="s">
        <v>16</v>
      </c>
      <c r="C1029" s="279" t="s">
        <v>38</v>
      </c>
      <c r="D1029" s="431">
        <v>117300</v>
      </c>
      <c r="E1029" s="20">
        <v>0</v>
      </c>
      <c r="F1029" s="20">
        <v>0</v>
      </c>
      <c r="G1029" s="417">
        <v>0</v>
      </c>
    </row>
    <row r="1030" spans="1:7" x14ac:dyDescent="0.3">
      <c r="A1030" t="s">
        <v>1650</v>
      </c>
      <c r="B1030" s="2" t="s">
        <v>16</v>
      </c>
      <c r="C1030" s="279" t="s">
        <v>10</v>
      </c>
      <c r="D1030" s="431">
        <v>230100</v>
      </c>
      <c r="E1030" s="20">
        <v>0</v>
      </c>
      <c r="F1030" s="20">
        <v>0</v>
      </c>
      <c r="G1030" s="417">
        <v>0</v>
      </c>
    </row>
    <row r="1031" spans="1:7" x14ac:dyDescent="0.3">
      <c r="A1031" t="s">
        <v>1516</v>
      </c>
      <c r="B1031" s="2" t="s">
        <v>16</v>
      </c>
      <c r="C1031" s="279" t="s">
        <v>38</v>
      </c>
      <c r="D1031" s="431">
        <v>330600</v>
      </c>
      <c r="E1031" s="20">
        <v>0</v>
      </c>
      <c r="F1031" s="20">
        <v>0</v>
      </c>
      <c r="G1031" s="417">
        <v>0</v>
      </c>
    </row>
    <row r="1032" spans="1:7" x14ac:dyDescent="0.3">
      <c r="A1032" t="s">
        <v>1172</v>
      </c>
      <c r="B1032" s="2" t="s">
        <v>16</v>
      </c>
      <c r="C1032" s="279" t="s">
        <v>1970</v>
      </c>
      <c r="D1032" s="431">
        <v>313600</v>
      </c>
      <c r="E1032" s="20">
        <v>0</v>
      </c>
      <c r="F1032" s="20">
        <v>0</v>
      </c>
      <c r="G1032" s="417">
        <v>0</v>
      </c>
    </row>
    <row r="1033" spans="1:7" x14ac:dyDescent="0.3">
      <c r="A1033" t="s">
        <v>1194</v>
      </c>
      <c r="B1033" s="2" t="s">
        <v>16</v>
      </c>
      <c r="C1033" s="279" t="s">
        <v>9</v>
      </c>
      <c r="D1033" s="431">
        <v>169600</v>
      </c>
      <c r="E1033" s="20">
        <v>0</v>
      </c>
      <c r="F1033" s="20">
        <v>0</v>
      </c>
      <c r="G1033" s="417">
        <v>0</v>
      </c>
    </row>
    <row r="1034" spans="1:7" x14ac:dyDescent="0.3">
      <c r="A1034" t="s">
        <v>1204</v>
      </c>
      <c r="B1034" s="2" t="s">
        <v>16</v>
      </c>
      <c r="C1034" s="279" t="s">
        <v>1970</v>
      </c>
      <c r="D1034" s="431">
        <v>202300</v>
      </c>
      <c r="E1034" s="20">
        <v>0</v>
      </c>
      <c r="F1034" s="20">
        <v>0</v>
      </c>
      <c r="G1034" s="417">
        <v>0</v>
      </c>
    </row>
    <row r="1035" spans="1:7" x14ac:dyDescent="0.3">
      <c r="A1035" t="s">
        <v>1224</v>
      </c>
      <c r="B1035" s="2" t="s">
        <v>16</v>
      </c>
      <c r="C1035" s="279" t="s">
        <v>1971</v>
      </c>
      <c r="D1035" s="431">
        <v>283700</v>
      </c>
      <c r="E1035" s="20">
        <v>0</v>
      </c>
      <c r="F1035" s="20">
        <v>0</v>
      </c>
      <c r="G1035" s="417">
        <v>0</v>
      </c>
    </row>
    <row r="1036" spans="1:7" x14ac:dyDescent="0.3">
      <c r="A1036" t="s">
        <v>1230</v>
      </c>
      <c r="B1036" s="2" t="s">
        <v>16</v>
      </c>
      <c r="C1036" s="279" t="s">
        <v>1975</v>
      </c>
      <c r="D1036" s="431">
        <v>465500</v>
      </c>
      <c r="E1036" s="20">
        <v>0</v>
      </c>
      <c r="F1036" s="20">
        <v>0</v>
      </c>
      <c r="G1036" s="417">
        <v>0</v>
      </c>
    </row>
    <row r="1037" spans="1:7" x14ac:dyDescent="0.3">
      <c r="A1037" t="s">
        <v>1743</v>
      </c>
      <c r="B1037" s="2" t="s">
        <v>16</v>
      </c>
      <c r="C1037" s="279" t="s">
        <v>10</v>
      </c>
      <c r="D1037" s="431">
        <v>123900</v>
      </c>
      <c r="E1037" s="20">
        <v>0</v>
      </c>
      <c r="F1037" s="20">
        <v>0</v>
      </c>
      <c r="G1037" s="417">
        <v>0</v>
      </c>
    </row>
    <row r="1038" spans="1:7" x14ac:dyDescent="0.3">
      <c r="A1038" t="s">
        <v>1917</v>
      </c>
      <c r="B1038" s="2" t="s">
        <v>16</v>
      </c>
      <c r="C1038" s="279" t="s">
        <v>11</v>
      </c>
      <c r="D1038" s="431">
        <v>117300</v>
      </c>
      <c r="E1038" s="20">
        <v>0</v>
      </c>
      <c r="F1038" s="20">
        <v>0</v>
      </c>
      <c r="G1038" s="417">
        <v>0</v>
      </c>
    </row>
    <row r="1039" spans="1:7" x14ac:dyDescent="0.3">
      <c r="A1039" t="s">
        <v>1919</v>
      </c>
      <c r="B1039" s="2" t="s">
        <v>16</v>
      </c>
      <c r="C1039" s="279" t="s">
        <v>38</v>
      </c>
      <c r="D1039" s="431">
        <v>123900</v>
      </c>
      <c r="E1039" s="20">
        <v>0</v>
      </c>
      <c r="F1039" s="20">
        <v>0</v>
      </c>
      <c r="G1039" s="417">
        <v>0</v>
      </c>
    </row>
    <row r="1040" spans="1:7" x14ac:dyDescent="0.3">
      <c r="A1040" t="s">
        <v>1545</v>
      </c>
      <c r="B1040" s="2" t="s">
        <v>16</v>
      </c>
      <c r="C1040" s="279" t="s">
        <v>10</v>
      </c>
      <c r="D1040" s="432">
        <v>352900</v>
      </c>
      <c r="E1040" s="20">
        <v>0</v>
      </c>
      <c r="F1040" s="20">
        <v>0</v>
      </c>
      <c r="G1040" s="417">
        <v>0</v>
      </c>
    </row>
    <row r="1041" spans="1:7" x14ac:dyDescent="0.3">
      <c r="A1041" t="s">
        <v>1339</v>
      </c>
      <c r="B1041" s="2" t="s">
        <v>16</v>
      </c>
      <c r="C1041" s="279" t="s">
        <v>10</v>
      </c>
      <c r="D1041" s="432">
        <v>472400</v>
      </c>
      <c r="E1041" s="20">
        <v>0</v>
      </c>
      <c r="F1041" s="20">
        <v>0</v>
      </c>
      <c r="G1041" s="417">
        <v>0</v>
      </c>
    </row>
    <row r="1042" spans="1:7" x14ac:dyDescent="0.3">
      <c r="A1042" t="s">
        <v>1349</v>
      </c>
      <c r="B1042" s="2" t="s">
        <v>16</v>
      </c>
      <c r="C1042" s="279" t="s">
        <v>9</v>
      </c>
      <c r="D1042" s="432">
        <v>328600</v>
      </c>
      <c r="E1042" s="20">
        <v>0</v>
      </c>
      <c r="F1042" s="20">
        <v>0</v>
      </c>
      <c r="G1042" s="417">
        <v>0</v>
      </c>
    </row>
    <row r="1043" spans="1:7" x14ac:dyDescent="0.3">
      <c r="A1043" t="s">
        <v>1945</v>
      </c>
      <c r="B1043" s="2" t="s">
        <v>16</v>
      </c>
      <c r="C1043" s="279" t="s">
        <v>11</v>
      </c>
      <c r="D1043" s="432">
        <v>102400</v>
      </c>
      <c r="E1043" s="20">
        <v>0</v>
      </c>
      <c r="F1043" s="20">
        <v>0</v>
      </c>
      <c r="G1043" s="417">
        <v>0</v>
      </c>
    </row>
    <row r="1044" spans="1:7" x14ac:dyDescent="0.3">
      <c r="A1044" t="s">
        <v>1385</v>
      </c>
      <c r="B1044" s="2" t="s">
        <v>16</v>
      </c>
      <c r="C1044" s="279" t="s">
        <v>9</v>
      </c>
      <c r="D1044" s="432">
        <v>531600</v>
      </c>
      <c r="E1044" s="20">
        <v>0</v>
      </c>
      <c r="F1044" s="20">
        <v>0</v>
      </c>
      <c r="G1044" s="417">
        <v>0</v>
      </c>
    </row>
    <row r="1045" spans="1:7" x14ac:dyDescent="0.3">
      <c r="A1045" t="s">
        <v>1728</v>
      </c>
      <c r="B1045" s="2" t="s">
        <v>16</v>
      </c>
      <c r="C1045" s="279" t="s">
        <v>38</v>
      </c>
      <c r="D1045" s="432">
        <v>383600</v>
      </c>
      <c r="E1045" s="20">
        <v>0</v>
      </c>
      <c r="F1045" s="20">
        <v>0</v>
      </c>
      <c r="G1045" s="417">
        <v>0</v>
      </c>
    </row>
    <row r="1046" spans="1:7" x14ac:dyDescent="0.3">
      <c r="A1046" t="s">
        <v>1393</v>
      </c>
      <c r="B1046" s="2" t="s">
        <v>16</v>
      </c>
      <c r="C1046" s="279" t="s">
        <v>10</v>
      </c>
      <c r="D1046" s="432">
        <v>498800</v>
      </c>
      <c r="E1046" s="20">
        <v>0</v>
      </c>
      <c r="F1046" s="20">
        <v>0</v>
      </c>
      <c r="G1046" s="417">
        <v>0</v>
      </c>
    </row>
    <row r="1047" spans="1:7" x14ac:dyDescent="0.3">
      <c r="A1047" t="s">
        <v>1010</v>
      </c>
      <c r="B1047" s="2" t="s">
        <v>16</v>
      </c>
      <c r="C1047" s="279" t="s">
        <v>38</v>
      </c>
      <c r="D1047" s="432">
        <v>123900</v>
      </c>
      <c r="E1047" s="20">
        <v>0</v>
      </c>
      <c r="F1047" s="20">
        <v>0</v>
      </c>
      <c r="G1047" s="417">
        <v>0</v>
      </c>
    </row>
    <row r="1048" spans="1:7" x14ac:dyDescent="0.3">
      <c r="A1048" t="s">
        <v>1430</v>
      </c>
      <c r="B1048" s="2" t="s">
        <v>16</v>
      </c>
      <c r="C1048" s="279" t="s">
        <v>38</v>
      </c>
      <c r="D1048" s="432">
        <v>430800</v>
      </c>
      <c r="E1048" s="20">
        <v>0</v>
      </c>
      <c r="F1048" s="20">
        <v>0</v>
      </c>
      <c r="G1048" s="417">
        <v>0</v>
      </c>
    </row>
    <row r="1049" spans="1:7" x14ac:dyDescent="0.3">
      <c r="A1049" t="s">
        <v>1571</v>
      </c>
      <c r="B1049" s="2" t="s">
        <v>16</v>
      </c>
      <c r="C1049" s="279" t="s">
        <v>38</v>
      </c>
      <c r="D1049" s="432">
        <v>311300</v>
      </c>
      <c r="E1049" s="20">
        <v>0</v>
      </c>
      <c r="F1049" s="20">
        <v>0</v>
      </c>
      <c r="G1049" s="417">
        <v>0</v>
      </c>
    </row>
    <row r="1050" spans="1:7" x14ac:dyDescent="0.3">
      <c r="A1050" t="s">
        <v>1573</v>
      </c>
      <c r="B1050" s="2" t="s">
        <v>16</v>
      </c>
      <c r="C1050" s="279" t="s">
        <v>38</v>
      </c>
      <c r="D1050" s="432">
        <v>200400</v>
      </c>
      <c r="E1050" s="20">
        <v>0</v>
      </c>
      <c r="F1050" s="20">
        <v>0</v>
      </c>
      <c r="G1050" s="417">
        <v>0</v>
      </c>
    </row>
    <row r="1051" spans="1:7" x14ac:dyDescent="0.3">
      <c r="A1051" t="s">
        <v>1015</v>
      </c>
      <c r="B1051" s="2" t="s">
        <v>16</v>
      </c>
      <c r="C1051" s="279" t="s">
        <v>1971</v>
      </c>
      <c r="D1051" s="432">
        <v>117300</v>
      </c>
      <c r="E1051" s="20">
        <v>0</v>
      </c>
      <c r="F1051" s="20">
        <v>0</v>
      </c>
      <c r="G1051" s="417">
        <v>0</v>
      </c>
    </row>
    <row r="1052" spans="1:7" x14ac:dyDescent="0.3">
      <c r="A1052" t="s">
        <v>1578</v>
      </c>
      <c r="B1052" s="2" t="s">
        <v>16</v>
      </c>
      <c r="C1052" s="279" t="s">
        <v>9</v>
      </c>
      <c r="D1052" s="432">
        <v>304300</v>
      </c>
      <c r="E1052" s="20">
        <v>0</v>
      </c>
      <c r="F1052" s="20">
        <v>0</v>
      </c>
      <c r="G1052" s="417">
        <v>0</v>
      </c>
    </row>
    <row r="1053" spans="1:7" x14ac:dyDescent="0.3">
      <c r="A1053" t="s">
        <v>1446</v>
      </c>
      <c r="B1053" s="2" t="s">
        <v>16</v>
      </c>
      <c r="C1053" s="279" t="s">
        <v>38</v>
      </c>
      <c r="D1053" s="432">
        <v>365700</v>
      </c>
      <c r="E1053" s="20">
        <v>0</v>
      </c>
      <c r="F1053" s="20">
        <v>0</v>
      </c>
      <c r="G1053" s="417">
        <v>0</v>
      </c>
    </row>
    <row r="1054" spans="1:7" x14ac:dyDescent="0.3">
      <c r="A1054" t="s">
        <v>1966</v>
      </c>
      <c r="B1054" s="2" t="s">
        <v>16</v>
      </c>
      <c r="C1054" s="279" t="s">
        <v>10</v>
      </c>
      <c r="D1054" s="432">
        <v>102400</v>
      </c>
      <c r="E1054" s="20">
        <v>0</v>
      </c>
      <c r="F1054" s="20">
        <v>0</v>
      </c>
      <c r="G1054" s="417">
        <v>0</v>
      </c>
    </row>
    <row r="1055" spans="1:7" x14ac:dyDescent="0.3">
      <c r="A1055" t="s">
        <v>1461</v>
      </c>
      <c r="B1055" s="2" t="s">
        <v>16</v>
      </c>
      <c r="C1055" s="279" t="s">
        <v>9</v>
      </c>
      <c r="D1055" s="432">
        <v>264300</v>
      </c>
      <c r="E1055" s="20">
        <v>0</v>
      </c>
      <c r="F1055" s="20">
        <v>0</v>
      </c>
      <c r="G1055" s="417">
        <v>0</v>
      </c>
    </row>
    <row r="1056" spans="1:7" x14ac:dyDescent="0.3">
      <c r="A1056" t="s">
        <v>1717</v>
      </c>
      <c r="B1056" s="2" t="s">
        <v>16</v>
      </c>
      <c r="C1056" s="279" t="s">
        <v>1971</v>
      </c>
      <c r="D1056" s="432">
        <v>123900</v>
      </c>
      <c r="E1056" s="20">
        <v>0</v>
      </c>
      <c r="F1056" s="20">
        <v>0</v>
      </c>
      <c r="G1056" s="417">
        <v>0</v>
      </c>
    </row>
    <row r="1057" spans="1:7" x14ac:dyDescent="0.3">
      <c r="A1057" t="s">
        <v>1470</v>
      </c>
      <c r="B1057" s="2" t="s">
        <v>16</v>
      </c>
      <c r="C1057" s="279" t="s">
        <v>9</v>
      </c>
      <c r="D1057" s="432">
        <v>508200</v>
      </c>
      <c r="E1057" s="20">
        <v>0</v>
      </c>
      <c r="F1057" s="20">
        <v>0</v>
      </c>
      <c r="G1057" s="417">
        <v>0</v>
      </c>
    </row>
    <row r="1058" spans="1:7" x14ac:dyDescent="0.3">
      <c r="A1058" t="s">
        <v>1036</v>
      </c>
      <c r="B1058" s="2" t="s">
        <v>17</v>
      </c>
      <c r="C1058" s="279" t="s">
        <v>38</v>
      </c>
      <c r="D1058" s="431">
        <v>415400</v>
      </c>
      <c r="E1058" s="20">
        <v>0</v>
      </c>
      <c r="F1058" s="20">
        <v>0</v>
      </c>
      <c r="G1058" s="417">
        <v>0</v>
      </c>
    </row>
    <row r="1059" spans="1:7" x14ac:dyDescent="0.3">
      <c r="A1059" t="s">
        <v>893</v>
      </c>
      <c r="B1059" s="2" t="s">
        <v>17</v>
      </c>
      <c r="C1059" s="279" t="s">
        <v>1970</v>
      </c>
      <c r="D1059" s="431">
        <v>440900</v>
      </c>
      <c r="E1059" s="20">
        <v>0</v>
      </c>
      <c r="F1059" s="20">
        <v>0</v>
      </c>
      <c r="G1059" s="417">
        <v>0</v>
      </c>
    </row>
    <row r="1060" spans="1:7" x14ac:dyDescent="0.3">
      <c r="A1060" t="s">
        <v>1040</v>
      </c>
      <c r="B1060" s="2" t="s">
        <v>17</v>
      </c>
      <c r="C1060" s="279" t="s">
        <v>10</v>
      </c>
      <c r="D1060" s="431">
        <v>552900</v>
      </c>
      <c r="E1060" s="20">
        <v>0</v>
      </c>
      <c r="F1060" s="20">
        <v>0</v>
      </c>
      <c r="G1060" s="417">
        <v>0</v>
      </c>
    </row>
    <row r="1061" spans="1:7" x14ac:dyDescent="0.3">
      <c r="A1061" t="s">
        <v>1625</v>
      </c>
      <c r="B1061" s="2" t="s">
        <v>17</v>
      </c>
      <c r="C1061" s="279" t="s">
        <v>9</v>
      </c>
      <c r="D1061" s="431">
        <v>189300</v>
      </c>
      <c r="E1061" s="20">
        <v>0</v>
      </c>
      <c r="F1061" s="20">
        <v>0</v>
      </c>
      <c r="G1061" s="417">
        <v>0</v>
      </c>
    </row>
    <row r="1062" spans="1:7" x14ac:dyDescent="0.3">
      <c r="A1062" t="s">
        <v>1042</v>
      </c>
      <c r="B1062" s="2" t="s">
        <v>17</v>
      </c>
      <c r="C1062" s="279" t="s">
        <v>1971</v>
      </c>
      <c r="D1062" s="431">
        <v>203900</v>
      </c>
      <c r="E1062" s="20">
        <v>0</v>
      </c>
      <c r="F1062" s="20">
        <v>0</v>
      </c>
      <c r="G1062" s="417">
        <v>0</v>
      </c>
    </row>
    <row r="1063" spans="1:7" x14ac:dyDescent="0.3">
      <c r="A1063" t="s">
        <v>1045</v>
      </c>
      <c r="B1063" s="2" t="s">
        <v>17</v>
      </c>
      <c r="C1063" s="279" t="s">
        <v>9</v>
      </c>
      <c r="D1063" s="431">
        <v>357000</v>
      </c>
      <c r="E1063" s="20">
        <v>0</v>
      </c>
      <c r="F1063" s="20">
        <v>0</v>
      </c>
      <c r="G1063" s="417">
        <v>0</v>
      </c>
    </row>
    <row r="1064" spans="1:7" x14ac:dyDescent="0.3">
      <c r="A1064" t="s">
        <v>958</v>
      </c>
      <c r="B1064" s="2" t="s">
        <v>17</v>
      </c>
      <c r="C1064" s="279" t="s">
        <v>38</v>
      </c>
      <c r="D1064" s="431">
        <v>123900</v>
      </c>
      <c r="E1064" s="20">
        <v>0</v>
      </c>
      <c r="F1064" s="20">
        <v>0</v>
      </c>
      <c r="G1064" s="417">
        <v>0</v>
      </c>
    </row>
    <row r="1065" spans="1:7" x14ac:dyDescent="0.3">
      <c r="A1065" t="s">
        <v>1055</v>
      </c>
      <c r="B1065" s="2" t="s">
        <v>17</v>
      </c>
      <c r="C1065" s="279" t="s">
        <v>10</v>
      </c>
      <c r="D1065" s="431">
        <v>123900</v>
      </c>
      <c r="E1065" s="20">
        <v>0</v>
      </c>
      <c r="F1065" s="20">
        <v>0</v>
      </c>
      <c r="G1065" s="417">
        <v>0</v>
      </c>
    </row>
    <row r="1066" spans="1:7" x14ac:dyDescent="0.3">
      <c r="A1066" t="s">
        <v>1632</v>
      </c>
      <c r="B1066" s="2" t="s">
        <v>17</v>
      </c>
      <c r="C1066" s="279" t="s">
        <v>9</v>
      </c>
      <c r="D1066" s="431">
        <v>123900</v>
      </c>
      <c r="E1066" s="20">
        <v>0</v>
      </c>
      <c r="F1066" s="20">
        <v>0</v>
      </c>
      <c r="G1066" s="417">
        <v>0</v>
      </c>
    </row>
    <row r="1067" spans="1:7" x14ac:dyDescent="0.3">
      <c r="A1067" t="s">
        <v>1076</v>
      </c>
      <c r="B1067" s="2" t="s">
        <v>17</v>
      </c>
      <c r="C1067" s="279" t="s">
        <v>9</v>
      </c>
      <c r="D1067" s="431">
        <v>362800</v>
      </c>
      <c r="E1067" s="20">
        <v>0</v>
      </c>
      <c r="F1067" s="20">
        <v>0</v>
      </c>
      <c r="G1067" s="417">
        <v>0</v>
      </c>
    </row>
    <row r="1068" spans="1:7" x14ac:dyDescent="0.3">
      <c r="A1068" t="s">
        <v>1494</v>
      </c>
      <c r="B1068" s="2" t="s">
        <v>17</v>
      </c>
      <c r="C1068" s="279" t="s">
        <v>1974</v>
      </c>
      <c r="D1068" s="431">
        <v>138700</v>
      </c>
      <c r="E1068" s="20">
        <v>0</v>
      </c>
      <c r="F1068" s="20">
        <v>0</v>
      </c>
      <c r="G1068" s="417">
        <v>0</v>
      </c>
    </row>
    <row r="1069" spans="1:7" x14ac:dyDescent="0.3">
      <c r="A1069" t="s">
        <v>1087</v>
      </c>
      <c r="B1069" s="2" t="s">
        <v>17</v>
      </c>
      <c r="C1069" s="279" t="s">
        <v>38</v>
      </c>
      <c r="D1069" s="431">
        <v>270600</v>
      </c>
      <c r="E1069" s="20">
        <v>0</v>
      </c>
      <c r="F1069" s="20">
        <v>0</v>
      </c>
      <c r="G1069" s="417">
        <v>0</v>
      </c>
    </row>
    <row r="1070" spans="1:7" x14ac:dyDescent="0.3">
      <c r="A1070" t="s">
        <v>1091</v>
      </c>
      <c r="B1070" s="2" t="s">
        <v>17</v>
      </c>
      <c r="C1070" s="279" t="s">
        <v>1973</v>
      </c>
      <c r="D1070" s="431">
        <v>373600</v>
      </c>
      <c r="E1070" s="20">
        <v>0</v>
      </c>
      <c r="F1070" s="20">
        <v>0</v>
      </c>
      <c r="G1070" s="417">
        <v>0</v>
      </c>
    </row>
    <row r="1071" spans="1:7" x14ac:dyDescent="0.3">
      <c r="A1071" t="s">
        <v>968</v>
      </c>
      <c r="B1071" s="2" t="s">
        <v>17</v>
      </c>
      <c r="C1071" s="279" t="s">
        <v>9</v>
      </c>
      <c r="D1071" s="431">
        <v>379100</v>
      </c>
      <c r="E1071" s="20">
        <v>0</v>
      </c>
      <c r="F1071" s="20">
        <v>0</v>
      </c>
      <c r="G1071" s="417">
        <v>0</v>
      </c>
    </row>
    <row r="1072" spans="1:7" x14ac:dyDescent="0.3">
      <c r="A1072" t="s">
        <v>1103</v>
      </c>
      <c r="B1072" s="2" t="s">
        <v>17</v>
      </c>
      <c r="C1072" s="279" t="s">
        <v>1971</v>
      </c>
      <c r="D1072" s="431">
        <v>123900</v>
      </c>
      <c r="E1072" s="20">
        <v>0</v>
      </c>
      <c r="F1072" s="20">
        <v>0</v>
      </c>
      <c r="G1072" s="417">
        <v>0</v>
      </c>
    </row>
    <row r="1073" spans="1:7" x14ac:dyDescent="0.3">
      <c r="A1073" t="s">
        <v>1508</v>
      </c>
      <c r="B1073" s="2" t="s">
        <v>17</v>
      </c>
      <c r="C1073" s="279" t="s">
        <v>1972</v>
      </c>
      <c r="D1073" s="431">
        <v>263200</v>
      </c>
      <c r="E1073" s="20">
        <v>0</v>
      </c>
      <c r="F1073" s="20">
        <v>0</v>
      </c>
      <c r="G1073" s="417">
        <v>0</v>
      </c>
    </row>
    <row r="1074" spans="1:7" x14ac:dyDescent="0.3">
      <c r="A1074" t="s">
        <v>1135</v>
      </c>
      <c r="B1074" s="2" t="s">
        <v>17</v>
      </c>
      <c r="C1074" s="279" t="s">
        <v>38</v>
      </c>
      <c r="D1074" s="431">
        <v>235600</v>
      </c>
      <c r="E1074" s="20">
        <v>0</v>
      </c>
      <c r="F1074" s="20">
        <v>0</v>
      </c>
      <c r="G1074" s="417">
        <v>0</v>
      </c>
    </row>
    <row r="1075" spans="1:7" x14ac:dyDescent="0.3">
      <c r="A1075" t="s">
        <v>1153</v>
      </c>
      <c r="B1075" s="2" t="s">
        <v>17</v>
      </c>
      <c r="C1075" s="279" t="s">
        <v>1971</v>
      </c>
      <c r="D1075" s="431">
        <v>506500</v>
      </c>
      <c r="E1075" s="20">
        <v>0</v>
      </c>
      <c r="F1075" s="20">
        <v>0</v>
      </c>
      <c r="G1075" s="417">
        <v>0</v>
      </c>
    </row>
    <row r="1076" spans="1:7" x14ac:dyDescent="0.3">
      <c r="A1076" t="s">
        <v>1158</v>
      </c>
      <c r="B1076" s="2" t="s">
        <v>17</v>
      </c>
      <c r="C1076" s="279" t="s">
        <v>9</v>
      </c>
      <c r="D1076" s="431">
        <v>333100</v>
      </c>
      <c r="E1076" s="20">
        <v>0</v>
      </c>
      <c r="F1076" s="20">
        <v>0</v>
      </c>
      <c r="G1076" s="417">
        <v>0</v>
      </c>
    </row>
    <row r="1077" spans="1:7" x14ac:dyDescent="0.3">
      <c r="A1077" t="s">
        <v>1893</v>
      </c>
      <c r="B1077" s="2" t="s">
        <v>17</v>
      </c>
      <c r="C1077" s="279" t="s">
        <v>1972</v>
      </c>
      <c r="D1077" s="431">
        <v>123900</v>
      </c>
      <c r="E1077" s="20">
        <v>0</v>
      </c>
      <c r="F1077" s="20">
        <v>0</v>
      </c>
      <c r="G1077" s="417">
        <v>0</v>
      </c>
    </row>
    <row r="1078" spans="1:7" x14ac:dyDescent="0.3">
      <c r="A1078" t="s">
        <v>1161</v>
      </c>
      <c r="B1078" s="2" t="s">
        <v>17</v>
      </c>
      <c r="C1078" s="279" t="s">
        <v>10</v>
      </c>
      <c r="D1078" s="431">
        <v>360400</v>
      </c>
      <c r="E1078" s="20">
        <v>0</v>
      </c>
      <c r="F1078" s="20">
        <v>0</v>
      </c>
      <c r="G1078" s="417">
        <v>0</v>
      </c>
    </row>
    <row r="1079" spans="1:7" x14ac:dyDescent="0.3">
      <c r="A1079" t="s">
        <v>1163</v>
      </c>
      <c r="B1079" s="2" t="s">
        <v>17</v>
      </c>
      <c r="C1079" s="279" t="s">
        <v>1970</v>
      </c>
      <c r="D1079" s="431">
        <v>256300</v>
      </c>
      <c r="E1079" s="20">
        <v>0</v>
      </c>
      <c r="F1079" s="20">
        <v>0</v>
      </c>
      <c r="G1079" s="417">
        <v>0</v>
      </c>
    </row>
    <row r="1080" spans="1:7" x14ac:dyDescent="0.3">
      <c r="A1080" t="s">
        <v>976</v>
      </c>
      <c r="B1080" s="2" t="s">
        <v>17</v>
      </c>
      <c r="C1080" s="279" t="s">
        <v>9</v>
      </c>
      <c r="D1080" s="431">
        <v>321500</v>
      </c>
      <c r="E1080" s="20">
        <v>0</v>
      </c>
      <c r="F1080" s="20">
        <v>0</v>
      </c>
      <c r="G1080" s="417">
        <v>0</v>
      </c>
    </row>
    <row r="1081" spans="1:7" x14ac:dyDescent="0.3">
      <c r="A1081" t="s">
        <v>1526</v>
      </c>
      <c r="B1081" s="2" t="s">
        <v>17</v>
      </c>
      <c r="C1081" s="279" t="s">
        <v>10</v>
      </c>
      <c r="D1081" s="431">
        <v>318000</v>
      </c>
      <c r="E1081" s="20">
        <v>0</v>
      </c>
      <c r="F1081" s="20">
        <v>0</v>
      </c>
      <c r="G1081" s="417">
        <v>0</v>
      </c>
    </row>
    <row r="1082" spans="1:7" x14ac:dyDescent="0.3">
      <c r="A1082" t="s">
        <v>1217</v>
      </c>
      <c r="B1082" s="2" t="s">
        <v>17</v>
      </c>
      <c r="C1082" s="279" t="s">
        <v>38</v>
      </c>
      <c r="D1082" s="431">
        <v>348200</v>
      </c>
      <c r="E1082" s="20">
        <v>0</v>
      </c>
      <c r="F1082" s="20">
        <v>0</v>
      </c>
      <c r="G1082" s="417">
        <v>0</v>
      </c>
    </row>
    <row r="1083" spans="1:7" x14ac:dyDescent="0.3">
      <c r="A1083" t="s">
        <v>1909</v>
      </c>
      <c r="B1083" s="2" t="s">
        <v>17</v>
      </c>
      <c r="C1083" s="279" t="s">
        <v>1972</v>
      </c>
      <c r="D1083" s="431">
        <v>184400</v>
      </c>
      <c r="E1083" s="20">
        <v>0</v>
      </c>
      <c r="F1083" s="20">
        <v>0</v>
      </c>
      <c r="G1083" s="417">
        <v>0</v>
      </c>
    </row>
    <row r="1084" spans="1:7" x14ac:dyDescent="0.3">
      <c r="A1084" t="s">
        <v>1528</v>
      </c>
      <c r="B1084" s="2" t="s">
        <v>17</v>
      </c>
      <c r="C1084" s="279" t="s">
        <v>38</v>
      </c>
      <c r="D1084" s="431">
        <v>301300</v>
      </c>
      <c r="E1084" s="20">
        <v>0</v>
      </c>
      <c r="F1084" s="20">
        <v>0</v>
      </c>
      <c r="G1084" s="417">
        <v>0</v>
      </c>
    </row>
    <row r="1085" spans="1:7" x14ac:dyDescent="0.3">
      <c r="A1085" t="s">
        <v>1912</v>
      </c>
      <c r="B1085" s="2" t="s">
        <v>17</v>
      </c>
      <c r="C1085" s="279" t="s">
        <v>9</v>
      </c>
      <c r="D1085" s="431">
        <v>102400</v>
      </c>
      <c r="E1085" s="20">
        <v>0</v>
      </c>
      <c r="F1085" s="20">
        <v>0</v>
      </c>
      <c r="G1085" s="417">
        <v>0</v>
      </c>
    </row>
    <row r="1086" spans="1:7" x14ac:dyDescent="0.3">
      <c r="A1086" t="s">
        <v>987</v>
      </c>
      <c r="B1086" s="2" t="s">
        <v>17</v>
      </c>
      <c r="C1086" s="279" t="s">
        <v>38</v>
      </c>
      <c r="D1086" s="431">
        <v>176300</v>
      </c>
      <c r="E1086" s="20">
        <v>0</v>
      </c>
      <c r="F1086" s="20">
        <v>0</v>
      </c>
      <c r="G1086" s="417">
        <v>0</v>
      </c>
    </row>
    <row r="1087" spans="1:7" x14ac:dyDescent="0.3">
      <c r="A1087" t="s">
        <v>1254</v>
      </c>
      <c r="B1087" s="2" t="s">
        <v>17</v>
      </c>
      <c r="C1087" s="279" t="s">
        <v>9</v>
      </c>
      <c r="D1087" s="432">
        <v>320700</v>
      </c>
      <c r="E1087" s="20">
        <v>0</v>
      </c>
      <c r="F1087" s="20">
        <v>0</v>
      </c>
      <c r="G1087" s="417">
        <v>0</v>
      </c>
    </row>
    <row r="1088" spans="1:7" x14ac:dyDescent="0.3">
      <c r="A1088" t="s">
        <v>1265</v>
      </c>
      <c r="B1088" s="2" t="s">
        <v>17</v>
      </c>
      <c r="C1088" s="279" t="s">
        <v>1974</v>
      </c>
      <c r="D1088" s="432">
        <v>353900</v>
      </c>
      <c r="E1088" s="20">
        <v>0</v>
      </c>
      <c r="F1088" s="20">
        <v>0</v>
      </c>
      <c r="G1088" s="417">
        <v>0</v>
      </c>
    </row>
    <row r="1089" spans="1:7" x14ac:dyDescent="0.3">
      <c r="A1089" t="s">
        <v>991</v>
      </c>
      <c r="B1089" s="2" t="s">
        <v>17</v>
      </c>
      <c r="C1089" s="279" t="s">
        <v>38</v>
      </c>
      <c r="D1089" s="432">
        <v>360400</v>
      </c>
      <c r="E1089" s="20">
        <v>0</v>
      </c>
      <c r="F1089" s="20">
        <v>0</v>
      </c>
      <c r="G1089" s="417">
        <v>0</v>
      </c>
    </row>
    <row r="1090" spans="1:7" x14ac:dyDescent="0.3">
      <c r="A1090" t="s">
        <v>1533</v>
      </c>
      <c r="B1090" s="2" t="s">
        <v>17</v>
      </c>
      <c r="C1090" s="279" t="s">
        <v>1974</v>
      </c>
      <c r="D1090" s="432">
        <v>310400</v>
      </c>
      <c r="E1090" s="20">
        <v>0</v>
      </c>
      <c r="F1090" s="20">
        <v>0</v>
      </c>
      <c r="G1090" s="417">
        <v>0</v>
      </c>
    </row>
    <row r="1091" spans="1:7" x14ac:dyDescent="0.3">
      <c r="A1091" t="s">
        <v>1931</v>
      </c>
      <c r="B1091" s="2" t="s">
        <v>17</v>
      </c>
      <c r="C1091" s="279" t="s">
        <v>38</v>
      </c>
      <c r="D1091" s="432">
        <v>102400</v>
      </c>
      <c r="E1091" s="20">
        <v>0</v>
      </c>
      <c r="F1091" s="20">
        <v>0</v>
      </c>
      <c r="G1091" s="417">
        <v>0</v>
      </c>
    </row>
    <row r="1092" spans="1:7" x14ac:dyDescent="0.3">
      <c r="A1092" t="s">
        <v>1312</v>
      </c>
      <c r="B1092" s="2" t="s">
        <v>17</v>
      </c>
      <c r="C1092" s="279" t="s">
        <v>10</v>
      </c>
      <c r="D1092" s="432">
        <v>662400</v>
      </c>
      <c r="E1092" s="20">
        <v>0</v>
      </c>
      <c r="F1092" s="20">
        <v>0</v>
      </c>
      <c r="G1092" s="417">
        <v>0</v>
      </c>
    </row>
    <row r="1093" spans="1:7" x14ac:dyDescent="0.3">
      <c r="A1093" t="s">
        <v>1679</v>
      </c>
      <c r="B1093" s="2" t="s">
        <v>17</v>
      </c>
      <c r="C1093" s="279" t="s">
        <v>11</v>
      </c>
      <c r="D1093" s="432">
        <v>123900</v>
      </c>
      <c r="E1093" s="20">
        <v>0</v>
      </c>
      <c r="F1093" s="20">
        <v>0</v>
      </c>
      <c r="G1093" s="417">
        <v>0</v>
      </c>
    </row>
    <row r="1094" spans="1:7" x14ac:dyDescent="0.3">
      <c r="A1094" t="s">
        <v>1684</v>
      </c>
      <c r="B1094" s="2" t="s">
        <v>17</v>
      </c>
      <c r="C1094" s="279" t="s">
        <v>38</v>
      </c>
      <c r="D1094" s="432">
        <v>160800</v>
      </c>
      <c r="E1094" s="20">
        <v>0</v>
      </c>
      <c r="F1094" s="20">
        <v>0</v>
      </c>
      <c r="G1094" s="417">
        <v>0</v>
      </c>
    </row>
    <row r="1095" spans="1:7" x14ac:dyDescent="0.3">
      <c r="A1095" t="s">
        <v>1360</v>
      </c>
      <c r="B1095" s="2" t="s">
        <v>17</v>
      </c>
      <c r="C1095" s="279" t="s">
        <v>9</v>
      </c>
      <c r="D1095" s="432">
        <v>425300</v>
      </c>
      <c r="E1095" s="20">
        <v>0</v>
      </c>
      <c r="F1095" s="20">
        <v>0</v>
      </c>
      <c r="G1095" s="417">
        <v>0</v>
      </c>
    </row>
    <row r="1096" spans="1:7" x14ac:dyDescent="0.3">
      <c r="A1096" t="s">
        <v>1379</v>
      </c>
      <c r="B1096" s="2" t="s">
        <v>17</v>
      </c>
      <c r="C1096" s="279" t="s">
        <v>38</v>
      </c>
      <c r="D1096" s="432">
        <v>279300</v>
      </c>
      <c r="E1096" s="20">
        <v>0</v>
      </c>
      <c r="F1096" s="20">
        <v>0</v>
      </c>
      <c r="G1096" s="417">
        <v>0</v>
      </c>
    </row>
    <row r="1097" spans="1:7" x14ac:dyDescent="0.3">
      <c r="A1097" t="s">
        <v>1558</v>
      </c>
      <c r="B1097" s="2" t="s">
        <v>17</v>
      </c>
      <c r="C1097" s="279" t="s">
        <v>10</v>
      </c>
      <c r="D1097" s="432">
        <v>481800</v>
      </c>
      <c r="E1097" s="20">
        <v>0</v>
      </c>
      <c r="F1097" s="20">
        <v>0</v>
      </c>
      <c r="G1097" s="417">
        <v>0</v>
      </c>
    </row>
    <row r="1098" spans="1:7" x14ac:dyDescent="0.3">
      <c r="A1098" t="s">
        <v>1395</v>
      </c>
      <c r="B1098" s="2" t="s">
        <v>17</v>
      </c>
      <c r="C1098" s="279" t="s">
        <v>38</v>
      </c>
      <c r="D1098" s="432">
        <v>214600</v>
      </c>
      <c r="E1098" s="20">
        <v>0</v>
      </c>
      <c r="F1098" s="20">
        <v>0</v>
      </c>
      <c r="G1098" s="417">
        <v>0</v>
      </c>
    </row>
    <row r="1099" spans="1:7" x14ac:dyDescent="0.3">
      <c r="A1099" t="s">
        <v>1396</v>
      </c>
      <c r="B1099" s="2" t="s">
        <v>17</v>
      </c>
      <c r="C1099" s="279" t="s">
        <v>10</v>
      </c>
      <c r="D1099" s="432">
        <v>224700</v>
      </c>
      <c r="E1099" s="20">
        <v>0</v>
      </c>
      <c r="F1099" s="20">
        <v>0</v>
      </c>
      <c r="G1099" s="417">
        <v>0</v>
      </c>
    </row>
    <row r="1100" spans="1:7" x14ac:dyDescent="0.3">
      <c r="A1100" t="s">
        <v>1421</v>
      </c>
      <c r="B1100" s="2" t="s">
        <v>17</v>
      </c>
      <c r="C1100" s="279" t="s">
        <v>9</v>
      </c>
      <c r="D1100" s="432">
        <v>227200</v>
      </c>
      <c r="E1100" s="20">
        <v>0</v>
      </c>
      <c r="F1100" s="20">
        <v>0</v>
      </c>
      <c r="G1100" s="417">
        <v>0</v>
      </c>
    </row>
    <row r="1101" spans="1:7" x14ac:dyDescent="0.3">
      <c r="A1101" t="s">
        <v>1429</v>
      </c>
      <c r="B1101" s="2" t="s">
        <v>17</v>
      </c>
      <c r="C1101" s="279" t="s">
        <v>1971</v>
      </c>
      <c r="D1101" s="432">
        <v>474800</v>
      </c>
      <c r="E1101" s="20">
        <v>0</v>
      </c>
      <c r="F1101" s="20">
        <v>0</v>
      </c>
      <c r="G1101" s="417">
        <v>0</v>
      </c>
    </row>
    <row r="1102" spans="1:7" x14ac:dyDescent="0.3">
      <c r="A1102" t="s">
        <v>1701</v>
      </c>
      <c r="B1102" s="2" t="s">
        <v>17</v>
      </c>
      <c r="C1102" s="279" t="s">
        <v>1970</v>
      </c>
      <c r="D1102" s="432">
        <v>123900</v>
      </c>
      <c r="E1102" s="20">
        <v>0</v>
      </c>
      <c r="F1102" s="20">
        <v>0</v>
      </c>
      <c r="G1102" s="417">
        <v>0</v>
      </c>
    </row>
    <row r="1103" spans="1:7" x14ac:dyDescent="0.3">
      <c r="A1103" t="s">
        <v>1704</v>
      </c>
      <c r="B1103" s="2" t="s">
        <v>17</v>
      </c>
      <c r="C1103" s="279" t="s">
        <v>1971</v>
      </c>
      <c r="D1103" s="432">
        <v>123900</v>
      </c>
      <c r="E1103" s="20">
        <v>0</v>
      </c>
      <c r="F1103" s="20">
        <v>0</v>
      </c>
      <c r="G1103" s="417">
        <v>0</v>
      </c>
    </row>
    <row r="1104" spans="1:7" x14ac:dyDescent="0.3">
      <c r="A1104" t="s">
        <v>1454</v>
      </c>
      <c r="B1104" s="2" t="s">
        <v>17</v>
      </c>
      <c r="C1104" s="279" t="s">
        <v>9</v>
      </c>
      <c r="D1104" s="432">
        <v>447500</v>
      </c>
      <c r="E1104" s="20">
        <v>0</v>
      </c>
      <c r="F1104" s="20">
        <v>0</v>
      </c>
      <c r="G1104" s="417">
        <v>0</v>
      </c>
    </row>
    <row r="1105" spans="1:7" x14ac:dyDescent="0.3">
      <c r="A1105" t="s">
        <v>1465</v>
      </c>
      <c r="B1105" s="2" t="s">
        <v>17</v>
      </c>
      <c r="C1105" s="279" t="s">
        <v>11</v>
      </c>
      <c r="D1105" s="432">
        <v>605100</v>
      </c>
      <c r="E1105" s="20">
        <v>0</v>
      </c>
      <c r="F1105" s="20">
        <v>0</v>
      </c>
      <c r="G1105" s="417">
        <v>0</v>
      </c>
    </row>
    <row r="1106" spans="1:7" x14ac:dyDescent="0.3">
      <c r="A1106" t="s">
        <v>956</v>
      </c>
      <c r="B1106" s="2" t="s">
        <v>18</v>
      </c>
      <c r="C1106" s="279" t="s">
        <v>1971</v>
      </c>
      <c r="D1106" s="431">
        <v>461200</v>
      </c>
      <c r="E1106" s="20">
        <v>0</v>
      </c>
      <c r="F1106" s="20">
        <v>0</v>
      </c>
      <c r="G1106" s="417">
        <v>0</v>
      </c>
    </row>
    <row r="1107" spans="1:7" x14ac:dyDescent="0.3">
      <c r="A1107" t="s">
        <v>1052</v>
      </c>
      <c r="B1107" s="2" t="s">
        <v>18</v>
      </c>
      <c r="C1107" s="279" t="s">
        <v>9</v>
      </c>
      <c r="D1107" s="431">
        <v>272000</v>
      </c>
      <c r="E1107" s="20">
        <v>0</v>
      </c>
      <c r="F1107" s="20">
        <v>0</v>
      </c>
      <c r="G1107" s="417">
        <v>0</v>
      </c>
    </row>
    <row r="1108" spans="1:7" x14ac:dyDescent="0.3">
      <c r="A1108" t="s">
        <v>1056</v>
      </c>
      <c r="B1108" s="2" t="s">
        <v>18</v>
      </c>
      <c r="C1108" s="279" t="s">
        <v>1977</v>
      </c>
      <c r="D1108" s="431">
        <v>537200</v>
      </c>
      <c r="E1108" s="20">
        <v>0</v>
      </c>
      <c r="F1108" s="20">
        <v>0</v>
      </c>
      <c r="G1108" s="417">
        <v>0</v>
      </c>
    </row>
    <row r="1109" spans="1:7" x14ac:dyDescent="0.3">
      <c r="A1109" t="s">
        <v>1062</v>
      </c>
      <c r="B1109" s="2" t="s">
        <v>18</v>
      </c>
      <c r="C1109" s="279" t="s">
        <v>9</v>
      </c>
      <c r="D1109" s="431">
        <v>277500</v>
      </c>
      <c r="E1109" s="20">
        <v>0</v>
      </c>
      <c r="F1109" s="20">
        <v>0</v>
      </c>
      <c r="G1109" s="417">
        <v>0</v>
      </c>
    </row>
    <row r="1110" spans="1:7" x14ac:dyDescent="0.3">
      <c r="A1110" t="s">
        <v>1493</v>
      </c>
      <c r="B1110" s="2" t="s">
        <v>18</v>
      </c>
      <c r="C1110" s="279" t="s">
        <v>1972</v>
      </c>
      <c r="D1110" s="431">
        <v>311400</v>
      </c>
      <c r="E1110" s="20">
        <v>0</v>
      </c>
      <c r="F1110" s="20">
        <v>0</v>
      </c>
      <c r="G1110" s="417">
        <v>0</v>
      </c>
    </row>
    <row r="1111" spans="1:7" x14ac:dyDescent="0.3">
      <c r="A1111" t="s">
        <v>1085</v>
      </c>
      <c r="B1111" s="2" t="s">
        <v>18</v>
      </c>
      <c r="C1111" s="279" t="s">
        <v>38</v>
      </c>
      <c r="D1111" s="431">
        <v>501500</v>
      </c>
      <c r="E1111" s="20">
        <v>0</v>
      </c>
      <c r="F1111" s="20">
        <v>0</v>
      </c>
      <c r="G1111" s="417">
        <v>0</v>
      </c>
    </row>
    <row r="1112" spans="1:7" x14ac:dyDescent="0.3">
      <c r="A1112" t="s">
        <v>1089</v>
      </c>
      <c r="B1112" s="2" t="s">
        <v>18</v>
      </c>
      <c r="C1112" s="279" t="s">
        <v>11</v>
      </c>
      <c r="D1112" s="431">
        <v>374400</v>
      </c>
      <c r="E1112" s="20">
        <v>0</v>
      </c>
      <c r="F1112" s="20">
        <v>0</v>
      </c>
      <c r="G1112" s="417">
        <v>0</v>
      </c>
    </row>
    <row r="1113" spans="1:7" x14ac:dyDescent="0.3">
      <c r="A1113" t="s">
        <v>1873</v>
      </c>
      <c r="B1113" s="2" t="s">
        <v>18</v>
      </c>
      <c r="C1113" s="279" t="s">
        <v>10</v>
      </c>
      <c r="D1113" s="431">
        <v>175800</v>
      </c>
      <c r="E1113" s="20">
        <v>0</v>
      </c>
      <c r="F1113" s="20">
        <v>0</v>
      </c>
      <c r="G1113" s="417">
        <v>0</v>
      </c>
    </row>
    <row r="1114" spans="1:7" x14ac:dyDescent="0.3">
      <c r="A1114" t="s">
        <v>1875</v>
      </c>
      <c r="B1114" s="2" t="s">
        <v>18</v>
      </c>
      <c r="C1114" s="279" t="s">
        <v>10</v>
      </c>
      <c r="D1114" s="431">
        <v>102400</v>
      </c>
      <c r="E1114" s="20">
        <v>0</v>
      </c>
      <c r="F1114" s="20">
        <v>0</v>
      </c>
      <c r="G1114" s="417">
        <v>0</v>
      </c>
    </row>
    <row r="1115" spans="1:7" x14ac:dyDescent="0.3">
      <c r="A1115" t="s">
        <v>1876</v>
      </c>
      <c r="B1115" s="2" t="s">
        <v>18</v>
      </c>
      <c r="C1115" s="279" t="s">
        <v>38</v>
      </c>
      <c r="D1115" s="431">
        <v>420400</v>
      </c>
      <c r="E1115" s="20">
        <v>0</v>
      </c>
      <c r="F1115" s="20">
        <v>0</v>
      </c>
      <c r="G1115" s="417">
        <v>0</v>
      </c>
    </row>
    <row r="1116" spans="1:7" x14ac:dyDescent="0.3">
      <c r="A1116" t="s">
        <v>1642</v>
      </c>
      <c r="B1116" s="2" t="s">
        <v>18</v>
      </c>
      <c r="C1116" s="279" t="s">
        <v>11</v>
      </c>
      <c r="D1116" s="431">
        <v>123900</v>
      </c>
      <c r="E1116" s="20">
        <v>0</v>
      </c>
      <c r="F1116" s="20">
        <v>0</v>
      </c>
      <c r="G1116" s="417">
        <v>0</v>
      </c>
    </row>
    <row r="1117" spans="1:7" x14ac:dyDescent="0.3">
      <c r="A1117" t="s">
        <v>1125</v>
      </c>
      <c r="B1117" s="2" t="s">
        <v>18</v>
      </c>
      <c r="C1117" s="279" t="s">
        <v>10</v>
      </c>
      <c r="D1117" s="431">
        <v>457300</v>
      </c>
      <c r="E1117" s="20">
        <v>0</v>
      </c>
      <c r="F1117" s="20">
        <v>0</v>
      </c>
      <c r="G1117" s="417">
        <v>0</v>
      </c>
    </row>
    <row r="1118" spans="1:7" x14ac:dyDescent="0.3">
      <c r="A1118" t="s">
        <v>1138</v>
      </c>
      <c r="B1118" s="2" t="s">
        <v>18</v>
      </c>
      <c r="C1118" s="279" t="s">
        <v>9</v>
      </c>
      <c r="D1118" s="431">
        <v>362600</v>
      </c>
      <c r="E1118" s="20">
        <v>0</v>
      </c>
      <c r="F1118" s="20">
        <v>0</v>
      </c>
      <c r="G1118" s="417">
        <v>0</v>
      </c>
    </row>
    <row r="1119" spans="1:7" x14ac:dyDescent="0.3">
      <c r="A1119" t="s">
        <v>1647</v>
      </c>
      <c r="B1119" s="2" t="s">
        <v>18</v>
      </c>
      <c r="C1119" s="279" t="s">
        <v>38</v>
      </c>
      <c r="D1119" s="431">
        <v>148000</v>
      </c>
      <c r="E1119" s="20">
        <v>0</v>
      </c>
      <c r="F1119" s="20">
        <v>0</v>
      </c>
      <c r="G1119" s="417">
        <v>0</v>
      </c>
    </row>
    <row r="1120" spans="1:7" x14ac:dyDescent="0.3">
      <c r="A1120" t="s">
        <v>1147</v>
      </c>
      <c r="B1120" s="2" t="s">
        <v>18</v>
      </c>
      <c r="C1120" s="279" t="s">
        <v>9</v>
      </c>
      <c r="D1120" s="431">
        <v>486800</v>
      </c>
      <c r="E1120" s="20">
        <v>0</v>
      </c>
      <c r="F1120" s="20">
        <v>0</v>
      </c>
      <c r="G1120" s="417">
        <v>0</v>
      </c>
    </row>
    <row r="1121" spans="1:7" x14ac:dyDescent="0.3">
      <c r="A1121" t="s">
        <v>1895</v>
      </c>
      <c r="B1121" s="2" t="s">
        <v>18</v>
      </c>
      <c r="C1121" s="279" t="s">
        <v>1973</v>
      </c>
      <c r="D1121" s="431">
        <v>117300</v>
      </c>
      <c r="E1121" s="20">
        <v>0</v>
      </c>
      <c r="F1121" s="20">
        <v>0</v>
      </c>
      <c r="G1121" s="417">
        <v>0</v>
      </c>
    </row>
    <row r="1122" spans="1:7" x14ac:dyDescent="0.3">
      <c r="A1122" t="s">
        <v>1191</v>
      </c>
      <c r="B1122" s="2" t="s">
        <v>18</v>
      </c>
      <c r="C1122" s="279" t="s">
        <v>10</v>
      </c>
      <c r="D1122" s="431">
        <v>546300</v>
      </c>
      <c r="E1122" s="20">
        <v>0</v>
      </c>
      <c r="F1122" s="20">
        <v>0</v>
      </c>
      <c r="G1122" s="417">
        <v>0</v>
      </c>
    </row>
    <row r="1123" spans="1:7" x14ac:dyDescent="0.3">
      <c r="A1123" t="s">
        <v>1192</v>
      </c>
      <c r="B1123" s="2" t="s">
        <v>18</v>
      </c>
      <c r="C1123" s="279" t="s">
        <v>9</v>
      </c>
      <c r="D1123" s="431">
        <v>371900</v>
      </c>
      <c r="E1123" s="20">
        <v>0</v>
      </c>
      <c r="F1123" s="20">
        <v>0</v>
      </c>
      <c r="G1123" s="417">
        <v>0</v>
      </c>
    </row>
    <row r="1124" spans="1:7" x14ac:dyDescent="0.3">
      <c r="A1124" t="s">
        <v>907</v>
      </c>
      <c r="B1124" s="2" t="s">
        <v>18</v>
      </c>
      <c r="C1124" s="279" t="s">
        <v>38</v>
      </c>
      <c r="D1124" s="431">
        <v>519500</v>
      </c>
      <c r="E1124" s="20">
        <v>0</v>
      </c>
      <c r="F1124" s="20">
        <v>0</v>
      </c>
      <c r="G1124" s="417">
        <v>0</v>
      </c>
    </row>
    <row r="1125" spans="1:7" x14ac:dyDescent="0.3">
      <c r="A1125" t="s">
        <v>1203</v>
      </c>
      <c r="B1125" s="2" t="s">
        <v>18</v>
      </c>
      <c r="C1125" s="279" t="s">
        <v>9</v>
      </c>
      <c r="D1125" s="431">
        <v>338600</v>
      </c>
      <c r="E1125" s="20">
        <v>0</v>
      </c>
      <c r="F1125" s="20">
        <v>0</v>
      </c>
      <c r="G1125" s="417">
        <v>0</v>
      </c>
    </row>
    <row r="1126" spans="1:7" x14ac:dyDescent="0.3">
      <c r="A1126" t="s">
        <v>1524</v>
      </c>
      <c r="B1126" s="2" t="s">
        <v>18</v>
      </c>
      <c r="C1126" s="279" t="s">
        <v>38</v>
      </c>
      <c r="D1126" s="431">
        <v>270200</v>
      </c>
      <c r="E1126" s="20">
        <v>0</v>
      </c>
      <c r="F1126" s="20">
        <v>0</v>
      </c>
      <c r="G1126" s="417">
        <v>0</v>
      </c>
    </row>
    <row r="1127" spans="1:7" x14ac:dyDescent="0.3">
      <c r="A1127" t="s">
        <v>1527</v>
      </c>
      <c r="B1127" s="2" t="s">
        <v>18</v>
      </c>
      <c r="C1127" s="279" t="s">
        <v>10</v>
      </c>
      <c r="D1127" s="431">
        <v>360600</v>
      </c>
      <c r="E1127" s="20">
        <v>0</v>
      </c>
      <c r="F1127" s="20">
        <v>0</v>
      </c>
      <c r="G1127" s="417">
        <v>0</v>
      </c>
    </row>
    <row r="1128" spans="1:7" x14ac:dyDescent="0.3">
      <c r="A1128" t="s">
        <v>1916</v>
      </c>
      <c r="B1128" s="2" t="s">
        <v>18</v>
      </c>
      <c r="C1128" s="279" t="s">
        <v>10</v>
      </c>
      <c r="D1128" s="431">
        <v>117300</v>
      </c>
      <c r="E1128" s="20">
        <v>0</v>
      </c>
      <c r="F1128" s="20">
        <v>0</v>
      </c>
      <c r="G1128" s="417">
        <v>0</v>
      </c>
    </row>
    <row r="1129" spans="1:7" x14ac:dyDescent="0.3">
      <c r="A1129" t="s">
        <v>1247</v>
      </c>
      <c r="B1129" s="2" t="s">
        <v>18</v>
      </c>
      <c r="C1129" s="279" t="s">
        <v>9</v>
      </c>
      <c r="D1129" s="431">
        <v>312200</v>
      </c>
      <c r="E1129" s="20">
        <v>0</v>
      </c>
      <c r="F1129" s="20">
        <v>0</v>
      </c>
      <c r="G1129" s="417">
        <v>0</v>
      </c>
    </row>
    <row r="1130" spans="1:7" x14ac:dyDescent="0.3">
      <c r="A1130" t="s">
        <v>1664</v>
      </c>
      <c r="B1130" s="2" t="s">
        <v>18</v>
      </c>
      <c r="C1130" s="279" t="s">
        <v>10</v>
      </c>
      <c r="D1130" s="431">
        <v>123900</v>
      </c>
      <c r="E1130" s="20">
        <v>0</v>
      </c>
      <c r="F1130" s="20">
        <v>0</v>
      </c>
      <c r="G1130" s="417">
        <v>0</v>
      </c>
    </row>
    <row r="1131" spans="1:7" x14ac:dyDescent="0.3">
      <c r="A1131" t="s">
        <v>1307</v>
      </c>
      <c r="B1131" s="2" t="s">
        <v>18</v>
      </c>
      <c r="C1131" s="279" t="s">
        <v>10</v>
      </c>
      <c r="D1131" s="432">
        <v>344000</v>
      </c>
      <c r="E1131" s="20">
        <v>0</v>
      </c>
      <c r="F1131" s="20">
        <v>0</v>
      </c>
      <c r="G1131" s="417">
        <v>0</v>
      </c>
    </row>
    <row r="1132" spans="1:7" x14ac:dyDescent="0.3">
      <c r="A1132" t="s">
        <v>1309</v>
      </c>
      <c r="B1132" s="2" t="s">
        <v>18</v>
      </c>
      <c r="C1132" s="279" t="s">
        <v>38</v>
      </c>
      <c r="D1132" s="432">
        <v>351200</v>
      </c>
      <c r="E1132" s="20">
        <v>0</v>
      </c>
      <c r="F1132" s="20">
        <v>0</v>
      </c>
      <c r="G1132" s="417">
        <v>0</v>
      </c>
    </row>
    <row r="1133" spans="1:7" x14ac:dyDescent="0.3">
      <c r="A1133" t="s">
        <v>1680</v>
      </c>
      <c r="B1133" s="2" t="s">
        <v>18</v>
      </c>
      <c r="C1133" s="279" t="s">
        <v>9</v>
      </c>
      <c r="D1133" s="432">
        <v>102400</v>
      </c>
      <c r="E1133" s="20">
        <v>0</v>
      </c>
      <c r="F1133" s="20">
        <v>0</v>
      </c>
      <c r="G1133" s="417">
        <v>0</v>
      </c>
    </row>
    <row r="1134" spans="1:7" x14ac:dyDescent="0.3">
      <c r="A1134" t="s">
        <v>1939</v>
      </c>
      <c r="B1134" s="2" t="s">
        <v>18</v>
      </c>
      <c r="C1134" s="279" t="s">
        <v>9</v>
      </c>
      <c r="D1134" s="432">
        <v>102400</v>
      </c>
      <c r="E1134" s="20">
        <v>0</v>
      </c>
      <c r="F1134" s="20">
        <v>0</v>
      </c>
      <c r="G1134" s="417">
        <v>0</v>
      </c>
    </row>
    <row r="1135" spans="1:7" x14ac:dyDescent="0.3">
      <c r="A1135" t="s">
        <v>1543</v>
      </c>
      <c r="B1135" s="2" t="s">
        <v>18</v>
      </c>
      <c r="C1135" s="279" t="s">
        <v>38</v>
      </c>
      <c r="D1135" s="432">
        <v>129100</v>
      </c>
      <c r="E1135" s="20">
        <v>0</v>
      </c>
      <c r="F1135" s="20">
        <v>0</v>
      </c>
      <c r="G1135" s="417">
        <v>0</v>
      </c>
    </row>
    <row r="1136" spans="1:7" x14ac:dyDescent="0.3">
      <c r="A1136" t="s">
        <v>1337</v>
      </c>
      <c r="B1136" s="2" t="s">
        <v>18</v>
      </c>
      <c r="C1136" s="279" t="s">
        <v>9</v>
      </c>
      <c r="D1136" s="432">
        <v>323100</v>
      </c>
      <c r="E1136" s="20">
        <v>0</v>
      </c>
      <c r="F1136" s="20">
        <v>0</v>
      </c>
      <c r="G1136" s="417">
        <v>0</v>
      </c>
    </row>
    <row r="1137" spans="1:7" x14ac:dyDescent="0.3">
      <c r="A1137" t="s">
        <v>1342</v>
      </c>
      <c r="B1137" s="2" t="s">
        <v>18</v>
      </c>
      <c r="C1137" s="279" t="s">
        <v>10</v>
      </c>
      <c r="D1137" s="432">
        <v>408100</v>
      </c>
      <c r="E1137" s="20">
        <v>0</v>
      </c>
      <c r="F1137" s="20">
        <v>0</v>
      </c>
      <c r="G1137" s="417">
        <v>0</v>
      </c>
    </row>
    <row r="1138" spans="1:7" x14ac:dyDescent="0.3">
      <c r="A1138" t="s">
        <v>927</v>
      </c>
      <c r="B1138" s="2" t="s">
        <v>18</v>
      </c>
      <c r="C1138" s="279" t="s">
        <v>1975</v>
      </c>
      <c r="D1138" s="432">
        <v>174000</v>
      </c>
      <c r="E1138" s="20">
        <v>0</v>
      </c>
      <c r="F1138" s="20">
        <v>0</v>
      </c>
      <c r="G1138" s="417">
        <v>0</v>
      </c>
    </row>
    <row r="1139" spans="1:7" x14ac:dyDescent="0.3">
      <c r="A1139" t="s">
        <v>1946</v>
      </c>
      <c r="B1139" s="2" t="s">
        <v>18</v>
      </c>
      <c r="C1139" s="279" t="s">
        <v>1974</v>
      </c>
      <c r="D1139" s="432">
        <v>102400</v>
      </c>
      <c r="E1139" s="20">
        <v>0</v>
      </c>
      <c r="F1139" s="20">
        <v>0</v>
      </c>
      <c r="G1139" s="417">
        <v>0</v>
      </c>
    </row>
    <row r="1140" spans="1:7" x14ac:dyDescent="0.3">
      <c r="A1140" t="s">
        <v>1378</v>
      </c>
      <c r="B1140" s="2" t="s">
        <v>18</v>
      </c>
      <c r="C1140" s="279" t="s">
        <v>38</v>
      </c>
      <c r="D1140" s="432">
        <v>305900</v>
      </c>
      <c r="E1140" s="20">
        <v>0</v>
      </c>
      <c r="F1140" s="20">
        <v>0</v>
      </c>
      <c r="G1140" s="417">
        <v>0</v>
      </c>
    </row>
    <row r="1141" spans="1:7" x14ac:dyDescent="0.3">
      <c r="A1141" t="s">
        <v>1406</v>
      </c>
      <c r="B1141" s="2" t="s">
        <v>18</v>
      </c>
      <c r="C1141" s="279" t="s">
        <v>1972</v>
      </c>
      <c r="D1141" s="432">
        <v>166100</v>
      </c>
      <c r="E1141" s="20">
        <v>0</v>
      </c>
      <c r="F1141" s="20">
        <v>0</v>
      </c>
      <c r="G1141" s="417">
        <v>0</v>
      </c>
    </row>
    <row r="1142" spans="1:7" x14ac:dyDescent="0.3">
      <c r="A1142" t="s">
        <v>1414</v>
      </c>
      <c r="B1142" s="2" t="s">
        <v>18</v>
      </c>
      <c r="C1142" s="279" t="s">
        <v>1970</v>
      </c>
      <c r="D1142" s="432">
        <v>436300</v>
      </c>
      <c r="E1142" s="20">
        <v>0</v>
      </c>
      <c r="F1142" s="20">
        <v>0</v>
      </c>
      <c r="G1142" s="417">
        <v>0</v>
      </c>
    </row>
    <row r="1143" spans="1:7" x14ac:dyDescent="0.3">
      <c r="A1143" t="s">
        <v>1419</v>
      </c>
      <c r="B1143" s="2" t="s">
        <v>18</v>
      </c>
      <c r="C1143" s="279" t="s">
        <v>11</v>
      </c>
      <c r="D1143" s="432">
        <v>438500</v>
      </c>
      <c r="E1143" s="20">
        <v>0</v>
      </c>
      <c r="F1143" s="20">
        <v>0</v>
      </c>
      <c r="G1143" s="417">
        <v>0</v>
      </c>
    </row>
    <row r="1144" spans="1:7" x14ac:dyDescent="0.3">
      <c r="A1144" t="s">
        <v>1422</v>
      </c>
      <c r="B1144" s="2" t="s">
        <v>18</v>
      </c>
      <c r="C1144" s="279" t="s">
        <v>38</v>
      </c>
      <c r="D1144" s="432">
        <v>427900</v>
      </c>
      <c r="E1144" s="20">
        <v>0</v>
      </c>
      <c r="F1144" s="20">
        <v>0</v>
      </c>
      <c r="G1144" s="417">
        <v>0</v>
      </c>
    </row>
    <row r="1145" spans="1:7" x14ac:dyDescent="0.3">
      <c r="A1145" t="s">
        <v>1427</v>
      </c>
      <c r="B1145" s="2" t="s">
        <v>18</v>
      </c>
      <c r="C1145" s="279" t="s">
        <v>9</v>
      </c>
      <c r="D1145" s="432">
        <v>604000</v>
      </c>
      <c r="E1145" s="20">
        <v>0</v>
      </c>
      <c r="F1145" s="20">
        <v>0</v>
      </c>
      <c r="G1145" s="417">
        <v>0</v>
      </c>
    </row>
    <row r="1146" spans="1:7" x14ac:dyDescent="0.3">
      <c r="A1146" t="s">
        <v>1439</v>
      </c>
      <c r="B1146" s="2" t="s">
        <v>18</v>
      </c>
      <c r="C1146" s="279" t="s">
        <v>1971</v>
      </c>
      <c r="D1146" s="432">
        <v>498100</v>
      </c>
      <c r="E1146" s="20">
        <v>0</v>
      </c>
      <c r="F1146" s="20">
        <v>0</v>
      </c>
      <c r="G1146" s="417">
        <v>0</v>
      </c>
    </row>
    <row r="1147" spans="1:7" x14ac:dyDescent="0.3">
      <c r="A1147" t="s">
        <v>1711</v>
      </c>
      <c r="B1147" s="2" t="s">
        <v>18</v>
      </c>
      <c r="C1147" s="279" t="s">
        <v>1972</v>
      </c>
      <c r="D1147" s="432">
        <v>123900</v>
      </c>
      <c r="E1147" s="20">
        <v>0</v>
      </c>
      <c r="F1147" s="20">
        <v>0</v>
      </c>
      <c r="G1147" s="417">
        <v>0</v>
      </c>
    </row>
    <row r="1148" spans="1:7" x14ac:dyDescent="0.3">
      <c r="A1148" t="s">
        <v>1713</v>
      </c>
      <c r="B1148" s="2" t="s">
        <v>18</v>
      </c>
      <c r="C1148" s="279" t="s">
        <v>1972</v>
      </c>
      <c r="D1148" s="432">
        <v>123900</v>
      </c>
      <c r="E1148" s="20">
        <v>0</v>
      </c>
      <c r="F1148" s="20">
        <v>0</v>
      </c>
      <c r="G1148" s="417">
        <v>0</v>
      </c>
    </row>
    <row r="1149" spans="1:7" x14ac:dyDescent="0.3">
      <c r="A1149" t="s">
        <v>1761</v>
      </c>
      <c r="B1149" s="2" t="s">
        <v>1968</v>
      </c>
      <c r="C1149" s="279" t="s">
        <v>9</v>
      </c>
      <c r="D1149" s="431">
        <v>226800</v>
      </c>
      <c r="E1149" s="20">
        <v>0</v>
      </c>
      <c r="F1149" s="20">
        <v>0</v>
      </c>
      <c r="G1149" s="417">
        <v>0</v>
      </c>
    </row>
    <row r="1150" spans="1:7" x14ac:dyDescent="0.3">
      <c r="A1150" t="s">
        <v>1485</v>
      </c>
      <c r="B1150" s="2" t="s">
        <v>1968</v>
      </c>
      <c r="C1150" s="279" t="s">
        <v>1970</v>
      </c>
      <c r="D1150" s="431">
        <v>123900</v>
      </c>
      <c r="E1150" s="20">
        <v>0</v>
      </c>
      <c r="F1150" s="20">
        <v>0</v>
      </c>
      <c r="G1150" s="417">
        <v>0</v>
      </c>
    </row>
    <row r="1151" spans="1:7" x14ac:dyDescent="0.3">
      <c r="A1151" t="s">
        <v>1759</v>
      </c>
      <c r="B1151" s="2" t="s">
        <v>1968</v>
      </c>
      <c r="C1151" s="279" t="s">
        <v>10</v>
      </c>
      <c r="D1151" s="431">
        <v>335300</v>
      </c>
      <c r="E1151" s="20">
        <v>0</v>
      </c>
      <c r="F1151" s="20">
        <v>0</v>
      </c>
      <c r="G1151" s="417">
        <v>0</v>
      </c>
    </row>
    <row r="1152" spans="1:7" x14ac:dyDescent="0.3">
      <c r="A1152" t="s">
        <v>957</v>
      </c>
      <c r="B1152" s="2" t="s">
        <v>1968</v>
      </c>
      <c r="C1152" s="279" t="s">
        <v>38</v>
      </c>
      <c r="D1152" s="431">
        <v>273900</v>
      </c>
      <c r="E1152" s="20">
        <v>0</v>
      </c>
      <c r="F1152" s="20">
        <v>0</v>
      </c>
      <c r="G1152" s="417">
        <v>0</v>
      </c>
    </row>
    <row r="1153" spans="1:7" x14ac:dyDescent="0.3">
      <c r="A1153" t="s">
        <v>961</v>
      </c>
      <c r="B1153" s="2" t="s">
        <v>1968</v>
      </c>
      <c r="C1153" s="279" t="s">
        <v>11</v>
      </c>
      <c r="D1153" s="431">
        <v>254400</v>
      </c>
      <c r="E1153" s="20">
        <v>0</v>
      </c>
      <c r="F1153" s="20">
        <v>0</v>
      </c>
      <c r="G1153" s="417">
        <v>0</v>
      </c>
    </row>
    <row r="1154" spans="1:7" x14ac:dyDescent="0.3">
      <c r="A1154" t="s">
        <v>1070</v>
      </c>
      <c r="B1154" s="2" t="s">
        <v>1968</v>
      </c>
      <c r="C1154" s="279" t="s">
        <v>9</v>
      </c>
      <c r="D1154" s="431">
        <v>270100</v>
      </c>
      <c r="E1154" s="20">
        <v>0</v>
      </c>
      <c r="F1154" s="20">
        <v>0</v>
      </c>
      <c r="G1154" s="417">
        <v>0</v>
      </c>
    </row>
    <row r="1155" spans="1:7" x14ac:dyDescent="0.3">
      <c r="A1155" t="s">
        <v>1075</v>
      </c>
      <c r="B1155" s="2" t="s">
        <v>1968</v>
      </c>
      <c r="C1155" s="279" t="s">
        <v>9</v>
      </c>
      <c r="D1155" s="431">
        <v>205000</v>
      </c>
      <c r="E1155" s="20">
        <v>0</v>
      </c>
      <c r="F1155" s="20">
        <v>0</v>
      </c>
      <c r="G1155" s="417">
        <v>0</v>
      </c>
    </row>
    <row r="1156" spans="1:7" x14ac:dyDescent="0.3">
      <c r="A1156" t="s">
        <v>1868</v>
      </c>
      <c r="B1156" s="2" t="s">
        <v>1968</v>
      </c>
      <c r="C1156" s="279" t="s">
        <v>38</v>
      </c>
      <c r="D1156" s="431">
        <v>207300</v>
      </c>
      <c r="E1156" s="20">
        <v>0</v>
      </c>
      <c r="F1156" s="20">
        <v>0</v>
      </c>
      <c r="G1156" s="417">
        <v>0</v>
      </c>
    </row>
    <row r="1157" spans="1:7" x14ac:dyDescent="0.3">
      <c r="A1157" t="s">
        <v>1635</v>
      </c>
      <c r="B1157" s="2" t="s">
        <v>1968</v>
      </c>
      <c r="C1157" s="279" t="s">
        <v>10</v>
      </c>
      <c r="D1157" s="431">
        <v>244000</v>
      </c>
      <c r="E1157" s="20">
        <v>0</v>
      </c>
      <c r="F1157" s="20">
        <v>0</v>
      </c>
      <c r="G1157" s="417">
        <v>0</v>
      </c>
    </row>
    <row r="1158" spans="1:7" x14ac:dyDescent="0.3">
      <c r="A1158" t="s">
        <v>1101</v>
      </c>
      <c r="B1158" s="2" t="s">
        <v>1968</v>
      </c>
      <c r="C1158" s="279" t="s">
        <v>1970</v>
      </c>
      <c r="D1158" s="431">
        <v>557700</v>
      </c>
      <c r="E1158" s="20">
        <v>0</v>
      </c>
      <c r="F1158" s="20">
        <v>0</v>
      </c>
      <c r="G1158" s="417">
        <v>0</v>
      </c>
    </row>
    <row r="1159" spans="1:7" x14ac:dyDescent="0.3">
      <c r="A1159" t="s">
        <v>1115</v>
      </c>
      <c r="B1159" s="2" t="s">
        <v>1968</v>
      </c>
      <c r="C1159" s="279" t="s">
        <v>9</v>
      </c>
      <c r="D1159" s="431">
        <v>521200.00000000006</v>
      </c>
      <c r="E1159" s="20">
        <v>0</v>
      </c>
      <c r="F1159" s="20">
        <v>0</v>
      </c>
      <c r="G1159" s="417">
        <v>0</v>
      </c>
    </row>
    <row r="1160" spans="1:7" x14ac:dyDescent="0.3">
      <c r="A1160" t="s">
        <v>1127</v>
      </c>
      <c r="B1160" s="2" t="s">
        <v>1968</v>
      </c>
      <c r="C1160" s="279" t="s">
        <v>38</v>
      </c>
      <c r="D1160" s="431">
        <v>191300</v>
      </c>
      <c r="E1160" s="20">
        <v>0</v>
      </c>
      <c r="F1160" s="20">
        <v>0</v>
      </c>
      <c r="G1160" s="417">
        <v>0</v>
      </c>
    </row>
    <row r="1161" spans="1:7" x14ac:dyDescent="0.3">
      <c r="A1161" t="s">
        <v>1132</v>
      </c>
      <c r="B1161" s="2" t="s">
        <v>1968</v>
      </c>
      <c r="C1161" s="279" t="s">
        <v>9</v>
      </c>
      <c r="D1161" s="431">
        <v>296000</v>
      </c>
      <c r="E1161" s="20">
        <v>0</v>
      </c>
      <c r="F1161" s="20">
        <v>0</v>
      </c>
      <c r="G1161" s="417">
        <v>0</v>
      </c>
    </row>
    <row r="1162" spans="1:7" x14ac:dyDescent="0.3">
      <c r="A1162" t="s">
        <v>1885</v>
      </c>
      <c r="B1162" s="2" t="s">
        <v>1968</v>
      </c>
      <c r="C1162" s="279" t="s">
        <v>38</v>
      </c>
      <c r="D1162" s="431">
        <v>123900</v>
      </c>
      <c r="E1162" s="20">
        <v>0</v>
      </c>
      <c r="F1162" s="20">
        <v>0</v>
      </c>
      <c r="G1162" s="417">
        <v>0</v>
      </c>
    </row>
    <row r="1163" spans="1:7" x14ac:dyDescent="0.3">
      <c r="A1163" t="s">
        <v>1652</v>
      </c>
      <c r="B1163" s="2" t="s">
        <v>1968</v>
      </c>
      <c r="C1163" s="279" t="s">
        <v>1971</v>
      </c>
      <c r="D1163" s="431">
        <v>123900</v>
      </c>
      <c r="E1163" s="20">
        <v>0</v>
      </c>
      <c r="F1163" s="20">
        <v>0</v>
      </c>
      <c r="G1163" s="417">
        <v>0</v>
      </c>
    </row>
    <row r="1164" spans="1:7" x14ac:dyDescent="0.3">
      <c r="A1164" t="s">
        <v>1513</v>
      </c>
      <c r="B1164" s="2" t="s">
        <v>1968</v>
      </c>
      <c r="C1164" s="279" t="s">
        <v>9</v>
      </c>
      <c r="D1164" s="431">
        <v>123900</v>
      </c>
      <c r="E1164" s="20">
        <v>0</v>
      </c>
      <c r="F1164" s="20">
        <v>0</v>
      </c>
      <c r="G1164" s="417">
        <v>0</v>
      </c>
    </row>
    <row r="1165" spans="1:7" x14ac:dyDescent="0.3">
      <c r="A1165" t="s">
        <v>1749</v>
      </c>
      <c r="B1165" s="2" t="s">
        <v>1968</v>
      </c>
      <c r="C1165" s="279" t="s">
        <v>11</v>
      </c>
      <c r="D1165" s="431">
        <v>464300</v>
      </c>
      <c r="E1165" s="20">
        <v>0</v>
      </c>
      <c r="F1165" s="20">
        <v>0</v>
      </c>
      <c r="G1165" s="417">
        <v>0</v>
      </c>
    </row>
    <row r="1166" spans="1:7" x14ac:dyDescent="0.3">
      <c r="A1166" t="s">
        <v>1899</v>
      </c>
      <c r="B1166" s="2" t="s">
        <v>1968</v>
      </c>
      <c r="C1166" s="279" t="s">
        <v>1971</v>
      </c>
      <c r="D1166" s="431">
        <v>102400</v>
      </c>
      <c r="E1166" s="20">
        <v>0</v>
      </c>
      <c r="F1166" s="20">
        <v>0</v>
      </c>
      <c r="G1166" s="417">
        <v>0</v>
      </c>
    </row>
    <row r="1167" spans="1:7" x14ac:dyDescent="0.3">
      <c r="A1167" t="s">
        <v>1183</v>
      </c>
      <c r="B1167" s="2" t="s">
        <v>1968</v>
      </c>
      <c r="C1167" s="279" t="s">
        <v>10</v>
      </c>
      <c r="D1167" s="431">
        <v>534600</v>
      </c>
      <c r="E1167" s="20">
        <v>0</v>
      </c>
      <c r="F1167" s="20">
        <v>0</v>
      </c>
      <c r="G1167" s="417">
        <v>0</v>
      </c>
    </row>
    <row r="1168" spans="1:7" x14ac:dyDescent="0.3">
      <c r="A1168" t="s">
        <v>1185</v>
      </c>
      <c r="B1168" s="2" t="s">
        <v>1968</v>
      </c>
      <c r="C1168" s="279" t="s">
        <v>38</v>
      </c>
      <c r="D1168" s="431">
        <v>421000</v>
      </c>
      <c r="E1168" s="20">
        <v>0</v>
      </c>
      <c r="F1168" s="20">
        <v>0</v>
      </c>
      <c r="G1168" s="417">
        <v>0</v>
      </c>
    </row>
    <row r="1169" spans="1:7" x14ac:dyDescent="0.3">
      <c r="A1169" t="s">
        <v>1902</v>
      </c>
      <c r="B1169" s="2" t="s">
        <v>1968</v>
      </c>
      <c r="C1169" s="279" t="s">
        <v>9</v>
      </c>
      <c r="D1169" s="431">
        <v>117300</v>
      </c>
      <c r="E1169" s="20">
        <v>0</v>
      </c>
      <c r="F1169" s="20">
        <v>0</v>
      </c>
      <c r="G1169" s="417">
        <v>0</v>
      </c>
    </row>
    <row r="1170" spans="1:7" x14ac:dyDescent="0.3">
      <c r="A1170" t="s">
        <v>1746</v>
      </c>
      <c r="B1170" s="2" t="s">
        <v>1968</v>
      </c>
      <c r="C1170" s="279" t="s">
        <v>9</v>
      </c>
      <c r="D1170" s="431">
        <v>233800</v>
      </c>
      <c r="E1170" s="20">
        <v>0</v>
      </c>
      <c r="F1170" s="20">
        <v>0</v>
      </c>
      <c r="G1170" s="417">
        <v>0</v>
      </c>
    </row>
    <row r="1171" spans="1:7" x14ac:dyDescent="0.3">
      <c r="A1171" t="s">
        <v>1200</v>
      </c>
      <c r="B1171" s="2" t="s">
        <v>1968</v>
      </c>
      <c r="C1171" s="279" t="s">
        <v>9</v>
      </c>
      <c r="D1171" s="431">
        <v>318700</v>
      </c>
      <c r="E1171" s="20">
        <v>0</v>
      </c>
      <c r="F1171" s="20">
        <v>0</v>
      </c>
      <c r="G1171" s="417">
        <v>0</v>
      </c>
    </row>
    <row r="1172" spans="1:7" x14ac:dyDescent="0.3">
      <c r="A1172" t="s">
        <v>1213</v>
      </c>
      <c r="B1172" s="2" t="s">
        <v>1968</v>
      </c>
      <c r="C1172" s="279" t="s">
        <v>1974</v>
      </c>
      <c r="D1172" s="431">
        <v>499000</v>
      </c>
      <c r="E1172" s="20">
        <v>0</v>
      </c>
      <c r="F1172" s="20">
        <v>0</v>
      </c>
      <c r="G1172" s="417">
        <v>0</v>
      </c>
    </row>
    <row r="1173" spans="1:7" x14ac:dyDescent="0.3">
      <c r="A1173" t="s">
        <v>1216</v>
      </c>
      <c r="B1173" s="2" t="s">
        <v>1968</v>
      </c>
      <c r="C1173" s="279" t="s">
        <v>38</v>
      </c>
      <c r="D1173" s="431">
        <v>463400</v>
      </c>
      <c r="E1173" s="20">
        <v>0</v>
      </c>
      <c r="F1173" s="20">
        <v>0</v>
      </c>
      <c r="G1173" s="417">
        <v>0</v>
      </c>
    </row>
    <row r="1174" spans="1:7" x14ac:dyDescent="0.3">
      <c r="A1174" t="s">
        <v>980</v>
      </c>
      <c r="B1174" s="2" t="s">
        <v>1968</v>
      </c>
      <c r="C1174" s="279" t="s">
        <v>9</v>
      </c>
      <c r="D1174" s="431">
        <v>345800</v>
      </c>
      <c r="E1174" s="20">
        <v>0</v>
      </c>
      <c r="F1174" s="20">
        <v>0</v>
      </c>
      <c r="G1174" s="417">
        <v>0</v>
      </c>
    </row>
    <row r="1175" spans="1:7" x14ac:dyDescent="0.3">
      <c r="A1175" t="s">
        <v>1913</v>
      </c>
      <c r="B1175" s="2" t="s">
        <v>1968</v>
      </c>
      <c r="C1175" s="279" t="s">
        <v>10</v>
      </c>
      <c r="D1175" s="431">
        <v>117300</v>
      </c>
      <c r="E1175" s="20">
        <v>0</v>
      </c>
      <c r="F1175" s="20">
        <v>0</v>
      </c>
      <c r="G1175" s="417">
        <v>0</v>
      </c>
    </row>
    <row r="1176" spans="1:7" x14ac:dyDescent="0.3">
      <c r="A1176" t="s">
        <v>910</v>
      </c>
      <c r="B1176" s="2" t="s">
        <v>1968</v>
      </c>
      <c r="C1176" s="279" t="s">
        <v>9</v>
      </c>
      <c r="D1176" s="431">
        <v>250000</v>
      </c>
      <c r="E1176" s="20">
        <v>0</v>
      </c>
      <c r="F1176" s="20">
        <v>0</v>
      </c>
      <c r="G1176" s="417">
        <v>0</v>
      </c>
    </row>
    <row r="1177" spans="1:7" x14ac:dyDescent="0.3">
      <c r="A1177" t="s">
        <v>1242</v>
      </c>
      <c r="B1177" s="2" t="s">
        <v>1968</v>
      </c>
      <c r="C1177" s="279" t="s">
        <v>10</v>
      </c>
      <c r="D1177" s="431">
        <v>582300</v>
      </c>
      <c r="E1177" s="20">
        <v>0</v>
      </c>
      <c r="F1177" s="20">
        <v>0</v>
      </c>
      <c r="G1177" s="417">
        <v>0</v>
      </c>
    </row>
    <row r="1178" spans="1:7" x14ac:dyDescent="0.3">
      <c r="A1178" t="s">
        <v>1245</v>
      </c>
      <c r="B1178" s="2" t="s">
        <v>1968</v>
      </c>
      <c r="C1178" s="279" t="s">
        <v>9</v>
      </c>
      <c r="D1178" s="431">
        <v>329400</v>
      </c>
      <c r="E1178" s="20">
        <v>0</v>
      </c>
      <c r="F1178" s="20">
        <v>0</v>
      </c>
      <c r="G1178" s="417">
        <v>0</v>
      </c>
    </row>
    <row r="1179" spans="1:7" x14ac:dyDescent="0.3">
      <c r="A1179" t="s">
        <v>1261</v>
      </c>
      <c r="B1179" s="2" t="s">
        <v>1968</v>
      </c>
      <c r="C1179" s="279" t="s">
        <v>38</v>
      </c>
      <c r="D1179" s="432">
        <v>253800</v>
      </c>
      <c r="E1179" s="20">
        <v>0</v>
      </c>
      <c r="F1179" s="20">
        <v>0</v>
      </c>
      <c r="G1179" s="417">
        <v>0</v>
      </c>
    </row>
    <row r="1180" spans="1:7" x14ac:dyDescent="0.3">
      <c r="A1180" t="s">
        <v>1925</v>
      </c>
      <c r="B1180" s="2" t="s">
        <v>1968</v>
      </c>
      <c r="C1180" s="279" t="s">
        <v>1973</v>
      </c>
      <c r="D1180" s="432">
        <v>102400</v>
      </c>
      <c r="E1180" s="20">
        <v>0</v>
      </c>
      <c r="F1180" s="20">
        <v>0</v>
      </c>
      <c r="G1180" s="417">
        <v>0</v>
      </c>
    </row>
    <row r="1181" spans="1:7" x14ac:dyDescent="0.3">
      <c r="A1181" t="s">
        <v>1933</v>
      </c>
      <c r="B1181" s="2" t="s">
        <v>1968</v>
      </c>
      <c r="C1181" s="279" t="s">
        <v>38</v>
      </c>
      <c r="D1181" s="432">
        <v>117300</v>
      </c>
      <c r="E1181" s="20">
        <v>0</v>
      </c>
      <c r="F1181" s="20">
        <v>0</v>
      </c>
      <c r="G1181" s="417">
        <v>0</v>
      </c>
    </row>
    <row r="1182" spans="1:7" x14ac:dyDescent="0.3">
      <c r="A1182" t="s">
        <v>997</v>
      </c>
      <c r="B1182" s="2" t="s">
        <v>1968</v>
      </c>
      <c r="C1182" s="279" t="s">
        <v>10</v>
      </c>
      <c r="D1182" s="432">
        <v>202100</v>
      </c>
      <c r="E1182" s="20">
        <v>0</v>
      </c>
      <c r="F1182" s="20">
        <v>0</v>
      </c>
      <c r="G1182" s="417">
        <v>0</v>
      </c>
    </row>
    <row r="1183" spans="1:7" x14ac:dyDescent="0.3">
      <c r="A1183" t="s">
        <v>1689</v>
      </c>
      <c r="B1183" s="2" t="s">
        <v>1968</v>
      </c>
      <c r="C1183" s="279" t="s">
        <v>38</v>
      </c>
      <c r="D1183" s="432">
        <v>271600</v>
      </c>
      <c r="E1183" s="20">
        <v>0</v>
      </c>
      <c r="F1183" s="20">
        <v>0</v>
      </c>
      <c r="G1183" s="417">
        <v>0</v>
      </c>
    </row>
    <row r="1184" spans="1:7" x14ac:dyDescent="0.3">
      <c r="A1184" t="s">
        <v>1351</v>
      </c>
      <c r="B1184" s="2" t="s">
        <v>1968</v>
      </c>
      <c r="C1184" s="279" t="s">
        <v>10</v>
      </c>
      <c r="D1184" s="432">
        <v>520299.99999999994</v>
      </c>
      <c r="E1184" s="20">
        <v>0</v>
      </c>
      <c r="F1184" s="20">
        <v>0</v>
      </c>
      <c r="G1184" s="417">
        <v>0</v>
      </c>
    </row>
    <row r="1185" spans="1:7" x14ac:dyDescent="0.3">
      <c r="A1185" t="s">
        <v>1363</v>
      </c>
      <c r="B1185" s="2" t="s">
        <v>1968</v>
      </c>
      <c r="C1185" s="279" t="s">
        <v>11</v>
      </c>
      <c r="D1185" s="432">
        <v>506000</v>
      </c>
      <c r="E1185" s="20">
        <v>0</v>
      </c>
      <c r="F1185" s="20">
        <v>0</v>
      </c>
      <c r="G1185" s="417">
        <v>0</v>
      </c>
    </row>
    <row r="1186" spans="1:7" x14ac:dyDescent="0.3">
      <c r="A1186" t="s">
        <v>1370</v>
      </c>
      <c r="B1186" s="2" t="s">
        <v>1968</v>
      </c>
      <c r="C1186" s="279" t="s">
        <v>38</v>
      </c>
      <c r="D1186" s="432">
        <v>325600</v>
      </c>
      <c r="E1186" s="20">
        <v>0</v>
      </c>
      <c r="F1186" s="20">
        <v>0</v>
      </c>
      <c r="G1186" s="417">
        <v>0</v>
      </c>
    </row>
    <row r="1187" spans="1:7" x14ac:dyDescent="0.3">
      <c r="A1187" t="s">
        <v>1950</v>
      </c>
      <c r="B1187" s="2" t="s">
        <v>1968</v>
      </c>
      <c r="C1187" s="279" t="s">
        <v>10</v>
      </c>
      <c r="D1187" s="432">
        <v>139800</v>
      </c>
      <c r="E1187" s="20">
        <v>0</v>
      </c>
      <c r="F1187" s="20">
        <v>0</v>
      </c>
      <c r="G1187" s="417">
        <v>0</v>
      </c>
    </row>
    <row r="1188" spans="1:7" x14ac:dyDescent="0.3">
      <c r="A1188" t="s">
        <v>1570</v>
      </c>
      <c r="B1188" s="2" t="s">
        <v>1968</v>
      </c>
      <c r="C1188" s="279" t="s">
        <v>38</v>
      </c>
      <c r="D1188" s="432">
        <v>123900</v>
      </c>
      <c r="E1188" s="20">
        <v>0</v>
      </c>
      <c r="F1188" s="20">
        <v>0</v>
      </c>
      <c r="G1188" s="417">
        <v>0</v>
      </c>
    </row>
    <row r="1189" spans="1:7" x14ac:dyDescent="0.3">
      <c r="A1189" t="s">
        <v>1434</v>
      </c>
      <c r="B1189" s="2" t="s">
        <v>1968</v>
      </c>
      <c r="C1189" s="279" t="s">
        <v>9</v>
      </c>
      <c r="D1189" s="432">
        <v>501300</v>
      </c>
      <c r="E1189" s="20">
        <v>0</v>
      </c>
      <c r="F1189" s="20">
        <v>0</v>
      </c>
      <c r="G1189" s="417">
        <v>0</v>
      </c>
    </row>
    <row r="1190" spans="1:7" x14ac:dyDescent="0.3">
      <c r="A1190" t="s">
        <v>1447</v>
      </c>
      <c r="B1190" s="2" t="s">
        <v>1968</v>
      </c>
      <c r="C1190" s="279" t="s">
        <v>10</v>
      </c>
      <c r="D1190" s="432">
        <v>469200</v>
      </c>
      <c r="E1190" s="20">
        <v>0</v>
      </c>
      <c r="F1190" s="20">
        <v>0</v>
      </c>
      <c r="G1190" s="417">
        <v>0</v>
      </c>
    </row>
    <row r="1191" spans="1:7" x14ac:dyDescent="0.3">
      <c r="A1191" t="s">
        <v>1581</v>
      </c>
      <c r="B1191" s="2" t="s">
        <v>1968</v>
      </c>
      <c r="C1191" s="279" t="s">
        <v>10</v>
      </c>
      <c r="D1191" s="432">
        <v>344100</v>
      </c>
      <c r="E1191" s="20">
        <v>0</v>
      </c>
      <c r="F1191" s="20">
        <v>0</v>
      </c>
      <c r="G1191" s="417">
        <v>0</v>
      </c>
    </row>
    <row r="1192" spans="1:7" x14ac:dyDescent="0.3">
      <c r="A1192" t="s">
        <v>1456</v>
      </c>
      <c r="B1192" s="2" t="s">
        <v>1968</v>
      </c>
      <c r="C1192" s="279" t="s">
        <v>10</v>
      </c>
      <c r="D1192" s="432">
        <v>573800</v>
      </c>
      <c r="E1192" s="20">
        <v>0</v>
      </c>
      <c r="F1192" s="20">
        <v>0</v>
      </c>
      <c r="G1192" s="417">
        <v>0</v>
      </c>
    </row>
    <row r="1193" spans="1:7" x14ac:dyDescent="0.3">
      <c r="A1193" t="s">
        <v>1039</v>
      </c>
      <c r="B1193" s="2" t="s">
        <v>20</v>
      </c>
      <c r="C1193" s="279" t="s">
        <v>10</v>
      </c>
      <c r="D1193" s="431">
        <v>508300</v>
      </c>
      <c r="E1193" s="20">
        <v>0</v>
      </c>
      <c r="F1193" s="20">
        <v>0</v>
      </c>
      <c r="G1193" s="417">
        <v>0</v>
      </c>
    </row>
    <row r="1194" spans="1:7" x14ac:dyDescent="0.3">
      <c r="A1194" t="s">
        <v>1860</v>
      </c>
      <c r="B1194" s="2" t="s">
        <v>20</v>
      </c>
      <c r="C1194" s="279" t="s">
        <v>1972</v>
      </c>
      <c r="D1194" s="431">
        <v>102400</v>
      </c>
      <c r="E1194" s="20">
        <v>0</v>
      </c>
      <c r="F1194" s="20">
        <v>0</v>
      </c>
      <c r="G1194" s="417">
        <v>0</v>
      </c>
    </row>
    <row r="1195" spans="1:7" x14ac:dyDescent="0.3">
      <c r="A1195" t="s">
        <v>1862</v>
      </c>
      <c r="B1195" s="2" t="s">
        <v>20</v>
      </c>
      <c r="C1195" s="279" t="s">
        <v>9</v>
      </c>
      <c r="D1195" s="431">
        <v>245000</v>
      </c>
      <c r="E1195" s="20">
        <v>0</v>
      </c>
      <c r="F1195" s="20">
        <v>0</v>
      </c>
      <c r="G1195" s="417">
        <v>0</v>
      </c>
    </row>
    <row r="1196" spans="1:7" x14ac:dyDescent="0.3">
      <c r="A1196" t="s">
        <v>1491</v>
      </c>
      <c r="B1196" s="2" t="s">
        <v>20</v>
      </c>
      <c r="C1196" s="279" t="s">
        <v>9</v>
      </c>
      <c r="D1196" s="431">
        <v>354200</v>
      </c>
      <c r="E1196" s="20">
        <v>0</v>
      </c>
      <c r="F1196" s="20">
        <v>0</v>
      </c>
      <c r="G1196" s="417">
        <v>0</v>
      </c>
    </row>
    <row r="1197" spans="1:7" x14ac:dyDescent="0.3">
      <c r="A1197" t="s">
        <v>1066</v>
      </c>
      <c r="B1197" s="2" t="s">
        <v>20</v>
      </c>
      <c r="C1197" s="279" t="s">
        <v>38</v>
      </c>
      <c r="D1197" s="431">
        <v>350300</v>
      </c>
      <c r="E1197" s="20">
        <v>0</v>
      </c>
      <c r="F1197" s="20">
        <v>0</v>
      </c>
      <c r="G1197" s="417">
        <v>0</v>
      </c>
    </row>
    <row r="1198" spans="1:7" x14ac:dyDescent="0.3">
      <c r="A1198" t="s">
        <v>1492</v>
      </c>
      <c r="B1198" s="2" t="s">
        <v>20</v>
      </c>
      <c r="C1198" s="279" t="s">
        <v>38</v>
      </c>
      <c r="D1198" s="431">
        <v>123900</v>
      </c>
      <c r="E1198" s="20">
        <v>0</v>
      </c>
      <c r="F1198" s="20">
        <v>0</v>
      </c>
      <c r="G1198" s="417">
        <v>0</v>
      </c>
    </row>
    <row r="1199" spans="1:7" x14ac:dyDescent="0.3">
      <c r="A1199" t="s">
        <v>1634</v>
      </c>
      <c r="B1199" s="2" t="s">
        <v>20</v>
      </c>
      <c r="C1199" s="279" t="s">
        <v>38</v>
      </c>
      <c r="D1199" s="431">
        <v>197600</v>
      </c>
      <c r="E1199" s="20">
        <v>0</v>
      </c>
      <c r="F1199" s="20">
        <v>0</v>
      </c>
      <c r="G1199" s="417">
        <v>0</v>
      </c>
    </row>
    <row r="1200" spans="1:7" x14ac:dyDescent="0.3">
      <c r="A1200" t="s">
        <v>1136</v>
      </c>
      <c r="B1200" s="2" t="s">
        <v>20</v>
      </c>
      <c r="C1200" s="279" t="s">
        <v>9</v>
      </c>
      <c r="D1200" s="431">
        <v>362100</v>
      </c>
      <c r="E1200" s="20">
        <v>0</v>
      </c>
      <c r="F1200" s="20">
        <v>0</v>
      </c>
      <c r="G1200" s="417">
        <v>0</v>
      </c>
    </row>
    <row r="1201" spans="1:7" x14ac:dyDescent="0.3">
      <c r="A1201" t="s">
        <v>1171</v>
      </c>
      <c r="B1201" s="2" t="s">
        <v>20</v>
      </c>
      <c r="C1201" s="279" t="s">
        <v>9</v>
      </c>
      <c r="D1201" s="431">
        <v>345500</v>
      </c>
      <c r="E1201" s="20">
        <v>0</v>
      </c>
      <c r="F1201" s="20">
        <v>0</v>
      </c>
      <c r="G1201" s="417">
        <v>0</v>
      </c>
    </row>
    <row r="1202" spans="1:7" x14ac:dyDescent="0.3">
      <c r="A1202" t="s">
        <v>1747</v>
      </c>
      <c r="B1202" s="2" t="s">
        <v>20</v>
      </c>
      <c r="C1202" s="279" t="s">
        <v>9</v>
      </c>
      <c r="D1202" s="431">
        <v>254300</v>
      </c>
      <c r="E1202" s="20">
        <v>0</v>
      </c>
      <c r="F1202" s="20">
        <v>0</v>
      </c>
      <c r="G1202" s="417">
        <v>0</v>
      </c>
    </row>
    <row r="1203" spans="1:7" x14ac:dyDescent="0.3">
      <c r="A1203" t="s">
        <v>1184</v>
      </c>
      <c r="B1203" s="2" t="s">
        <v>20</v>
      </c>
      <c r="C1203" s="279" t="s">
        <v>38</v>
      </c>
      <c r="D1203" s="431">
        <v>123900</v>
      </c>
      <c r="E1203" s="20">
        <v>0</v>
      </c>
      <c r="F1203" s="20">
        <v>0</v>
      </c>
      <c r="G1203" s="417">
        <v>0</v>
      </c>
    </row>
    <row r="1204" spans="1:7" x14ac:dyDescent="0.3">
      <c r="A1204" t="s">
        <v>1196</v>
      </c>
      <c r="B1204" s="2" t="s">
        <v>20</v>
      </c>
      <c r="C1204" s="279" t="s">
        <v>9</v>
      </c>
      <c r="D1204" s="431">
        <v>427500</v>
      </c>
      <c r="E1204" s="20">
        <v>0</v>
      </c>
      <c r="F1204" s="20">
        <v>0</v>
      </c>
      <c r="G1204" s="417">
        <v>0</v>
      </c>
    </row>
    <row r="1205" spans="1:7" x14ac:dyDescent="0.3">
      <c r="A1205" t="s">
        <v>1910</v>
      </c>
      <c r="B1205" s="2" t="s">
        <v>20</v>
      </c>
      <c r="C1205" s="279" t="s">
        <v>10</v>
      </c>
      <c r="D1205" s="431">
        <v>117300</v>
      </c>
      <c r="E1205" s="20">
        <v>0</v>
      </c>
      <c r="F1205" s="20">
        <v>0</v>
      </c>
      <c r="G1205" s="417">
        <v>0</v>
      </c>
    </row>
    <row r="1206" spans="1:7" x14ac:dyDescent="0.3">
      <c r="A1206" t="s">
        <v>1229</v>
      </c>
      <c r="B1206" s="2" t="s">
        <v>20</v>
      </c>
      <c r="C1206" s="279" t="s">
        <v>9</v>
      </c>
      <c r="D1206" s="431">
        <v>339300</v>
      </c>
      <c r="E1206" s="20">
        <v>0</v>
      </c>
      <c r="F1206" s="20">
        <v>0</v>
      </c>
      <c r="G1206" s="417">
        <v>0</v>
      </c>
    </row>
    <row r="1207" spans="1:7" x14ac:dyDescent="0.3">
      <c r="A1207" t="s">
        <v>1232</v>
      </c>
      <c r="B1207" s="2" t="s">
        <v>20</v>
      </c>
      <c r="C1207" s="279" t="s">
        <v>1974</v>
      </c>
      <c r="D1207" s="431">
        <v>211400</v>
      </c>
      <c r="E1207" s="20">
        <v>0</v>
      </c>
      <c r="F1207" s="20">
        <v>0</v>
      </c>
      <c r="G1207" s="417">
        <v>0</v>
      </c>
    </row>
    <row r="1208" spans="1:7" x14ac:dyDescent="0.3">
      <c r="A1208" t="s">
        <v>1233</v>
      </c>
      <c r="B1208" s="2" t="s">
        <v>20</v>
      </c>
      <c r="C1208" s="279" t="s">
        <v>9</v>
      </c>
      <c r="D1208" s="431">
        <v>427500</v>
      </c>
      <c r="E1208" s="20">
        <v>0</v>
      </c>
      <c r="F1208" s="20">
        <v>0</v>
      </c>
      <c r="G1208" s="417">
        <v>0</v>
      </c>
    </row>
    <row r="1209" spans="1:7" x14ac:dyDescent="0.3">
      <c r="A1209" t="s">
        <v>989</v>
      </c>
      <c r="B1209" s="2" t="s">
        <v>20</v>
      </c>
      <c r="C1209" s="279" t="s">
        <v>38</v>
      </c>
      <c r="D1209" s="431">
        <v>305800</v>
      </c>
      <c r="E1209" s="20">
        <v>0</v>
      </c>
      <c r="F1209" s="20">
        <v>0</v>
      </c>
      <c r="G1209" s="417">
        <v>0</v>
      </c>
    </row>
    <row r="1210" spans="1:7" x14ac:dyDescent="0.3">
      <c r="A1210" t="s">
        <v>1257</v>
      </c>
      <c r="B1210" s="2" t="s">
        <v>20</v>
      </c>
      <c r="C1210" s="279" t="s">
        <v>38</v>
      </c>
      <c r="D1210" s="432">
        <v>408200</v>
      </c>
      <c r="E1210" s="20">
        <v>0</v>
      </c>
      <c r="F1210" s="20">
        <v>0</v>
      </c>
      <c r="G1210" s="417">
        <v>0</v>
      </c>
    </row>
    <row r="1211" spans="1:7" x14ac:dyDescent="0.3">
      <c r="A1211" t="s">
        <v>1667</v>
      </c>
      <c r="B1211" s="2" t="s">
        <v>20</v>
      </c>
      <c r="C1211" s="279" t="s">
        <v>10</v>
      </c>
      <c r="D1211" s="432">
        <v>165700</v>
      </c>
      <c r="E1211" s="20">
        <v>0</v>
      </c>
      <c r="F1211" s="20">
        <v>0</v>
      </c>
      <c r="G1211" s="417">
        <v>0</v>
      </c>
    </row>
    <row r="1212" spans="1:7" x14ac:dyDescent="0.3">
      <c r="A1212" t="s">
        <v>914</v>
      </c>
      <c r="B1212" s="2" t="s">
        <v>20</v>
      </c>
      <c r="C1212" s="279" t="s">
        <v>11</v>
      </c>
      <c r="D1212" s="432">
        <v>290900</v>
      </c>
      <c r="E1212" s="20">
        <v>0</v>
      </c>
      <c r="F1212" s="20">
        <v>0</v>
      </c>
      <c r="G1212" s="417">
        <v>0</v>
      </c>
    </row>
    <row r="1213" spans="1:7" x14ac:dyDescent="0.3">
      <c r="A1213" t="s">
        <v>1922</v>
      </c>
      <c r="B1213" s="2" t="s">
        <v>20</v>
      </c>
      <c r="C1213" s="279" t="s">
        <v>9</v>
      </c>
      <c r="D1213" s="432">
        <v>117300</v>
      </c>
      <c r="E1213" s="20">
        <v>0</v>
      </c>
      <c r="F1213" s="20">
        <v>0</v>
      </c>
      <c r="G1213" s="417">
        <v>0</v>
      </c>
    </row>
    <row r="1214" spans="1:7" x14ac:dyDescent="0.3">
      <c r="A1214" t="s">
        <v>1923</v>
      </c>
      <c r="B1214" s="2" t="s">
        <v>20</v>
      </c>
      <c r="C1214" s="279" t="s">
        <v>1972</v>
      </c>
      <c r="D1214" s="432">
        <v>279100</v>
      </c>
      <c r="E1214" s="20">
        <v>0</v>
      </c>
      <c r="F1214" s="20">
        <v>0</v>
      </c>
      <c r="G1214" s="417">
        <v>0</v>
      </c>
    </row>
    <row r="1215" spans="1:7" x14ac:dyDescent="0.3">
      <c r="A1215" t="s">
        <v>1924</v>
      </c>
      <c r="B1215" s="2" t="s">
        <v>20</v>
      </c>
      <c r="C1215" s="279" t="s">
        <v>10</v>
      </c>
      <c r="D1215" s="432">
        <v>180300</v>
      </c>
      <c r="E1215" s="20">
        <v>0</v>
      </c>
      <c r="F1215" s="20">
        <v>0</v>
      </c>
      <c r="G1215" s="417">
        <v>0</v>
      </c>
    </row>
    <row r="1216" spans="1:7" x14ac:dyDescent="0.3">
      <c r="A1216" t="s">
        <v>1270</v>
      </c>
      <c r="B1216" s="2" t="s">
        <v>20</v>
      </c>
      <c r="C1216" s="279" t="s">
        <v>10</v>
      </c>
      <c r="D1216" s="432">
        <v>264600</v>
      </c>
      <c r="E1216" s="20">
        <v>0</v>
      </c>
      <c r="F1216" s="20">
        <v>0</v>
      </c>
      <c r="G1216" s="417">
        <v>0</v>
      </c>
    </row>
    <row r="1217" spans="1:7" x14ac:dyDescent="0.3">
      <c r="A1217" t="s">
        <v>919</v>
      </c>
      <c r="B1217" s="2" t="s">
        <v>20</v>
      </c>
      <c r="C1217" s="279" t="s">
        <v>11</v>
      </c>
      <c r="D1217" s="432">
        <v>431100</v>
      </c>
      <c r="E1217" s="20">
        <v>0</v>
      </c>
      <c r="F1217" s="20">
        <v>0</v>
      </c>
      <c r="G1217" s="417">
        <v>0</v>
      </c>
    </row>
    <row r="1218" spans="1:7" x14ac:dyDescent="0.3">
      <c r="A1218" t="s">
        <v>1542</v>
      </c>
      <c r="B1218" s="2" t="s">
        <v>20</v>
      </c>
      <c r="C1218" s="279" t="s">
        <v>1974</v>
      </c>
      <c r="D1218" s="432">
        <v>123900</v>
      </c>
      <c r="E1218" s="20">
        <v>0</v>
      </c>
      <c r="F1218" s="20">
        <v>0</v>
      </c>
      <c r="G1218" s="417">
        <v>0</v>
      </c>
    </row>
    <row r="1219" spans="1:7" x14ac:dyDescent="0.3">
      <c r="A1219" t="s">
        <v>1315</v>
      </c>
      <c r="B1219" s="2" t="s">
        <v>20</v>
      </c>
      <c r="C1219" s="279" t="s">
        <v>38</v>
      </c>
      <c r="D1219" s="432">
        <v>521000</v>
      </c>
      <c r="E1219" s="20">
        <v>0</v>
      </c>
      <c r="F1219" s="20">
        <v>0</v>
      </c>
      <c r="G1219" s="417">
        <v>0</v>
      </c>
    </row>
    <row r="1220" spans="1:7" x14ac:dyDescent="0.3">
      <c r="A1220" t="s">
        <v>1316</v>
      </c>
      <c r="B1220" s="2" t="s">
        <v>20</v>
      </c>
      <c r="C1220" s="279" t="s">
        <v>9</v>
      </c>
      <c r="D1220" s="432">
        <v>123900</v>
      </c>
      <c r="E1220" s="20">
        <v>0</v>
      </c>
      <c r="F1220" s="20">
        <v>0</v>
      </c>
      <c r="G1220" s="417">
        <v>0</v>
      </c>
    </row>
    <row r="1221" spans="1:7" x14ac:dyDescent="0.3">
      <c r="A1221" t="s">
        <v>1317</v>
      </c>
      <c r="B1221" s="2" t="s">
        <v>20</v>
      </c>
      <c r="C1221" s="279" t="s">
        <v>10</v>
      </c>
      <c r="D1221" s="432">
        <v>415600</v>
      </c>
      <c r="E1221" s="20">
        <v>0</v>
      </c>
      <c r="F1221" s="20">
        <v>0</v>
      </c>
      <c r="G1221" s="417">
        <v>0</v>
      </c>
    </row>
    <row r="1222" spans="1:7" x14ac:dyDescent="0.3">
      <c r="A1222" t="s">
        <v>1327</v>
      </c>
      <c r="B1222" s="2" t="s">
        <v>20</v>
      </c>
      <c r="C1222" s="279" t="s">
        <v>10</v>
      </c>
      <c r="D1222" s="432">
        <v>365200</v>
      </c>
      <c r="E1222" s="20">
        <v>0</v>
      </c>
      <c r="F1222" s="20">
        <v>0</v>
      </c>
      <c r="G1222" s="417">
        <v>0</v>
      </c>
    </row>
    <row r="1223" spans="1:7" x14ac:dyDescent="0.3">
      <c r="A1223" t="s">
        <v>1683</v>
      </c>
      <c r="B1223" s="2" t="s">
        <v>20</v>
      </c>
      <c r="C1223" s="279" t="s">
        <v>10</v>
      </c>
      <c r="D1223" s="432">
        <v>478200</v>
      </c>
      <c r="E1223" s="20">
        <v>0</v>
      </c>
      <c r="F1223" s="20">
        <v>0</v>
      </c>
      <c r="G1223" s="417">
        <v>0</v>
      </c>
    </row>
    <row r="1224" spans="1:7" x14ac:dyDescent="0.3">
      <c r="A1224" t="s">
        <v>1685</v>
      </c>
      <c r="B1224" s="2" t="s">
        <v>20</v>
      </c>
      <c r="C1224" s="279" t="s">
        <v>9</v>
      </c>
      <c r="D1224" s="432">
        <v>123900</v>
      </c>
      <c r="E1224" s="20">
        <v>0</v>
      </c>
      <c r="F1224" s="20">
        <v>0</v>
      </c>
      <c r="G1224" s="417">
        <v>0</v>
      </c>
    </row>
    <row r="1225" spans="1:7" x14ac:dyDescent="0.3">
      <c r="A1225" t="s">
        <v>1940</v>
      </c>
      <c r="B1225" s="2" t="s">
        <v>20</v>
      </c>
      <c r="C1225" s="279" t="s">
        <v>38</v>
      </c>
      <c r="D1225" s="432">
        <v>117300</v>
      </c>
      <c r="E1225" s="20">
        <v>0</v>
      </c>
      <c r="F1225" s="20">
        <v>0</v>
      </c>
      <c r="G1225" s="417">
        <v>0</v>
      </c>
    </row>
    <row r="1226" spans="1:7" x14ac:dyDescent="0.3">
      <c r="A1226" t="s">
        <v>1943</v>
      </c>
      <c r="B1226" s="2" t="s">
        <v>20</v>
      </c>
      <c r="C1226" s="279" t="s">
        <v>1973</v>
      </c>
      <c r="D1226" s="432">
        <v>123900</v>
      </c>
      <c r="E1226" s="20">
        <v>0</v>
      </c>
      <c r="F1226" s="20">
        <v>0</v>
      </c>
      <c r="G1226" s="417">
        <v>0</v>
      </c>
    </row>
    <row r="1227" spans="1:7" x14ac:dyDescent="0.3">
      <c r="A1227" t="s">
        <v>1024</v>
      </c>
      <c r="B1227" s="2" t="s">
        <v>20</v>
      </c>
      <c r="C1227" s="279" t="s">
        <v>11</v>
      </c>
      <c r="D1227" s="432">
        <v>356500</v>
      </c>
      <c r="E1227" s="20">
        <v>0</v>
      </c>
      <c r="F1227" s="20">
        <v>0</v>
      </c>
      <c r="G1227" s="417">
        <v>0</v>
      </c>
    </row>
    <row r="1228" spans="1:7" x14ac:dyDescent="0.3">
      <c r="A1228" t="s">
        <v>1390</v>
      </c>
      <c r="B1228" s="2" t="s">
        <v>20</v>
      </c>
      <c r="C1228" s="279" t="s">
        <v>9</v>
      </c>
      <c r="D1228" s="432">
        <v>463300</v>
      </c>
      <c r="E1228" s="20">
        <v>0</v>
      </c>
      <c r="F1228" s="20">
        <v>0</v>
      </c>
      <c r="G1228" s="417">
        <v>0</v>
      </c>
    </row>
    <row r="1229" spans="1:7" x14ac:dyDescent="0.3">
      <c r="A1229" t="s">
        <v>1692</v>
      </c>
      <c r="B1229" s="2" t="s">
        <v>20</v>
      </c>
      <c r="C1229" s="279" t="s">
        <v>38</v>
      </c>
      <c r="D1229" s="432">
        <v>123900</v>
      </c>
      <c r="E1229" s="20">
        <v>0</v>
      </c>
      <c r="F1229" s="20">
        <v>0</v>
      </c>
      <c r="G1229" s="417">
        <v>0</v>
      </c>
    </row>
    <row r="1230" spans="1:7" x14ac:dyDescent="0.3">
      <c r="A1230" t="s">
        <v>1402</v>
      </c>
      <c r="B1230" s="2" t="s">
        <v>20</v>
      </c>
      <c r="C1230" s="279" t="s">
        <v>9</v>
      </c>
      <c r="D1230" s="432">
        <v>624700</v>
      </c>
      <c r="E1230" s="20">
        <v>0</v>
      </c>
      <c r="F1230" s="20">
        <v>0</v>
      </c>
      <c r="G1230" s="417">
        <v>0</v>
      </c>
    </row>
    <row r="1231" spans="1:7" x14ac:dyDescent="0.3">
      <c r="A1231" t="s">
        <v>1423</v>
      </c>
      <c r="B1231" s="2" t="s">
        <v>20</v>
      </c>
      <c r="C1231" s="279" t="s">
        <v>10</v>
      </c>
      <c r="D1231" s="432">
        <v>265600</v>
      </c>
      <c r="E1231" s="20">
        <v>0</v>
      </c>
      <c r="F1231" s="20">
        <v>0</v>
      </c>
      <c r="G1231" s="417">
        <v>0</v>
      </c>
    </row>
    <row r="1232" spans="1:7" x14ac:dyDescent="0.3">
      <c r="A1232" t="s">
        <v>1708</v>
      </c>
      <c r="B1232" s="2" t="s">
        <v>20</v>
      </c>
      <c r="C1232" s="279" t="s">
        <v>10</v>
      </c>
      <c r="D1232" s="432">
        <v>351200</v>
      </c>
      <c r="E1232" s="20">
        <v>0</v>
      </c>
      <c r="F1232" s="20">
        <v>0</v>
      </c>
      <c r="G1232" s="417">
        <v>0</v>
      </c>
    </row>
    <row r="1233" spans="1:7" x14ac:dyDescent="0.3">
      <c r="A1233" t="s">
        <v>1965</v>
      </c>
      <c r="B1233" s="2" t="s">
        <v>20</v>
      </c>
      <c r="C1233" s="279" t="s">
        <v>9</v>
      </c>
      <c r="D1233" s="432">
        <v>130800.00000000001</v>
      </c>
      <c r="E1233" s="20">
        <v>0</v>
      </c>
      <c r="F1233" s="20">
        <v>0</v>
      </c>
      <c r="G1233" s="417">
        <v>0</v>
      </c>
    </row>
    <row r="1234" spans="1:7" x14ac:dyDescent="0.3">
      <c r="A1234" t="s">
        <v>1463</v>
      </c>
      <c r="B1234" s="2" t="s">
        <v>20</v>
      </c>
      <c r="C1234" s="279" t="s">
        <v>38</v>
      </c>
      <c r="D1234" s="432">
        <v>352400</v>
      </c>
      <c r="E1234" s="20">
        <v>0</v>
      </c>
      <c r="F1234" s="20">
        <v>0</v>
      </c>
      <c r="G1234" s="417">
        <v>0</v>
      </c>
    </row>
    <row r="1235" spans="1:7" x14ac:dyDescent="0.3">
      <c r="A1235" t="s">
        <v>1467</v>
      </c>
      <c r="B1235" s="2" t="s">
        <v>20</v>
      </c>
      <c r="C1235" s="279" t="s">
        <v>10</v>
      </c>
      <c r="D1235" s="432">
        <v>309300</v>
      </c>
      <c r="E1235" s="20">
        <v>0</v>
      </c>
      <c r="F1235" s="20">
        <v>0</v>
      </c>
      <c r="G1235" s="417">
        <v>0</v>
      </c>
    </row>
    <row r="1236" spans="1:7" x14ac:dyDescent="0.3">
      <c r="A1236" t="s">
        <v>1852</v>
      </c>
      <c r="B1236" s="2" t="s">
        <v>21</v>
      </c>
      <c r="C1236" s="279" t="s">
        <v>9</v>
      </c>
      <c r="D1236" s="431">
        <v>117300</v>
      </c>
      <c r="E1236" s="20">
        <v>0</v>
      </c>
      <c r="F1236" s="20">
        <v>0</v>
      </c>
      <c r="G1236" s="417">
        <v>0</v>
      </c>
    </row>
    <row r="1237" spans="1:7" x14ac:dyDescent="0.3">
      <c r="A1237" t="s">
        <v>1490</v>
      </c>
      <c r="B1237" s="2" t="s">
        <v>21</v>
      </c>
      <c r="C1237" s="279" t="s">
        <v>9</v>
      </c>
      <c r="D1237" s="431">
        <v>380500</v>
      </c>
      <c r="E1237" s="20">
        <v>0</v>
      </c>
      <c r="F1237" s="20">
        <v>0</v>
      </c>
      <c r="G1237" s="417">
        <v>0</v>
      </c>
    </row>
    <row r="1238" spans="1:7" x14ac:dyDescent="0.3">
      <c r="A1238" t="s">
        <v>1065</v>
      </c>
      <c r="B1238" s="2" t="s">
        <v>21</v>
      </c>
      <c r="C1238" s="279" t="s">
        <v>1971</v>
      </c>
      <c r="D1238" s="431">
        <v>550300</v>
      </c>
      <c r="E1238" s="20">
        <v>0</v>
      </c>
      <c r="F1238" s="20">
        <v>0</v>
      </c>
      <c r="G1238" s="417">
        <v>0</v>
      </c>
    </row>
    <row r="1239" spans="1:7" x14ac:dyDescent="0.3">
      <c r="A1239" t="s">
        <v>1069</v>
      </c>
      <c r="B1239" s="2" t="s">
        <v>21</v>
      </c>
      <c r="C1239" s="279" t="s">
        <v>38</v>
      </c>
      <c r="D1239" s="431">
        <v>339100</v>
      </c>
      <c r="E1239" s="20">
        <v>0</v>
      </c>
      <c r="F1239" s="20">
        <v>0</v>
      </c>
      <c r="G1239" s="417">
        <v>0</v>
      </c>
    </row>
    <row r="1240" spans="1:7" x14ac:dyDescent="0.3">
      <c r="A1240" t="s">
        <v>965</v>
      </c>
      <c r="B1240" s="2" t="s">
        <v>21</v>
      </c>
      <c r="C1240" s="279" t="s">
        <v>38</v>
      </c>
      <c r="D1240" s="431">
        <v>123900</v>
      </c>
      <c r="E1240" s="20">
        <v>0</v>
      </c>
      <c r="F1240" s="20">
        <v>0</v>
      </c>
      <c r="G1240" s="417">
        <v>0</v>
      </c>
    </row>
    <row r="1241" spans="1:7" x14ac:dyDescent="0.3">
      <c r="A1241" t="s">
        <v>1148</v>
      </c>
      <c r="B1241" s="2" t="s">
        <v>21</v>
      </c>
      <c r="C1241" s="279" t="s">
        <v>10</v>
      </c>
      <c r="D1241" s="431">
        <v>322100</v>
      </c>
      <c r="E1241" s="20">
        <v>0</v>
      </c>
      <c r="F1241" s="20">
        <v>0</v>
      </c>
      <c r="G1241" s="417">
        <v>0</v>
      </c>
    </row>
    <row r="1242" spans="1:7" x14ac:dyDescent="0.3">
      <c r="A1242" t="s">
        <v>1892</v>
      </c>
      <c r="B1242" s="2" t="s">
        <v>21</v>
      </c>
      <c r="C1242" s="279" t="s">
        <v>11</v>
      </c>
      <c r="D1242" s="431">
        <v>102400</v>
      </c>
      <c r="E1242" s="20">
        <v>0</v>
      </c>
      <c r="F1242" s="20">
        <v>0</v>
      </c>
      <c r="G1242" s="417">
        <v>0</v>
      </c>
    </row>
    <row r="1243" spans="1:7" x14ac:dyDescent="0.3">
      <c r="A1243" t="s">
        <v>904</v>
      </c>
      <c r="B1243" s="2" t="s">
        <v>21</v>
      </c>
      <c r="C1243" s="279" t="s">
        <v>38</v>
      </c>
      <c r="D1243" s="431">
        <v>360600</v>
      </c>
      <c r="E1243" s="20">
        <v>0</v>
      </c>
      <c r="F1243" s="20">
        <v>0</v>
      </c>
      <c r="G1243" s="417">
        <v>0</v>
      </c>
    </row>
    <row r="1244" spans="1:7" x14ac:dyDescent="0.3">
      <c r="A1244" t="s">
        <v>1176</v>
      </c>
      <c r="B1244" s="2" t="s">
        <v>21</v>
      </c>
      <c r="C1244" s="279" t="s">
        <v>11</v>
      </c>
      <c r="D1244" s="431">
        <v>622100</v>
      </c>
      <c r="E1244" s="20">
        <v>0</v>
      </c>
      <c r="F1244" s="20">
        <v>0</v>
      </c>
      <c r="G1244" s="417">
        <v>0</v>
      </c>
    </row>
    <row r="1245" spans="1:7" x14ac:dyDescent="0.3">
      <c r="A1245" t="s">
        <v>1189</v>
      </c>
      <c r="B1245" s="2" t="s">
        <v>21</v>
      </c>
      <c r="C1245" s="279" t="s">
        <v>11</v>
      </c>
      <c r="D1245" s="431">
        <v>512900</v>
      </c>
      <c r="E1245" s="20">
        <v>0</v>
      </c>
      <c r="F1245" s="20">
        <v>0</v>
      </c>
      <c r="G1245" s="417">
        <v>0</v>
      </c>
    </row>
    <row r="1246" spans="1:7" x14ac:dyDescent="0.3">
      <c r="A1246" t="s">
        <v>1197</v>
      </c>
      <c r="B1246" s="2" t="s">
        <v>21</v>
      </c>
      <c r="C1246" s="279" t="s">
        <v>1972</v>
      </c>
      <c r="D1246" s="431">
        <v>432700</v>
      </c>
      <c r="E1246" s="20">
        <v>0</v>
      </c>
      <c r="F1246" s="20">
        <v>0</v>
      </c>
      <c r="G1246" s="417">
        <v>0</v>
      </c>
    </row>
    <row r="1247" spans="1:7" x14ac:dyDescent="0.3">
      <c r="A1247" t="s">
        <v>1207</v>
      </c>
      <c r="B1247" s="2" t="s">
        <v>21</v>
      </c>
      <c r="C1247" s="279" t="s">
        <v>9</v>
      </c>
      <c r="D1247" s="431">
        <v>339700</v>
      </c>
      <c r="E1247" s="20">
        <v>0</v>
      </c>
      <c r="F1247" s="20">
        <v>0</v>
      </c>
      <c r="G1247" s="417">
        <v>0</v>
      </c>
    </row>
    <row r="1248" spans="1:7" x14ac:dyDescent="0.3">
      <c r="A1248" t="s">
        <v>1660</v>
      </c>
      <c r="B1248" s="2" t="s">
        <v>21</v>
      </c>
      <c r="C1248" s="279" t="s">
        <v>1972</v>
      </c>
      <c r="D1248" s="431">
        <v>123900</v>
      </c>
      <c r="E1248" s="20">
        <v>0</v>
      </c>
      <c r="F1248" s="20">
        <v>0</v>
      </c>
      <c r="G1248" s="417">
        <v>0</v>
      </c>
    </row>
    <row r="1249" spans="1:7" x14ac:dyDescent="0.3">
      <c r="A1249" t="s">
        <v>1226</v>
      </c>
      <c r="B1249" s="2" t="s">
        <v>21</v>
      </c>
      <c r="C1249" s="279" t="s">
        <v>10</v>
      </c>
      <c r="D1249" s="431">
        <v>392100</v>
      </c>
      <c r="E1249" s="20">
        <v>0</v>
      </c>
      <c r="F1249" s="20">
        <v>0</v>
      </c>
      <c r="G1249" s="417">
        <v>0</v>
      </c>
    </row>
    <row r="1250" spans="1:7" x14ac:dyDescent="0.3">
      <c r="A1250" t="s">
        <v>1911</v>
      </c>
      <c r="B1250" s="2" t="s">
        <v>21</v>
      </c>
      <c r="C1250" s="279" t="s">
        <v>38</v>
      </c>
      <c r="D1250" s="431">
        <v>144300</v>
      </c>
      <c r="E1250" s="20">
        <v>0</v>
      </c>
      <c r="F1250" s="20">
        <v>0</v>
      </c>
      <c r="G1250" s="417">
        <v>0</v>
      </c>
    </row>
    <row r="1251" spans="1:7" x14ac:dyDescent="0.3">
      <c r="A1251" t="s">
        <v>983</v>
      </c>
      <c r="B1251" s="2" t="s">
        <v>21</v>
      </c>
      <c r="C1251" s="279" t="s">
        <v>10</v>
      </c>
      <c r="D1251" s="431">
        <v>411200</v>
      </c>
      <c r="E1251" s="20">
        <v>0</v>
      </c>
      <c r="F1251" s="20">
        <v>0</v>
      </c>
      <c r="G1251" s="417">
        <v>0</v>
      </c>
    </row>
    <row r="1252" spans="1:7" x14ac:dyDescent="0.3">
      <c r="A1252" t="s">
        <v>1249</v>
      </c>
      <c r="B1252" s="2" t="s">
        <v>21</v>
      </c>
      <c r="C1252" s="279" t="s">
        <v>10</v>
      </c>
      <c r="D1252" s="432">
        <v>435500</v>
      </c>
      <c r="E1252" s="20">
        <v>0</v>
      </c>
      <c r="F1252" s="20">
        <v>0</v>
      </c>
      <c r="G1252" s="417">
        <v>0</v>
      </c>
    </row>
    <row r="1253" spans="1:7" x14ac:dyDescent="0.3">
      <c r="A1253" t="s">
        <v>1530</v>
      </c>
      <c r="B1253" s="2" t="s">
        <v>21</v>
      </c>
      <c r="C1253" s="279" t="s">
        <v>1972</v>
      </c>
      <c r="D1253" s="432">
        <v>123900</v>
      </c>
      <c r="E1253" s="20">
        <v>0</v>
      </c>
      <c r="F1253" s="20">
        <v>0</v>
      </c>
      <c r="G1253" s="417">
        <v>0</v>
      </c>
    </row>
    <row r="1254" spans="1:7" x14ac:dyDescent="0.3">
      <c r="A1254" t="s">
        <v>1256</v>
      </c>
      <c r="B1254" s="2" t="s">
        <v>21</v>
      </c>
      <c r="C1254" s="279" t="s">
        <v>9</v>
      </c>
      <c r="D1254" s="432">
        <v>375700</v>
      </c>
      <c r="E1254" s="20">
        <v>0</v>
      </c>
      <c r="F1254" s="20">
        <v>0</v>
      </c>
      <c r="G1254" s="417">
        <v>0</v>
      </c>
    </row>
    <row r="1255" spans="1:7" x14ac:dyDescent="0.3">
      <c r="A1255" t="s">
        <v>1279</v>
      </c>
      <c r="B1255" s="2" t="s">
        <v>21</v>
      </c>
      <c r="C1255" s="279" t="s">
        <v>9</v>
      </c>
      <c r="D1255" s="432">
        <v>507400</v>
      </c>
      <c r="E1255" s="20">
        <v>0</v>
      </c>
      <c r="F1255" s="20">
        <v>0</v>
      </c>
      <c r="G1255" s="417">
        <v>0</v>
      </c>
    </row>
    <row r="1256" spans="1:7" x14ac:dyDescent="0.3">
      <c r="A1256" t="s">
        <v>1289</v>
      </c>
      <c r="B1256" s="2" t="s">
        <v>21</v>
      </c>
      <c r="C1256" s="279" t="s">
        <v>38</v>
      </c>
      <c r="D1256" s="432">
        <v>365800</v>
      </c>
      <c r="E1256" s="20">
        <v>0</v>
      </c>
      <c r="F1256" s="20">
        <v>0</v>
      </c>
      <c r="G1256" s="417">
        <v>0</v>
      </c>
    </row>
    <row r="1257" spans="1:7" x14ac:dyDescent="0.3">
      <c r="A1257" t="s">
        <v>1675</v>
      </c>
      <c r="B1257" s="2" t="s">
        <v>21</v>
      </c>
      <c r="C1257" s="279" t="s">
        <v>1971</v>
      </c>
      <c r="D1257" s="432">
        <v>123900</v>
      </c>
      <c r="E1257" s="20">
        <v>0</v>
      </c>
      <c r="F1257" s="20">
        <v>0</v>
      </c>
      <c r="G1257" s="417">
        <v>0</v>
      </c>
    </row>
    <row r="1258" spans="1:7" x14ac:dyDescent="0.3">
      <c r="A1258" t="s">
        <v>1305</v>
      </c>
      <c r="B1258" s="2" t="s">
        <v>21</v>
      </c>
      <c r="C1258" s="279" t="s">
        <v>38</v>
      </c>
      <c r="D1258" s="432">
        <v>316900</v>
      </c>
      <c r="E1258" s="20">
        <v>0</v>
      </c>
      <c r="F1258" s="20">
        <v>0</v>
      </c>
      <c r="G1258" s="417">
        <v>0</v>
      </c>
    </row>
    <row r="1259" spans="1:7" x14ac:dyDescent="0.3">
      <c r="A1259" t="s">
        <v>1677</v>
      </c>
      <c r="B1259" s="2" t="s">
        <v>21</v>
      </c>
      <c r="C1259" s="279" t="s">
        <v>38</v>
      </c>
      <c r="D1259" s="432">
        <v>123900</v>
      </c>
      <c r="E1259" s="20">
        <v>0</v>
      </c>
      <c r="F1259" s="20">
        <v>0</v>
      </c>
      <c r="G1259" s="417">
        <v>0</v>
      </c>
    </row>
    <row r="1260" spans="1:7" x14ac:dyDescent="0.3">
      <c r="A1260" t="s">
        <v>923</v>
      </c>
      <c r="B1260" s="2" t="s">
        <v>21</v>
      </c>
      <c r="C1260" s="279" t="s">
        <v>38</v>
      </c>
      <c r="D1260" s="432">
        <v>392200</v>
      </c>
      <c r="E1260" s="20">
        <v>0</v>
      </c>
      <c r="F1260" s="20">
        <v>0</v>
      </c>
      <c r="G1260" s="417">
        <v>0</v>
      </c>
    </row>
    <row r="1261" spans="1:7" x14ac:dyDescent="0.3">
      <c r="A1261" t="s">
        <v>1338</v>
      </c>
      <c r="B1261" s="2" t="s">
        <v>21</v>
      </c>
      <c r="C1261" s="279" t="s">
        <v>10</v>
      </c>
      <c r="D1261" s="432">
        <v>699800</v>
      </c>
      <c r="E1261" s="20">
        <v>0</v>
      </c>
      <c r="F1261" s="20">
        <v>0</v>
      </c>
      <c r="G1261" s="417">
        <v>0</v>
      </c>
    </row>
    <row r="1262" spans="1:7" x14ac:dyDescent="0.3">
      <c r="A1262" t="s">
        <v>925</v>
      </c>
      <c r="B1262" s="2" t="s">
        <v>21</v>
      </c>
      <c r="C1262" s="279" t="s">
        <v>10</v>
      </c>
      <c r="D1262" s="432">
        <v>618600</v>
      </c>
      <c r="E1262" s="20">
        <v>0</v>
      </c>
      <c r="F1262" s="20">
        <v>0</v>
      </c>
      <c r="G1262" s="417">
        <v>0</v>
      </c>
    </row>
    <row r="1263" spans="1:7" x14ac:dyDescent="0.3">
      <c r="A1263" t="s">
        <v>1354</v>
      </c>
      <c r="B1263" s="2" t="s">
        <v>21</v>
      </c>
      <c r="C1263" s="279" t="s">
        <v>9</v>
      </c>
      <c r="D1263" s="432">
        <v>320700</v>
      </c>
      <c r="E1263" s="20">
        <v>0</v>
      </c>
      <c r="F1263" s="20">
        <v>0</v>
      </c>
      <c r="G1263" s="417">
        <v>0</v>
      </c>
    </row>
    <row r="1264" spans="1:7" x14ac:dyDescent="0.3">
      <c r="A1264" t="s">
        <v>1550</v>
      </c>
      <c r="B1264" s="2" t="s">
        <v>21</v>
      </c>
      <c r="C1264" s="279" t="s">
        <v>38</v>
      </c>
      <c r="D1264" s="432">
        <v>365000</v>
      </c>
      <c r="E1264" s="20">
        <v>0</v>
      </c>
      <c r="F1264" s="20">
        <v>0</v>
      </c>
      <c r="G1264" s="417">
        <v>0</v>
      </c>
    </row>
    <row r="1265" spans="1:7" x14ac:dyDescent="0.3">
      <c r="A1265" t="s">
        <v>1375</v>
      </c>
      <c r="B1265" s="2" t="s">
        <v>21</v>
      </c>
      <c r="C1265" s="279" t="s">
        <v>9</v>
      </c>
      <c r="D1265" s="432">
        <v>324200</v>
      </c>
      <c r="E1265" s="20">
        <v>0</v>
      </c>
      <c r="F1265" s="20">
        <v>0</v>
      </c>
      <c r="G1265" s="417">
        <v>0</v>
      </c>
    </row>
    <row r="1266" spans="1:7" x14ac:dyDescent="0.3">
      <c r="A1266" t="s">
        <v>1387</v>
      </c>
      <c r="B1266" s="2" t="s">
        <v>21</v>
      </c>
      <c r="C1266" s="279" t="s">
        <v>9</v>
      </c>
      <c r="D1266" s="432">
        <v>390400</v>
      </c>
      <c r="E1266" s="20">
        <v>0</v>
      </c>
      <c r="F1266" s="20">
        <v>0</v>
      </c>
      <c r="G1266" s="417">
        <v>0</v>
      </c>
    </row>
    <row r="1267" spans="1:7" x14ac:dyDescent="0.3">
      <c r="A1267" t="s">
        <v>1388</v>
      </c>
      <c r="B1267" s="2" t="s">
        <v>21</v>
      </c>
      <c r="C1267" s="279" t="s">
        <v>38</v>
      </c>
      <c r="D1267" s="432">
        <v>217300</v>
      </c>
      <c r="E1267" s="20">
        <v>0</v>
      </c>
      <c r="F1267" s="20">
        <v>0</v>
      </c>
      <c r="G1267" s="417">
        <v>0</v>
      </c>
    </row>
    <row r="1268" spans="1:7" x14ac:dyDescent="0.3">
      <c r="A1268" t="s">
        <v>1953</v>
      </c>
      <c r="B1268" s="2" t="s">
        <v>21</v>
      </c>
      <c r="C1268" s="279" t="s">
        <v>38</v>
      </c>
      <c r="D1268" s="432">
        <v>102400</v>
      </c>
      <c r="E1268" s="20">
        <v>0</v>
      </c>
      <c r="F1268" s="20">
        <v>0</v>
      </c>
      <c r="G1268" s="417">
        <v>0</v>
      </c>
    </row>
    <row r="1269" spans="1:7" x14ac:dyDescent="0.3">
      <c r="A1269" t="s">
        <v>1605</v>
      </c>
      <c r="B1269" s="2" t="s">
        <v>21</v>
      </c>
      <c r="C1269" s="279" t="s">
        <v>9</v>
      </c>
      <c r="D1269" s="432">
        <v>123900</v>
      </c>
      <c r="E1269" s="20">
        <v>0</v>
      </c>
      <c r="F1269" s="20">
        <v>0</v>
      </c>
      <c r="G1269" s="417">
        <v>0</v>
      </c>
    </row>
    <row r="1270" spans="1:7" x14ac:dyDescent="0.3">
      <c r="A1270" t="s">
        <v>1415</v>
      </c>
      <c r="B1270" s="2" t="s">
        <v>21</v>
      </c>
      <c r="C1270" s="279" t="s">
        <v>9</v>
      </c>
      <c r="D1270" s="432">
        <v>221100</v>
      </c>
      <c r="E1270" s="20">
        <v>0</v>
      </c>
      <c r="F1270" s="20">
        <v>0</v>
      </c>
      <c r="G1270" s="417">
        <v>0</v>
      </c>
    </row>
    <row r="1271" spans="1:7" x14ac:dyDescent="0.3">
      <c r="A1271" t="s">
        <v>1418</v>
      </c>
      <c r="B1271" s="2" t="s">
        <v>21</v>
      </c>
      <c r="C1271" s="279" t="s">
        <v>38</v>
      </c>
      <c r="D1271" s="432">
        <v>308600</v>
      </c>
      <c r="E1271" s="20">
        <v>0</v>
      </c>
      <c r="F1271" s="20">
        <v>0</v>
      </c>
      <c r="G1271" s="417">
        <v>0</v>
      </c>
    </row>
    <row r="1272" spans="1:7" x14ac:dyDescent="0.3">
      <c r="A1272" t="s">
        <v>1007</v>
      </c>
      <c r="B1272" s="2" t="s">
        <v>21</v>
      </c>
      <c r="C1272" s="279" t="s">
        <v>1970</v>
      </c>
      <c r="D1272" s="432">
        <v>371500</v>
      </c>
      <c r="E1272" s="20">
        <v>0</v>
      </c>
      <c r="F1272" s="20">
        <v>0</v>
      </c>
      <c r="G1272" s="417">
        <v>0</v>
      </c>
    </row>
    <row r="1273" spans="1:7" x14ac:dyDescent="0.3">
      <c r="A1273" t="s">
        <v>1436</v>
      </c>
      <c r="B1273" s="2" t="s">
        <v>21</v>
      </c>
      <c r="C1273" s="279" t="s">
        <v>9</v>
      </c>
      <c r="D1273" s="432">
        <v>273200</v>
      </c>
      <c r="E1273" s="20">
        <v>0</v>
      </c>
      <c r="F1273" s="20">
        <v>0</v>
      </c>
      <c r="G1273" s="417">
        <v>0</v>
      </c>
    </row>
    <row r="1274" spans="1:7" x14ac:dyDescent="0.3">
      <c r="A1274" t="s">
        <v>1703</v>
      </c>
      <c r="B1274" s="2" t="s">
        <v>21</v>
      </c>
      <c r="C1274" s="279" t="s">
        <v>9</v>
      </c>
      <c r="D1274" s="432">
        <v>123900</v>
      </c>
      <c r="E1274" s="20">
        <v>0</v>
      </c>
      <c r="F1274" s="20">
        <v>0</v>
      </c>
      <c r="G1274" s="417">
        <v>0</v>
      </c>
    </row>
    <row r="1275" spans="1:7" x14ac:dyDescent="0.3">
      <c r="A1275" t="s">
        <v>1960</v>
      </c>
      <c r="B1275" s="2" t="s">
        <v>21</v>
      </c>
      <c r="C1275" s="279" t="s">
        <v>9</v>
      </c>
      <c r="D1275" s="432">
        <v>102400</v>
      </c>
      <c r="E1275" s="20">
        <v>0</v>
      </c>
      <c r="F1275" s="20">
        <v>0</v>
      </c>
      <c r="G1275" s="417">
        <v>0</v>
      </c>
    </row>
    <row r="1276" spans="1:7" x14ac:dyDescent="0.3">
      <c r="A1276" t="s">
        <v>1705</v>
      </c>
      <c r="B1276" s="2" t="s">
        <v>21</v>
      </c>
      <c r="C1276" s="279" t="s">
        <v>38</v>
      </c>
      <c r="D1276" s="432">
        <v>123900</v>
      </c>
      <c r="E1276" s="20">
        <v>0</v>
      </c>
      <c r="F1276" s="20">
        <v>0</v>
      </c>
      <c r="G1276" s="417">
        <v>0</v>
      </c>
    </row>
    <row r="1277" spans="1:7" x14ac:dyDescent="0.3">
      <c r="A1277" t="s">
        <v>1962</v>
      </c>
      <c r="B1277" s="2" t="s">
        <v>21</v>
      </c>
      <c r="C1277" s="279" t="s">
        <v>11</v>
      </c>
      <c r="D1277" s="432">
        <v>102400</v>
      </c>
      <c r="E1277" s="20">
        <v>0</v>
      </c>
      <c r="F1277" s="20">
        <v>0</v>
      </c>
      <c r="G1277" s="417">
        <v>0</v>
      </c>
    </row>
    <row r="1278" spans="1:7" x14ac:dyDescent="0.3">
      <c r="A1278" t="s">
        <v>1441</v>
      </c>
      <c r="B1278" s="2" t="s">
        <v>21</v>
      </c>
      <c r="C1278" s="279" t="s">
        <v>10</v>
      </c>
      <c r="D1278" s="432">
        <v>533500</v>
      </c>
      <c r="E1278" s="20">
        <v>0</v>
      </c>
      <c r="F1278" s="20">
        <v>0</v>
      </c>
      <c r="G1278" s="417">
        <v>0</v>
      </c>
    </row>
    <row r="1279" spans="1:7" x14ac:dyDescent="0.3">
      <c r="A1279" t="s">
        <v>1716</v>
      </c>
      <c r="B1279" s="2" t="s">
        <v>21</v>
      </c>
      <c r="C1279" s="279" t="s">
        <v>1972</v>
      </c>
      <c r="D1279" s="432">
        <v>123900</v>
      </c>
      <c r="E1279" s="20">
        <v>0</v>
      </c>
      <c r="F1279" s="20">
        <v>0</v>
      </c>
      <c r="G1279" s="417">
        <v>0</v>
      </c>
    </row>
    <row r="1280" spans="1:7" x14ac:dyDescent="0.3">
      <c r="A1280" t="s">
        <v>1626</v>
      </c>
      <c r="B1280" s="2" t="s">
        <v>22</v>
      </c>
      <c r="C1280" s="279" t="s">
        <v>9</v>
      </c>
      <c r="D1280" s="431">
        <v>214400</v>
      </c>
      <c r="E1280" s="20">
        <v>0</v>
      </c>
      <c r="F1280" s="20">
        <v>0</v>
      </c>
      <c r="G1280" s="417">
        <v>0</v>
      </c>
    </row>
    <row r="1281" spans="1:7" x14ac:dyDescent="0.3">
      <c r="A1281" t="s">
        <v>1630</v>
      </c>
      <c r="B1281" s="2" t="s">
        <v>22</v>
      </c>
      <c r="C1281" s="279" t="s">
        <v>9</v>
      </c>
      <c r="D1281" s="431">
        <v>117300</v>
      </c>
      <c r="E1281" s="20">
        <v>0</v>
      </c>
      <c r="F1281" s="20">
        <v>0</v>
      </c>
      <c r="G1281" s="417">
        <v>0</v>
      </c>
    </row>
    <row r="1282" spans="1:7" x14ac:dyDescent="0.3">
      <c r="A1282" t="s">
        <v>1059</v>
      </c>
      <c r="B1282" s="2" t="s">
        <v>22</v>
      </c>
      <c r="C1282" s="279" t="s">
        <v>9</v>
      </c>
      <c r="D1282" s="431">
        <v>203700</v>
      </c>
      <c r="E1282" s="20">
        <v>0</v>
      </c>
      <c r="F1282" s="20">
        <v>0</v>
      </c>
      <c r="G1282" s="417">
        <v>0</v>
      </c>
    </row>
    <row r="1283" spans="1:7" x14ac:dyDescent="0.3">
      <c r="A1283" t="s">
        <v>898</v>
      </c>
      <c r="B1283" s="2" t="s">
        <v>22</v>
      </c>
      <c r="C1283" s="279" t="s">
        <v>1975</v>
      </c>
      <c r="D1283" s="431">
        <v>312700</v>
      </c>
      <c r="E1283" s="20">
        <v>0</v>
      </c>
      <c r="F1283" s="20">
        <v>0</v>
      </c>
      <c r="G1283" s="417">
        <v>0</v>
      </c>
    </row>
    <row r="1284" spans="1:7" x14ac:dyDescent="0.3">
      <c r="A1284" t="s">
        <v>1100</v>
      </c>
      <c r="B1284" s="2" t="s">
        <v>22</v>
      </c>
      <c r="C1284" s="279" t="s">
        <v>38</v>
      </c>
      <c r="D1284" s="431">
        <v>123900</v>
      </c>
      <c r="E1284" s="20">
        <v>0</v>
      </c>
      <c r="F1284" s="20">
        <v>0</v>
      </c>
      <c r="G1284" s="417">
        <v>0</v>
      </c>
    </row>
    <row r="1285" spans="1:7" x14ac:dyDescent="0.3">
      <c r="A1285" t="s">
        <v>1105</v>
      </c>
      <c r="B1285" s="2" t="s">
        <v>22</v>
      </c>
      <c r="C1285" s="279" t="s">
        <v>9</v>
      </c>
      <c r="D1285" s="431">
        <v>380700</v>
      </c>
      <c r="E1285" s="20">
        <v>0</v>
      </c>
      <c r="F1285" s="20">
        <v>0</v>
      </c>
      <c r="G1285" s="417">
        <v>0</v>
      </c>
    </row>
    <row r="1286" spans="1:7" x14ac:dyDescent="0.3">
      <c r="A1286" t="s">
        <v>1118</v>
      </c>
      <c r="B1286" s="2" t="s">
        <v>22</v>
      </c>
      <c r="C1286" s="279" t="s">
        <v>1970</v>
      </c>
      <c r="D1286" s="431">
        <v>419000</v>
      </c>
      <c r="E1286" s="20">
        <v>0</v>
      </c>
      <c r="F1286" s="20">
        <v>0</v>
      </c>
      <c r="G1286" s="417">
        <v>0</v>
      </c>
    </row>
    <row r="1287" spans="1:7" x14ac:dyDescent="0.3">
      <c r="A1287" t="s">
        <v>1643</v>
      </c>
      <c r="B1287" s="2" t="s">
        <v>22</v>
      </c>
      <c r="C1287" s="279" t="s">
        <v>38</v>
      </c>
      <c r="D1287" s="431">
        <v>296600</v>
      </c>
      <c r="E1287" s="20">
        <v>0</v>
      </c>
      <c r="F1287" s="20">
        <v>0</v>
      </c>
      <c r="G1287" s="417">
        <v>0</v>
      </c>
    </row>
    <row r="1288" spans="1:7" x14ac:dyDescent="0.3">
      <c r="A1288" t="s">
        <v>900</v>
      </c>
      <c r="B1288" s="2" t="s">
        <v>22</v>
      </c>
      <c r="C1288" s="279" t="s">
        <v>10</v>
      </c>
      <c r="D1288" s="431">
        <v>557400</v>
      </c>
      <c r="E1288" s="20">
        <v>0</v>
      </c>
      <c r="F1288" s="20">
        <v>0</v>
      </c>
      <c r="G1288" s="417">
        <v>0</v>
      </c>
    </row>
    <row r="1289" spans="1:7" x14ac:dyDescent="0.3">
      <c r="A1289" t="s">
        <v>1884</v>
      </c>
      <c r="B1289" s="2" t="s">
        <v>22</v>
      </c>
      <c r="C1289" s="279" t="s">
        <v>9</v>
      </c>
      <c r="D1289" s="431">
        <v>278600</v>
      </c>
      <c r="E1289" s="20">
        <v>0</v>
      </c>
      <c r="F1289" s="20">
        <v>0</v>
      </c>
      <c r="G1289" s="417">
        <v>0</v>
      </c>
    </row>
    <row r="1290" spans="1:7" x14ac:dyDescent="0.3">
      <c r="A1290" t="s">
        <v>1889</v>
      </c>
      <c r="B1290" s="2" t="s">
        <v>22</v>
      </c>
      <c r="C1290" s="279" t="s">
        <v>1972</v>
      </c>
      <c r="D1290" s="431">
        <v>102400</v>
      </c>
      <c r="E1290" s="20">
        <v>0</v>
      </c>
      <c r="F1290" s="20">
        <v>0</v>
      </c>
      <c r="G1290" s="417">
        <v>0</v>
      </c>
    </row>
    <row r="1291" spans="1:7" x14ac:dyDescent="0.3">
      <c r="A1291" t="s">
        <v>1649</v>
      </c>
      <c r="B1291" s="2" t="s">
        <v>22</v>
      </c>
      <c r="C1291" s="279" t="s">
        <v>1973</v>
      </c>
      <c r="D1291" s="431">
        <v>123900</v>
      </c>
      <c r="E1291" s="20">
        <v>0</v>
      </c>
      <c r="F1291" s="20">
        <v>0</v>
      </c>
      <c r="G1291" s="417">
        <v>0</v>
      </c>
    </row>
    <row r="1292" spans="1:7" x14ac:dyDescent="0.3">
      <c r="A1292" t="s">
        <v>1515</v>
      </c>
      <c r="B1292" s="2" t="s">
        <v>22</v>
      </c>
      <c r="C1292" s="279" t="s">
        <v>38</v>
      </c>
      <c r="D1292" s="431">
        <v>123900</v>
      </c>
      <c r="E1292" s="20">
        <v>0</v>
      </c>
      <c r="F1292" s="20">
        <v>0</v>
      </c>
      <c r="G1292" s="417">
        <v>0</v>
      </c>
    </row>
    <row r="1293" spans="1:7" x14ac:dyDescent="0.3">
      <c r="A1293" t="s">
        <v>1896</v>
      </c>
      <c r="B1293" s="2" t="s">
        <v>22</v>
      </c>
      <c r="C1293" s="279" t="s">
        <v>11</v>
      </c>
      <c r="D1293" s="431">
        <v>102400</v>
      </c>
      <c r="E1293" s="20">
        <v>0</v>
      </c>
      <c r="F1293" s="20">
        <v>0</v>
      </c>
      <c r="G1293" s="417">
        <v>0</v>
      </c>
    </row>
    <row r="1294" spans="1:7" x14ac:dyDescent="0.3">
      <c r="A1294" t="s">
        <v>1898</v>
      </c>
      <c r="B1294" s="2" t="s">
        <v>22</v>
      </c>
      <c r="C1294" s="279" t="s">
        <v>38</v>
      </c>
      <c r="D1294" s="431">
        <v>117300</v>
      </c>
      <c r="E1294" s="20">
        <v>0</v>
      </c>
      <c r="F1294" s="20">
        <v>0</v>
      </c>
      <c r="G1294" s="417">
        <v>0</v>
      </c>
    </row>
    <row r="1295" spans="1:7" x14ac:dyDescent="0.3">
      <c r="A1295" t="s">
        <v>1748</v>
      </c>
      <c r="B1295" s="2" t="s">
        <v>22</v>
      </c>
      <c r="C1295" s="279" t="s">
        <v>1971</v>
      </c>
      <c r="D1295" s="431">
        <v>192700</v>
      </c>
      <c r="E1295" s="20">
        <v>0</v>
      </c>
      <c r="F1295" s="20">
        <v>0</v>
      </c>
      <c r="G1295" s="417">
        <v>0</v>
      </c>
    </row>
    <row r="1296" spans="1:7" x14ac:dyDescent="0.3">
      <c r="A1296" t="s">
        <v>1178</v>
      </c>
      <c r="B1296" s="2" t="s">
        <v>22</v>
      </c>
      <c r="C1296" s="279" t="s">
        <v>1973</v>
      </c>
      <c r="D1296" s="431">
        <v>513299.99999999994</v>
      </c>
      <c r="E1296" s="20">
        <v>0</v>
      </c>
      <c r="F1296" s="20">
        <v>0</v>
      </c>
      <c r="G1296" s="417">
        <v>0</v>
      </c>
    </row>
    <row r="1297" spans="1:7" x14ac:dyDescent="0.3">
      <c r="A1297" t="s">
        <v>1186</v>
      </c>
      <c r="B1297" s="2" t="s">
        <v>22</v>
      </c>
      <c r="C1297" s="279" t="s">
        <v>10</v>
      </c>
      <c r="D1297" s="431">
        <v>416100</v>
      </c>
      <c r="E1297" s="20">
        <v>0</v>
      </c>
      <c r="F1297" s="20">
        <v>0</v>
      </c>
      <c r="G1297" s="417">
        <v>0</v>
      </c>
    </row>
    <row r="1298" spans="1:7" x14ac:dyDescent="0.3">
      <c r="A1298" t="s">
        <v>1193</v>
      </c>
      <c r="B1298" s="2" t="s">
        <v>22</v>
      </c>
      <c r="C1298" s="279" t="s">
        <v>9</v>
      </c>
      <c r="D1298" s="431">
        <v>538600</v>
      </c>
      <c r="E1298" s="20">
        <v>0</v>
      </c>
      <c r="F1298" s="20">
        <v>0</v>
      </c>
      <c r="G1298" s="417">
        <v>0</v>
      </c>
    </row>
    <row r="1299" spans="1:7" x14ac:dyDescent="0.3">
      <c r="A1299" t="s">
        <v>1904</v>
      </c>
      <c r="B1299" s="2" t="s">
        <v>22</v>
      </c>
      <c r="C1299" s="279" t="s">
        <v>1972</v>
      </c>
      <c r="D1299" s="431">
        <v>117300</v>
      </c>
      <c r="E1299" s="20">
        <v>0</v>
      </c>
      <c r="F1299" s="20">
        <v>0</v>
      </c>
      <c r="G1299" s="417">
        <v>0</v>
      </c>
    </row>
    <row r="1300" spans="1:7" x14ac:dyDescent="0.3">
      <c r="A1300" t="s">
        <v>1222</v>
      </c>
      <c r="B1300" s="2" t="s">
        <v>22</v>
      </c>
      <c r="C1300" s="279" t="s">
        <v>10</v>
      </c>
      <c r="D1300" s="431">
        <v>301400</v>
      </c>
      <c r="E1300" s="20">
        <v>0</v>
      </c>
      <c r="F1300" s="20">
        <v>0</v>
      </c>
      <c r="G1300" s="417">
        <v>0</v>
      </c>
    </row>
    <row r="1301" spans="1:7" x14ac:dyDescent="0.3">
      <c r="A1301" t="s">
        <v>1252</v>
      </c>
      <c r="B1301" s="2" t="s">
        <v>22</v>
      </c>
      <c r="C1301" s="279" t="s">
        <v>38</v>
      </c>
      <c r="D1301" s="432">
        <v>318500</v>
      </c>
      <c r="E1301" s="20">
        <v>0</v>
      </c>
      <c r="F1301" s="20">
        <v>0</v>
      </c>
      <c r="G1301" s="417">
        <v>0</v>
      </c>
    </row>
    <row r="1302" spans="1:7" x14ac:dyDescent="0.3">
      <c r="A1302" t="s">
        <v>1531</v>
      </c>
      <c r="B1302" s="2" t="s">
        <v>22</v>
      </c>
      <c r="C1302" s="279" t="s">
        <v>38</v>
      </c>
      <c r="D1302" s="432">
        <v>217200</v>
      </c>
      <c r="E1302" s="20">
        <v>0</v>
      </c>
      <c r="F1302" s="20">
        <v>0</v>
      </c>
      <c r="G1302" s="417">
        <v>0</v>
      </c>
    </row>
    <row r="1303" spans="1:7" x14ac:dyDescent="0.3">
      <c r="A1303" t="s">
        <v>1264</v>
      </c>
      <c r="B1303" s="2" t="s">
        <v>22</v>
      </c>
      <c r="C1303" s="279" t="s">
        <v>1974</v>
      </c>
      <c r="D1303" s="432">
        <v>410200</v>
      </c>
      <c r="E1303" s="20">
        <v>0</v>
      </c>
      <c r="F1303" s="20">
        <v>0</v>
      </c>
      <c r="G1303" s="417">
        <v>0</v>
      </c>
    </row>
    <row r="1304" spans="1:7" x14ac:dyDescent="0.3">
      <c r="A1304" t="s">
        <v>1271</v>
      </c>
      <c r="B1304" s="2" t="s">
        <v>22</v>
      </c>
      <c r="C1304" s="279" t="s">
        <v>38</v>
      </c>
      <c r="D1304" s="432">
        <v>235400</v>
      </c>
      <c r="E1304" s="20">
        <v>0</v>
      </c>
      <c r="F1304" s="20">
        <v>0</v>
      </c>
      <c r="G1304" s="417">
        <v>0</v>
      </c>
    </row>
    <row r="1305" spans="1:7" x14ac:dyDescent="0.3">
      <c r="A1305" t="s">
        <v>1287</v>
      </c>
      <c r="B1305" s="2" t="s">
        <v>22</v>
      </c>
      <c r="C1305" s="279" t="s">
        <v>1971</v>
      </c>
      <c r="D1305" s="432">
        <v>487300</v>
      </c>
      <c r="E1305" s="20">
        <v>0</v>
      </c>
      <c r="F1305" s="20">
        <v>0</v>
      </c>
      <c r="G1305" s="417">
        <v>0</v>
      </c>
    </row>
    <row r="1306" spans="1:7" x14ac:dyDescent="0.3">
      <c r="A1306" t="s">
        <v>1295</v>
      </c>
      <c r="B1306" s="2" t="s">
        <v>22</v>
      </c>
      <c r="C1306" s="279" t="s">
        <v>9</v>
      </c>
      <c r="D1306" s="432">
        <v>313100</v>
      </c>
      <c r="E1306" s="20">
        <v>0</v>
      </c>
      <c r="F1306" s="20">
        <v>0</v>
      </c>
      <c r="G1306" s="417">
        <v>0</v>
      </c>
    </row>
    <row r="1307" spans="1:7" x14ac:dyDescent="0.3">
      <c r="A1307" t="s">
        <v>1350</v>
      </c>
      <c r="B1307" s="2" t="s">
        <v>22</v>
      </c>
      <c r="C1307" s="279" t="s">
        <v>1971</v>
      </c>
      <c r="D1307" s="432">
        <v>265400</v>
      </c>
      <c r="E1307" s="20">
        <v>0</v>
      </c>
      <c r="F1307" s="20">
        <v>0</v>
      </c>
      <c r="G1307" s="417">
        <v>0</v>
      </c>
    </row>
    <row r="1308" spans="1:7" x14ac:dyDescent="0.3">
      <c r="A1308" t="s">
        <v>1549</v>
      </c>
      <c r="B1308" s="2" t="s">
        <v>22</v>
      </c>
      <c r="C1308" s="279" t="s">
        <v>10</v>
      </c>
      <c r="D1308" s="432">
        <v>158300</v>
      </c>
      <c r="E1308" s="20">
        <v>0</v>
      </c>
      <c r="F1308" s="20">
        <v>0</v>
      </c>
      <c r="G1308" s="417">
        <v>0</v>
      </c>
    </row>
    <row r="1309" spans="1:7" x14ac:dyDescent="0.3">
      <c r="A1309" t="s">
        <v>1553</v>
      </c>
      <c r="B1309" s="2" t="s">
        <v>22</v>
      </c>
      <c r="C1309" s="279" t="s">
        <v>1970</v>
      </c>
      <c r="D1309" s="432">
        <v>308000</v>
      </c>
      <c r="E1309" s="20">
        <v>0</v>
      </c>
      <c r="F1309" s="20">
        <v>0</v>
      </c>
      <c r="G1309" s="417">
        <v>0</v>
      </c>
    </row>
    <row r="1310" spans="1:7" x14ac:dyDescent="0.3">
      <c r="A1310" t="s">
        <v>1004</v>
      </c>
      <c r="B1310" s="2" t="s">
        <v>22</v>
      </c>
      <c r="C1310" s="279" t="s">
        <v>1974</v>
      </c>
      <c r="D1310" s="432">
        <v>385100</v>
      </c>
      <c r="E1310" s="20">
        <v>0</v>
      </c>
      <c r="F1310" s="20">
        <v>0</v>
      </c>
      <c r="G1310" s="417">
        <v>0</v>
      </c>
    </row>
    <row r="1311" spans="1:7" x14ac:dyDescent="0.3">
      <c r="A1311" t="s">
        <v>1954</v>
      </c>
      <c r="B1311" s="2" t="s">
        <v>22</v>
      </c>
      <c r="C1311" s="279" t="s">
        <v>38</v>
      </c>
      <c r="D1311" s="432">
        <v>198300</v>
      </c>
      <c r="E1311" s="20">
        <v>0</v>
      </c>
      <c r="F1311" s="20">
        <v>0</v>
      </c>
      <c r="G1311" s="417">
        <v>0</v>
      </c>
    </row>
    <row r="1312" spans="1:7" x14ac:dyDescent="0.3">
      <c r="A1312" t="s">
        <v>1399</v>
      </c>
      <c r="B1312" s="2" t="s">
        <v>22</v>
      </c>
      <c r="C1312" s="279" t="s">
        <v>1970</v>
      </c>
      <c r="D1312" s="432">
        <v>313800</v>
      </c>
      <c r="E1312" s="20">
        <v>0</v>
      </c>
      <c r="F1312" s="20">
        <v>0</v>
      </c>
      <c r="G1312" s="417">
        <v>0</v>
      </c>
    </row>
    <row r="1313" spans="1:7" x14ac:dyDescent="0.3">
      <c r="A1313" t="s">
        <v>1405</v>
      </c>
      <c r="B1313" s="2" t="s">
        <v>22</v>
      </c>
      <c r="C1313" s="279" t="s">
        <v>10</v>
      </c>
      <c r="D1313" s="432">
        <v>500200</v>
      </c>
      <c r="E1313" s="20">
        <v>0</v>
      </c>
      <c r="F1313" s="20">
        <v>0</v>
      </c>
      <c r="G1313" s="417">
        <v>0</v>
      </c>
    </row>
    <row r="1314" spans="1:7" x14ac:dyDescent="0.3">
      <c r="A1314" t="s">
        <v>1568</v>
      </c>
      <c r="B1314" s="2" t="s">
        <v>22</v>
      </c>
      <c r="C1314" s="279" t="s">
        <v>38</v>
      </c>
      <c r="D1314" s="432">
        <v>123900</v>
      </c>
      <c r="E1314" s="20">
        <v>0</v>
      </c>
      <c r="F1314" s="20">
        <v>0</v>
      </c>
      <c r="G1314" s="417">
        <v>0</v>
      </c>
    </row>
    <row r="1315" spans="1:7" x14ac:dyDescent="0.3">
      <c r="A1315" t="s">
        <v>1425</v>
      </c>
      <c r="B1315" s="2" t="s">
        <v>22</v>
      </c>
      <c r="C1315" s="279" t="s">
        <v>1972</v>
      </c>
      <c r="D1315" s="432">
        <v>377500</v>
      </c>
      <c r="E1315" s="20">
        <v>0</v>
      </c>
      <c r="F1315" s="20">
        <v>0</v>
      </c>
      <c r="G1315" s="417">
        <v>0</v>
      </c>
    </row>
    <row r="1316" spans="1:7" x14ac:dyDescent="0.3">
      <c r="A1316" t="s">
        <v>1012</v>
      </c>
      <c r="B1316" s="2" t="s">
        <v>22</v>
      </c>
      <c r="C1316" s="279" t="s">
        <v>10</v>
      </c>
      <c r="D1316" s="432">
        <v>335300</v>
      </c>
      <c r="E1316" s="20">
        <v>0</v>
      </c>
      <c r="F1316" s="20">
        <v>0</v>
      </c>
      <c r="G1316" s="417">
        <v>0</v>
      </c>
    </row>
    <row r="1317" spans="1:7" x14ac:dyDescent="0.3">
      <c r="A1317" t="s">
        <v>1013</v>
      </c>
      <c r="B1317" s="2" t="s">
        <v>22</v>
      </c>
      <c r="C1317" s="279" t="s">
        <v>1970</v>
      </c>
      <c r="D1317" s="432">
        <v>295700</v>
      </c>
      <c r="E1317" s="20">
        <v>0</v>
      </c>
      <c r="F1317" s="20">
        <v>0</v>
      </c>
      <c r="G1317" s="417">
        <v>0</v>
      </c>
    </row>
    <row r="1318" spans="1:7" x14ac:dyDescent="0.3">
      <c r="A1318" t="s">
        <v>1438</v>
      </c>
      <c r="B1318" s="2" t="s">
        <v>22</v>
      </c>
      <c r="C1318" s="279" t="s">
        <v>1971</v>
      </c>
      <c r="D1318" s="432">
        <v>272500</v>
      </c>
      <c r="E1318" s="20">
        <v>0</v>
      </c>
      <c r="F1318" s="20">
        <v>0</v>
      </c>
      <c r="G1318" s="417">
        <v>0</v>
      </c>
    </row>
    <row r="1319" spans="1:7" x14ac:dyDescent="0.3">
      <c r="A1319" t="s">
        <v>1440</v>
      </c>
      <c r="B1319" s="2" t="s">
        <v>22</v>
      </c>
      <c r="C1319" s="279" t="s">
        <v>1974</v>
      </c>
      <c r="D1319" s="432">
        <v>264300</v>
      </c>
      <c r="E1319" s="20">
        <v>0</v>
      </c>
      <c r="F1319" s="20">
        <v>0</v>
      </c>
      <c r="G1319" s="417">
        <v>0</v>
      </c>
    </row>
    <row r="1320" spans="1:7" x14ac:dyDescent="0.3">
      <c r="A1320" t="s">
        <v>1964</v>
      </c>
      <c r="B1320" s="2" t="s">
        <v>22</v>
      </c>
      <c r="C1320" s="279" t="s">
        <v>10</v>
      </c>
      <c r="D1320" s="432">
        <v>193800</v>
      </c>
      <c r="E1320" s="20">
        <v>0</v>
      </c>
      <c r="F1320" s="20">
        <v>0</v>
      </c>
      <c r="G1320" s="417">
        <v>0</v>
      </c>
    </row>
    <row r="1321" spans="1:7" x14ac:dyDescent="0.3">
      <c r="A1321" t="s">
        <v>933</v>
      </c>
      <c r="B1321" s="2" t="s">
        <v>22</v>
      </c>
      <c r="C1321" s="279" t="s">
        <v>1973</v>
      </c>
      <c r="D1321" s="432">
        <v>393200</v>
      </c>
      <c r="E1321" s="20">
        <v>0</v>
      </c>
      <c r="F1321" s="20">
        <v>0</v>
      </c>
      <c r="G1321" s="417">
        <v>0</v>
      </c>
    </row>
    <row r="1322" spans="1:7" x14ac:dyDescent="0.3">
      <c r="A1322" t="s">
        <v>1587</v>
      </c>
      <c r="B1322" s="2" t="s">
        <v>22</v>
      </c>
      <c r="C1322" s="279" t="s">
        <v>9</v>
      </c>
      <c r="D1322" s="432">
        <v>385100</v>
      </c>
      <c r="E1322" s="20">
        <v>0</v>
      </c>
      <c r="F1322" s="20">
        <v>0</v>
      </c>
      <c r="G1322" s="417">
        <v>0</v>
      </c>
    </row>
    <row r="1323" spans="1:7" x14ac:dyDescent="0.3">
      <c r="A1323" t="s">
        <v>1473</v>
      </c>
      <c r="B1323" s="2" t="s">
        <v>22</v>
      </c>
      <c r="C1323" s="279" t="s">
        <v>1974</v>
      </c>
      <c r="D1323" s="432">
        <v>356400</v>
      </c>
      <c r="E1323" s="20">
        <v>0</v>
      </c>
      <c r="F1323" s="20">
        <v>0</v>
      </c>
      <c r="G1323" s="417">
        <v>0</v>
      </c>
    </row>
    <row r="1324" spans="1:7" x14ac:dyDescent="0.3">
      <c r="A1324" t="s">
        <v>1475</v>
      </c>
      <c r="B1324" s="2" t="s">
        <v>22</v>
      </c>
      <c r="C1324" s="279" t="s">
        <v>38</v>
      </c>
      <c r="D1324" s="432">
        <v>351200</v>
      </c>
      <c r="E1324" s="20">
        <v>0</v>
      </c>
      <c r="F1324" s="20">
        <v>0</v>
      </c>
      <c r="G1324" s="417">
        <v>0</v>
      </c>
    </row>
    <row r="1325" spans="1:7" x14ac:dyDescent="0.3">
      <c r="A1325" t="s">
        <v>1038</v>
      </c>
      <c r="B1325" s="2" t="s">
        <v>23</v>
      </c>
      <c r="C1325" s="279" t="s">
        <v>9</v>
      </c>
      <c r="D1325" s="431">
        <v>406800</v>
      </c>
      <c r="E1325" s="20">
        <v>0</v>
      </c>
      <c r="F1325" s="20">
        <v>0</v>
      </c>
      <c r="G1325" s="417">
        <v>0</v>
      </c>
    </row>
    <row r="1326" spans="1:7" x14ac:dyDescent="0.3">
      <c r="A1326" t="s">
        <v>1857</v>
      </c>
      <c r="B1326" s="2" t="s">
        <v>23</v>
      </c>
      <c r="C1326" s="279" t="s">
        <v>10</v>
      </c>
      <c r="D1326" s="431">
        <v>102400</v>
      </c>
      <c r="E1326" s="20">
        <v>0</v>
      </c>
      <c r="F1326" s="20">
        <v>0</v>
      </c>
      <c r="G1326" s="417">
        <v>0</v>
      </c>
    </row>
    <row r="1327" spans="1:7" x14ac:dyDescent="0.3">
      <c r="A1327" t="s">
        <v>1051</v>
      </c>
      <c r="B1327" s="2" t="s">
        <v>23</v>
      </c>
      <c r="C1327" s="279" t="s">
        <v>10</v>
      </c>
      <c r="D1327" s="431">
        <v>374900</v>
      </c>
      <c r="E1327" s="20">
        <v>0</v>
      </c>
      <c r="F1327" s="20">
        <v>0</v>
      </c>
      <c r="G1327" s="417">
        <v>0</v>
      </c>
    </row>
    <row r="1328" spans="1:7" x14ac:dyDescent="0.3">
      <c r="A1328" t="s">
        <v>1057</v>
      </c>
      <c r="B1328" s="2" t="s">
        <v>23</v>
      </c>
      <c r="C1328" s="279" t="s">
        <v>10</v>
      </c>
      <c r="D1328" s="431">
        <v>580200</v>
      </c>
      <c r="E1328" s="20">
        <v>0</v>
      </c>
      <c r="F1328" s="20">
        <v>0</v>
      </c>
      <c r="G1328" s="417">
        <v>0</v>
      </c>
    </row>
    <row r="1329" spans="1:7" x14ac:dyDescent="0.3">
      <c r="A1329" t="s">
        <v>1060</v>
      </c>
      <c r="B1329" s="2" t="s">
        <v>23</v>
      </c>
      <c r="C1329" s="279" t="s">
        <v>9</v>
      </c>
      <c r="D1329" s="431">
        <v>419500</v>
      </c>
      <c r="E1329" s="20">
        <v>0</v>
      </c>
      <c r="F1329" s="20">
        <v>0</v>
      </c>
      <c r="G1329" s="417">
        <v>0</v>
      </c>
    </row>
    <row r="1330" spans="1:7" x14ac:dyDescent="0.3">
      <c r="A1330" t="s">
        <v>1753</v>
      </c>
      <c r="B1330" s="2" t="s">
        <v>23</v>
      </c>
      <c r="C1330" s="279" t="s">
        <v>9</v>
      </c>
      <c r="D1330" s="431">
        <v>298000</v>
      </c>
      <c r="E1330" s="20">
        <v>0</v>
      </c>
      <c r="F1330" s="20">
        <v>0</v>
      </c>
      <c r="G1330" s="417">
        <v>0</v>
      </c>
    </row>
    <row r="1331" spans="1:7" x14ac:dyDescent="0.3">
      <c r="A1331" t="s">
        <v>1077</v>
      </c>
      <c r="B1331" s="2" t="s">
        <v>23</v>
      </c>
      <c r="C1331" s="279" t="s">
        <v>9</v>
      </c>
      <c r="D1331" s="431">
        <v>455000</v>
      </c>
      <c r="E1331" s="20">
        <v>0</v>
      </c>
      <c r="F1331" s="20">
        <v>0</v>
      </c>
      <c r="G1331" s="417">
        <v>0</v>
      </c>
    </row>
    <row r="1332" spans="1:7" x14ac:dyDescent="0.3">
      <c r="A1332" t="s">
        <v>962</v>
      </c>
      <c r="B1332" s="2" t="s">
        <v>23</v>
      </c>
      <c r="C1332" s="279" t="s">
        <v>1972</v>
      </c>
      <c r="D1332" s="431">
        <v>529400</v>
      </c>
      <c r="E1332" s="20">
        <v>0</v>
      </c>
      <c r="F1332" s="20">
        <v>0</v>
      </c>
      <c r="G1332" s="417">
        <v>0</v>
      </c>
    </row>
    <row r="1333" spans="1:7" x14ac:dyDescent="0.3">
      <c r="A1333" t="s">
        <v>1081</v>
      </c>
      <c r="B1333" s="2" t="s">
        <v>23</v>
      </c>
      <c r="C1333" s="279" t="s">
        <v>9</v>
      </c>
      <c r="D1333" s="431">
        <v>460400</v>
      </c>
      <c r="E1333" s="20">
        <v>0</v>
      </c>
      <c r="F1333" s="20">
        <v>0</v>
      </c>
      <c r="G1333" s="417">
        <v>0</v>
      </c>
    </row>
    <row r="1334" spans="1:7" x14ac:dyDescent="0.3">
      <c r="A1334" t="s">
        <v>1095</v>
      </c>
      <c r="B1334" s="2" t="s">
        <v>23</v>
      </c>
      <c r="C1334" s="279" t="s">
        <v>9</v>
      </c>
      <c r="D1334" s="431">
        <v>333300</v>
      </c>
      <c r="E1334" s="20">
        <v>0</v>
      </c>
      <c r="F1334" s="20">
        <v>0</v>
      </c>
      <c r="G1334" s="417">
        <v>0</v>
      </c>
    </row>
    <row r="1335" spans="1:7" x14ac:dyDescent="0.3">
      <c r="A1335" t="s">
        <v>1139</v>
      </c>
      <c r="B1335" s="2" t="s">
        <v>23</v>
      </c>
      <c r="C1335" s="279" t="s">
        <v>38</v>
      </c>
      <c r="D1335" s="431">
        <v>488200</v>
      </c>
      <c r="E1335" s="20">
        <v>0</v>
      </c>
      <c r="F1335" s="20">
        <v>0</v>
      </c>
      <c r="G1335" s="417">
        <v>0</v>
      </c>
    </row>
    <row r="1336" spans="1:7" x14ac:dyDescent="0.3">
      <c r="A1336" t="s">
        <v>1144</v>
      </c>
      <c r="B1336" s="2" t="s">
        <v>23</v>
      </c>
      <c r="C1336" s="279" t="s">
        <v>10</v>
      </c>
      <c r="D1336" s="431">
        <v>469800</v>
      </c>
      <c r="E1336" s="20">
        <v>0</v>
      </c>
      <c r="F1336" s="20">
        <v>0</v>
      </c>
      <c r="G1336" s="417">
        <v>0</v>
      </c>
    </row>
    <row r="1337" spans="1:7" x14ac:dyDescent="0.3">
      <c r="A1337" t="s">
        <v>1146</v>
      </c>
      <c r="B1337" s="2" t="s">
        <v>23</v>
      </c>
      <c r="C1337" s="279" t="s">
        <v>10</v>
      </c>
      <c r="D1337" s="431">
        <v>345500</v>
      </c>
      <c r="E1337" s="20">
        <v>0</v>
      </c>
      <c r="F1337" s="20">
        <v>0</v>
      </c>
      <c r="G1337" s="417">
        <v>0</v>
      </c>
    </row>
    <row r="1338" spans="1:7" x14ac:dyDescent="0.3">
      <c r="A1338" t="s">
        <v>971</v>
      </c>
      <c r="B1338" s="2" t="s">
        <v>23</v>
      </c>
      <c r="C1338" s="279" t="s">
        <v>10</v>
      </c>
      <c r="D1338" s="431">
        <v>282300</v>
      </c>
      <c r="E1338" s="20">
        <v>0</v>
      </c>
      <c r="F1338" s="20">
        <v>0</v>
      </c>
      <c r="G1338" s="417">
        <v>0</v>
      </c>
    </row>
    <row r="1339" spans="1:7" x14ac:dyDescent="0.3">
      <c r="A1339" t="s">
        <v>1156</v>
      </c>
      <c r="B1339" s="2" t="s">
        <v>23</v>
      </c>
      <c r="C1339" s="279" t="s">
        <v>38</v>
      </c>
      <c r="D1339" s="431">
        <v>136500</v>
      </c>
      <c r="E1339" s="20">
        <v>0</v>
      </c>
      <c r="F1339" s="20">
        <v>0</v>
      </c>
      <c r="G1339" s="417">
        <v>0</v>
      </c>
    </row>
    <row r="1340" spans="1:7" x14ac:dyDescent="0.3">
      <c r="A1340" t="s">
        <v>1157</v>
      </c>
      <c r="B1340" s="2" t="s">
        <v>23</v>
      </c>
      <c r="C1340" s="279" t="s">
        <v>38</v>
      </c>
      <c r="D1340" s="431">
        <v>203300</v>
      </c>
      <c r="E1340" s="20">
        <v>0</v>
      </c>
      <c r="F1340" s="20">
        <v>0</v>
      </c>
      <c r="G1340" s="417">
        <v>0</v>
      </c>
    </row>
    <row r="1341" spans="1:7" x14ac:dyDescent="0.3">
      <c r="A1341" t="s">
        <v>1159</v>
      </c>
      <c r="B1341" s="2" t="s">
        <v>23</v>
      </c>
      <c r="C1341" s="279" t="s">
        <v>10</v>
      </c>
      <c r="D1341" s="431">
        <v>403300</v>
      </c>
      <c r="E1341" s="20">
        <v>0</v>
      </c>
      <c r="F1341" s="20">
        <v>0</v>
      </c>
      <c r="G1341" s="417">
        <v>0</v>
      </c>
    </row>
    <row r="1342" spans="1:7" x14ac:dyDescent="0.3">
      <c r="A1342" t="s">
        <v>1160</v>
      </c>
      <c r="B1342" s="2" t="s">
        <v>23</v>
      </c>
      <c r="C1342" s="279" t="s">
        <v>1975</v>
      </c>
      <c r="D1342" s="431">
        <v>456200</v>
      </c>
      <c r="E1342" s="20">
        <v>0</v>
      </c>
      <c r="F1342" s="20">
        <v>0</v>
      </c>
      <c r="G1342" s="417">
        <v>0</v>
      </c>
    </row>
    <row r="1343" spans="1:7" x14ac:dyDescent="0.3">
      <c r="A1343" t="s">
        <v>1518</v>
      </c>
      <c r="B1343" s="2" t="s">
        <v>23</v>
      </c>
      <c r="C1343" s="279" t="s">
        <v>38</v>
      </c>
      <c r="D1343" s="431">
        <v>319300</v>
      </c>
      <c r="E1343" s="20">
        <v>0</v>
      </c>
      <c r="F1343" s="20">
        <v>0</v>
      </c>
      <c r="G1343" s="417">
        <v>0</v>
      </c>
    </row>
    <row r="1344" spans="1:7" x14ac:dyDescent="0.3">
      <c r="A1344" t="s">
        <v>908</v>
      </c>
      <c r="B1344" s="2" t="s">
        <v>23</v>
      </c>
      <c r="C1344" s="279" t="s">
        <v>11</v>
      </c>
      <c r="D1344" s="431">
        <v>359600</v>
      </c>
      <c r="E1344" s="20">
        <v>0</v>
      </c>
      <c r="F1344" s="20">
        <v>0</v>
      </c>
      <c r="G1344" s="417">
        <v>0</v>
      </c>
    </row>
    <row r="1345" spans="1:7" x14ac:dyDescent="0.3">
      <c r="A1345" t="s">
        <v>1658</v>
      </c>
      <c r="B1345" s="2" t="s">
        <v>23</v>
      </c>
      <c r="C1345" s="279" t="s">
        <v>1972</v>
      </c>
      <c r="D1345" s="431">
        <v>348800</v>
      </c>
      <c r="E1345" s="20">
        <v>0</v>
      </c>
      <c r="F1345" s="20">
        <v>0</v>
      </c>
      <c r="G1345" s="417">
        <v>0</v>
      </c>
    </row>
    <row r="1346" spans="1:7" x14ac:dyDescent="0.3">
      <c r="A1346" t="s">
        <v>1220</v>
      </c>
      <c r="B1346" s="2" t="s">
        <v>23</v>
      </c>
      <c r="C1346" s="279" t="s">
        <v>1971</v>
      </c>
      <c r="D1346" s="431">
        <v>545100</v>
      </c>
      <c r="E1346" s="20">
        <v>0</v>
      </c>
      <c r="F1346" s="20">
        <v>0</v>
      </c>
      <c r="G1346" s="417">
        <v>0</v>
      </c>
    </row>
    <row r="1347" spans="1:7" x14ac:dyDescent="0.3">
      <c r="A1347" t="s">
        <v>1661</v>
      </c>
      <c r="B1347" s="2" t="s">
        <v>23</v>
      </c>
      <c r="C1347" s="279" t="s">
        <v>1972</v>
      </c>
      <c r="D1347" s="431">
        <v>123900</v>
      </c>
      <c r="E1347" s="20">
        <v>0</v>
      </c>
      <c r="F1347" s="20">
        <v>0</v>
      </c>
      <c r="G1347" s="417">
        <v>0</v>
      </c>
    </row>
    <row r="1348" spans="1:7" x14ac:dyDescent="0.3">
      <c r="A1348" t="s">
        <v>1235</v>
      </c>
      <c r="B1348" s="2" t="s">
        <v>23</v>
      </c>
      <c r="C1348" s="279" t="s">
        <v>9</v>
      </c>
      <c r="D1348" s="431">
        <v>344500</v>
      </c>
      <c r="E1348" s="20">
        <v>0</v>
      </c>
      <c r="F1348" s="20">
        <v>0</v>
      </c>
      <c r="G1348" s="417">
        <v>0</v>
      </c>
    </row>
    <row r="1349" spans="1:7" x14ac:dyDescent="0.3">
      <c r="A1349" t="s">
        <v>1914</v>
      </c>
      <c r="B1349" s="2" t="s">
        <v>23</v>
      </c>
      <c r="C1349" s="279" t="s">
        <v>1974</v>
      </c>
      <c r="D1349" s="431">
        <v>265500</v>
      </c>
      <c r="E1349" s="20">
        <v>0</v>
      </c>
      <c r="F1349" s="20">
        <v>0</v>
      </c>
      <c r="G1349" s="417">
        <v>0</v>
      </c>
    </row>
    <row r="1350" spans="1:7" x14ac:dyDescent="0.3">
      <c r="A1350" t="s">
        <v>1532</v>
      </c>
      <c r="B1350" s="2" t="s">
        <v>23</v>
      </c>
      <c r="C1350" s="279" t="s">
        <v>1974</v>
      </c>
      <c r="D1350" s="432">
        <v>123900</v>
      </c>
      <c r="E1350" s="20">
        <v>0</v>
      </c>
      <c r="F1350" s="20">
        <v>0</v>
      </c>
      <c r="G1350" s="417">
        <v>0</v>
      </c>
    </row>
    <row r="1351" spans="1:7" x14ac:dyDescent="0.3">
      <c r="A1351" t="s">
        <v>1266</v>
      </c>
      <c r="B1351" s="2" t="s">
        <v>23</v>
      </c>
      <c r="C1351" s="279" t="s">
        <v>11</v>
      </c>
      <c r="D1351" s="432">
        <v>429900</v>
      </c>
      <c r="E1351" s="20">
        <v>0</v>
      </c>
      <c r="F1351" s="20">
        <v>0</v>
      </c>
      <c r="G1351" s="417">
        <v>0</v>
      </c>
    </row>
    <row r="1352" spans="1:7" x14ac:dyDescent="0.3">
      <c r="A1352" t="s">
        <v>1927</v>
      </c>
      <c r="B1352" s="2" t="s">
        <v>23</v>
      </c>
      <c r="C1352" s="279" t="s">
        <v>9</v>
      </c>
      <c r="D1352" s="432">
        <v>117300</v>
      </c>
      <c r="E1352" s="20">
        <v>0</v>
      </c>
      <c r="F1352" s="20">
        <v>0</v>
      </c>
      <c r="G1352" s="417">
        <v>0</v>
      </c>
    </row>
    <row r="1353" spans="1:7" x14ac:dyDescent="0.3">
      <c r="A1353" t="s">
        <v>1274</v>
      </c>
      <c r="B1353" s="2" t="s">
        <v>23</v>
      </c>
      <c r="C1353" s="279" t="s">
        <v>38</v>
      </c>
      <c r="D1353" s="432">
        <v>425000</v>
      </c>
      <c r="E1353" s="20">
        <v>0</v>
      </c>
      <c r="F1353" s="20">
        <v>0</v>
      </c>
      <c r="G1353" s="417">
        <v>0</v>
      </c>
    </row>
    <row r="1354" spans="1:7" x14ac:dyDescent="0.3">
      <c r="A1354" t="s">
        <v>1928</v>
      </c>
      <c r="B1354" s="2" t="s">
        <v>23</v>
      </c>
      <c r="C1354" s="279" t="s">
        <v>9</v>
      </c>
      <c r="D1354" s="432">
        <v>117300</v>
      </c>
      <c r="E1354" s="20">
        <v>0</v>
      </c>
      <c r="F1354" s="20">
        <v>0</v>
      </c>
      <c r="G1354" s="417">
        <v>0</v>
      </c>
    </row>
    <row r="1355" spans="1:7" x14ac:dyDescent="0.3">
      <c r="A1355" t="s">
        <v>1673</v>
      </c>
      <c r="B1355" s="2" t="s">
        <v>23</v>
      </c>
      <c r="C1355" s="279" t="s">
        <v>38</v>
      </c>
      <c r="D1355" s="432">
        <v>228600</v>
      </c>
      <c r="E1355" s="20">
        <v>0</v>
      </c>
      <c r="F1355" s="20">
        <v>0</v>
      </c>
      <c r="G1355" s="417">
        <v>0</v>
      </c>
    </row>
    <row r="1356" spans="1:7" x14ac:dyDescent="0.3">
      <c r="A1356" t="s">
        <v>1299</v>
      </c>
      <c r="B1356" s="2" t="s">
        <v>23</v>
      </c>
      <c r="C1356" s="279" t="s">
        <v>9</v>
      </c>
      <c r="D1356" s="432">
        <v>275400</v>
      </c>
      <c r="E1356" s="20">
        <v>0</v>
      </c>
      <c r="F1356" s="20">
        <v>0</v>
      </c>
      <c r="G1356" s="417">
        <v>0</v>
      </c>
    </row>
    <row r="1357" spans="1:7" x14ac:dyDescent="0.3">
      <c r="A1357" t="s">
        <v>1303</v>
      </c>
      <c r="B1357" s="2" t="s">
        <v>23</v>
      </c>
      <c r="C1357" s="279" t="s">
        <v>1972</v>
      </c>
      <c r="D1357" s="432">
        <v>262100.00000000003</v>
      </c>
      <c r="E1357" s="20">
        <v>0</v>
      </c>
      <c r="F1357" s="20">
        <v>0</v>
      </c>
      <c r="G1357" s="417">
        <v>0</v>
      </c>
    </row>
    <row r="1358" spans="1:7" x14ac:dyDescent="0.3">
      <c r="A1358" t="s">
        <v>1346</v>
      </c>
      <c r="B1358" s="2" t="s">
        <v>23</v>
      </c>
      <c r="C1358" s="279" t="s">
        <v>9</v>
      </c>
      <c r="D1358" s="432">
        <v>123900</v>
      </c>
      <c r="E1358" s="20">
        <v>0</v>
      </c>
      <c r="F1358" s="20">
        <v>0</v>
      </c>
      <c r="G1358" s="417">
        <v>0</v>
      </c>
    </row>
    <row r="1359" spans="1:7" x14ac:dyDescent="0.3">
      <c r="A1359" t="s">
        <v>1361</v>
      </c>
      <c r="B1359" s="2" t="s">
        <v>23</v>
      </c>
      <c r="C1359" s="279" t="s">
        <v>38</v>
      </c>
      <c r="D1359" s="432">
        <v>408400</v>
      </c>
      <c r="E1359" s="20">
        <v>0</v>
      </c>
      <c r="F1359" s="20">
        <v>0</v>
      </c>
      <c r="G1359" s="417">
        <v>0</v>
      </c>
    </row>
    <row r="1360" spans="1:7" x14ac:dyDescent="0.3">
      <c r="A1360" t="s">
        <v>1948</v>
      </c>
      <c r="B1360" s="2" t="s">
        <v>23</v>
      </c>
      <c r="C1360" s="279" t="s">
        <v>1970</v>
      </c>
      <c r="D1360" s="432">
        <v>342200</v>
      </c>
      <c r="E1360" s="20">
        <v>0</v>
      </c>
      <c r="F1360" s="20">
        <v>0</v>
      </c>
      <c r="G1360" s="417">
        <v>0</v>
      </c>
    </row>
    <row r="1361" spans="1:7" x14ac:dyDescent="0.3">
      <c r="A1361" t="s">
        <v>1003</v>
      </c>
      <c r="B1361" s="2" t="s">
        <v>23</v>
      </c>
      <c r="C1361" s="279" t="s">
        <v>1970</v>
      </c>
      <c r="D1361" s="432">
        <v>513799.99999999994</v>
      </c>
      <c r="E1361" s="20">
        <v>0</v>
      </c>
      <c r="F1361" s="20">
        <v>0</v>
      </c>
      <c r="G1361" s="417">
        <v>0</v>
      </c>
    </row>
    <row r="1362" spans="1:7" x14ac:dyDescent="0.3">
      <c r="A1362" t="s">
        <v>1952</v>
      </c>
      <c r="B1362" s="2" t="s">
        <v>23</v>
      </c>
      <c r="C1362" s="279" t="s">
        <v>38</v>
      </c>
      <c r="D1362" s="432">
        <v>117300</v>
      </c>
      <c r="E1362" s="20">
        <v>0</v>
      </c>
      <c r="F1362" s="20">
        <v>0</v>
      </c>
      <c r="G1362" s="417">
        <v>0</v>
      </c>
    </row>
    <row r="1363" spans="1:7" x14ac:dyDescent="0.3">
      <c r="A1363" t="s">
        <v>1696</v>
      </c>
      <c r="B1363" s="2" t="s">
        <v>23</v>
      </c>
      <c r="C1363" s="279" t="s">
        <v>1970</v>
      </c>
      <c r="D1363" s="432">
        <v>123900</v>
      </c>
      <c r="E1363" s="20">
        <v>0</v>
      </c>
      <c r="F1363" s="20">
        <v>0</v>
      </c>
      <c r="G1363" s="417">
        <v>0</v>
      </c>
    </row>
    <row r="1364" spans="1:7" x14ac:dyDescent="0.3">
      <c r="A1364" t="s">
        <v>1958</v>
      </c>
      <c r="B1364" s="2" t="s">
        <v>23</v>
      </c>
      <c r="C1364" s="279" t="s">
        <v>11</v>
      </c>
      <c r="D1364" s="432">
        <v>198500</v>
      </c>
      <c r="E1364" s="20">
        <v>0</v>
      </c>
      <c r="F1364" s="20">
        <v>0</v>
      </c>
      <c r="G1364" s="417">
        <v>0</v>
      </c>
    </row>
    <row r="1365" spans="1:7" x14ac:dyDescent="0.3">
      <c r="A1365" t="s">
        <v>1706</v>
      </c>
      <c r="B1365" s="2" t="s">
        <v>23</v>
      </c>
      <c r="C1365" s="279" t="s">
        <v>1973</v>
      </c>
      <c r="D1365" s="432">
        <v>123900</v>
      </c>
      <c r="E1365" s="20">
        <v>0</v>
      </c>
      <c r="F1365" s="20">
        <v>0</v>
      </c>
      <c r="G1365" s="417">
        <v>0</v>
      </c>
    </row>
    <row r="1366" spans="1:7" x14ac:dyDescent="0.3">
      <c r="A1366" t="s">
        <v>1458</v>
      </c>
      <c r="B1366" s="2" t="s">
        <v>23</v>
      </c>
      <c r="C1366" s="279" t="s">
        <v>38</v>
      </c>
      <c r="D1366" s="432">
        <v>123900</v>
      </c>
      <c r="E1366" s="20">
        <v>0</v>
      </c>
      <c r="F1366" s="20">
        <v>0</v>
      </c>
      <c r="G1366" s="417">
        <v>0</v>
      </c>
    </row>
    <row r="1367" spans="1:7" x14ac:dyDescent="0.3">
      <c r="A1367" t="s">
        <v>1462</v>
      </c>
      <c r="B1367" s="2" t="s">
        <v>23</v>
      </c>
      <c r="C1367" s="279" t="s">
        <v>10</v>
      </c>
      <c r="D1367" s="432">
        <v>580700</v>
      </c>
      <c r="E1367" s="20">
        <v>0</v>
      </c>
      <c r="F1367" s="20">
        <v>0</v>
      </c>
      <c r="G1367" s="417">
        <v>0</v>
      </c>
    </row>
    <row r="1368" spans="1:7" x14ac:dyDescent="0.3">
      <c r="A1368" t="s">
        <v>1044</v>
      </c>
      <c r="B1368" s="2" t="s">
        <v>2</v>
      </c>
      <c r="C1368" s="279" t="s">
        <v>1974</v>
      </c>
      <c r="D1368" s="431">
        <v>429400</v>
      </c>
      <c r="E1368" s="20">
        <v>0</v>
      </c>
      <c r="F1368" s="20">
        <v>0</v>
      </c>
      <c r="G1368" s="417">
        <v>0</v>
      </c>
    </row>
    <row r="1369" spans="1:7" x14ac:dyDescent="0.3">
      <c r="A1369" t="s">
        <v>1046</v>
      </c>
      <c r="B1369" s="2" t="s">
        <v>2</v>
      </c>
      <c r="C1369" s="279" t="s">
        <v>1974</v>
      </c>
      <c r="D1369" s="431">
        <v>330000</v>
      </c>
      <c r="E1369" s="20">
        <v>0</v>
      </c>
      <c r="F1369" s="20">
        <v>0</v>
      </c>
      <c r="G1369" s="417">
        <v>0</v>
      </c>
    </row>
    <row r="1370" spans="1:7" x14ac:dyDescent="0.3">
      <c r="A1370" t="s">
        <v>1758</v>
      </c>
      <c r="B1370" s="2" t="s">
        <v>2</v>
      </c>
      <c r="C1370" s="279" t="s">
        <v>1971</v>
      </c>
      <c r="D1370" s="431">
        <v>123900</v>
      </c>
      <c r="E1370" s="20">
        <v>0</v>
      </c>
      <c r="F1370" s="20">
        <v>0</v>
      </c>
      <c r="G1370" s="417">
        <v>0</v>
      </c>
    </row>
    <row r="1371" spans="1:7" x14ac:dyDescent="0.3">
      <c r="A1371" t="s">
        <v>1859</v>
      </c>
      <c r="B1371" s="2" t="s">
        <v>2</v>
      </c>
      <c r="C1371" s="279" t="s">
        <v>38</v>
      </c>
      <c r="D1371" s="431">
        <v>123900</v>
      </c>
      <c r="E1371" s="20">
        <v>0</v>
      </c>
      <c r="F1371" s="20">
        <v>0</v>
      </c>
      <c r="G1371" s="417">
        <v>0</v>
      </c>
    </row>
    <row r="1372" spans="1:7" x14ac:dyDescent="0.3">
      <c r="A1372" t="s">
        <v>1058</v>
      </c>
      <c r="B1372" s="2" t="s">
        <v>2</v>
      </c>
      <c r="C1372" s="279" t="s">
        <v>1970</v>
      </c>
      <c r="D1372" s="431">
        <v>480800</v>
      </c>
      <c r="E1372" s="20">
        <v>0</v>
      </c>
      <c r="F1372" s="20">
        <v>0</v>
      </c>
      <c r="G1372" s="417">
        <v>0</v>
      </c>
    </row>
    <row r="1373" spans="1:7" x14ac:dyDescent="0.3">
      <c r="A1373" t="s">
        <v>1864</v>
      </c>
      <c r="B1373" s="2" t="s">
        <v>2</v>
      </c>
      <c r="C1373" s="279" t="s">
        <v>38</v>
      </c>
      <c r="D1373" s="431">
        <v>102400</v>
      </c>
      <c r="E1373" s="20">
        <v>0</v>
      </c>
      <c r="F1373" s="20">
        <v>0</v>
      </c>
      <c r="G1373" s="417">
        <v>0</v>
      </c>
    </row>
    <row r="1374" spans="1:7" x14ac:dyDescent="0.3">
      <c r="A1374" t="s">
        <v>1067</v>
      </c>
      <c r="B1374" s="2" t="s">
        <v>2</v>
      </c>
      <c r="C1374" s="279" t="s">
        <v>9</v>
      </c>
      <c r="D1374" s="431">
        <v>454700</v>
      </c>
      <c r="E1374" s="20">
        <v>0</v>
      </c>
      <c r="F1374" s="20">
        <v>0</v>
      </c>
      <c r="G1374" s="417">
        <v>0</v>
      </c>
    </row>
    <row r="1375" spans="1:7" x14ac:dyDescent="0.3">
      <c r="A1375" t="s">
        <v>1633</v>
      </c>
      <c r="B1375" s="2" t="s">
        <v>2</v>
      </c>
      <c r="C1375" s="279" t="s">
        <v>9</v>
      </c>
      <c r="D1375" s="431">
        <v>123900</v>
      </c>
      <c r="E1375" s="20">
        <v>0</v>
      </c>
      <c r="F1375" s="20">
        <v>0</v>
      </c>
      <c r="G1375" s="417">
        <v>0</v>
      </c>
    </row>
    <row r="1376" spans="1:7" x14ac:dyDescent="0.3">
      <c r="A1376" t="s">
        <v>1870</v>
      </c>
      <c r="B1376" s="2" t="s">
        <v>2</v>
      </c>
      <c r="C1376" s="279" t="s">
        <v>38</v>
      </c>
      <c r="D1376" s="431">
        <v>102400</v>
      </c>
      <c r="E1376" s="20">
        <v>0</v>
      </c>
      <c r="F1376" s="20">
        <v>0</v>
      </c>
      <c r="G1376" s="417">
        <v>0</v>
      </c>
    </row>
    <row r="1377" spans="1:7" x14ac:dyDescent="0.3">
      <c r="A1377" t="s">
        <v>1088</v>
      </c>
      <c r="B1377" s="2" t="s">
        <v>2</v>
      </c>
      <c r="C1377" s="279" t="s">
        <v>38</v>
      </c>
      <c r="D1377" s="431">
        <v>281800</v>
      </c>
      <c r="E1377" s="20">
        <v>0</v>
      </c>
      <c r="F1377" s="20">
        <v>0</v>
      </c>
      <c r="G1377" s="417">
        <v>0</v>
      </c>
    </row>
    <row r="1378" spans="1:7" x14ac:dyDescent="0.3">
      <c r="A1378" t="s">
        <v>1640</v>
      </c>
      <c r="B1378" s="2" t="s">
        <v>2</v>
      </c>
      <c r="C1378" s="279" t="s">
        <v>38</v>
      </c>
      <c r="D1378" s="431">
        <v>196700</v>
      </c>
      <c r="E1378" s="20">
        <v>0</v>
      </c>
      <c r="F1378" s="20">
        <v>0</v>
      </c>
      <c r="G1378" s="417">
        <v>0</v>
      </c>
    </row>
    <row r="1379" spans="1:7" x14ac:dyDescent="0.3">
      <c r="A1379" t="s">
        <v>1502</v>
      </c>
      <c r="B1379" s="2" t="s">
        <v>2</v>
      </c>
      <c r="C1379" s="279" t="s">
        <v>1973</v>
      </c>
      <c r="D1379" s="431">
        <v>123900</v>
      </c>
      <c r="E1379" s="20">
        <v>0</v>
      </c>
      <c r="F1379" s="20">
        <v>0</v>
      </c>
      <c r="G1379" s="417">
        <v>0</v>
      </c>
    </row>
    <row r="1380" spans="1:7" x14ac:dyDescent="0.3">
      <c r="A1380" t="s">
        <v>1106</v>
      </c>
      <c r="B1380" s="2" t="s">
        <v>2</v>
      </c>
      <c r="C1380" s="279" t="s">
        <v>10</v>
      </c>
      <c r="D1380" s="431">
        <v>454500</v>
      </c>
      <c r="E1380" s="20">
        <v>0</v>
      </c>
      <c r="F1380" s="20">
        <v>0</v>
      </c>
      <c r="G1380" s="417">
        <v>0</v>
      </c>
    </row>
    <row r="1381" spans="1:7" x14ac:dyDescent="0.3">
      <c r="A1381" t="s">
        <v>1114</v>
      </c>
      <c r="B1381" s="2" t="s">
        <v>2</v>
      </c>
      <c r="C1381" s="279" t="s">
        <v>1970</v>
      </c>
      <c r="D1381" s="431">
        <v>368800</v>
      </c>
      <c r="E1381" s="20">
        <v>0</v>
      </c>
      <c r="F1381" s="20">
        <v>0</v>
      </c>
      <c r="G1381" s="417">
        <v>0</v>
      </c>
    </row>
    <row r="1382" spans="1:7" x14ac:dyDescent="0.3">
      <c r="A1382" t="s">
        <v>1143</v>
      </c>
      <c r="B1382" s="2" t="s">
        <v>2</v>
      </c>
      <c r="C1382" s="279" t="s">
        <v>10</v>
      </c>
      <c r="D1382" s="431">
        <v>294800</v>
      </c>
      <c r="E1382" s="20">
        <v>0</v>
      </c>
      <c r="F1382" s="20">
        <v>0</v>
      </c>
      <c r="G1382" s="417">
        <v>0</v>
      </c>
    </row>
    <row r="1383" spans="1:7" x14ac:dyDescent="0.3">
      <c r="A1383" t="s">
        <v>1653</v>
      </c>
      <c r="B1383" s="2" t="s">
        <v>2</v>
      </c>
      <c r="C1383" s="279" t="s">
        <v>9</v>
      </c>
      <c r="D1383" s="431">
        <v>297000</v>
      </c>
      <c r="E1383" s="20">
        <v>0</v>
      </c>
      <c r="F1383" s="20">
        <v>0</v>
      </c>
      <c r="G1383" s="417">
        <v>0</v>
      </c>
    </row>
    <row r="1384" spans="1:7" x14ac:dyDescent="0.3">
      <c r="A1384" t="s">
        <v>1181</v>
      </c>
      <c r="B1384" s="2" t="s">
        <v>2</v>
      </c>
      <c r="C1384" s="279" t="s">
        <v>1970</v>
      </c>
      <c r="D1384" s="431">
        <v>415400</v>
      </c>
      <c r="E1384" s="20">
        <v>0</v>
      </c>
      <c r="F1384" s="20">
        <v>0</v>
      </c>
      <c r="G1384" s="417">
        <v>0</v>
      </c>
    </row>
    <row r="1385" spans="1:7" x14ac:dyDescent="0.3">
      <c r="A1385" t="s">
        <v>1901</v>
      </c>
      <c r="B1385" s="2" t="s">
        <v>2</v>
      </c>
      <c r="C1385" s="279" t="s">
        <v>10</v>
      </c>
      <c r="D1385" s="431">
        <v>117300</v>
      </c>
      <c r="E1385" s="20">
        <v>0</v>
      </c>
      <c r="F1385" s="20">
        <v>0</v>
      </c>
      <c r="G1385" s="417">
        <v>0</v>
      </c>
    </row>
    <row r="1386" spans="1:7" x14ac:dyDescent="0.3">
      <c r="A1386" t="s">
        <v>1188</v>
      </c>
      <c r="B1386" s="2" t="s">
        <v>2</v>
      </c>
      <c r="C1386" s="279" t="s">
        <v>9</v>
      </c>
      <c r="D1386" s="431">
        <v>322300</v>
      </c>
      <c r="E1386" s="20">
        <v>0</v>
      </c>
      <c r="F1386" s="20">
        <v>0</v>
      </c>
      <c r="G1386" s="417">
        <v>0</v>
      </c>
    </row>
    <row r="1387" spans="1:7" x14ac:dyDescent="0.3">
      <c r="A1387" t="s">
        <v>909</v>
      </c>
      <c r="B1387" s="2" t="s">
        <v>2</v>
      </c>
      <c r="C1387" s="279" t="s">
        <v>10</v>
      </c>
      <c r="D1387" s="431">
        <v>332000</v>
      </c>
      <c r="E1387" s="20">
        <v>0</v>
      </c>
      <c r="F1387" s="20">
        <v>0</v>
      </c>
      <c r="G1387" s="417">
        <v>0</v>
      </c>
    </row>
    <row r="1388" spans="1:7" x14ac:dyDescent="0.3">
      <c r="A1388" t="s">
        <v>1267</v>
      </c>
      <c r="B1388" s="2" t="s">
        <v>2</v>
      </c>
      <c r="C1388" s="279" t="s">
        <v>38</v>
      </c>
      <c r="D1388" s="432">
        <v>519100</v>
      </c>
      <c r="E1388" s="20">
        <v>0</v>
      </c>
      <c r="F1388" s="20">
        <v>0</v>
      </c>
      <c r="G1388" s="417">
        <v>0</v>
      </c>
    </row>
    <row r="1389" spans="1:7" x14ac:dyDescent="0.3">
      <c r="A1389" t="s">
        <v>1535</v>
      </c>
      <c r="B1389" s="2" t="s">
        <v>2</v>
      </c>
      <c r="C1389" s="279" t="s">
        <v>9</v>
      </c>
      <c r="D1389" s="432">
        <v>188800</v>
      </c>
      <c r="E1389" s="20">
        <v>0</v>
      </c>
      <c r="F1389" s="20">
        <v>0</v>
      </c>
      <c r="G1389" s="417">
        <v>0</v>
      </c>
    </row>
    <row r="1390" spans="1:7" x14ac:dyDescent="0.3">
      <c r="A1390" t="s">
        <v>1275</v>
      </c>
      <c r="B1390" s="2" t="s">
        <v>2</v>
      </c>
      <c r="C1390" s="279" t="s">
        <v>1970</v>
      </c>
      <c r="D1390" s="432">
        <v>480400</v>
      </c>
      <c r="E1390" s="20">
        <v>0</v>
      </c>
      <c r="F1390" s="20">
        <v>0</v>
      </c>
      <c r="G1390" s="417">
        <v>0</v>
      </c>
    </row>
    <row r="1391" spans="1:7" x14ac:dyDescent="0.3">
      <c r="A1391" t="s">
        <v>1539</v>
      </c>
      <c r="B1391" s="2" t="s">
        <v>2</v>
      </c>
      <c r="C1391" s="279" t="s">
        <v>10</v>
      </c>
      <c r="D1391" s="432">
        <v>393700</v>
      </c>
      <c r="E1391" s="20">
        <v>0</v>
      </c>
      <c r="F1391" s="20">
        <v>0</v>
      </c>
      <c r="G1391" s="417">
        <v>0</v>
      </c>
    </row>
    <row r="1392" spans="1:7" x14ac:dyDescent="0.3">
      <c r="A1392" t="s">
        <v>920</v>
      </c>
      <c r="B1392" s="2" t="s">
        <v>2</v>
      </c>
      <c r="C1392" s="279" t="s">
        <v>9</v>
      </c>
      <c r="D1392" s="432">
        <v>339700</v>
      </c>
      <c r="E1392" s="20">
        <v>0</v>
      </c>
      <c r="F1392" s="20">
        <v>0</v>
      </c>
      <c r="G1392" s="417">
        <v>0</v>
      </c>
    </row>
    <row r="1393" spans="1:7" x14ac:dyDescent="0.3">
      <c r="A1393" t="s">
        <v>1325</v>
      </c>
      <c r="B1393" s="2" t="s">
        <v>2</v>
      </c>
      <c r="C1393" s="279" t="s">
        <v>11</v>
      </c>
      <c r="D1393" s="432">
        <v>531100</v>
      </c>
      <c r="E1393" s="20">
        <v>0</v>
      </c>
      <c r="F1393" s="20">
        <v>0</v>
      </c>
      <c r="G1393" s="417">
        <v>0</v>
      </c>
    </row>
    <row r="1394" spans="1:7" x14ac:dyDescent="0.3">
      <c r="A1394" t="s">
        <v>1332</v>
      </c>
      <c r="B1394" s="2" t="s">
        <v>2</v>
      </c>
      <c r="C1394" s="279" t="s">
        <v>9</v>
      </c>
      <c r="D1394" s="432">
        <v>150300</v>
      </c>
      <c r="E1394" s="20">
        <v>0</v>
      </c>
      <c r="F1394" s="20">
        <v>0</v>
      </c>
      <c r="G1394" s="417">
        <v>0</v>
      </c>
    </row>
    <row r="1395" spans="1:7" x14ac:dyDescent="0.3">
      <c r="A1395" t="s">
        <v>1033</v>
      </c>
      <c r="B1395" s="2" t="s">
        <v>2</v>
      </c>
      <c r="C1395" s="279" t="s">
        <v>10</v>
      </c>
      <c r="D1395" s="432">
        <v>386600</v>
      </c>
      <c r="E1395" s="20">
        <v>0</v>
      </c>
      <c r="F1395" s="20">
        <v>0</v>
      </c>
      <c r="G1395" s="417">
        <v>0</v>
      </c>
    </row>
    <row r="1396" spans="1:7" x14ac:dyDescent="0.3">
      <c r="A1396" t="s">
        <v>1362</v>
      </c>
      <c r="B1396" s="2" t="s">
        <v>2</v>
      </c>
      <c r="C1396" s="279" t="s">
        <v>10</v>
      </c>
      <c r="D1396" s="432">
        <v>518799.99999999994</v>
      </c>
      <c r="E1396" s="20">
        <v>0</v>
      </c>
      <c r="F1396" s="20">
        <v>0</v>
      </c>
      <c r="G1396" s="417">
        <v>0</v>
      </c>
    </row>
    <row r="1397" spans="1:7" x14ac:dyDescent="0.3">
      <c r="A1397" t="s">
        <v>1365</v>
      </c>
      <c r="B1397" s="2" t="s">
        <v>2</v>
      </c>
      <c r="C1397" s="279" t="s">
        <v>9</v>
      </c>
      <c r="D1397" s="432">
        <v>333300</v>
      </c>
      <c r="E1397" s="20">
        <v>0</v>
      </c>
      <c r="F1397" s="20">
        <v>0</v>
      </c>
      <c r="G1397" s="417">
        <v>0</v>
      </c>
    </row>
    <row r="1398" spans="1:7" x14ac:dyDescent="0.3">
      <c r="A1398" t="s">
        <v>1374</v>
      </c>
      <c r="B1398" s="2" t="s">
        <v>2</v>
      </c>
      <c r="C1398" s="279" t="s">
        <v>38</v>
      </c>
      <c r="D1398" s="432">
        <v>387300</v>
      </c>
      <c r="E1398" s="20">
        <v>0</v>
      </c>
      <c r="F1398" s="20">
        <v>0</v>
      </c>
      <c r="G1398" s="417">
        <v>0</v>
      </c>
    </row>
    <row r="1399" spans="1:7" x14ac:dyDescent="0.3">
      <c r="A1399" t="s">
        <v>929</v>
      </c>
      <c r="B1399" s="2" t="s">
        <v>2</v>
      </c>
      <c r="C1399" s="279" t="s">
        <v>9</v>
      </c>
      <c r="D1399" s="432">
        <v>507000</v>
      </c>
      <c r="E1399" s="20">
        <v>0</v>
      </c>
      <c r="F1399" s="20">
        <v>0</v>
      </c>
      <c r="G1399" s="417">
        <v>0</v>
      </c>
    </row>
    <row r="1400" spans="1:7" x14ac:dyDescent="0.3">
      <c r="A1400" t="s">
        <v>1555</v>
      </c>
      <c r="B1400" s="2" t="s">
        <v>2</v>
      </c>
      <c r="C1400" s="279" t="s">
        <v>38</v>
      </c>
      <c r="D1400" s="432">
        <v>246600</v>
      </c>
      <c r="E1400" s="20">
        <v>0</v>
      </c>
      <c r="F1400" s="20">
        <v>0</v>
      </c>
      <c r="G1400" s="417">
        <v>0</v>
      </c>
    </row>
    <row r="1401" spans="1:7" x14ac:dyDescent="0.3">
      <c r="A1401" t="s">
        <v>1001</v>
      </c>
      <c r="B1401" s="2" t="s">
        <v>2</v>
      </c>
      <c r="C1401" s="279" t="s">
        <v>10</v>
      </c>
      <c r="D1401" s="432">
        <v>378600</v>
      </c>
      <c r="E1401" s="20">
        <v>0</v>
      </c>
      <c r="F1401" s="20">
        <v>0</v>
      </c>
      <c r="G1401" s="417">
        <v>0</v>
      </c>
    </row>
    <row r="1402" spans="1:7" x14ac:dyDescent="0.3">
      <c r="A1402" t="s">
        <v>1559</v>
      </c>
      <c r="B1402" s="2" t="s">
        <v>2</v>
      </c>
      <c r="C1402" s="279" t="s">
        <v>1973</v>
      </c>
      <c r="D1402" s="432">
        <v>123900</v>
      </c>
      <c r="E1402" s="20">
        <v>0</v>
      </c>
      <c r="F1402" s="20">
        <v>0</v>
      </c>
      <c r="G1402" s="417">
        <v>0</v>
      </c>
    </row>
    <row r="1403" spans="1:7" x14ac:dyDescent="0.3">
      <c r="A1403" t="s">
        <v>1400</v>
      </c>
      <c r="B1403" s="2" t="s">
        <v>2</v>
      </c>
      <c r="C1403" s="279" t="s">
        <v>10</v>
      </c>
      <c r="D1403" s="432">
        <v>543800</v>
      </c>
      <c r="E1403" s="20">
        <v>0</v>
      </c>
      <c r="F1403" s="20">
        <v>0</v>
      </c>
      <c r="G1403" s="417">
        <v>0</v>
      </c>
    </row>
    <row r="1404" spans="1:7" x14ac:dyDescent="0.3">
      <c r="A1404" t="s">
        <v>1955</v>
      </c>
      <c r="B1404" s="2" t="s">
        <v>2</v>
      </c>
      <c r="C1404" s="279" t="s">
        <v>9</v>
      </c>
      <c r="D1404" s="432">
        <v>117300</v>
      </c>
      <c r="E1404" s="20">
        <v>0</v>
      </c>
      <c r="F1404" s="20">
        <v>0</v>
      </c>
      <c r="G1404" s="417">
        <v>0</v>
      </c>
    </row>
    <row r="1405" spans="1:7" x14ac:dyDescent="0.3">
      <c r="A1405" t="s">
        <v>1417</v>
      </c>
      <c r="B1405" s="2" t="s">
        <v>2</v>
      </c>
      <c r="C1405" s="279" t="s">
        <v>1975</v>
      </c>
      <c r="D1405" s="432">
        <v>297300</v>
      </c>
      <c r="E1405" s="20">
        <v>0</v>
      </c>
      <c r="F1405" s="20">
        <v>0</v>
      </c>
      <c r="G1405" s="417">
        <v>0</v>
      </c>
    </row>
    <row r="1406" spans="1:7" x14ac:dyDescent="0.3">
      <c r="A1406" t="s">
        <v>1698</v>
      </c>
      <c r="B1406" s="2" t="s">
        <v>2</v>
      </c>
      <c r="C1406" s="279" t="s">
        <v>1970</v>
      </c>
      <c r="D1406" s="432">
        <v>323700</v>
      </c>
      <c r="E1406" s="20">
        <v>0</v>
      </c>
      <c r="F1406" s="20">
        <v>0</v>
      </c>
      <c r="G1406" s="417">
        <v>0</v>
      </c>
    </row>
    <row r="1407" spans="1:7" x14ac:dyDescent="0.3">
      <c r="A1407" t="s">
        <v>1431</v>
      </c>
      <c r="B1407" s="2" t="s">
        <v>2</v>
      </c>
      <c r="C1407" s="279" t="s">
        <v>1970</v>
      </c>
      <c r="D1407" s="432">
        <v>503100</v>
      </c>
      <c r="E1407" s="20">
        <v>0</v>
      </c>
      <c r="F1407" s="20">
        <v>0</v>
      </c>
      <c r="G1407" s="417">
        <v>0</v>
      </c>
    </row>
    <row r="1408" spans="1:7" x14ac:dyDescent="0.3">
      <c r="A1408" t="s">
        <v>1432</v>
      </c>
      <c r="B1408" s="2" t="s">
        <v>2</v>
      </c>
      <c r="C1408" s="279" t="s">
        <v>9</v>
      </c>
      <c r="D1408" s="432">
        <v>317600</v>
      </c>
      <c r="E1408" s="20">
        <v>0</v>
      </c>
      <c r="F1408" s="20">
        <v>0</v>
      </c>
      <c r="G1408" s="417">
        <v>0</v>
      </c>
    </row>
    <row r="1409" spans="1:7" x14ac:dyDescent="0.3">
      <c r="A1409" t="s">
        <v>1442</v>
      </c>
      <c r="B1409" s="2" t="s">
        <v>2</v>
      </c>
      <c r="C1409" s="279" t="s">
        <v>9</v>
      </c>
      <c r="D1409" s="432">
        <v>548200</v>
      </c>
      <c r="E1409" s="20">
        <v>0</v>
      </c>
      <c r="F1409" s="20">
        <v>0</v>
      </c>
      <c r="G1409" s="417">
        <v>0</v>
      </c>
    </row>
    <row r="1410" spans="1:7" x14ac:dyDescent="0.3">
      <c r="A1410" t="s">
        <v>1967</v>
      </c>
      <c r="B1410" s="2" t="s">
        <v>2</v>
      </c>
      <c r="C1410" s="279" t="s">
        <v>9</v>
      </c>
      <c r="D1410" s="432">
        <v>102400</v>
      </c>
      <c r="E1410" s="20">
        <v>0</v>
      </c>
      <c r="F1410" s="20">
        <v>0</v>
      </c>
      <c r="G1410" s="417">
        <v>0</v>
      </c>
    </row>
    <row r="1411" spans="1:7" x14ac:dyDescent="0.3">
      <c r="A1411" t="s">
        <v>1621</v>
      </c>
      <c r="B1411" s="2" t="s">
        <v>41</v>
      </c>
      <c r="C1411" s="279" t="s">
        <v>9</v>
      </c>
      <c r="D1411" s="431">
        <v>123900</v>
      </c>
      <c r="E1411" s="20">
        <v>0</v>
      </c>
      <c r="F1411" s="20">
        <v>0</v>
      </c>
      <c r="G1411" s="417">
        <v>0</v>
      </c>
    </row>
    <row r="1412" spans="1:7" x14ac:dyDescent="0.3">
      <c r="A1412" t="s">
        <v>1854</v>
      </c>
      <c r="B1412" s="2" t="s">
        <v>41</v>
      </c>
      <c r="C1412" s="279" t="s">
        <v>1974</v>
      </c>
      <c r="D1412" s="431">
        <v>123900</v>
      </c>
      <c r="E1412" s="20">
        <v>0</v>
      </c>
      <c r="F1412" s="20">
        <v>0</v>
      </c>
      <c r="G1412" s="417">
        <v>0</v>
      </c>
    </row>
    <row r="1413" spans="1:7" x14ac:dyDescent="0.3">
      <c r="A1413" t="s">
        <v>1049</v>
      </c>
      <c r="B1413" s="2" t="s">
        <v>41</v>
      </c>
      <c r="C1413" s="279" t="s">
        <v>1974</v>
      </c>
      <c r="D1413" s="431">
        <v>394800</v>
      </c>
      <c r="E1413" s="20">
        <v>0</v>
      </c>
      <c r="F1413" s="20">
        <v>0</v>
      </c>
      <c r="G1413" s="417">
        <v>0</v>
      </c>
    </row>
    <row r="1414" spans="1:7" x14ac:dyDescent="0.3">
      <c r="A1414" t="s">
        <v>1054</v>
      </c>
      <c r="B1414" s="2" t="s">
        <v>41</v>
      </c>
      <c r="C1414" s="279" t="s">
        <v>10</v>
      </c>
      <c r="D1414" s="431">
        <v>405400</v>
      </c>
      <c r="E1414" s="20">
        <v>0</v>
      </c>
      <c r="F1414" s="20">
        <v>0</v>
      </c>
      <c r="G1414" s="417">
        <v>0</v>
      </c>
    </row>
    <row r="1415" spans="1:7" x14ac:dyDescent="0.3">
      <c r="A1415" t="s">
        <v>1078</v>
      </c>
      <c r="B1415" s="2" t="s">
        <v>41</v>
      </c>
      <c r="C1415" s="279" t="s">
        <v>38</v>
      </c>
      <c r="D1415" s="431">
        <v>299000</v>
      </c>
      <c r="E1415" s="20">
        <v>0</v>
      </c>
      <c r="F1415" s="20">
        <v>0</v>
      </c>
      <c r="G1415" s="417">
        <v>0</v>
      </c>
    </row>
    <row r="1416" spans="1:7" x14ac:dyDescent="0.3">
      <c r="A1416" t="s">
        <v>1082</v>
      </c>
      <c r="B1416" s="2" t="s">
        <v>41</v>
      </c>
      <c r="C1416" s="279" t="s">
        <v>1970</v>
      </c>
      <c r="D1416" s="431">
        <v>262600</v>
      </c>
      <c r="E1416" s="20">
        <v>0</v>
      </c>
      <c r="F1416" s="20">
        <v>0</v>
      </c>
      <c r="G1416" s="417">
        <v>0</v>
      </c>
    </row>
    <row r="1417" spans="1:7" x14ac:dyDescent="0.3">
      <c r="A1417" t="s">
        <v>963</v>
      </c>
      <c r="B1417" s="2" t="s">
        <v>41</v>
      </c>
      <c r="C1417" s="279" t="s">
        <v>10</v>
      </c>
      <c r="D1417" s="431">
        <v>158600</v>
      </c>
      <c r="E1417" s="20">
        <v>0</v>
      </c>
      <c r="F1417" s="20">
        <v>0</v>
      </c>
      <c r="G1417" s="417">
        <v>0</v>
      </c>
    </row>
    <row r="1418" spans="1:7" x14ac:dyDescent="0.3">
      <c r="A1418" t="s">
        <v>1869</v>
      </c>
      <c r="B1418" s="2" t="s">
        <v>41</v>
      </c>
      <c r="C1418" s="279" t="s">
        <v>38</v>
      </c>
      <c r="D1418" s="431">
        <v>102400</v>
      </c>
      <c r="E1418" s="20">
        <v>0</v>
      </c>
      <c r="F1418" s="20">
        <v>0</v>
      </c>
      <c r="G1418" s="417">
        <v>0</v>
      </c>
    </row>
    <row r="1419" spans="1:7" x14ac:dyDescent="0.3">
      <c r="A1419" t="s">
        <v>1086</v>
      </c>
      <c r="B1419" s="2" t="s">
        <v>41</v>
      </c>
      <c r="C1419" s="279" t="s">
        <v>1975</v>
      </c>
      <c r="D1419" s="431">
        <v>302500</v>
      </c>
      <c r="E1419" s="20">
        <v>0</v>
      </c>
      <c r="F1419" s="20">
        <v>0</v>
      </c>
      <c r="G1419" s="417">
        <v>0</v>
      </c>
    </row>
    <row r="1420" spans="1:7" x14ac:dyDescent="0.3">
      <c r="A1420" t="s">
        <v>1092</v>
      </c>
      <c r="B1420" s="2" t="s">
        <v>41</v>
      </c>
      <c r="C1420" s="279" t="s">
        <v>9</v>
      </c>
      <c r="D1420" s="431">
        <v>315200</v>
      </c>
      <c r="E1420" s="20">
        <v>0</v>
      </c>
      <c r="F1420" s="20">
        <v>0</v>
      </c>
      <c r="G1420" s="417">
        <v>0</v>
      </c>
    </row>
    <row r="1421" spans="1:7" x14ac:dyDescent="0.3">
      <c r="A1421" t="s">
        <v>1097</v>
      </c>
      <c r="B1421" s="2" t="s">
        <v>41</v>
      </c>
      <c r="C1421" s="279" t="s">
        <v>9</v>
      </c>
      <c r="D1421" s="431">
        <v>208800</v>
      </c>
      <c r="E1421" s="20">
        <v>0</v>
      </c>
      <c r="F1421" s="20">
        <v>0</v>
      </c>
      <c r="G1421" s="417">
        <v>0</v>
      </c>
    </row>
    <row r="1422" spans="1:7" x14ac:dyDescent="0.3">
      <c r="A1422" t="s">
        <v>1102</v>
      </c>
      <c r="B1422" s="2" t="s">
        <v>41</v>
      </c>
      <c r="C1422" s="279" t="s">
        <v>9</v>
      </c>
      <c r="D1422" s="431">
        <v>123900</v>
      </c>
      <c r="E1422" s="20">
        <v>0</v>
      </c>
      <c r="F1422" s="20">
        <v>0</v>
      </c>
      <c r="G1422" s="417">
        <v>0</v>
      </c>
    </row>
    <row r="1423" spans="1:7" x14ac:dyDescent="0.3">
      <c r="A1423" t="s">
        <v>1104</v>
      </c>
      <c r="B1423" s="2" t="s">
        <v>41</v>
      </c>
      <c r="C1423" s="279" t="s">
        <v>1974</v>
      </c>
      <c r="D1423" s="431">
        <v>231700</v>
      </c>
      <c r="E1423" s="20">
        <v>0</v>
      </c>
      <c r="F1423" s="20">
        <v>0</v>
      </c>
      <c r="G1423" s="417">
        <v>0</v>
      </c>
    </row>
    <row r="1424" spans="1:7" x14ac:dyDescent="0.3">
      <c r="A1424" t="s">
        <v>899</v>
      </c>
      <c r="B1424" s="2" t="s">
        <v>41</v>
      </c>
      <c r="C1424" s="279" t="s">
        <v>10</v>
      </c>
      <c r="D1424" s="431">
        <v>571000</v>
      </c>
      <c r="E1424" s="20">
        <v>0</v>
      </c>
      <c r="F1424" s="20">
        <v>0</v>
      </c>
      <c r="G1424" s="417">
        <v>0</v>
      </c>
    </row>
    <row r="1425" spans="1:7" x14ac:dyDescent="0.3">
      <c r="A1425" t="s">
        <v>1187</v>
      </c>
      <c r="B1425" s="2" t="s">
        <v>41</v>
      </c>
      <c r="C1425" s="279" t="s">
        <v>1970</v>
      </c>
      <c r="D1425" s="431">
        <v>481800</v>
      </c>
      <c r="E1425" s="20">
        <v>0</v>
      </c>
      <c r="F1425" s="20">
        <v>0</v>
      </c>
      <c r="G1425" s="417">
        <v>0</v>
      </c>
    </row>
    <row r="1426" spans="1:7" x14ac:dyDescent="0.3">
      <c r="A1426" t="s">
        <v>1721</v>
      </c>
      <c r="B1426" s="2" t="s">
        <v>41</v>
      </c>
      <c r="C1426" s="279" t="s">
        <v>38</v>
      </c>
      <c r="D1426" s="431">
        <v>328600</v>
      </c>
      <c r="E1426" s="20">
        <v>0</v>
      </c>
      <c r="F1426" s="20">
        <v>0</v>
      </c>
      <c r="G1426" s="417">
        <v>0</v>
      </c>
    </row>
    <row r="1427" spans="1:7" x14ac:dyDescent="0.3">
      <c r="A1427" t="s">
        <v>1655</v>
      </c>
      <c r="B1427" s="2" t="s">
        <v>41</v>
      </c>
      <c r="C1427" s="279" t="s">
        <v>1973</v>
      </c>
      <c r="D1427" s="431">
        <v>123900</v>
      </c>
      <c r="E1427" s="20">
        <v>0</v>
      </c>
      <c r="F1427" s="20">
        <v>0</v>
      </c>
      <c r="G1427" s="417">
        <v>0</v>
      </c>
    </row>
    <row r="1428" spans="1:7" x14ac:dyDescent="0.3">
      <c r="A1428" t="s">
        <v>1209</v>
      </c>
      <c r="B1428" s="2" t="s">
        <v>41</v>
      </c>
      <c r="C1428" s="279" t="s">
        <v>38</v>
      </c>
      <c r="D1428" s="431">
        <v>341700</v>
      </c>
      <c r="E1428" s="20">
        <v>0</v>
      </c>
      <c r="F1428" s="20">
        <v>0</v>
      </c>
      <c r="G1428" s="417">
        <v>0</v>
      </c>
    </row>
    <row r="1429" spans="1:7" x14ac:dyDescent="0.3">
      <c r="A1429" t="s">
        <v>1656</v>
      </c>
      <c r="B1429" s="2" t="s">
        <v>41</v>
      </c>
      <c r="C1429" s="279" t="s">
        <v>9</v>
      </c>
      <c r="D1429" s="431">
        <v>252500</v>
      </c>
      <c r="E1429" s="20">
        <v>0</v>
      </c>
      <c r="F1429" s="20">
        <v>0</v>
      </c>
      <c r="G1429" s="417">
        <v>0</v>
      </c>
    </row>
    <row r="1430" spans="1:7" x14ac:dyDescent="0.3">
      <c r="A1430" t="s">
        <v>1211</v>
      </c>
      <c r="B1430" s="2" t="s">
        <v>41</v>
      </c>
      <c r="C1430" s="279" t="s">
        <v>1974</v>
      </c>
      <c r="D1430" s="431">
        <v>418400</v>
      </c>
      <c r="E1430" s="20">
        <v>0</v>
      </c>
      <c r="F1430" s="20">
        <v>0</v>
      </c>
      <c r="G1430" s="417">
        <v>0</v>
      </c>
    </row>
    <row r="1431" spans="1:7" x14ac:dyDescent="0.3">
      <c r="A1431" t="s">
        <v>1908</v>
      </c>
      <c r="B1431" s="2" t="s">
        <v>41</v>
      </c>
      <c r="C1431" s="279" t="s">
        <v>1972</v>
      </c>
      <c r="D1431" s="431">
        <v>117300</v>
      </c>
      <c r="E1431" s="20">
        <v>0</v>
      </c>
      <c r="F1431" s="20">
        <v>0</v>
      </c>
      <c r="G1431" s="417">
        <v>0</v>
      </c>
    </row>
    <row r="1432" spans="1:7" x14ac:dyDescent="0.3">
      <c r="A1432" t="s">
        <v>1221</v>
      </c>
      <c r="B1432" s="2" t="s">
        <v>41</v>
      </c>
      <c r="C1432" s="279" t="s">
        <v>9</v>
      </c>
      <c r="D1432" s="431">
        <v>370500</v>
      </c>
      <c r="E1432" s="20">
        <v>0</v>
      </c>
      <c r="F1432" s="20">
        <v>0</v>
      </c>
      <c r="G1432" s="417">
        <v>0</v>
      </c>
    </row>
    <row r="1433" spans="1:7" x14ac:dyDescent="0.3">
      <c r="A1433" t="s">
        <v>1237</v>
      </c>
      <c r="B1433" s="2" t="s">
        <v>41</v>
      </c>
      <c r="C1433" s="279" t="s">
        <v>10</v>
      </c>
      <c r="D1433" s="431">
        <v>352400</v>
      </c>
      <c r="E1433" s="20">
        <v>0</v>
      </c>
      <c r="F1433" s="20">
        <v>0</v>
      </c>
      <c r="G1433" s="417">
        <v>0</v>
      </c>
    </row>
    <row r="1434" spans="1:7" x14ac:dyDescent="0.3">
      <c r="A1434" t="s">
        <v>1915</v>
      </c>
      <c r="B1434" s="2" t="s">
        <v>41</v>
      </c>
      <c r="C1434" s="279" t="s">
        <v>1973</v>
      </c>
      <c r="D1434" s="431">
        <v>117300</v>
      </c>
      <c r="E1434" s="20">
        <v>0</v>
      </c>
      <c r="F1434" s="20">
        <v>0</v>
      </c>
      <c r="G1434" s="417">
        <v>0</v>
      </c>
    </row>
    <row r="1435" spans="1:7" x14ac:dyDescent="0.3">
      <c r="A1435" t="s">
        <v>988</v>
      </c>
      <c r="B1435" s="2" t="s">
        <v>41</v>
      </c>
      <c r="C1435" s="279" t="s">
        <v>38</v>
      </c>
      <c r="D1435" s="431">
        <v>381100</v>
      </c>
      <c r="E1435" s="20">
        <v>0</v>
      </c>
      <c r="F1435" s="20">
        <v>0</v>
      </c>
      <c r="G1435" s="417">
        <v>0</v>
      </c>
    </row>
    <row r="1436" spans="1:7" x14ac:dyDescent="0.3">
      <c r="A1436" t="s">
        <v>916</v>
      </c>
      <c r="B1436" s="2" t="s">
        <v>41</v>
      </c>
      <c r="C1436" s="279" t="s">
        <v>11</v>
      </c>
      <c r="D1436" s="432">
        <v>506500</v>
      </c>
      <c r="E1436" s="20">
        <v>0</v>
      </c>
      <c r="F1436" s="20">
        <v>0</v>
      </c>
      <c r="G1436" s="417">
        <v>0</v>
      </c>
    </row>
    <row r="1437" spans="1:7" x14ac:dyDescent="0.3">
      <c r="A1437" t="s">
        <v>1298</v>
      </c>
      <c r="B1437" s="2" t="s">
        <v>41</v>
      </c>
      <c r="C1437" s="279" t="s">
        <v>10</v>
      </c>
      <c r="D1437" s="432">
        <v>417100</v>
      </c>
      <c r="E1437" s="20">
        <v>0</v>
      </c>
      <c r="F1437" s="20">
        <v>0</v>
      </c>
      <c r="G1437" s="417">
        <v>0</v>
      </c>
    </row>
    <row r="1438" spans="1:7" x14ac:dyDescent="0.3">
      <c r="A1438" t="s">
        <v>1932</v>
      </c>
      <c r="B1438" s="2" t="s">
        <v>41</v>
      </c>
      <c r="C1438" s="279" t="s">
        <v>9</v>
      </c>
      <c r="D1438" s="432">
        <v>102400</v>
      </c>
      <c r="E1438" s="20">
        <v>0</v>
      </c>
      <c r="F1438" s="20">
        <v>0</v>
      </c>
      <c r="G1438" s="417">
        <v>0</v>
      </c>
    </row>
    <row r="1439" spans="1:7" x14ac:dyDescent="0.3">
      <c r="A1439" t="s">
        <v>1306</v>
      </c>
      <c r="B1439" s="2" t="s">
        <v>41</v>
      </c>
      <c r="C1439" s="279" t="s">
        <v>38</v>
      </c>
      <c r="D1439" s="432">
        <v>417200</v>
      </c>
      <c r="E1439" s="20">
        <v>0</v>
      </c>
      <c r="F1439" s="20">
        <v>0</v>
      </c>
      <c r="G1439" s="417">
        <v>0</v>
      </c>
    </row>
    <row r="1440" spans="1:7" x14ac:dyDescent="0.3">
      <c r="A1440" t="s">
        <v>1686</v>
      </c>
      <c r="B1440" s="2" t="s">
        <v>41</v>
      </c>
      <c r="C1440" s="279" t="s">
        <v>38</v>
      </c>
      <c r="D1440" s="432">
        <v>249900</v>
      </c>
      <c r="E1440" s="20">
        <v>0</v>
      </c>
      <c r="F1440" s="20">
        <v>0</v>
      </c>
      <c r="G1440" s="417">
        <v>0</v>
      </c>
    </row>
    <row r="1441" spans="1:7" x14ac:dyDescent="0.3">
      <c r="A1441" t="s">
        <v>1347</v>
      </c>
      <c r="B1441" s="2" t="s">
        <v>41</v>
      </c>
      <c r="C1441" s="279" t="s">
        <v>9</v>
      </c>
      <c r="D1441" s="432">
        <v>345800</v>
      </c>
      <c r="E1441" s="20">
        <v>0</v>
      </c>
      <c r="F1441" s="20">
        <v>0</v>
      </c>
      <c r="G1441" s="417">
        <v>0</v>
      </c>
    </row>
    <row r="1442" spans="1:7" x14ac:dyDescent="0.3">
      <c r="A1442" t="s">
        <v>1690</v>
      </c>
      <c r="B1442" s="2" t="s">
        <v>41</v>
      </c>
      <c r="C1442" s="279" t="s">
        <v>1972</v>
      </c>
      <c r="D1442" s="432">
        <v>123900</v>
      </c>
      <c r="E1442" s="20">
        <v>0</v>
      </c>
      <c r="F1442" s="20">
        <v>0</v>
      </c>
      <c r="G1442" s="417">
        <v>0</v>
      </c>
    </row>
    <row r="1443" spans="1:7" x14ac:dyDescent="0.3">
      <c r="A1443" t="s">
        <v>1942</v>
      </c>
      <c r="B1443" s="2" t="s">
        <v>41</v>
      </c>
      <c r="C1443" s="279" t="s">
        <v>1972</v>
      </c>
      <c r="D1443" s="432">
        <v>166800</v>
      </c>
      <c r="E1443" s="20">
        <v>0</v>
      </c>
      <c r="F1443" s="20">
        <v>0</v>
      </c>
      <c r="G1443" s="417">
        <v>0</v>
      </c>
    </row>
    <row r="1444" spans="1:7" x14ac:dyDescent="0.3">
      <c r="A1444" t="s">
        <v>1380</v>
      </c>
      <c r="B1444" s="2" t="s">
        <v>41</v>
      </c>
      <c r="C1444" s="279" t="s">
        <v>10</v>
      </c>
      <c r="D1444" s="432">
        <v>536200</v>
      </c>
      <c r="E1444" s="20">
        <v>0</v>
      </c>
      <c r="F1444" s="20">
        <v>0</v>
      </c>
      <c r="G1444" s="417">
        <v>0</v>
      </c>
    </row>
    <row r="1445" spans="1:7" x14ac:dyDescent="0.3">
      <c r="A1445" t="s">
        <v>1693</v>
      </c>
      <c r="B1445" s="2" t="s">
        <v>41</v>
      </c>
      <c r="C1445" s="279" t="s">
        <v>1974</v>
      </c>
      <c r="D1445" s="432">
        <v>262400</v>
      </c>
      <c r="E1445" s="20">
        <v>0</v>
      </c>
      <c r="F1445" s="20">
        <v>0</v>
      </c>
      <c r="G1445" s="417">
        <v>0</v>
      </c>
    </row>
    <row r="1446" spans="1:7" x14ac:dyDescent="0.3">
      <c r="A1446" t="s">
        <v>1408</v>
      </c>
      <c r="B1446" s="2" t="s">
        <v>41</v>
      </c>
      <c r="C1446" s="279" t="s">
        <v>1971</v>
      </c>
      <c r="D1446" s="432">
        <v>626200</v>
      </c>
      <c r="E1446" s="20">
        <v>0</v>
      </c>
      <c r="F1446" s="20">
        <v>0</v>
      </c>
      <c r="G1446" s="417">
        <v>0</v>
      </c>
    </row>
    <row r="1447" spans="1:7" x14ac:dyDescent="0.3">
      <c r="A1447" t="s">
        <v>1420</v>
      </c>
      <c r="B1447" s="2" t="s">
        <v>41</v>
      </c>
      <c r="C1447" s="279" t="s">
        <v>10</v>
      </c>
      <c r="D1447" s="432">
        <v>604400</v>
      </c>
      <c r="E1447" s="20">
        <v>0</v>
      </c>
      <c r="F1447" s="20">
        <v>0</v>
      </c>
      <c r="G1447" s="417">
        <v>0</v>
      </c>
    </row>
    <row r="1448" spans="1:7" x14ac:dyDescent="0.3">
      <c r="A1448" t="s">
        <v>1008</v>
      </c>
      <c r="B1448" s="2" t="s">
        <v>41</v>
      </c>
      <c r="C1448" s="279" t="s">
        <v>9</v>
      </c>
      <c r="D1448" s="432">
        <v>216400</v>
      </c>
      <c r="E1448" s="20">
        <v>0</v>
      </c>
      <c r="F1448" s="20">
        <v>0</v>
      </c>
      <c r="G1448" s="417">
        <v>0</v>
      </c>
    </row>
    <row r="1449" spans="1:7" x14ac:dyDescent="0.3">
      <c r="A1449" t="s">
        <v>1961</v>
      </c>
      <c r="B1449" s="2" t="s">
        <v>41</v>
      </c>
      <c r="C1449" s="279" t="s">
        <v>9</v>
      </c>
      <c r="D1449" s="432">
        <v>117300</v>
      </c>
      <c r="E1449" s="20">
        <v>0</v>
      </c>
      <c r="F1449" s="20">
        <v>0</v>
      </c>
      <c r="G1449" s="417">
        <v>0</v>
      </c>
    </row>
    <row r="1450" spans="1:7" x14ac:dyDescent="0.3">
      <c r="A1450" t="s">
        <v>1727</v>
      </c>
      <c r="B1450" s="2" t="s">
        <v>41</v>
      </c>
      <c r="C1450" s="279" t="s">
        <v>10</v>
      </c>
      <c r="D1450" s="432">
        <v>303200</v>
      </c>
      <c r="E1450" s="20">
        <v>0</v>
      </c>
      <c r="F1450" s="20">
        <v>0</v>
      </c>
      <c r="G1450" s="417">
        <v>0</v>
      </c>
    </row>
    <row r="1451" spans="1:7" x14ac:dyDescent="0.3">
      <c r="A1451" t="s">
        <v>1450</v>
      </c>
      <c r="B1451" s="2" t="s">
        <v>41</v>
      </c>
      <c r="C1451" s="279" t="s">
        <v>9</v>
      </c>
      <c r="D1451" s="432">
        <v>333600</v>
      </c>
      <c r="E1451" s="20">
        <v>0</v>
      </c>
      <c r="F1451" s="20">
        <v>0</v>
      </c>
      <c r="G1451" s="417">
        <v>0</v>
      </c>
    </row>
    <row r="1452" spans="1:7" x14ac:dyDescent="0.3">
      <c r="A1452" t="s">
        <v>1017</v>
      </c>
      <c r="B1452" s="2" t="s">
        <v>41</v>
      </c>
      <c r="C1452" s="279" t="s">
        <v>9</v>
      </c>
      <c r="D1452" s="432">
        <v>454000</v>
      </c>
      <c r="E1452" s="20">
        <v>0</v>
      </c>
      <c r="F1452" s="20">
        <v>0</v>
      </c>
      <c r="G1452" s="417">
        <v>0</v>
      </c>
    </row>
    <row r="1453" spans="1:7" x14ac:dyDescent="0.3">
      <c r="A1453" t="s">
        <v>1715</v>
      </c>
      <c r="B1453" s="2" t="s">
        <v>41</v>
      </c>
      <c r="C1453" s="279" t="s">
        <v>1970</v>
      </c>
      <c r="D1453" s="432">
        <v>266200</v>
      </c>
      <c r="E1453" s="20">
        <v>0</v>
      </c>
      <c r="F1453" s="20">
        <v>0</v>
      </c>
      <c r="G1453" s="417">
        <v>0</v>
      </c>
    </row>
    <row r="1454" spans="1:7" x14ac:dyDescent="0.3">
      <c r="A1454" t="s">
        <v>1466</v>
      </c>
      <c r="B1454" s="2" t="s">
        <v>41</v>
      </c>
      <c r="C1454" s="279" t="s">
        <v>1972</v>
      </c>
      <c r="D1454" s="432">
        <v>393800</v>
      </c>
      <c r="E1454" s="20">
        <v>0</v>
      </c>
      <c r="F1454" s="20">
        <v>0</v>
      </c>
      <c r="G1454" s="417">
        <v>0</v>
      </c>
    </row>
    <row r="1455" spans="1:7" x14ac:dyDescent="0.3">
      <c r="A1455" t="s">
        <v>892</v>
      </c>
      <c r="B1455" s="2" t="s">
        <v>24</v>
      </c>
      <c r="C1455" s="279" t="s">
        <v>38</v>
      </c>
      <c r="D1455" s="431">
        <v>223000</v>
      </c>
      <c r="E1455" s="20">
        <v>0</v>
      </c>
      <c r="F1455" s="20">
        <v>0</v>
      </c>
      <c r="G1455" s="417">
        <v>0</v>
      </c>
    </row>
    <row r="1456" spans="1:7" x14ac:dyDescent="0.3">
      <c r="A1456" t="s">
        <v>959</v>
      </c>
      <c r="B1456" s="2" t="s">
        <v>24</v>
      </c>
      <c r="C1456" s="279" t="s">
        <v>9</v>
      </c>
      <c r="D1456" s="431">
        <v>475300</v>
      </c>
      <c r="E1456" s="20">
        <v>0</v>
      </c>
      <c r="F1456" s="20">
        <v>0</v>
      </c>
      <c r="G1456" s="417">
        <v>0</v>
      </c>
    </row>
    <row r="1457" spans="1:7" x14ac:dyDescent="0.3">
      <c r="A1457" t="s">
        <v>1496</v>
      </c>
      <c r="B1457" s="2" t="s">
        <v>24</v>
      </c>
      <c r="C1457" s="279" t="s">
        <v>9</v>
      </c>
      <c r="D1457" s="431">
        <v>294100</v>
      </c>
      <c r="E1457" s="20">
        <v>0</v>
      </c>
      <c r="F1457" s="20">
        <v>0</v>
      </c>
      <c r="G1457" s="417">
        <v>0</v>
      </c>
    </row>
    <row r="1458" spans="1:7" x14ac:dyDescent="0.3">
      <c r="A1458" t="s">
        <v>1093</v>
      </c>
      <c r="B1458" s="2" t="s">
        <v>24</v>
      </c>
      <c r="C1458" s="279" t="s">
        <v>38</v>
      </c>
      <c r="D1458" s="431">
        <v>313100</v>
      </c>
      <c r="E1458" s="20">
        <v>0</v>
      </c>
      <c r="F1458" s="20">
        <v>0</v>
      </c>
      <c r="G1458" s="417">
        <v>0</v>
      </c>
    </row>
    <row r="1459" spans="1:7" x14ac:dyDescent="0.3">
      <c r="A1459" t="s">
        <v>1117</v>
      </c>
      <c r="B1459" s="2" t="s">
        <v>24</v>
      </c>
      <c r="C1459" s="279" t="s">
        <v>9</v>
      </c>
      <c r="D1459" s="431">
        <v>309500</v>
      </c>
      <c r="E1459" s="20">
        <v>0</v>
      </c>
      <c r="F1459" s="20">
        <v>0</v>
      </c>
      <c r="G1459" s="417">
        <v>0</v>
      </c>
    </row>
    <row r="1460" spans="1:7" x14ac:dyDescent="0.3">
      <c r="A1460" t="s">
        <v>1890</v>
      </c>
      <c r="B1460" s="2" t="s">
        <v>24</v>
      </c>
      <c r="C1460" s="279" t="s">
        <v>9</v>
      </c>
      <c r="D1460" s="431">
        <v>102400</v>
      </c>
      <c r="E1460" s="20">
        <v>0</v>
      </c>
      <c r="F1460" s="20">
        <v>0</v>
      </c>
      <c r="G1460" s="417">
        <v>0</v>
      </c>
    </row>
    <row r="1461" spans="1:7" x14ac:dyDescent="0.3">
      <c r="A1461" t="s">
        <v>1164</v>
      </c>
      <c r="B1461" s="2" t="s">
        <v>24</v>
      </c>
      <c r="C1461" s="279" t="s">
        <v>9</v>
      </c>
      <c r="D1461" s="431">
        <v>372900</v>
      </c>
      <c r="E1461" s="20">
        <v>0</v>
      </c>
      <c r="F1461" s="20">
        <v>0</v>
      </c>
      <c r="G1461" s="417">
        <v>0</v>
      </c>
    </row>
    <row r="1462" spans="1:7" x14ac:dyDescent="0.3">
      <c r="A1462" t="s">
        <v>1167</v>
      </c>
      <c r="B1462" s="2" t="s">
        <v>24</v>
      </c>
      <c r="C1462" s="279" t="s">
        <v>9</v>
      </c>
      <c r="D1462" s="431">
        <v>425000</v>
      </c>
      <c r="E1462" s="20">
        <v>0</v>
      </c>
      <c r="F1462" s="20">
        <v>0</v>
      </c>
      <c r="G1462" s="417">
        <v>0</v>
      </c>
    </row>
    <row r="1463" spans="1:7" x14ac:dyDescent="0.3">
      <c r="A1463" t="s">
        <v>1169</v>
      </c>
      <c r="B1463" s="2" t="s">
        <v>24</v>
      </c>
      <c r="C1463" s="279" t="s">
        <v>1974</v>
      </c>
      <c r="D1463" s="431">
        <v>189400</v>
      </c>
      <c r="E1463" s="20">
        <v>0</v>
      </c>
      <c r="F1463" s="20">
        <v>0</v>
      </c>
      <c r="G1463" s="417">
        <v>0</v>
      </c>
    </row>
    <row r="1464" spans="1:7" x14ac:dyDescent="0.3">
      <c r="A1464" t="s">
        <v>1170</v>
      </c>
      <c r="B1464" s="2" t="s">
        <v>24</v>
      </c>
      <c r="C1464" s="279" t="s">
        <v>38</v>
      </c>
      <c r="D1464" s="431">
        <v>427500</v>
      </c>
      <c r="E1464" s="20">
        <v>0</v>
      </c>
      <c r="F1464" s="20">
        <v>0</v>
      </c>
      <c r="G1464" s="417">
        <v>0</v>
      </c>
    </row>
    <row r="1465" spans="1:7" x14ac:dyDescent="0.3">
      <c r="A1465" t="s">
        <v>1180</v>
      </c>
      <c r="B1465" s="2" t="s">
        <v>24</v>
      </c>
      <c r="C1465" s="279" t="s">
        <v>9</v>
      </c>
      <c r="D1465" s="431">
        <v>123900</v>
      </c>
      <c r="E1465" s="20">
        <v>0</v>
      </c>
      <c r="F1465" s="20">
        <v>0</v>
      </c>
      <c r="G1465" s="417">
        <v>0</v>
      </c>
    </row>
    <row r="1466" spans="1:7" x14ac:dyDescent="0.3">
      <c r="A1466" t="s">
        <v>1520</v>
      </c>
      <c r="B1466" s="2" t="s">
        <v>24</v>
      </c>
      <c r="C1466" s="279" t="s">
        <v>1972</v>
      </c>
      <c r="D1466" s="431">
        <v>472000</v>
      </c>
      <c r="E1466" s="20">
        <v>0</v>
      </c>
      <c r="F1466" s="20">
        <v>0</v>
      </c>
      <c r="G1466" s="417">
        <v>0</v>
      </c>
    </row>
    <row r="1467" spans="1:7" x14ac:dyDescent="0.3">
      <c r="A1467" t="s">
        <v>1903</v>
      </c>
      <c r="B1467" s="2" t="s">
        <v>24</v>
      </c>
      <c r="C1467" s="279" t="s">
        <v>38</v>
      </c>
      <c r="D1467" s="431">
        <v>123900</v>
      </c>
      <c r="E1467" s="20">
        <v>0</v>
      </c>
      <c r="F1467" s="20">
        <v>0</v>
      </c>
      <c r="G1467" s="417">
        <v>0</v>
      </c>
    </row>
    <row r="1468" spans="1:7" x14ac:dyDescent="0.3">
      <c r="A1468" t="s">
        <v>1201</v>
      </c>
      <c r="B1468" s="2" t="s">
        <v>24</v>
      </c>
      <c r="C1468" s="279" t="s">
        <v>38</v>
      </c>
      <c r="D1468" s="431">
        <v>377100</v>
      </c>
      <c r="E1468" s="20">
        <v>0</v>
      </c>
      <c r="F1468" s="20">
        <v>0</v>
      </c>
      <c r="G1468" s="417">
        <v>0</v>
      </c>
    </row>
    <row r="1469" spans="1:7" x14ac:dyDescent="0.3">
      <c r="A1469" t="s">
        <v>1202</v>
      </c>
      <c r="B1469" s="2" t="s">
        <v>24</v>
      </c>
      <c r="C1469" s="279" t="s">
        <v>38</v>
      </c>
      <c r="D1469" s="431">
        <v>557100</v>
      </c>
      <c r="E1469" s="20">
        <v>0</v>
      </c>
      <c r="F1469" s="20">
        <v>0</v>
      </c>
      <c r="G1469" s="417">
        <v>0</v>
      </c>
    </row>
    <row r="1470" spans="1:7" x14ac:dyDescent="0.3">
      <c r="A1470" t="s">
        <v>1208</v>
      </c>
      <c r="B1470" s="2" t="s">
        <v>24</v>
      </c>
      <c r="C1470" s="279" t="s">
        <v>11</v>
      </c>
      <c r="D1470" s="431">
        <v>465900</v>
      </c>
      <c r="E1470" s="20">
        <v>0</v>
      </c>
      <c r="F1470" s="20">
        <v>0</v>
      </c>
      <c r="G1470" s="417">
        <v>0</v>
      </c>
    </row>
    <row r="1471" spans="1:7" x14ac:dyDescent="0.3">
      <c r="A1471" t="s">
        <v>1918</v>
      </c>
      <c r="B1471" s="2" t="s">
        <v>24</v>
      </c>
      <c r="C1471" s="279" t="s">
        <v>38</v>
      </c>
      <c r="D1471" s="431">
        <v>121800</v>
      </c>
      <c r="E1471" s="20">
        <v>0</v>
      </c>
      <c r="F1471" s="20">
        <v>0</v>
      </c>
      <c r="G1471" s="417">
        <v>0</v>
      </c>
    </row>
    <row r="1472" spans="1:7" x14ac:dyDescent="0.3">
      <c r="A1472" t="s">
        <v>912</v>
      </c>
      <c r="B1472" s="2" t="s">
        <v>24</v>
      </c>
      <c r="C1472" s="279" t="s">
        <v>11</v>
      </c>
      <c r="D1472" s="431">
        <v>429400</v>
      </c>
      <c r="E1472" s="20">
        <v>0</v>
      </c>
      <c r="F1472" s="20">
        <v>0</v>
      </c>
      <c r="G1472" s="417">
        <v>0</v>
      </c>
    </row>
    <row r="1473" spans="1:7" x14ac:dyDescent="0.3">
      <c r="A1473" t="s">
        <v>1262</v>
      </c>
      <c r="B1473" s="2" t="s">
        <v>24</v>
      </c>
      <c r="C1473" s="279" t="s">
        <v>9</v>
      </c>
      <c r="D1473" s="432">
        <v>507300</v>
      </c>
      <c r="E1473" s="20">
        <v>0</v>
      </c>
      <c r="F1473" s="20">
        <v>0</v>
      </c>
      <c r="G1473" s="417">
        <v>0</v>
      </c>
    </row>
    <row r="1474" spans="1:7" x14ac:dyDescent="0.3">
      <c r="A1474" t="s">
        <v>1926</v>
      </c>
      <c r="B1474" s="2" t="s">
        <v>24</v>
      </c>
      <c r="C1474" s="279" t="s">
        <v>1972</v>
      </c>
      <c r="D1474" s="432">
        <v>102400</v>
      </c>
      <c r="E1474" s="20">
        <v>0</v>
      </c>
      <c r="F1474" s="20">
        <v>0</v>
      </c>
      <c r="G1474" s="417">
        <v>0</v>
      </c>
    </row>
    <row r="1475" spans="1:7" x14ac:dyDescent="0.3">
      <c r="A1475" t="s">
        <v>1670</v>
      </c>
      <c r="B1475" s="2" t="s">
        <v>24</v>
      </c>
      <c r="C1475" s="279" t="s">
        <v>1973</v>
      </c>
      <c r="D1475" s="432">
        <v>123900</v>
      </c>
      <c r="E1475" s="20">
        <v>0</v>
      </c>
      <c r="F1475" s="20">
        <v>0</v>
      </c>
      <c r="G1475" s="417">
        <v>0</v>
      </c>
    </row>
    <row r="1476" spans="1:7" x14ac:dyDescent="0.3">
      <c r="A1476" t="s">
        <v>1929</v>
      </c>
      <c r="B1476" s="2" t="s">
        <v>24</v>
      </c>
      <c r="C1476" s="279" t="s">
        <v>9</v>
      </c>
      <c r="D1476" s="432">
        <v>388500</v>
      </c>
      <c r="E1476" s="20">
        <v>0</v>
      </c>
      <c r="F1476" s="20">
        <v>0</v>
      </c>
      <c r="G1476" s="417">
        <v>0</v>
      </c>
    </row>
    <row r="1477" spans="1:7" x14ac:dyDescent="0.3">
      <c r="A1477" t="s">
        <v>1285</v>
      </c>
      <c r="B1477" s="2" t="s">
        <v>24</v>
      </c>
      <c r="C1477" s="279" t="s">
        <v>9</v>
      </c>
      <c r="D1477" s="432">
        <v>331100</v>
      </c>
      <c r="E1477" s="20">
        <v>0</v>
      </c>
      <c r="F1477" s="20">
        <v>0</v>
      </c>
      <c r="G1477" s="417">
        <v>0</v>
      </c>
    </row>
    <row r="1478" spans="1:7" x14ac:dyDescent="0.3">
      <c r="A1478" t="s">
        <v>1537</v>
      </c>
      <c r="B1478" s="2" t="s">
        <v>24</v>
      </c>
      <c r="C1478" s="279" t="s">
        <v>38</v>
      </c>
      <c r="D1478" s="432">
        <v>290700</v>
      </c>
      <c r="E1478" s="20">
        <v>0</v>
      </c>
      <c r="F1478" s="20">
        <v>0</v>
      </c>
      <c r="G1478" s="417">
        <v>0</v>
      </c>
    </row>
    <row r="1479" spans="1:7" x14ac:dyDescent="0.3">
      <c r="A1479" t="s">
        <v>996</v>
      </c>
      <c r="B1479" s="2" t="s">
        <v>24</v>
      </c>
      <c r="C1479" s="279" t="s">
        <v>10</v>
      </c>
      <c r="D1479" s="432">
        <v>397000</v>
      </c>
      <c r="E1479" s="20">
        <v>0</v>
      </c>
      <c r="F1479" s="20">
        <v>0</v>
      </c>
      <c r="G1479" s="417">
        <v>0</v>
      </c>
    </row>
    <row r="1480" spans="1:7" x14ac:dyDescent="0.3">
      <c r="A1480" t="s">
        <v>1023</v>
      </c>
      <c r="B1480" s="2" t="s">
        <v>24</v>
      </c>
      <c r="C1480" s="279" t="s">
        <v>38</v>
      </c>
      <c r="D1480" s="432">
        <v>368200</v>
      </c>
      <c r="E1480" s="20">
        <v>0</v>
      </c>
      <c r="F1480" s="20">
        <v>0</v>
      </c>
      <c r="G1480" s="417">
        <v>0</v>
      </c>
    </row>
    <row r="1481" spans="1:7" x14ac:dyDescent="0.3">
      <c r="A1481" t="s">
        <v>1304</v>
      </c>
      <c r="B1481" s="2" t="s">
        <v>24</v>
      </c>
      <c r="C1481" s="279" t="s">
        <v>9</v>
      </c>
      <c r="D1481" s="432">
        <v>172300</v>
      </c>
      <c r="E1481" s="20">
        <v>0</v>
      </c>
      <c r="F1481" s="20">
        <v>0</v>
      </c>
      <c r="G1481" s="417">
        <v>0</v>
      </c>
    </row>
    <row r="1482" spans="1:7" x14ac:dyDescent="0.3">
      <c r="A1482" t="s">
        <v>1313</v>
      </c>
      <c r="B1482" s="2" t="s">
        <v>24</v>
      </c>
      <c r="C1482" s="279" t="s">
        <v>10</v>
      </c>
      <c r="D1482" s="432">
        <v>642400</v>
      </c>
      <c r="E1482" s="20">
        <v>0</v>
      </c>
      <c r="F1482" s="20">
        <v>0</v>
      </c>
      <c r="G1482" s="417">
        <v>0</v>
      </c>
    </row>
    <row r="1483" spans="1:7" x14ac:dyDescent="0.3">
      <c r="A1483" t="s">
        <v>1936</v>
      </c>
      <c r="B1483" s="2" t="s">
        <v>24</v>
      </c>
      <c r="C1483" s="279" t="s">
        <v>1971</v>
      </c>
      <c r="D1483" s="432">
        <v>117300</v>
      </c>
      <c r="E1483" s="20">
        <v>0</v>
      </c>
      <c r="F1483" s="20">
        <v>0</v>
      </c>
      <c r="G1483" s="417">
        <v>0</v>
      </c>
    </row>
    <row r="1484" spans="1:7" x14ac:dyDescent="0.3">
      <c r="A1484" t="s">
        <v>1941</v>
      </c>
      <c r="B1484" s="2" t="s">
        <v>24</v>
      </c>
      <c r="C1484" s="279" t="s">
        <v>11</v>
      </c>
      <c r="D1484" s="432">
        <v>102400</v>
      </c>
      <c r="E1484" s="20">
        <v>0</v>
      </c>
      <c r="F1484" s="20">
        <v>0</v>
      </c>
      <c r="G1484" s="417">
        <v>0</v>
      </c>
    </row>
    <row r="1485" spans="1:7" x14ac:dyDescent="0.3">
      <c r="A1485" t="s">
        <v>1341</v>
      </c>
      <c r="B1485" s="2" t="s">
        <v>24</v>
      </c>
      <c r="C1485" s="279" t="s">
        <v>38</v>
      </c>
      <c r="D1485" s="432">
        <v>441800</v>
      </c>
      <c r="E1485" s="20">
        <v>0</v>
      </c>
      <c r="F1485" s="20">
        <v>0</v>
      </c>
      <c r="G1485" s="417">
        <v>0</v>
      </c>
    </row>
    <row r="1486" spans="1:7" x14ac:dyDescent="0.3">
      <c r="A1486" t="s">
        <v>1344</v>
      </c>
      <c r="B1486" s="2" t="s">
        <v>24</v>
      </c>
      <c r="C1486" s="279" t="s">
        <v>1972</v>
      </c>
      <c r="D1486" s="432">
        <v>572100</v>
      </c>
      <c r="E1486" s="20">
        <v>0</v>
      </c>
      <c r="F1486" s="20">
        <v>0</v>
      </c>
      <c r="G1486" s="417">
        <v>0</v>
      </c>
    </row>
    <row r="1487" spans="1:7" x14ac:dyDescent="0.3">
      <c r="A1487" t="s">
        <v>1366</v>
      </c>
      <c r="B1487" s="2" t="s">
        <v>24</v>
      </c>
      <c r="C1487" s="279" t="s">
        <v>9</v>
      </c>
      <c r="D1487" s="432">
        <v>330100</v>
      </c>
      <c r="E1487" s="20">
        <v>0</v>
      </c>
      <c r="F1487" s="20">
        <v>0</v>
      </c>
      <c r="G1487" s="417">
        <v>0</v>
      </c>
    </row>
    <row r="1488" spans="1:7" x14ac:dyDescent="0.3">
      <c r="A1488" t="s">
        <v>1731</v>
      </c>
      <c r="B1488" s="2" t="s">
        <v>24</v>
      </c>
      <c r="C1488" s="279" t="s">
        <v>9</v>
      </c>
      <c r="D1488" s="432">
        <v>123900</v>
      </c>
      <c r="E1488" s="20">
        <v>0</v>
      </c>
      <c r="F1488" s="20">
        <v>0</v>
      </c>
      <c r="G1488" s="417">
        <v>0</v>
      </c>
    </row>
    <row r="1489" spans="1:7" x14ac:dyDescent="0.3">
      <c r="A1489" t="s">
        <v>1369</v>
      </c>
      <c r="B1489" s="2" t="s">
        <v>24</v>
      </c>
      <c r="C1489" s="279" t="s">
        <v>38</v>
      </c>
      <c r="D1489" s="432">
        <v>470900</v>
      </c>
      <c r="E1489" s="20">
        <v>0</v>
      </c>
      <c r="F1489" s="20">
        <v>0</v>
      </c>
      <c r="G1489" s="417">
        <v>0</v>
      </c>
    </row>
    <row r="1490" spans="1:7" x14ac:dyDescent="0.3">
      <c r="A1490" t="s">
        <v>1949</v>
      </c>
      <c r="B1490" s="2" t="s">
        <v>24</v>
      </c>
      <c r="C1490" s="279" t="s">
        <v>10</v>
      </c>
      <c r="D1490" s="432">
        <v>123900</v>
      </c>
      <c r="E1490" s="20">
        <v>0</v>
      </c>
      <c r="F1490" s="20">
        <v>0</v>
      </c>
      <c r="G1490" s="417">
        <v>0</v>
      </c>
    </row>
    <row r="1491" spans="1:7" x14ac:dyDescent="0.3">
      <c r="A1491" t="s">
        <v>1002</v>
      </c>
      <c r="B1491" s="2" t="s">
        <v>24</v>
      </c>
      <c r="C1491" s="279" t="s">
        <v>10</v>
      </c>
      <c r="D1491" s="432">
        <v>468500</v>
      </c>
      <c r="E1491" s="20">
        <v>0</v>
      </c>
      <c r="F1491" s="20">
        <v>0</v>
      </c>
      <c r="G1491" s="417">
        <v>0</v>
      </c>
    </row>
    <row r="1492" spans="1:7" x14ac:dyDescent="0.3">
      <c r="A1492" t="s">
        <v>1694</v>
      </c>
      <c r="B1492" s="2" t="s">
        <v>24</v>
      </c>
      <c r="C1492" s="279" t="s">
        <v>1974</v>
      </c>
      <c r="D1492" s="432">
        <v>123900</v>
      </c>
      <c r="E1492" s="20">
        <v>0</v>
      </c>
      <c r="F1492" s="20">
        <v>0</v>
      </c>
      <c r="G1492" s="417">
        <v>0</v>
      </c>
    </row>
    <row r="1493" spans="1:7" x14ac:dyDescent="0.3">
      <c r="A1493" t="s">
        <v>1695</v>
      </c>
      <c r="B1493" s="2" t="s">
        <v>24</v>
      </c>
      <c r="C1493" s="279" t="s">
        <v>1970</v>
      </c>
      <c r="D1493" s="432">
        <v>165700</v>
      </c>
      <c r="E1493" s="20">
        <v>0</v>
      </c>
      <c r="F1493" s="20">
        <v>0</v>
      </c>
      <c r="G1493" s="417">
        <v>0</v>
      </c>
    </row>
    <row r="1494" spans="1:7" x14ac:dyDescent="0.3">
      <c r="A1494" t="s">
        <v>1424</v>
      </c>
      <c r="B1494" s="2" t="s">
        <v>24</v>
      </c>
      <c r="C1494" s="279" t="s">
        <v>10</v>
      </c>
      <c r="D1494" s="432">
        <v>367000</v>
      </c>
      <c r="E1494" s="20">
        <v>0</v>
      </c>
      <c r="F1494" s="20">
        <v>0</v>
      </c>
      <c r="G1494" s="417">
        <v>0</v>
      </c>
    </row>
    <row r="1495" spans="1:7" x14ac:dyDescent="0.3">
      <c r="A1495" t="s">
        <v>1963</v>
      </c>
      <c r="B1495" s="2" t="s">
        <v>24</v>
      </c>
      <c r="C1495" s="279" t="s">
        <v>9</v>
      </c>
      <c r="D1495" s="432">
        <v>117300</v>
      </c>
      <c r="E1495" s="20">
        <v>0</v>
      </c>
      <c r="F1495" s="20">
        <v>0</v>
      </c>
      <c r="G1495" s="417">
        <v>0</v>
      </c>
    </row>
    <row r="1496" spans="1:7" x14ac:dyDescent="0.3">
      <c r="A1496" t="s">
        <v>1448</v>
      </c>
      <c r="B1496" s="2" t="s">
        <v>24</v>
      </c>
      <c r="C1496" s="279" t="s">
        <v>10</v>
      </c>
      <c r="D1496" s="432">
        <v>532700</v>
      </c>
      <c r="E1496" s="20">
        <v>0</v>
      </c>
      <c r="F1496" s="20">
        <v>0</v>
      </c>
      <c r="G1496" s="417">
        <v>0</v>
      </c>
    </row>
    <row r="1497" spans="1:7" x14ac:dyDescent="0.3">
      <c r="A1497" t="s">
        <v>1709</v>
      </c>
      <c r="B1497" s="2" t="s">
        <v>24</v>
      </c>
      <c r="C1497" s="279" t="s">
        <v>1972</v>
      </c>
      <c r="D1497" s="432">
        <v>123900</v>
      </c>
      <c r="E1497" s="20">
        <v>0</v>
      </c>
      <c r="F1497" s="20">
        <v>0</v>
      </c>
      <c r="G1497" s="417">
        <v>0</v>
      </c>
    </row>
    <row r="1498" spans="1:7" x14ac:dyDescent="0.3">
      <c r="A1498" t="s">
        <v>1584</v>
      </c>
      <c r="B1498" s="2" t="s">
        <v>24</v>
      </c>
      <c r="C1498" s="279" t="s">
        <v>38</v>
      </c>
      <c r="D1498" s="432">
        <v>260000</v>
      </c>
      <c r="E1498" s="20">
        <v>0</v>
      </c>
      <c r="F1498" s="20">
        <v>0</v>
      </c>
      <c r="G1498" s="417">
        <v>0</v>
      </c>
    </row>
    <row r="1499" spans="1:7" x14ac:dyDescent="0.3">
      <c r="A1499" t="s">
        <v>894</v>
      </c>
      <c r="B1499" s="2" t="s">
        <v>3</v>
      </c>
      <c r="C1499" s="279" t="s">
        <v>10</v>
      </c>
      <c r="D1499" s="431">
        <v>123900</v>
      </c>
      <c r="E1499" s="20">
        <v>0</v>
      </c>
      <c r="F1499" s="20">
        <v>0</v>
      </c>
      <c r="G1499" s="417">
        <v>0</v>
      </c>
    </row>
    <row r="1500" spans="1:7" x14ac:dyDescent="0.3">
      <c r="A1500" t="s">
        <v>1487</v>
      </c>
      <c r="B1500" s="2" t="s">
        <v>3</v>
      </c>
      <c r="C1500" s="279" t="s">
        <v>10</v>
      </c>
      <c r="D1500" s="431">
        <v>123900</v>
      </c>
      <c r="E1500" s="20">
        <v>0</v>
      </c>
      <c r="F1500" s="20">
        <v>0</v>
      </c>
      <c r="G1500" s="417">
        <v>0</v>
      </c>
    </row>
    <row r="1501" spans="1:7" x14ac:dyDescent="0.3">
      <c r="A1501" t="s">
        <v>1061</v>
      </c>
      <c r="B1501" s="2" t="s">
        <v>3</v>
      </c>
      <c r="C1501" s="279" t="s">
        <v>10</v>
      </c>
      <c r="D1501" s="431">
        <v>639500</v>
      </c>
      <c r="E1501" s="20">
        <v>0</v>
      </c>
      <c r="F1501" s="20">
        <v>0</v>
      </c>
      <c r="G1501" s="417">
        <v>0</v>
      </c>
    </row>
    <row r="1502" spans="1:7" x14ac:dyDescent="0.3">
      <c r="A1502" t="s">
        <v>1073</v>
      </c>
      <c r="B1502" s="2" t="s">
        <v>3</v>
      </c>
      <c r="C1502" s="279" t="s">
        <v>38</v>
      </c>
      <c r="D1502" s="431">
        <v>161200</v>
      </c>
      <c r="E1502" s="20">
        <v>0</v>
      </c>
      <c r="F1502" s="20">
        <v>0</v>
      </c>
      <c r="G1502" s="417">
        <v>0</v>
      </c>
    </row>
    <row r="1503" spans="1:7" x14ac:dyDescent="0.3">
      <c r="A1503" t="s">
        <v>1867</v>
      </c>
      <c r="B1503" s="2" t="s">
        <v>3</v>
      </c>
      <c r="C1503" s="279" t="s">
        <v>9</v>
      </c>
      <c r="D1503" s="431">
        <v>153300</v>
      </c>
      <c r="E1503" s="20">
        <v>0</v>
      </c>
      <c r="F1503" s="20">
        <v>0</v>
      </c>
      <c r="G1503" s="417">
        <v>0</v>
      </c>
    </row>
    <row r="1504" spans="1:7" x14ac:dyDescent="0.3">
      <c r="A1504" t="s">
        <v>1874</v>
      </c>
      <c r="B1504" s="2" t="s">
        <v>3</v>
      </c>
      <c r="C1504" s="279" t="s">
        <v>38</v>
      </c>
      <c r="D1504" s="431">
        <v>117300</v>
      </c>
      <c r="E1504" s="20">
        <v>0</v>
      </c>
      <c r="F1504" s="20">
        <v>0</v>
      </c>
      <c r="G1504" s="417">
        <v>0</v>
      </c>
    </row>
    <row r="1505" spans="1:7" x14ac:dyDescent="0.3">
      <c r="A1505" t="s">
        <v>1752</v>
      </c>
      <c r="B1505" s="2" t="s">
        <v>3</v>
      </c>
      <c r="C1505" s="279" t="s">
        <v>9</v>
      </c>
      <c r="D1505" s="431">
        <v>224600</v>
      </c>
      <c r="E1505" s="20">
        <v>0</v>
      </c>
      <c r="F1505" s="20">
        <v>0</v>
      </c>
      <c r="G1505" s="417">
        <v>0</v>
      </c>
    </row>
    <row r="1506" spans="1:7" x14ac:dyDescent="0.3">
      <c r="A1506" t="s">
        <v>969</v>
      </c>
      <c r="B1506" s="2" t="s">
        <v>3</v>
      </c>
      <c r="C1506" s="279" t="s">
        <v>9</v>
      </c>
      <c r="D1506" s="431">
        <v>218500</v>
      </c>
      <c r="E1506" s="20">
        <v>0</v>
      </c>
      <c r="F1506" s="20">
        <v>0</v>
      </c>
      <c r="G1506" s="417">
        <v>0</v>
      </c>
    </row>
    <row r="1507" spans="1:7" x14ac:dyDescent="0.3">
      <c r="A1507" t="s">
        <v>1124</v>
      </c>
      <c r="B1507" s="2" t="s">
        <v>3</v>
      </c>
      <c r="C1507" s="279" t="s">
        <v>9</v>
      </c>
      <c r="D1507" s="431">
        <v>561100</v>
      </c>
      <c r="E1507" s="20">
        <v>0</v>
      </c>
      <c r="F1507" s="20">
        <v>0</v>
      </c>
      <c r="G1507" s="417">
        <v>0</v>
      </c>
    </row>
    <row r="1508" spans="1:7" x14ac:dyDescent="0.3">
      <c r="A1508" t="s">
        <v>1126</v>
      </c>
      <c r="B1508" s="2" t="s">
        <v>3</v>
      </c>
      <c r="C1508" s="279" t="s">
        <v>9</v>
      </c>
      <c r="D1508" s="431">
        <v>495200</v>
      </c>
      <c r="E1508" s="20">
        <v>0</v>
      </c>
      <c r="F1508" s="20">
        <v>0</v>
      </c>
      <c r="G1508" s="417">
        <v>0</v>
      </c>
    </row>
    <row r="1509" spans="1:7" x14ac:dyDescent="0.3">
      <c r="A1509" t="s">
        <v>1645</v>
      </c>
      <c r="B1509" s="2" t="s">
        <v>3</v>
      </c>
      <c r="C1509" s="279" t="s">
        <v>1974</v>
      </c>
      <c r="D1509" s="431">
        <v>243700</v>
      </c>
      <c r="E1509" s="20">
        <v>0</v>
      </c>
      <c r="F1509" s="20">
        <v>0</v>
      </c>
      <c r="G1509" s="417">
        <v>0</v>
      </c>
    </row>
    <row r="1510" spans="1:7" x14ac:dyDescent="0.3">
      <c r="A1510" t="s">
        <v>1150</v>
      </c>
      <c r="B1510" s="2" t="s">
        <v>3</v>
      </c>
      <c r="C1510" s="279" t="s">
        <v>9</v>
      </c>
      <c r="D1510" s="431">
        <v>311500</v>
      </c>
      <c r="E1510" s="20">
        <v>0</v>
      </c>
      <c r="F1510" s="20">
        <v>0</v>
      </c>
      <c r="G1510" s="417">
        <v>0</v>
      </c>
    </row>
    <row r="1511" spans="1:7" x14ac:dyDescent="0.3">
      <c r="A1511" t="s">
        <v>1155</v>
      </c>
      <c r="B1511" s="2" t="s">
        <v>3</v>
      </c>
      <c r="C1511" s="279" t="s">
        <v>11</v>
      </c>
      <c r="D1511" s="431">
        <v>581000</v>
      </c>
      <c r="E1511" s="20">
        <v>0</v>
      </c>
      <c r="F1511" s="20">
        <v>0</v>
      </c>
      <c r="G1511" s="417">
        <v>0</v>
      </c>
    </row>
    <row r="1512" spans="1:7" x14ac:dyDescent="0.3">
      <c r="A1512" t="s">
        <v>1897</v>
      </c>
      <c r="B1512" s="2" t="s">
        <v>3</v>
      </c>
      <c r="C1512" s="279" t="s">
        <v>1974</v>
      </c>
      <c r="D1512" s="431">
        <v>117300</v>
      </c>
      <c r="E1512" s="20">
        <v>0</v>
      </c>
      <c r="F1512" s="20">
        <v>0</v>
      </c>
      <c r="G1512" s="417">
        <v>0</v>
      </c>
    </row>
    <row r="1513" spans="1:7" x14ac:dyDescent="0.3">
      <c r="A1513" t="s">
        <v>1174</v>
      </c>
      <c r="B1513" s="2" t="s">
        <v>3</v>
      </c>
      <c r="C1513" s="279" t="s">
        <v>38</v>
      </c>
      <c r="D1513" s="431">
        <v>212200</v>
      </c>
      <c r="E1513" s="20">
        <v>0</v>
      </c>
      <c r="F1513" s="20">
        <v>0</v>
      </c>
      <c r="G1513" s="417">
        <v>0</v>
      </c>
    </row>
    <row r="1514" spans="1:7" x14ac:dyDescent="0.3">
      <c r="A1514" t="s">
        <v>1031</v>
      </c>
      <c r="B1514" s="2" t="s">
        <v>3</v>
      </c>
      <c r="C1514" s="279" t="s">
        <v>9</v>
      </c>
      <c r="D1514" s="431">
        <v>339800</v>
      </c>
      <c r="E1514" s="20">
        <v>0</v>
      </c>
      <c r="F1514" s="20">
        <v>0</v>
      </c>
      <c r="G1514" s="417">
        <v>0</v>
      </c>
    </row>
    <row r="1515" spans="1:7" x14ac:dyDescent="0.3">
      <c r="A1515" t="s">
        <v>1195</v>
      </c>
      <c r="B1515" s="2" t="s">
        <v>3</v>
      </c>
      <c r="C1515" s="279" t="s">
        <v>9</v>
      </c>
      <c r="D1515" s="431">
        <v>239300</v>
      </c>
      <c r="E1515" s="20">
        <v>0</v>
      </c>
      <c r="F1515" s="20">
        <v>0</v>
      </c>
      <c r="G1515" s="417">
        <v>0</v>
      </c>
    </row>
    <row r="1516" spans="1:7" x14ac:dyDescent="0.3">
      <c r="A1516" t="s">
        <v>1234</v>
      </c>
      <c r="B1516" s="2" t="s">
        <v>3</v>
      </c>
      <c r="C1516" s="279" t="s">
        <v>38</v>
      </c>
      <c r="D1516" s="431">
        <v>298700</v>
      </c>
      <c r="E1516" s="20">
        <v>0</v>
      </c>
      <c r="F1516" s="20">
        <v>0</v>
      </c>
      <c r="G1516" s="417">
        <v>0</v>
      </c>
    </row>
    <row r="1517" spans="1:7" x14ac:dyDescent="0.3">
      <c r="A1517" t="s">
        <v>1662</v>
      </c>
      <c r="B1517" s="2" t="s">
        <v>3</v>
      </c>
      <c r="C1517" s="279" t="s">
        <v>38</v>
      </c>
      <c r="D1517" s="431">
        <v>123900</v>
      </c>
      <c r="E1517" s="20">
        <v>0</v>
      </c>
      <c r="F1517" s="20">
        <v>0</v>
      </c>
      <c r="G1517" s="417">
        <v>0</v>
      </c>
    </row>
    <row r="1518" spans="1:7" x14ac:dyDescent="0.3">
      <c r="A1518" t="s">
        <v>1236</v>
      </c>
      <c r="B1518" s="2" t="s">
        <v>3</v>
      </c>
      <c r="C1518" s="279" t="s">
        <v>9</v>
      </c>
      <c r="D1518" s="431">
        <v>228100</v>
      </c>
      <c r="E1518" s="20">
        <v>0</v>
      </c>
      <c r="F1518" s="20">
        <v>0</v>
      </c>
      <c r="G1518" s="417">
        <v>0</v>
      </c>
    </row>
    <row r="1519" spans="1:7" x14ac:dyDescent="0.3">
      <c r="A1519" t="s">
        <v>1239</v>
      </c>
      <c r="B1519" s="2" t="s">
        <v>3</v>
      </c>
      <c r="C1519" s="279" t="s">
        <v>9</v>
      </c>
      <c r="D1519" s="431">
        <v>310300</v>
      </c>
      <c r="E1519" s="20">
        <v>0</v>
      </c>
      <c r="F1519" s="20">
        <v>0</v>
      </c>
      <c r="G1519" s="417">
        <v>0</v>
      </c>
    </row>
    <row r="1520" spans="1:7" x14ac:dyDescent="0.3">
      <c r="A1520" t="s">
        <v>1740</v>
      </c>
      <c r="B1520" s="2" t="s">
        <v>3</v>
      </c>
      <c r="C1520" s="279" t="s">
        <v>1974</v>
      </c>
      <c r="D1520" s="431">
        <v>271200</v>
      </c>
      <c r="E1520" s="20">
        <v>0</v>
      </c>
      <c r="F1520" s="20">
        <v>0</v>
      </c>
      <c r="G1520" s="417">
        <v>0</v>
      </c>
    </row>
    <row r="1521" spans="1:7" x14ac:dyDescent="0.3">
      <c r="A1521" t="s">
        <v>1258</v>
      </c>
      <c r="B1521" s="2" t="s">
        <v>3</v>
      </c>
      <c r="C1521" s="279" t="s">
        <v>1972</v>
      </c>
      <c r="D1521" s="432">
        <v>576900</v>
      </c>
      <c r="E1521" s="20">
        <v>0</v>
      </c>
      <c r="F1521" s="20">
        <v>0</v>
      </c>
      <c r="G1521" s="417">
        <v>0</v>
      </c>
    </row>
    <row r="1522" spans="1:7" x14ac:dyDescent="0.3">
      <c r="A1522" t="s">
        <v>1263</v>
      </c>
      <c r="B1522" s="2" t="s">
        <v>3</v>
      </c>
      <c r="C1522" s="279" t="s">
        <v>38</v>
      </c>
      <c r="D1522" s="432">
        <v>455200</v>
      </c>
      <c r="E1522" s="20">
        <v>0</v>
      </c>
      <c r="F1522" s="20">
        <v>0</v>
      </c>
      <c r="G1522" s="417">
        <v>0</v>
      </c>
    </row>
    <row r="1523" spans="1:7" x14ac:dyDescent="0.3">
      <c r="A1523" t="s">
        <v>915</v>
      </c>
      <c r="B1523" s="2" t="s">
        <v>3</v>
      </c>
      <c r="C1523" s="279" t="s">
        <v>10</v>
      </c>
      <c r="D1523" s="432">
        <v>634400</v>
      </c>
      <c r="E1523" s="20">
        <v>0</v>
      </c>
      <c r="F1523" s="20">
        <v>0</v>
      </c>
      <c r="G1523" s="417">
        <v>0</v>
      </c>
    </row>
    <row r="1524" spans="1:7" x14ac:dyDescent="0.3">
      <c r="A1524" t="s">
        <v>1672</v>
      </c>
      <c r="B1524" s="2" t="s">
        <v>3</v>
      </c>
      <c r="C1524" s="279" t="s">
        <v>1970</v>
      </c>
      <c r="D1524" s="432">
        <v>264700</v>
      </c>
      <c r="E1524" s="20">
        <v>0</v>
      </c>
      <c r="F1524" s="20">
        <v>0</v>
      </c>
      <c r="G1524" s="417">
        <v>0</v>
      </c>
    </row>
    <row r="1525" spans="1:7" x14ac:dyDescent="0.3">
      <c r="A1525" t="s">
        <v>1300</v>
      </c>
      <c r="B1525" s="2" t="s">
        <v>3</v>
      </c>
      <c r="C1525" s="279" t="s">
        <v>1970</v>
      </c>
      <c r="D1525" s="432">
        <v>178900</v>
      </c>
      <c r="E1525" s="20">
        <v>0</v>
      </c>
      <c r="F1525" s="20">
        <v>0</v>
      </c>
      <c r="G1525" s="417">
        <v>0</v>
      </c>
    </row>
    <row r="1526" spans="1:7" x14ac:dyDescent="0.3">
      <c r="A1526" t="s">
        <v>1540</v>
      </c>
      <c r="B1526" s="2" t="s">
        <v>3</v>
      </c>
      <c r="C1526" s="279" t="s">
        <v>1970</v>
      </c>
      <c r="D1526" s="432">
        <v>244800</v>
      </c>
      <c r="E1526" s="20">
        <v>0</v>
      </c>
      <c r="F1526" s="20">
        <v>0</v>
      </c>
      <c r="G1526" s="417">
        <v>0</v>
      </c>
    </row>
    <row r="1527" spans="1:7" x14ac:dyDescent="0.3">
      <c r="A1527" t="s">
        <v>1328</v>
      </c>
      <c r="B1527" s="2" t="s">
        <v>3</v>
      </c>
      <c r="C1527" s="279" t="s">
        <v>38</v>
      </c>
      <c r="D1527" s="432">
        <v>436800</v>
      </c>
      <c r="E1527" s="20">
        <v>0</v>
      </c>
      <c r="F1527" s="20">
        <v>0</v>
      </c>
      <c r="G1527" s="417">
        <v>0</v>
      </c>
    </row>
    <row r="1528" spans="1:7" x14ac:dyDescent="0.3">
      <c r="A1528" t="s">
        <v>1335</v>
      </c>
      <c r="B1528" s="2" t="s">
        <v>3</v>
      </c>
      <c r="C1528" s="279" t="s">
        <v>9</v>
      </c>
      <c r="D1528" s="432">
        <v>344400</v>
      </c>
      <c r="E1528" s="20">
        <v>0</v>
      </c>
      <c r="F1528" s="20">
        <v>0</v>
      </c>
      <c r="G1528" s="417">
        <v>0</v>
      </c>
    </row>
    <row r="1529" spans="1:7" x14ac:dyDescent="0.3">
      <c r="A1529" t="s">
        <v>1691</v>
      </c>
      <c r="B1529" s="2" t="s">
        <v>3</v>
      </c>
      <c r="C1529" s="279" t="s">
        <v>1974</v>
      </c>
      <c r="D1529" s="432">
        <v>123900</v>
      </c>
      <c r="E1529" s="20">
        <v>0</v>
      </c>
      <c r="F1529" s="20">
        <v>0</v>
      </c>
      <c r="G1529" s="417">
        <v>0</v>
      </c>
    </row>
    <row r="1530" spans="1:7" x14ac:dyDescent="0.3">
      <c r="A1530" t="s">
        <v>1372</v>
      </c>
      <c r="B1530" s="2" t="s">
        <v>3</v>
      </c>
      <c r="C1530" s="279" t="s">
        <v>9</v>
      </c>
      <c r="D1530" s="432">
        <v>460400</v>
      </c>
      <c r="E1530" s="20">
        <v>0</v>
      </c>
      <c r="F1530" s="20">
        <v>0</v>
      </c>
      <c r="G1530" s="417">
        <v>0</v>
      </c>
    </row>
    <row r="1531" spans="1:7" x14ac:dyDescent="0.3">
      <c r="A1531" t="s">
        <v>1563</v>
      </c>
      <c r="B1531" s="2" t="s">
        <v>3</v>
      </c>
      <c r="C1531" s="279" t="s">
        <v>10</v>
      </c>
      <c r="D1531" s="432">
        <v>302000</v>
      </c>
      <c r="E1531" s="20">
        <v>0</v>
      </c>
      <c r="F1531" s="20">
        <v>0</v>
      </c>
      <c r="G1531" s="417">
        <v>0</v>
      </c>
    </row>
    <row r="1532" spans="1:7" x14ac:dyDescent="0.3">
      <c r="A1532" t="s">
        <v>1411</v>
      </c>
      <c r="B1532" s="2" t="s">
        <v>3</v>
      </c>
      <c r="C1532" s="279" t="s">
        <v>10</v>
      </c>
      <c r="D1532" s="432">
        <v>542700</v>
      </c>
      <c r="E1532" s="20">
        <v>0</v>
      </c>
      <c r="F1532" s="20">
        <v>0</v>
      </c>
      <c r="G1532" s="417">
        <v>0</v>
      </c>
    </row>
    <row r="1533" spans="1:7" x14ac:dyDescent="0.3">
      <c r="A1533" t="s">
        <v>1416</v>
      </c>
      <c r="B1533" s="2" t="s">
        <v>3</v>
      </c>
      <c r="C1533" s="279" t="s">
        <v>10</v>
      </c>
      <c r="D1533" s="432">
        <v>292400</v>
      </c>
      <c r="E1533" s="20">
        <v>0</v>
      </c>
      <c r="F1533" s="20">
        <v>0</v>
      </c>
      <c r="G1533" s="417">
        <v>0</v>
      </c>
    </row>
    <row r="1534" spans="1:7" x14ac:dyDescent="0.3">
      <c r="A1534" t="s">
        <v>1011</v>
      </c>
      <c r="B1534" s="2" t="s">
        <v>3</v>
      </c>
      <c r="C1534" s="279" t="s">
        <v>11</v>
      </c>
      <c r="D1534" s="432">
        <v>351800</v>
      </c>
      <c r="E1534" s="20">
        <v>0</v>
      </c>
      <c r="F1534" s="20">
        <v>0</v>
      </c>
      <c r="G1534" s="417">
        <v>0</v>
      </c>
    </row>
    <row r="1535" spans="1:7" x14ac:dyDescent="0.3">
      <c r="A1535" t="s">
        <v>1437</v>
      </c>
      <c r="B1535" s="2" t="s">
        <v>3</v>
      </c>
      <c r="C1535" s="279" t="s">
        <v>10</v>
      </c>
      <c r="D1535" s="432">
        <v>530600</v>
      </c>
      <c r="E1535" s="20">
        <v>0</v>
      </c>
      <c r="F1535" s="20">
        <v>0</v>
      </c>
      <c r="G1535" s="417">
        <v>0</v>
      </c>
    </row>
    <row r="1536" spans="1:7" x14ac:dyDescent="0.3">
      <c r="A1536" t="s">
        <v>1576</v>
      </c>
      <c r="B1536" s="2" t="s">
        <v>3</v>
      </c>
      <c r="C1536" s="279" t="s">
        <v>38</v>
      </c>
      <c r="D1536" s="432">
        <v>261300</v>
      </c>
      <c r="E1536" s="20">
        <v>0</v>
      </c>
      <c r="F1536" s="20">
        <v>0</v>
      </c>
      <c r="G1536" s="417">
        <v>0</v>
      </c>
    </row>
    <row r="1537" spans="1:7" x14ac:dyDescent="0.3">
      <c r="A1537" t="s">
        <v>1014</v>
      </c>
      <c r="B1537" s="2" t="s">
        <v>3</v>
      </c>
      <c r="C1537" s="279" t="s">
        <v>38</v>
      </c>
      <c r="D1537" s="432">
        <v>274100</v>
      </c>
      <c r="E1537" s="20">
        <v>0</v>
      </c>
      <c r="F1537" s="20">
        <v>0</v>
      </c>
      <c r="G1537" s="417">
        <v>0</v>
      </c>
    </row>
    <row r="1538" spans="1:7" x14ac:dyDescent="0.3">
      <c r="A1538" t="s">
        <v>1452</v>
      </c>
      <c r="B1538" s="2" t="s">
        <v>3</v>
      </c>
      <c r="C1538" s="279" t="s">
        <v>38</v>
      </c>
      <c r="D1538" s="432">
        <v>297000</v>
      </c>
      <c r="E1538" s="20">
        <v>0</v>
      </c>
      <c r="F1538" s="20">
        <v>0</v>
      </c>
      <c r="G1538" s="417">
        <v>0</v>
      </c>
    </row>
    <row r="1539" spans="1:7" x14ac:dyDescent="0.3">
      <c r="A1539" t="s">
        <v>1455</v>
      </c>
      <c r="B1539" s="2" t="s">
        <v>3</v>
      </c>
      <c r="C1539" s="279" t="s">
        <v>38</v>
      </c>
      <c r="D1539" s="432">
        <v>363800</v>
      </c>
      <c r="E1539" s="20">
        <v>0</v>
      </c>
      <c r="F1539" s="20">
        <v>0</v>
      </c>
      <c r="G1539" s="417">
        <v>0</v>
      </c>
    </row>
    <row r="1540" spans="1:7" x14ac:dyDescent="0.3">
      <c r="A1540" t="s">
        <v>1457</v>
      </c>
      <c r="B1540" s="2" t="s">
        <v>3</v>
      </c>
      <c r="C1540" s="279" t="s">
        <v>1971</v>
      </c>
      <c r="D1540" s="432">
        <v>317000</v>
      </c>
      <c r="E1540" s="20">
        <v>0</v>
      </c>
      <c r="F1540" s="20">
        <v>0</v>
      </c>
      <c r="G1540" s="417">
        <v>0</v>
      </c>
    </row>
    <row r="1541" spans="1:7" x14ac:dyDescent="0.3">
      <c r="A1541" t="s">
        <v>891</v>
      </c>
      <c r="B1541" s="2" t="s">
        <v>25</v>
      </c>
      <c r="C1541" s="279" t="s">
        <v>38</v>
      </c>
      <c r="D1541" s="431">
        <v>210200</v>
      </c>
      <c r="E1541" s="20">
        <v>0</v>
      </c>
      <c r="F1541" s="20">
        <v>0</v>
      </c>
      <c r="G1541" s="417">
        <v>0</v>
      </c>
    </row>
    <row r="1542" spans="1:7" x14ac:dyDescent="0.3">
      <c r="A1542" t="s">
        <v>1856</v>
      </c>
      <c r="B1542" s="2" t="s">
        <v>25</v>
      </c>
      <c r="C1542" s="279" t="s">
        <v>10</v>
      </c>
      <c r="D1542" s="431">
        <v>102400</v>
      </c>
      <c r="E1542" s="20">
        <v>0</v>
      </c>
      <c r="F1542" s="20">
        <v>0</v>
      </c>
      <c r="G1542" s="417">
        <v>0</v>
      </c>
    </row>
    <row r="1543" spans="1:7" x14ac:dyDescent="0.3">
      <c r="A1543" t="s">
        <v>1858</v>
      </c>
      <c r="B1543" s="2" t="s">
        <v>25</v>
      </c>
      <c r="C1543" s="279" t="s">
        <v>11</v>
      </c>
      <c r="D1543" s="431">
        <v>117300</v>
      </c>
      <c r="E1543" s="20">
        <v>0</v>
      </c>
      <c r="F1543" s="20">
        <v>0</v>
      </c>
      <c r="G1543" s="417">
        <v>0</v>
      </c>
    </row>
    <row r="1544" spans="1:7" x14ac:dyDescent="0.3">
      <c r="A1544" t="s">
        <v>1048</v>
      </c>
      <c r="B1544" s="2" t="s">
        <v>25</v>
      </c>
      <c r="C1544" s="279" t="s">
        <v>9</v>
      </c>
      <c r="D1544" s="431">
        <v>510900</v>
      </c>
      <c r="E1544" s="20">
        <v>0</v>
      </c>
      <c r="F1544" s="20">
        <v>0</v>
      </c>
      <c r="G1544" s="417">
        <v>0</v>
      </c>
    </row>
    <row r="1545" spans="1:7" x14ac:dyDescent="0.3">
      <c r="A1545" t="s">
        <v>1627</v>
      </c>
      <c r="B1545" s="2" t="s">
        <v>25</v>
      </c>
      <c r="C1545" s="279" t="s">
        <v>9</v>
      </c>
      <c r="D1545" s="431">
        <v>261500</v>
      </c>
      <c r="E1545" s="20">
        <v>0</v>
      </c>
      <c r="F1545" s="20">
        <v>0</v>
      </c>
      <c r="G1545" s="417">
        <v>0</v>
      </c>
    </row>
    <row r="1546" spans="1:7" x14ac:dyDescent="0.3">
      <c r="A1546" t="s">
        <v>1866</v>
      </c>
      <c r="B1546" s="2" t="s">
        <v>25</v>
      </c>
      <c r="C1546" s="279" t="s">
        <v>1972</v>
      </c>
      <c r="D1546" s="431">
        <v>117300</v>
      </c>
      <c r="E1546" s="20">
        <v>0</v>
      </c>
      <c r="F1546" s="20">
        <v>0</v>
      </c>
      <c r="G1546" s="417">
        <v>0</v>
      </c>
    </row>
    <row r="1547" spans="1:7" x14ac:dyDescent="0.3">
      <c r="A1547" t="s">
        <v>1638</v>
      </c>
      <c r="B1547" s="2" t="s">
        <v>25</v>
      </c>
      <c r="C1547" s="279" t="s">
        <v>1971</v>
      </c>
      <c r="D1547" s="431">
        <v>123900</v>
      </c>
      <c r="E1547" s="20">
        <v>0</v>
      </c>
      <c r="F1547" s="20">
        <v>0</v>
      </c>
      <c r="G1547" s="417">
        <v>0</v>
      </c>
    </row>
    <row r="1548" spans="1:7" x14ac:dyDescent="0.3">
      <c r="A1548" t="s">
        <v>1639</v>
      </c>
      <c r="B1548" s="2" t="s">
        <v>25</v>
      </c>
      <c r="C1548" s="279" t="s">
        <v>10</v>
      </c>
      <c r="D1548" s="431">
        <v>249600</v>
      </c>
      <c r="E1548" s="20">
        <v>0</v>
      </c>
      <c r="F1548" s="20">
        <v>0</v>
      </c>
      <c r="G1548" s="417">
        <v>0</v>
      </c>
    </row>
    <row r="1549" spans="1:7" x14ac:dyDescent="0.3">
      <c r="A1549" t="s">
        <v>1500</v>
      </c>
      <c r="B1549" s="2" t="s">
        <v>25</v>
      </c>
      <c r="C1549" s="279" t="s">
        <v>9</v>
      </c>
      <c r="D1549" s="431">
        <v>182300</v>
      </c>
      <c r="E1549" s="20">
        <v>0</v>
      </c>
      <c r="F1549" s="20">
        <v>0</v>
      </c>
      <c r="G1549" s="417">
        <v>0</v>
      </c>
    </row>
    <row r="1550" spans="1:7" x14ac:dyDescent="0.3">
      <c r="A1550" t="s">
        <v>1109</v>
      </c>
      <c r="B1550" s="2" t="s">
        <v>25</v>
      </c>
      <c r="C1550" s="279" t="s">
        <v>38</v>
      </c>
      <c r="D1550" s="431">
        <v>398400</v>
      </c>
      <c r="E1550" s="20">
        <v>0</v>
      </c>
      <c r="F1550" s="20">
        <v>0</v>
      </c>
      <c r="G1550" s="417">
        <v>0</v>
      </c>
    </row>
    <row r="1551" spans="1:7" x14ac:dyDescent="0.3">
      <c r="A1551" t="s">
        <v>1879</v>
      </c>
      <c r="B1551" s="2" t="s">
        <v>25</v>
      </c>
      <c r="C1551" s="279" t="s">
        <v>10</v>
      </c>
      <c r="D1551" s="431">
        <v>276400</v>
      </c>
      <c r="E1551" s="20">
        <v>0</v>
      </c>
      <c r="F1551" s="20">
        <v>0</v>
      </c>
      <c r="G1551" s="417">
        <v>0</v>
      </c>
    </row>
    <row r="1552" spans="1:7" x14ac:dyDescent="0.3">
      <c r="A1552" t="s">
        <v>1130</v>
      </c>
      <c r="B1552" s="2" t="s">
        <v>25</v>
      </c>
      <c r="C1552" s="279" t="s">
        <v>38</v>
      </c>
      <c r="D1552" s="431">
        <v>376500</v>
      </c>
      <c r="E1552" s="20">
        <v>0</v>
      </c>
      <c r="F1552" s="20">
        <v>0</v>
      </c>
      <c r="G1552" s="417">
        <v>0</v>
      </c>
    </row>
    <row r="1553" spans="1:7" x14ac:dyDescent="0.3">
      <c r="A1553" t="s">
        <v>1886</v>
      </c>
      <c r="B1553" s="2" t="s">
        <v>25</v>
      </c>
      <c r="C1553" s="279" t="s">
        <v>1974</v>
      </c>
      <c r="D1553" s="431">
        <v>102400</v>
      </c>
      <c r="E1553" s="20">
        <v>0</v>
      </c>
      <c r="F1553" s="20">
        <v>0</v>
      </c>
      <c r="G1553" s="417">
        <v>0</v>
      </c>
    </row>
    <row r="1554" spans="1:7" x14ac:dyDescent="0.3">
      <c r="A1554" t="s">
        <v>1145</v>
      </c>
      <c r="B1554" s="2" t="s">
        <v>25</v>
      </c>
      <c r="C1554" s="279" t="s">
        <v>9</v>
      </c>
      <c r="D1554" s="431">
        <v>432200</v>
      </c>
      <c r="E1554" s="20">
        <v>0</v>
      </c>
      <c r="F1554" s="20">
        <v>0</v>
      </c>
      <c r="G1554" s="417">
        <v>0</v>
      </c>
    </row>
    <row r="1555" spans="1:7" x14ac:dyDescent="0.3">
      <c r="A1555" t="s">
        <v>972</v>
      </c>
      <c r="B1555" s="2" t="s">
        <v>25</v>
      </c>
      <c r="C1555" s="279" t="s">
        <v>9</v>
      </c>
      <c r="D1555" s="431">
        <v>308600</v>
      </c>
      <c r="E1555" s="20">
        <v>0</v>
      </c>
      <c r="F1555" s="20">
        <v>0</v>
      </c>
      <c r="G1555" s="417">
        <v>0</v>
      </c>
    </row>
    <row r="1556" spans="1:7" x14ac:dyDescent="0.3">
      <c r="A1556" t="s">
        <v>1512</v>
      </c>
      <c r="B1556" s="2" t="s">
        <v>25</v>
      </c>
      <c r="C1556" s="279" t="s">
        <v>10</v>
      </c>
      <c r="D1556" s="431">
        <v>193800</v>
      </c>
      <c r="E1556" s="20">
        <v>0</v>
      </c>
      <c r="F1556" s="20">
        <v>0</v>
      </c>
      <c r="G1556" s="417">
        <v>0</v>
      </c>
    </row>
    <row r="1557" spans="1:7" x14ac:dyDescent="0.3">
      <c r="A1557" t="s">
        <v>973</v>
      </c>
      <c r="B1557" s="2" t="s">
        <v>25</v>
      </c>
      <c r="C1557" s="279" t="s">
        <v>9</v>
      </c>
      <c r="D1557" s="431">
        <v>305200</v>
      </c>
      <c r="E1557" s="20">
        <v>0</v>
      </c>
      <c r="F1557" s="20">
        <v>0</v>
      </c>
      <c r="G1557" s="417">
        <v>0</v>
      </c>
    </row>
    <row r="1558" spans="1:7" x14ac:dyDescent="0.3">
      <c r="A1558" t="s">
        <v>1173</v>
      </c>
      <c r="B1558" s="2" t="s">
        <v>25</v>
      </c>
      <c r="C1558" s="279" t="s">
        <v>10</v>
      </c>
      <c r="D1558" s="431">
        <v>463900</v>
      </c>
      <c r="E1558" s="20">
        <v>0</v>
      </c>
      <c r="F1558" s="20">
        <v>0</v>
      </c>
      <c r="G1558" s="417">
        <v>0</v>
      </c>
    </row>
    <row r="1559" spans="1:7" x14ac:dyDescent="0.3">
      <c r="A1559" t="s">
        <v>1900</v>
      </c>
      <c r="B1559" s="2" t="s">
        <v>25</v>
      </c>
      <c r="C1559" s="279" t="s">
        <v>1971</v>
      </c>
      <c r="D1559" s="431">
        <v>171300</v>
      </c>
      <c r="E1559" s="20">
        <v>0</v>
      </c>
      <c r="F1559" s="20">
        <v>0</v>
      </c>
      <c r="G1559" s="417">
        <v>0</v>
      </c>
    </row>
    <row r="1560" spans="1:7" x14ac:dyDescent="0.3">
      <c r="A1560" t="s">
        <v>1906</v>
      </c>
      <c r="B1560" s="2" t="s">
        <v>25</v>
      </c>
      <c r="C1560" s="279" t="s">
        <v>10</v>
      </c>
      <c r="D1560" s="431">
        <v>148800</v>
      </c>
      <c r="E1560" s="20">
        <v>0</v>
      </c>
      <c r="F1560" s="20">
        <v>0</v>
      </c>
      <c r="G1560" s="417">
        <v>0</v>
      </c>
    </row>
    <row r="1561" spans="1:7" x14ac:dyDescent="0.3">
      <c r="A1561" t="s">
        <v>1659</v>
      </c>
      <c r="B1561" s="2" t="s">
        <v>25</v>
      </c>
      <c r="C1561" s="279" t="s">
        <v>1971</v>
      </c>
      <c r="D1561" s="431">
        <v>250700</v>
      </c>
      <c r="E1561" s="20">
        <v>0</v>
      </c>
      <c r="F1561" s="20">
        <v>0</v>
      </c>
      <c r="G1561" s="417">
        <v>0</v>
      </c>
    </row>
    <row r="1562" spans="1:7" x14ac:dyDescent="0.3">
      <c r="A1562" t="s">
        <v>1225</v>
      </c>
      <c r="B1562" s="2" t="s">
        <v>25</v>
      </c>
      <c r="C1562" s="279" t="s">
        <v>9</v>
      </c>
      <c r="D1562" s="431">
        <v>285600</v>
      </c>
      <c r="E1562" s="20">
        <v>0</v>
      </c>
      <c r="F1562" s="20">
        <v>0</v>
      </c>
      <c r="G1562" s="417">
        <v>0</v>
      </c>
    </row>
    <row r="1563" spans="1:7" x14ac:dyDescent="0.3">
      <c r="A1563" t="s">
        <v>1228</v>
      </c>
      <c r="B1563" s="2" t="s">
        <v>25</v>
      </c>
      <c r="C1563" s="279" t="s">
        <v>9</v>
      </c>
      <c r="D1563" s="431">
        <v>577800</v>
      </c>
      <c r="E1563" s="20">
        <v>0</v>
      </c>
      <c r="F1563" s="20">
        <v>0</v>
      </c>
      <c r="G1563" s="417">
        <v>0</v>
      </c>
    </row>
    <row r="1564" spans="1:7" x14ac:dyDescent="0.3">
      <c r="A1564" t="s">
        <v>1231</v>
      </c>
      <c r="B1564" s="2" t="s">
        <v>25</v>
      </c>
      <c r="C1564" s="279" t="s">
        <v>11</v>
      </c>
      <c r="D1564" s="431">
        <v>251400</v>
      </c>
      <c r="E1564" s="20">
        <v>0</v>
      </c>
      <c r="F1564" s="20">
        <v>0</v>
      </c>
      <c r="G1564" s="417">
        <v>0</v>
      </c>
    </row>
    <row r="1565" spans="1:7" x14ac:dyDescent="0.3">
      <c r="A1565" t="s">
        <v>1483</v>
      </c>
      <c r="B1565" s="2" t="s">
        <v>25</v>
      </c>
      <c r="C1565" s="279" t="s">
        <v>9</v>
      </c>
      <c r="D1565" s="431">
        <v>352700</v>
      </c>
      <c r="E1565" s="20">
        <v>0</v>
      </c>
      <c r="F1565" s="20">
        <v>0</v>
      </c>
      <c r="G1565" s="417">
        <v>0</v>
      </c>
    </row>
    <row r="1566" spans="1:7" x14ac:dyDescent="0.3">
      <c r="A1566" t="s">
        <v>1243</v>
      </c>
      <c r="B1566" s="2" t="s">
        <v>25</v>
      </c>
      <c r="C1566" s="279" t="s">
        <v>10</v>
      </c>
      <c r="D1566" s="431">
        <v>476100</v>
      </c>
      <c r="E1566" s="20">
        <v>0</v>
      </c>
      <c r="F1566" s="20">
        <v>0</v>
      </c>
      <c r="G1566" s="417">
        <v>0</v>
      </c>
    </row>
    <row r="1567" spans="1:7" x14ac:dyDescent="0.3">
      <c r="A1567" t="s">
        <v>1921</v>
      </c>
      <c r="B1567" s="2" t="s">
        <v>25</v>
      </c>
      <c r="C1567" s="279" t="s">
        <v>1972</v>
      </c>
      <c r="D1567" s="432">
        <v>117300</v>
      </c>
      <c r="E1567" s="20">
        <v>0</v>
      </c>
      <c r="F1567" s="20">
        <v>0</v>
      </c>
      <c r="G1567" s="417">
        <v>0</v>
      </c>
    </row>
    <row r="1568" spans="1:7" x14ac:dyDescent="0.3">
      <c r="A1568" t="s">
        <v>1292</v>
      </c>
      <c r="B1568" s="2" t="s">
        <v>25</v>
      </c>
      <c r="C1568" s="279" t="s">
        <v>9</v>
      </c>
      <c r="D1568" s="432">
        <v>483400</v>
      </c>
      <c r="E1568" s="20">
        <v>0</v>
      </c>
      <c r="F1568" s="20">
        <v>0</v>
      </c>
      <c r="G1568" s="417">
        <v>0</v>
      </c>
    </row>
    <row r="1569" spans="1:7" x14ac:dyDescent="0.3">
      <c r="A1569" t="s">
        <v>1324</v>
      </c>
      <c r="B1569" s="2" t="s">
        <v>25</v>
      </c>
      <c r="C1569" s="279" t="s">
        <v>11</v>
      </c>
      <c r="D1569" s="432">
        <v>537500</v>
      </c>
      <c r="E1569" s="20">
        <v>0</v>
      </c>
      <c r="F1569" s="20">
        <v>0</v>
      </c>
      <c r="G1569" s="417">
        <v>0</v>
      </c>
    </row>
    <row r="1570" spans="1:7" x14ac:dyDescent="0.3">
      <c r="A1570" t="s">
        <v>998</v>
      </c>
      <c r="B1570" s="2" t="s">
        <v>25</v>
      </c>
      <c r="C1570" s="279" t="s">
        <v>10</v>
      </c>
      <c r="D1570" s="432">
        <v>333800</v>
      </c>
      <c r="E1570" s="20">
        <v>0</v>
      </c>
      <c r="F1570" s="20">
        <v>0</v>
      </c>
      <c r="G1570" s="417">
        <v>0</v>
      </c>
    </row>
    <row r="1571" spans="1:7" x14ac:dyDescent="0.3">
      <c r="A1571" t="s">
        <v>1352</v>
      </c>
      <c r="B1571" s="2" t="s">
        <v>25</v>
      </c>
      <c r="C1571" s="279" t="s">
        <v>38</v>
      </c>
      <c r="D1571" s="432">
        <v>281600</v>
      </c>
      <c r="E1571" s="20">
        <v>0</v>
      </c>
      <c r="F1571" s="20">
        <v>0</v>
      </c>
      <c r="G1571" s="417">
        <v>0</v>
      </c>
    </row>
    <row r="1572" spans="1:7" x14ac:dyDescent="0.3">
      <c r="A1572" t="s">
        <v>1353</v>
      </c>
      <c r="B1572" s="2" t="s">
        <v>25</v>
      </c>
      <c r="C1572" s="279" t="s">
        <v>38</v>
      </c>
      <c r="D1572" s="432">
        <v>290400</v>
      </c>
      <c r="E1572" s="20">
        <v>0</v>
      </c>
      <c r="F1572" s="20">
        <v>0</v>
      </c>
      <c r="G1572" s="417">
        <v>0</v>
      </c>
    </row>
    <row r="1573" spans="1:7" x14ac:dyDescent="0.3">
      <c r="A1573" t="s">
        <v>1381</v>
      </c>
      <c r="B1573" s="2" t="s">
        <v>25</v>
      </c>
      <c r="C1573" s="279" t="s">
        <v>9</v>
      </c>
      <c r="D1573" s="432">
        <v>272300</v>
      </c>
      <c r="E1573" s="20">
        <v>0</v>
      </c>
      <c r="F1573" s="20">
        <v>0</v>
      </c>
      <c r="G1573" s="417">
        <v>0</v>
      </c>
    </row>
    <row r="1574" spans="1:7" x14ac:dyDescent="0.3">
      <c r="A1574" t="s">
        <v>1384</v>
      </c>
      <c r="B1574" s="2" t="s">
        <v>25</v>
      </c>
      <c r="C1574" s="279" t="s">
        <v>38</v>
      </c>
      <c r="D1574" s="432">
        <v>295700</v>
      </c>
      <c r="E1574" s="20">
        <v>0</v>
      </c>
      <c r="F1574" s="20">
        <v>0</v>
      </c>
      <c r="G1574" s="417">
        <v>0</v>
      </c>
    </row>
    <row r="1575" spans="1:7" x14ac:dyDescent="0.3">
      <c r="A1575" t="s">
        <v>1397</v>
      </c>
      <c r="B1575" s="2" t="s">
        <v>25</v>
      </c>
      <c r="C1575" s="279" t="s">
        <v>10</v>
      </c>
      <c r="D1575" s="432">
        <v>332000</v>
      </c>
      <c r="E1575" s="20">
        <v>0</v>
      </c>
      <c r="F1575" s="20">
        <v>0</v>
      </c>
      <c r="G1575" s="417">
        <v>0</v>
      </c>
    </row>
    <row r="1576" spans="1:7" x14ac:dyDescent="0.3">
      <c r="A1576" t="s">
        <v>1401</v>
      </c>
      <c r="B1576" s="2" t="s">
        <v>25</v>
      </c>
      <c r="C1576" s="279" t="s">
        <v>10</v>
      </c>
      <c r="D1576" s="432">
        <v>472800</v>
      </c>
      <c r="E1576" s="20">
        <v>0</v>
      </c>
      <c r="F1576" s="20">
        <v>0</v>
      </c>
      <c r="G1576" s="417">
        <v>0</v>
      </c>
    </row>
    <row r="1577" spans="1:7" x14ac:dyDescent="0.3">
      <c r="A1577" t="s">
        <v>1574</v>
      </c>
      <c r="B1577" s="2" t="s">
        <v>25</v>
      </c>
      <c r="C1577" s="279" t="s">
        <v>1970</v>
      </c>
      <c r="D1577" s="432">
        <v>175400</v>
      </c>
      <c r="E1577" s="20">
        <v>0</v>
      </c>
      <c r="F1577" s="20">
        <v>0</v>
      </c>
      <c r="G1577" s="417">
        <v>0</v>
      </c>
    </row>
    <row r="1578" spans="1:7" x14ac:dyDescent="0.3">
      <c r="A1578" t="s">
        <v>1449</v>
      </c>
      <c r="B1578" s="2" t="s">
        <v>25</v>
      </c>
      <c r="C1578" s="279" t="s">
        <v>38</v>
      </c>
      <c r="D1578" s="432">
        <v>310900</v>
      </c>
      <c r="E1578" s="20">
        <v>0</v>
      </c>
      <c r="F1578" s="20">
        <v>0</v>
      </c>
      <c r="G1578" s="417">
        <v>0</v>
      </c>
    </row>
    <row r="1579" spans="1:7" x14ac:dyDescent="0.3">
      <c r="A1579" t="s">
        <v>1710</v>
      </c>
      <c r="B1579" s="2" t="s">
        <v>25</v>
      </c>
      <c r="C1579" s="279" t="s">
        <v>1970</v>
      </c>
      <c r="D1579" s="432">
        <v>328700</v>
      </c>
      <c r="E1579" s="20">
        <v>0</v>
      </c>
      <c r="F1579" s="20">
        <v>0</v>
      </c>
      <c r="G1579" s="417">
        <v>0</v>
      </c>
    </row>
    <row r="1580" spans="1:7" x14ac:dyDescent="0.3">
      <c r="A1580" t="s">
        <v>1457</v>
      </c>
      <c r="B1580" s="2" t="s">
        <v>25</v>
      </c>
      <c r="C1580" s="279" t="s">
        <v>11</v>
      </c>
      <c r="D1580" s="432">
        <v>304400</v>
      </c>
      <c r="E1580" s="20">
        <v>0</v>
      </c>
      <c r="F1580" s="20">
        <v>0</v>
      </c>
      <c r="G1580" s="417">
        <v>0</v>
      </c>
    </row>
    <row r="1581" spans="1:7" x14ac:dyDescent="0.3">
      <c r="A1581" t="s">
        <v>1712</v>
      </c>
      <c r="B1581" s="2" t="s">
        <v>25</v>
      </c>
      <c r="C1581" s="279" t="s">
        <v>1975</v>
      </c>
      <c r="D1581" s="432">
        <v>117300</v>
      </c>
      <c r="E1581" s="20">
        <v>0</v>
      </c>
      <c r="F1581" s="20">
        <v>0</v>
      </c>
      <c r="G1581" s="417">
        <v>0</v>
      </c>
    </row>
    <row r="1582" spans="1:7" x14ac:dyDescent="0.3">
      <c r="A1582" t="s">
        <v>1586</v>
      </c>
      <c r="B1582" s="2" t="s">
        <v>25</v>
      </c>
      <c r="C1582" s="279" t="s">
        <v>38</v>
      </c>
      <c r="D1582" s="432">
        <v>176200</v>
      </c>
      <c r="E1582" s="20">
        <v>0</v>
      </c>
      <c r="F1582" s="20">
        <v>0</v>
      </c>
      <c r="G1582" s="417">
        <v>0</v>
      </c>
    </row>
    <row r="1583" spans="1:7" x14ac:dyDescent="0.3">
      <c r="A1583" t="s">
        <v>1464</v>
      </c>
      <c r="B1583" s="2" t="s">
        <v>25</v>
      </c>
      <c r="C1583" s="279" t="s">
        <v>9</v>
      </c>
      <c r="D1583" s="432">
        <v>552400</v>
      </c>
      <c r="E1583" s="20">
        <v>0</v>
      </c>
      <c r="F1583" s="20">
        <v>0</v>
      </c>
      <c r="G1583" s="417">
        <v>0</v>
      </c>
    </row>
    <row r="1584" spans="1:7" x14ac:dyDescent="0.3">
      <c r="A1584" t="s">
        <v>1469</v>
      </c>
      <c r="B1584" s="2" t="s">
        <v>25</v>
      </c>
      <c r="C1584" s="279" t="s">
        <v>9</v>
      </c>
      <c r="D1584" s="432">
        <v>337000</v>
      </c>
      <c r="E1584" s="20">
        <v>0</v>
      </c>
      <c r="F1584" s="20">
        <v>0</v>
      </c>
      <c r="G1584" s="417">
        <v>0</v>
      </c>
    </row>
  </sheetData>
  <autoFilter ref="A2:V818" xr:uid="{66274115-D583-4E01-99C1-C7F89DA95BC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8"/>
  <sheetViews>
    <sheetView zoomScale="95" zoomScaleNormal="95" workbookViewId="0">
      <selection activeCell="G49" sqref="G49"/>
    </sheetView>
  </sheetViews>
  <sheetFormatPr defaultRowHeight="14.4" x14ac:dyDescent="0.3"/>
  <cols>
    <col min="1" max="1" width="11.3320312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272"/>
      <c r="F2" s="334"/>
      <c r="G2" s="329"/>
      <c r="H2" s="340" t="s">
        <v>6</v>
      </c>
      <c r="I2" s="340"/>
      <c r="J2" s="341"/>
      <c r="K2" s="31" t="s">
        <v>656</v>
      </c>
      <c r="M2" s="286" t="s">
        <v>1484</v>
      </c>
    </row>
    <row r="3" spans="3:13" x14ac:dyDescent="0.3">
      <c r="C3" s="2"/>
      <c r="D3" s="8"/>
      <c r="E3" s="357">
        <v>10</v>
      </c>
      <c r="F3" s="335">
        <v>11</v>
      </c>
      <c r="G3" s="32">
        <v>12</v>
      </c>
      <c r="H3" s="337">
        <v>13</v>
      </c>
      <c r="I3" s="337">
        <v>14</v>
      </c>
      <c r="J3" s="342">
        <v>15</v>
      </c>
      <c r="K3" s="33" t="s">
        <v>657</v>
      </c>
    </row>
    <row r="4" spans="3:13" ht="16.5" customHeight="1" x14ac:dyDescent="0.3">
      <c r="C4" s="2"/>
      <c r="D4" s="7" t="s">
        <v>12</v>
      </c>
      <c r="E4" s="359" t="s">
        <v>3</v>
      </c>
      <c r="F4" s="356" t="s">
        <v>13</v>
      </c>
      <c r="G4" s="343" t="s">
        <v>17</v>
      </c>
      <c r="H4" s="338" t="s">
        <v>25</v>
      </c>
      <c r="I4" s="338" t="s">
        <v>7</v>
      </c>
      <c r="J4" s="344" t="s">
        <v>14</v>
      </c>
      <c r="K4" s="34">
        <f>COUNTIF(E4:J4,"Bye")</f>
        <v>1</v>
      </c>
    </row>
    <row r="5" spans="3:13" ht="16.5" customHeight="1" x14ac:dyDescent="0.35">
      <c r="C5" s="2"/>
      <c r="D5" s="7" t="s">
        <v>13</v>
      </c>
      <c r="E5" s="360" t="s">
        <v>17</v>
      </c>
      <c r="F5" s="2" t="s">
        <v>12</v>
      </c>
      <c r="G5" s="343" t="s">
        <v>7</v>
      </c>
      <c r="H5" s="338" t="s">
        <v>20</v>
      </c>
      <c r="I5" s="338" t="s">
        <v>24</v>
      </c>
      <c r="J5" s="344" t="s">
        <v>41</v>
      </c>
      <c r="K5" s="34">
        <f t="shared" ref="K5:K21" si="0">COUNTIF(E5:J5,"Bye")</f>
        <v>1</v>
      </c>
      <c r="L5" s="285"/>
    </row>
    <row r="6" spans="3:13" ht="16.5" customHeight="1" x14ac:dyDescent="0.3">
      <c r="C6" s="2"/>
      <c r="D6" s="7" t="s">
        <v>26</v>
      </c>
      <c r="E6" s="360" t="s">
        <v>14</v>
      </c>
      <c r="F6" s="2" t="s">
        <v>24</v>
      </c>
      <c r="G6" s="343" t="s">
        <v>21</v>
      </c>
      <c r="H6" s="338" t="s">
        <v>15</v>
      </c>
      <c r="I6" s="338" t="s">
        <v>17</v>
      </c>
      <c r="J6" s="344" t="s">
        <v>7</v>
      </c>
      <c r="K6" s="34">
        <f t="shared" si="0"/>
        <v>1</v>
      </c>
    </row>
    <row r="7" spans="3:13" ht="16.5" customHeight="1" x14ac:dyDescent="0.3">
      <c r="C7" s="2"/>
      <c r="D7" s="7" t="s">
        <v>14</v>
      </c>
      <c r="E7" s="360" t="s">
        <v>26</v>
      </c>
      <c r="F7" s="2" t="s">
        <v>22</v>
      </c>
      <c r="G7" s="343" t="s">
        <v>25</v>
      </c>
      <c r="H7" s="338" t="s">
        <v>21</v>
      </c>
      <c r="I7" s="338" t="s">
        <v>7</v>
      </c>
      <c r="J7" s="344" t="s">
        <v>12</v>
      </c>
      <c r="K7" s="34">
        <f t="shared" si="0"/>
        <v>1</v>
      </c>
    </row>
    <row r="8" spans="3:13" ht="16.5" customHeight="1" x14ac:dyDescent="0.3">
      <c r="C8" s="2"/>
      <c r="D8" s="7" t="s">
        <v>15</v>
      </c>
      <c r="E8" s="360" t="s">
        <v>2</v>
      </c>
      <c r="F8" s="2" t="s">
        <v>25</v>
      </c>
      <c r="G8" s="343" t="s">
        <v>22</v>
      </c>
      <c r="H8" s="338" t="s">
        <v>26</v>
      </c>
      <c r="I8" s="338" t="s">
        <v>7</v>
      </c>
      <c r="J8" s="344" t="s">
        <v>16</v>
      </c>
      <c r="K8" s="34">
        <f t="shared" si="0"/>
        <v>1</v>
      </c>
    </row>
    <row r="9" spans="3:13" ht="16.5" customHeight="1" x14ac:dyDescent="0.35">
      <c r="C9" s="2"/>
      <c r="D9" s="7" t="s">
        <v>16</v>
      </c>
      <c r="E9" s="360" t="s">
        <v>18</v>
      </c>
      <c r="F9" s="2" t="s">
        <v>21</v>
      </c>
      <c r="G9" s="343" t="s">
        <v>7</v>
      </c>
      <c r="H9" s="338" t="s">
        <v>2</v>
      </c>
      <c r="I9" s="338" t="s">
        <v>19</v>
      </c>
      <c r="J9" s="344" t="s">
        <v>15</v>
      </c>
      <c r="K9" s="34">
        <f t="shared" si="0"/>
        <v>1</v>
      </c>
      <c r="L9" s="285"/>
    </row>
    <row r="10" spans="3:13" ht="16.5" customHeight="1" x14ac:dyDescent="0.3">
      <c r="C10" s="2"/>
      <c r="D10" s="7" t="s">
        <v>17</v>
      </c>
      <c r="E10" s="360" t="s">
        <v>13</v>
      </c>
      <c r="F10" s="2" t="s">
        <v>3</v>
      </c>
      <c r="G10" s="343" t="s">
        <v>12</v>
      </c>
      <c r="H10" s="338" t="s">
        <v>7</v>
      </c>
      <c r="I10" s="338" t="s">
        <v>26</v>
      </c>
      <c r="J10" s="344" t="s">
        <v>20</v>
      </c>
      <c r="K10" s="34">
        <f t="shared" si="0"/>
        <v>1</v>
      </c>
    </row>
    <row r="11" spans="3:13" ht="16.5" customHeight="1" x14ac:dyDescent="0.3">
      <c r="C11" s="2"/>
      <c r="D11" s="7" t="s">
        <v>18</v>
      </c>
      <c r="E11" s="360" t="s">
        <v>16</v>
      </c>
      <c r="F11" s="2" t="s">
        <v>19</v>
      </c>
      <c r="G11" s="343" t="s">
        <v>3</v>
      </c>
      <c r="H11" s="338" t="s">
        <v>7</v>
      </c>
      <c r="I11" s="338" t="s">
        <v>23</v>
      </c>
      <c r="J11" s="344" t="s">
        <v>21</v>
      </c>
      <c r="K11" s="34">
        <f t="shared" si="0"/>
        <v>1</v>
      </c>
    </row>
    <row r="12" spans="3:13" ht="16.5" customHeight="1" x14ac:dyDescent="0.35">
      <c r="C12" s="2"/>
      <c r="D12" s="7" t="s">
        <v>19</v>
      </c>
      <c r="E12" s="360" t="s">
        <v>41</v>
      </c>
      <c r="F12" s="2" t="s">
        <v>18</v>
      </c>
      <c r="G12" s="343" t="s">
        <v>2</v>
      </c>
      <c r="H12" s="338" t="s">
        <v>22</v>
      </c>
      <c r="I12" s="338" t="s">
        <v>16</v>
      </c>
      <c r="J12" s="344" t="s">
        <v>7</v>
      </c>
      <c r="K12" s="34">
        <f t="shared" si="0"/>
        <v>1</v>
      </c>
      <c r="L12" s="285"/>
    </row>
    <row r="13" spans="3:13" ht="16.5" customHeight="1" x14ac:dyDescent="0.3">
      <c r="C13" s="2"/>
      <c r="D13" s="7" t="s">
        <v>20</v>
      </c>
      <c r="E13" s="360" t="s">
        <v>25</v>
      </c>
      <c r="F13" s="2" t="s">
        <v>41</v>
      </c>
      <c r="G13" s="343" t="s">
        <v>23</v>
      </c>
      <c r="H13" s="338" t="s">
        <v>13</v>
      </c>
      <c r="I13" s="338" t="s">
        <v>7</v>
      </c>
      <c r="J13" s="344" t="s">
        <v>17</v>
      </c>
      <c r="K13" s="34">
        <f t="shared" si="0"/>
        <v>1</v>
      </c>
    </row>
    <row r="14" spans="3:13" ht="16.5" customHeight="1" x14ac:dyDescent="0.3">
      <c r="C14" s="2"/>
      <c r="D14" s="7" t="s">
        <v>21</v>
      </c>
      <c r="E14" s="360" t="s">
        <v>23</v>
      </c>
      <c r="F14" s="2" t="s">
        <v>16</v>
      </c>
      <c r="G14" s="343" t="s">
        <v>26</v>
      </c>
      <c r="H14" s="338" t="s">
        <v>14</v>
      </c>
      <c r="I14" s="338" t="s">
        <v>7</v>
      </c>
      <c r="J14" s="344" t="s">
        <v>18</v>
      </c>
      <c r="K14" s="34">
        <f t="shared" si="0"/>
        <v>1</v>
      </c>
    </row>
    <row r="15" spans="3:13" ht="16.5" customHeight="1" x14ac:dyDescent="0.35">
      <c r="C15" s="2"/>
      <c r="D15" s="7" t="s">
        <v>22</v>
      </c>
      <c r="E15" s="360" t="s">
        <v>24</v>
      </c>
      <c r="F15" s="2" t="s">
        <v>14</v>
      </c>
      <c r="G15" s="343" t="s">
        <v>15</v>
      </c>
      <c r="H15" s="338" t="s">
        <v>19</v>
      </c>
      <c r="I15" s="338" t="s">
        <v>3</v>
      </c>
      <c r="J15" s="344" t="s">
        <v>7</v>
      </c>
      <c r="K15" s="34">
        <f t="shared" si="0"/>
        <v>1</v>
      </c>
      <c r="L15" s="285"/>
    </row>
    <row r="16" spans="3:13" ht="16.5" customHeight="1" x14ac:dyDescent="0.3">
      <c r="C16" s="2"/>
      <c r="D16" s="7" t="s">
        <v>23</v>
      </c>
      <c r="E16" s="360" t="s">
        <v>21</v>
      </c>
      <c r="F16" s="2" t="s">
        <v>2</v>
      </c>
      <c r="G16" s="343" t="s">
        <v>20</v>
      </c>
      <c r="H16" s="338" t="s">
        <v>3</v>
      </c>
      <c r="I16" s="338" t="s">
        <v>18</v>
      </c>
      <c r="J16" s="344" t="s">
        <v>7</v>
      </c>
      <c r="K16" s="34">
        <f t="shared" si="0"/>
        <v>1</v>
      </c>
    </row>
    <row r="17" spans="1:12" ht="16.5" customHeight="1" x14ac:dyDescent="0.3">
      <c r="C17" s="2"/>
      <c r="D17" s="7" t="s">
        <v>2</v>
      </c>
      <c r="E17" s="360" t="s">
        <v>15</v>
      </c>
      <c r="F17" s="2" t="s">
        <v>23</v>
      </c>
      <c r="G17" s="343" t="s">
        <v>19</v>
      </c>
      <c r="H17" s="338" t="s">
        <v>16</v>
      </c>
      <c r="I17" s="338" t="s">
        <v>41</v>
      </c>
      <c r="J17" s="344" t="s">
        <v>7</v>
      </c>
      <c r="K17" s="34">
        <f t="shared" si="0"/>
        <v>1</v>
      </c>
    </row>
    <row r="18" spans="1:12" ht="16.5" customHeight="1" x14ac:dyDescent="0.35">
      <c r="C18" s="2"/>
      <c r="D18" s="7" t="s">
        <v>41</v>
      </c>
      <c r="E18" s="360" t="s">
        <v>19</v>
      </c>
      <c r="F18" s="2" t="s">
        <v>20</v>
      </c>
      <c r="G18" s="343" t="s">
        <v>7</v>
      </c>
      <c r="H18" s="338" t="s">
        <v>24</v>
      </c>
      <c r="I18" s="338" t="s">
        <v>2</v>
      </c>
      <c r="J18" s="344" t="s">
        <v>13</v>
      </c>
      <c r="K18" s="34">
        <f t="shared" si="0"/>
        <v>1</v>
      </c>
      <c r="L18" s="285"/>
    </row>
    <row r="19" spans="1:12" ht="16.5" customHeight="1" x14ac:dyDescent="0.3">
      <c r="C19" s="2"/>
      <c r="D19" s="7" t="s">
        <v>24</v>
      </c>
      <c r="E19" s="360" t="s">
        <v>22</v>
      </c>
      <c r="F19" s="2" t="s">
        <v>26</v>
      </c>
      <c r="G19" s="343" t="s">
        <v>7</v>
      </c>
      <c r="H19" s="338" t="s">
        <v>41</v>
      </c>
      <c r="I19" s="338" t="s">
        <v>13</v>
      </c>
      <c r="J19" s="344" t="s">
        <v>25</v>
      </c>
      <c r="K19" s="34">
        <f t="shared" si="0"/>
        <v>1</v>
      </c>
    </row>
    <row r="20" spans="1:12" ht="16.5" customHeight="1" x14ac:dyDescent="0.3">
      <c r="C20" s="2"/>
      <c r="D20" s="7" t="s">
        <v>3</v>
      </c>
      <c r="E20" s="360" t="s">
        <v>12</v>
      </c>
      <c r="F20" s="2" t="s">
        <v>17</v>
      </c>
      <c r="G20" s="343" t="s">
        <v>18</v>
      </c>
      <c r="H20" s="338" t="s">
        <v>23</v>
      </c>
      <c r="I20" s="338" t="s">
        <v>22</v>
      </c>
      <c r="J20" s="344" t="s">
        <v>7</v>
      </c>
      <c r="K20" s="34">
        <f t="shared" si="0"/>
        <v>1</v>
      </c>
    </row>
    <row r="21" spans="1:12" ht="16.5" customHeight="1" x14ac:dyDescent="0.3">
      <c r="C21" s="2"/>
      <c r="D21" s="7" t="s">
        <v>25</v>
      </c>
      <c r="E21" s="360" t="s">
        <v>20</v>
      </c>
      <c r="F21" s="2" t="s">
        <v>15</v>
      </c>
      <c r="G21" s="343" t="s">
        <v>14</v>
      </c>
      <c r="H21" s="338" t="s">
        <v>12</v>
      </c>
      <c r="I21" s="338" t="s">
        <v>7</v>
      </c>
      <c r="J21" s="344" t="s">
        <v>24</v>
      </c>
      <c r="K21" s="34">
        <f t="shared" si="0"/>
        <v>1</v>
      </c>
    </row>
    <row r="22" spans="1:12" ht="7.5" customHeight="1" x14ac:dyDescent="0.3">
      <c r="C22" s="2"/>
      <c r="E22" s="361"/>
      <c r="F22"/>
      <c r="G22" s="345"/>
      <c r="H22" s="339"/>
      <c r="I22" s="339"/>
      <c r="J22" s="346"/>
      <c r="K22" s="34"/>
    </row>
    <row r="23" spans="1:12" ht="15" thickBot="1" x14ac:dyDescent="0.35">
      <c r="C23" s="2"/>
      <c r="D23" s="330" t="s">
        <v>37</v>
      </c>
      <c r="E23" s="358">
        <f>COUNTIF(E4:E21,"Bye")</f>
        <v>0</v>
      </c>
      <c r="F23" s="336">
        <f>COUNTIF(F4:F21,"Bye")</f>
        <v>0</v>
      </c>
      <c r="G23" s="355">
        <f>COUNTIF(G4:G21,"Bye")</f>
        <v>4</v>
      </c>
      <c r="H23" s="347">
        <f>COUNTIF(H4:H21,"Bye")</f>
        <v>2</v>
      </c>
      <c r="I23" s="347">
        <f t="shared" ref="I23:J23" si="1">COUNTIF(I4:I21,"Bye")</f>
        <v>6</v>
      </c>
      <c r="J23" s="348">
        <f t="shared" si="1"/>
        <v>6</v>
      </c>
      <c r="K23" s="35">
        <f>SUM(K4:K22)</f>
        <v>18</v>
      </c>
    </row>
    <row r="24" spans="1:12" hidden="1" x14ac:dyDescent="0.3">
      <c r="A24" s="456" t="s">
        <v>27</v>
      </c>
      <c r="B24" s="456"/>
      <c r="C24" s="456"/>
      <c r="D24" s="456"/>
      <c r="E24" s="456"/>
      <c r="F24" s="456"/>
      <c r="G24" s="326"/>
    </row>
    <row r="25" spans="1:12" hidden="1" x14ac:dyDescent="0.3">
      <c r="A25" t="s">
        <v>1809</v>
      </c>
      <c r="B25" t="s">
        <v>23</v>
      </c>
      <c r="C25" t="s">
        <v>1608</v>
      </c>
      <c r="D25" t="s">
        <v>21</v>
      </c>
      <c r="E25" t="s">
        <v>30</v>
      </c>
      <c r="F25" t="s">
        <v>1594</v>
      </c>
      <c r="G25" s="324"/>
    </row>
    <row r="26" spans="1:12" hidden="1" x14ac:dyDescent="0.3">
      <c r="A26" t="s">
        <v>1810</v>
      </c>
      <c r="B26" t="s">
        <v>22</v>
      </c>
      <c r="C26" t="s">
        <v>1608</v>
      </c>
      <c r="D26" t="s">
        <v>24</v>
      </c>
      <c r="E26" t="s">
        <v>938</v>
      </c>
      <c r="F26" t="s">
        <v>1595</v>
      </c>
      <c r="G26" s="231"/>
    </row>
    <row r="27" spans="1:12" hidden="1" x14ac:dyDescent="0.3">
      <c r="A27" t="s">
        <v>1810</v>
      </c>
      <c r="B27" t="s">
        <v>3</v>
      </c>
      <c r="C27" t="s">
        <v>1608</v>
      </c>
      <c r="D27" t="s">
        <v>12</v>
      </c>
      <c r="E27" t="s">
        <v>946</v>
      </c>
      <c r="F27" t="s">
        <v>1607</v>
      </c>
    </row>
    <row r="28" spans="1:12" hidden="1" x14ac:dyDescent="0.3">
      <c r="A28" t="s">
        <v>1810</v>
      </c>
      <c r="B28" t="s">
        <v>16</v>
      </c>
      <c r="C28" t="s">
        <v>1608</v>
      </c>
      <c r="D28" t="s">
        <v>18</v>
      </c>
      <c r="E28" t="s">
        <v>937</v>
      </c>
      <c r="F28" t="s">
        <v>1596</v>
      </c>
    </row>
    <row r="29" spans="1:12" hidden="1" x14ac:dyDescent="0.3">
      <c r="A29" t="s">
        <v>1810</v>
      </c>
      <c r="B29" t="s">
        <v>13</v>
      </c>
      <c r="C29" t="s">
        <v>1608</v>
      </c>
      <c r="D29" t="s">
        <v>17</v>
      </c>
      <c r="E29" t="s">
        <v>1774</v>
      </c>
      <c r="F29" t="s">
        <v>1614</v>
      </c>
    </row>
    <row r="30" spans="1:12" hidden="1" x14ac:dyDescent="0.3">
      <c r="A30" t="s">
        <v>1810</v>
      </c>
      <c r="B30" t="s">
        <v>15</v>
      </c>
      <c r="C30" t="s">
        <v>1608</v>
      </c>
      <c r="D30" t="s">
        <v>2</v>
      </c>
      <c r="E30" t="s">
        <v>28</v>
      </c>
      <c r="F30" t="s">
        <v>1601</v>
      </c>
    </row>
    <row r="31" spans="1:12" hidden="1" x14ac:dyDescent="0.3">
      <c r="A31" t="s">
        <v>1811</v>
      </c>
      <c r="B31" t="s">
        <v>20</v>
      </c>
      <c r="C31" t="s">
        <v>1608</v>
      </c>
      <c r="D31" t="s">
        <v>25</v>
      </c>
      <c r="E31" t="s">
        <v>1780</v>
      </c>
      <c r="F31" t="s">
        <v>1597</v>
      </c>
    </row>
    <row r="32" spans="1:12" hidden="1" x14ac:dyDescent="0.3">
      <c r="A32" t="s">
        <v>1811</v>
      </c>
      <c r="B32" t="s">
        <v>26</v>
      </c>
      <c r="C32" t="s">
        <v>1608</v>
      </c>
      <c r="D32" t="s">
        <v>14</v>
      </c>
      <c r="E32" t="s">
        <v>28</v>
      </c>
      <c r="F32" t="s">
        <v>1598</v>
      </c>
    </row>
    <row r="33" spans="1:7" hidden="1" x14ac:dyDescent="0.3">
      <c r="A33" t="s">
        <v>1811</v>
      </c>
      <c r="B33" t="s">
        <v>19</v>
      </c>
      <c r="C33" t="s">
        <v>1608</v>
      </c>
      <c r="D33" t="s">
        <v>41</v>
      </c>
      <c r="E33" t="s">
        <v>1771</v>
      </c>
      <c r="F33" t="s">
        <v>1603</v>
      </c>
    </row>
    <row r="34" spans="1:7" hidden="1" x14ac:dyDescent="0.3">
      <c r="B34"/>
      <c r="F34"/>
    </row>
    <row r="35" spans="1:7" hidden="1" x14ac:dyDescent="0.3">
      <c r="A35" s="456" t="s">
        <v>32</v>
      </c>
      <c r="B35" s="456"/>
      <c r="C35" s="456"/>
      <c r="D35" s="456"/>
      <c r="E35" s="456"/>
      <c r="F35" s="456"/>
    </row>
    <row r="36" spans="1:7" hidden="1" x14ac:dyDescent="0.3">
      <c r="A36" t="s">
        <v>1812</v>
      </c>
      <c r="B36" t="s">
        <v>24</v>
      </c>
      <c r="C36" t="s">
        <v>1608</v>
      </c>
      <c r="D36" t="s">
        <v>26</v>
      </c>
      <c r="E36" t="s">
        <v>35</v>
      </c>
      <c r="F36" t="s">
        <v>1594</v>
      </c>
      <c r="G36" s="324"/>
    </row>
    <row r="37" spans="1:7" hidden="1" x14ac:dyDescent="0.3">
      <c r="A37" t="s">
        <v>1813</v>
      </c>
      <c r="B37" t="s">
        <v>41</v>
      </c>
      <c r="C37" t="s">
        <v>1608</v>
      </c>
      <c r="D37" t="s">
        <v>20</v>
      </c>
      <c r="E37" t="s">
        <v>938</v>
      </c>
      <c r="F37" t="s">
        <v>1595</v>
      </c>
      <c r="G37" s="231"/>
    </row>
    <row r="38" spans="1:7" hidden="1" x14ac:dyDescent="0.3">
      <c r="A38" t="s">
        <v>1813</v>
      </c>
      <c r="B38" t="s">
        <v>21</v>
      </c>
      <c r="C38" t="s">
        <v>1608</v>
      </c>
      <c r="D38" t="s">
        <v>16</v>
      </c>
      <c r="E38" t="s">
        <v>28</v>
      </c>
      <c r="F38" t="s">
        <v>1607</v>
      </c>
    </row>
    <row r="39" spans="1:7" hidden="1" x14ac:dyDescent="0.3">
      <c r="A39" t="s">
        <v>1813</v>
      </c>
      <c r="B39" t="s">
        <v>18</v>
      </c>
      <c r="C39" t="s">
        <v>1608</v>
      </c>
      <c r="D39" t="s">
        <v>19</v>
      </c>
      <c r="E39" t="s">
        <v>1482</v>
      </c>
      <c r="F39" t="s">
        <v>1596</v>
      </c>
    </row>
    <row r="40" spans="1:7" hidden="1" x14ac:dyDescent="0.3">
      <c r="A40" t="s">
        <v>1813</v>
      </c>
      <c r="B40" t="s">
        <v>17</v>
      </c>
      <c r="C40" t="s">
        <v>1608</v>
      </c>
      <c r="D40" t="s">
        <v>3</v>
      </c>
      <c r="E40" t="s">
        <v>939</v>
      </c>
      <c r="F40" t="s">
        <v>1593</v>
      </c>
    </row>
    <row r="41" spans="1:7" hidden="1" x14ac:dyDescent="0.3">
      <c r="A41" t="s">
        <v>1813</v>
      </c>
      <c r="B41" t="s">
        <v>25</v>
      </c>
      <c r="C41" t="s">
        <v>1608</v>
      </c>
      <c r="D41" t="s">
        <v>15</v>
      </c>
      <c r="E41" t="s">
        <v>937</v>
      </c>
      <c r="F41" t="s">
        <v>1614</v>
      </c>
    </row>
    <row r="42" spans="1:7" hidden="1" x14ac:dyDescent="0.3">
      <c r="A42" t="s">
        <v>1814</v>
      </c>
      <c r="B42" t="s">
        <v>2</v>
      </c>
      <c r="C42" t="s">
        <v>1608</v>
      </c>
      <c r="D42" t="s">
        <v>23</v>
      </c>
      <c r="E42" t="s">
        <v>28</v>
      </c>
      <c r="F42" t="s">
        <v>1597</v>
      </c>
    </row>
    <row r="43" spans="1:7" hidden="1" x14ac:dyDescent="0.3">
      <c r="A43" t="s">
        <v>1814</v>
      </c>
      <c r="B43" t="s">
        <v>14</v>
      </c>
      <c r="C43" t="s">
        <v>1608</v>
      </c>
      <c r="D43" t="s">
        <v>22</v>
      </c>
      <c r="E43" t="s">
        <v>938</v>
      </c>
      <c r="F43" t="s">
        <v>1598</v>
      </c>
    </row>
    <row r="44" spans="1:7" hidden="1" x14ac:dyDescent="0.3">
      <c r="A44" t="s">
        <v>1814</v>
      </c>
      <c r="B44" t="s">
        <v>12</v>
      </c>
      <c r="C44" t="s">
        <v>1608</v>
      </c>
      <c r="D44" t="s">
        <v>13</v>
      </c>
      <c r="E44" t="s">
        <v>30</v>
      </c>
      <c r="F44" t="s">
        <v>1603</v>
      </c>
    </row>
    <row r="45" spans="1:7" x14ac:dyDescent="0.3">
      <c r="B45"/>
      <c r="F45"/>
    </row>
    <row r="46" spans="1:7" ht="14.4" customHeight="1" x14ac:dyDescent="0.3">
      <c r="A46" s="456" t="s">
        <v>33</v>
      </c>
      <c r="B46" s="456"/>
      <c r="C46" s="456"/>
      <c r="D46" s="456"/>
      <c r="E46" s="456"/>
      <c r="F46" s="456"/>
    </row>
    <row r="47" spans="1:7" x14ac:dyDescent="0.3">
      <c r="A47" t="s">
        <v>1815</v>
      </c>
      <c r="B47" t="s">
        <v>21</v>
      </c>
      <c r="C47" t="s">
        <v>1608</v>
      </c>
      <c r="D47" t="s">
        <v>26</v>
      </c>
      <c r="E47" t="s">
        <v>28</v>
      </c>
      <c r="F47" t="s">
        <v>1594</v>
      </c>
      <c r="G47" s="324"/>
    </row>
    <row r="48" spans="1:7" x14ac:dyDescent="0.3">
      <c r="A48" t="s">
        <v>1816</v>
      </c>
      <c r="B48" t="s">
        <v>23</v>
      </c>
      <c r="C48" t="s">
        <v>1608</v>
      </c>
      <c r="D48" t="s">
        <v>20</v>
      </c>
      <c r="E48" t="s">
        <v>30</v>
      </c>
      <c r="F48" t="s">
        <v>1595</v>
      </c>
      <c r="G48" s="231"/>
    </row>
    <row r="49" spans="1:7" x14ac:dyDescent="0.3">
      <c r="A49" t="s">
        <v>1816</v>
      </c>
      <c r="B49" t="s">
        <v>25</v>
      </c>
      <c r="C49" t="s">
        <v>1608</v>
      </c>
      <c r="D49" t="s">
        <v>14</v>
      </c>
      <c r="E49" t="s">
        <v>937</v>
      </c>
      <c r="F49" t="s">
        <v>1596</v>
      </c>
    </row>
    <row r="50" spans="1:7" x14ac:dyDescent="0.3">
      <c r="A50" t="s">
        <v>1816</v>
      </c>
      <c r="B50" t="s">
        <v>3</v>
      </c>
      <c r="C50" t="s">
        <v>1608</v>
      </c>
      <c r="D50" t="s">
        <v>18</v>
      </c>
      <c r="E50" t="s">
        <v>938</v>
      </c>
      <c r="F50" t="s">
        <v>1593</v>
      </c>
    </row>
    <row r="51" spans="1:7" x14ac:dyDescent="0.3">
      <c r="A51" t="s">
        <v>1816</v>
      </c>
      <c r="B51" t="s">
        <v>17</v>
      </c>
      <c r="C51" t="s">
        <v>1608</v>
      </c>
      <c r="D51" t="s">
        <v>12</v>
      </c>
      <c r="E51" t="s">
        <v>939</v>
      </c>
      <c r="F51" t="s">
        <v>1614</v>
      </c>
    </row>
    <row r="52" spans="1:7" x14ac:dyDescent="0.3">
      <c r="A52" t="s">
        <v>1817</v>
      </c>
      <c r="B52" t="s">
        <v>19</v>
      </c>
      <c r="C52" t="s">
        <v>1608</v>
      </c>
      <c r="D52" t="s">
        <v>2</v>
      </c>
      <c r="E52" t="s">
        <v>1771</v>
      </c>
      <c r="F52" t="s">
        <v>1597</v>
      </c>
    </row>
    <row r="53" spans="1:7" x14ac:dyDescent="0.3">
      <c r="A53" t="s">
        <v>1817</v>
      </c>
      <c r="B53" t="s">
        <v>15</v>
      </c>
      <c r="C53" t="s">
        <v>1608</v>
      </c>
      <c r="D53" t="s">
        <v>22</v>
      </c>
      <c r="E53" t="s">
        <v>938</v>
      </c>
      <c r="F53" t="s">
        <v>1603</v>
      </c>
    </row>
    <row r="54" spans="1:7" x14ac:dyDescent="0.3">
      <c r="B54"/>
      <c r="F54"/>
    </row>
    <row r="55" spans="1:7" x14ac:dyDescent="0.3">
      <c r="A55" t="s">
        <v>1844</v>
      </c>
      <c r="B55"/>
      <c r="F55"/>
      <c r="G55" s="231"/>
    </row>
    <row r="56" spans="1:7" x14ac:dyDescent="0.3">
      <c r="B56"/>
      <c r="F56"/>
      <c r="G56" s="324"/>
    </row>
    <row r="57" spans="1:7" x14ac:dyDescent="0.3">
      <c r="A57" s="456" t="s">
        <v>34</v>
      </c>
      <c r="B57" s="456"/>
      <c r="C57" s="456"/>
      <c r="D57" s="456"/>
      <c r="E57" s="456"/>
      <c r="F57" s="456"/>
      <c r="G57" s="231"/>
    </row>
    <row r="58" spans="1:7" x14ac:dyDescent="0.3">
      <c r="A58" t="s">
        <v>1818</v>
      </c>
      <c r="B58" t="s">
        <v>24</v>
      </c>
      <c r="C58" t="s">
        <v>1608</v>
      </c>
      <c r="D58" t="s">
        <v>41</v>
      </c>
      <c r="E58" t="s">
        <v>35</v>
      </c>
      <c r="F58" t="s">
        <v>1599</v>
      </c>
    </row>
    <row r="59" spans="1:7" x14ac:dyDescent="0.3">
      <c r="A59" t="s">
        <v>1819</v>
      </c>
      <c r="B59" t="s">
        <v>3</v>
      </c>
      <c r="C59" t="s">
        <v>1608</v>
      </c>
      <c r="D59" t="s">
        <v>23</v>
      </c>
      <c r="E59" t="s">
        <v>938</v>
      </c>
      <c r="F59" t="s">
        <v>1594</v>
      </c>
    </row>
    <row r="60" spans="1:7" x14ac:dyDescent="0.3">
      <c r="A60" t="s">
        <v>1820</v>
      </c>
      <c r="B60" t="s">
        <v>20</v>
      </c>
      <c r="C60" t="s">
        <v>1608</v>
      </c>
      <c r="D60" t="s">
        <v>13</v>
      </c>
      <c r="E60" t="s">
        <v>28</v>
      </c>
      <c r="F60" t="s">
        <v>1595</v>
      </c>
    </row>
    <row r="61" spans="1:7" x14ac:dyDescent="0.3">
      <c r="A61" t="s">
        <v>1820</v>
      </c>
      <c r="B61" t="s">
        <v>12</v>
      </c>
      <c r="C61" t="s">
        <v>1608</v>
      </c>
      <c r="D61" t="s">
        <v>25</v>
      </c>
      <c r="E61" t="s">
        <v>30</v>
      </c>
      <c r="F61" t="s">
        <v>1593</v>
      </c>
    </row>
    <row r="62" spans="1:7" x14ac:dyDescent="0.3">
      <c r="A62" t="s">
        <v>1820</v>
      </c>
      <c r="B62" t="s">
        <v>16</v>
      </c>
      <c r="C62" t="s">
        <v>1608</v>
      </c>
      <c r="D62" t="s">
        <v>2</v>
      </c>
      <c r="E62" t="s">
        <v>937</v>
      </c>
      <c r="F62" t="s">
        <v>1593</v>
      </c>
    </row>
    <row r="63" spans="1:7" x14ac:dyDescent="0.3">
      <c r="A63" t="s">
        <v>1821</v>
      </c>
      <c r="B63" t="s">
        <v>22</v>
      </c>
      <c r="C63" t="s">
        <v>1608</v>
      </c>
      <c r="D63" t="s">
        <v>19</v>
      </c>
      <c r="E63" t="s">
        <v>31</v>
      </c>
      <c r="F63" t="s">
        <v>1598</v>
      </c>
    </row>
    <row r="64" spans="1:7" x14ac:dyDescent="0.3">
      <c r="A64" t="s">
        <v>1821</v>
      </c>
      <c r="B64" t="s">
        <v>26</v>
      </c>
      <c r="C64" t="s">
        <v>1608</v>
      </c>
      <c r="D64" t="s">
        <v>15</v>
      </c>
      <c r="E64" t="s">
        <v>28</v>
      </c>
      <c r="F64" t="s">
        <v>1822</v>
      </c>
      <c r="G64" s="325"/>
    </row>
    <row r="65" spans="1:7" x14ac:dyDescent="0.3">
      <c r="A65" t="s">
        <v>1823</v>
      </c>
      <c r="B65" t="s">
        <v>21</v>
      </c>
      <c r="C65" t="s">
        <v>1608</v>
      </c>
      <c r="D65" t="s">
        <v>14</v>
      </c>
      <c r="E65" t="s">
        <v>28</v>
      </c>
      <c r="F65" t="s">
        <v>1598</v>
      </c>
      <c r="G65" s="324"/>
    </row>
    <row r="66" spans="1:7" x14ac:dyDescent="0.3">
      <c r="B66"/>
      <c r="F66"/>
      <c r="G66" s="231"/>
    </row>
    <row r="67" spans="1:7" x14ac:dyDescent="0.3">
      <c r="A67" t="s">
        <v>1842</v>
      </c>
      <c r="B67"/>
      <c r="F67"/>
    </row>
    <row r="68" spans="1:7" x14ac:dyDescent="0.3">
      <c r="B68"/>
      <c r="F68"/>
    </row>
    <row r="69" spans="1:7" x14ac:dyDescent="0.3">
      <c r="A69" s="456" t="s">
        <v>36</v>
      </c>
      <c r="B69" s="456"/>
      <c r="C69" s="456"/>
      <c r="D69" s="456"/>
      <c r="E69" s="456"/>
      <c r="F69" s="456"/>
    </row>
    <row r="70" spans="1:7" x14ac:dyDescent="0.3">
      <c r="A70" t="s">
        <v>1824</v>
      </c>
      <c r="B70" t="s">
        <v>23</v>
      </c>
      <c r="C70" t="s">
        <v>1608</v>
      </c>
      <c r="D70" t="s">
        <v>18</v>
      </c>
      <c r="E70" t="s">
        <v>30</v>
      </c>
      <c r="F70" t="s">
        <v>1601</v>
      </c>
    </row>
    <row r="71" spans="1:7" x14ac:dyDescent="0.3">
      <c r="A71" t="s">
        <v>1825</v>
      </c>
      <c r="B71" t="s">
        <v>13</v>
      </c>
      <c r="C71" t="s">
        <v>1608</v>
      </c>
      <c r="D71" t="s">
        <v>24</v>
      </c>
      <c r="E71" t="s">
        <v>1774</v>
      </c>
      <c r="F71" t="s">
        <v>1594</v>
      </c>
    </row>
    <row r="72" spans="1:7" x14ac:dyDescent="0.3">
      <c r="A72" t="s">
        <v>1826</v>
      </c>
      <c r="B72" t="s">
        <v>19</v>
      </c>
      <c r="C72" t="s">
        <v>1608</v>
      </c>
      <c r="D72" t="s">
        <v>16</v>
      </c>
      <c r="E72" t="s">
        <v>1771</v>
      </c>
      <c r="F72" t="s">
        <v>1596</v>
      </c>
    </row>
    <row r="73" spans="1:7" x14ac:dyDescent="0.3">
      <c r="A73" t="s">
        <v>1826</v>
      </c>
      <c r="B73" t="s">
        <v>2</v>
      </c>
      <c r="C73" t="s">
        <v>1608</v>
      </c>
      <c r="D73" t="s">
        <v>41</v>
      </c>
      <c r="E73" t="s">
        <v>28</v>
      </c>
      <c r="F73" t="s">
        <v>1593</v>
      </c>
      <c r="G73" s="325"/>
    </row>
    <row r="74" spans="1:7" x14ac:dyDescent="0.3">
      <c r="A74" t="s">
        <v>1827</v>
      </c>
      <c r="B74" t="s">
        <v>26</v>
      </c>
      <c r="C74" t="s">
        <v>1608</v>
      </c>
      <c r="D74" t="s">
        <v>17</v>
      </c>
      <c r="E74" t="s">
        <v>28</v>
      </c>
      <c r="F74" t="s">
        <v>1597</v>
      </c>
      <c r="G74" s="324"/>
    </row>
    <row r="75" spans="1:7" x14ac:dyDescent="0.3">
      <c r="A75" t="s">
        <v>1827</v>
      </c>
      <c r="B75" t="s">
        <v>22</v>
      </c>
      <c r="C75" t="s">
        <v>1608</v>
      </c>
      <c r="D75" t="s">
        <v>3</v>
      </c>
      <c r="E75" t="s">
        <v>938</v>
      </c>
      <c r="F75" t="s">
        <v>1603</v>
      </c>
      <c r="G75" s="231"/>
    </row>
    <row r="76" spans="1:7" x14ac:dyDescent="0.3">
      <c r="B76"/>
      <c r="F76"/>
    </row>
    <row r="77" spans="1:7" x14ac:dyDescent="0.3">
      <c r="A77" t="s">
        <v>1843</v>
      </c>
      <c r="B77"/>
      <c r="F77"/>
    </row>
    <row r="78" spans="1:7" x14ac:dyDescent="0.3">
      <c r="B78"/>
      <c r="F78"/>
    </row>
    <row r="79" spans="1:7" x14ac:dyDescent="0.3">
      <c r="A79" s="456" t="s">
        <v>667</v>
      </c>
      <c r="B79" s="456"/>
      <c r="C79" s="456"/>
      <c r="D79" s="456"/>
      <c r="E79" s="456"/>
      <c r="F79" s="456"/>
    </row>
    <row r="80" spans="1:7" x14ac:dyDescent="0.3">
      <c r="A80" t="s">
        <v>1828</v>
      </c>
      <c r="B80" t="s">
        <v>18</v>
      </c>
      <c r="C80" t="s">
        <v>1608</v>
      </c>
      <c r="D80" t="s">
        <v>21</v>
      </c>
      <c r="E80" t="s">
        <v>1482</v>
      </c>
      <c r="F80" t="s">
        <v>1599</v>
      </c>
    </row>
    <row r="81" spans="1:6" x14ac:dyDescent="0.3">
      <c r="A81" t="s">
        <v>1829</v>
      </c>
      <c r="B81" t="s">
        <v>41</v>
      </c>
      <c r="C81" t="s">
        <v>1608</v>
      </c>
      <c r="D81" t="s">
        <v>13</v>
      </c>
      <c r="E81" t="s">
        <v>938</v>
      </c>
      <c r="F81" t="s">
        <v>1594</v>
      </c>
    </row>
    <row r="82" spans="1:6" x14ac:dyDescent="0.3">
      <c r="A82" t="s">
        <v>1830</v>
      </c>
      <c r="B82" t="s">
        <v>24</v>
      </c>
      <c r="C82" t="s">
        <v>1608</v>
      </c>
      <c r="D82" t="s">
        <v>25</v>
      </c>
      <c r="E82" t="s">
        <v>35</v>
      </c>
      <c r="F82" t="s">
        <v>1596</v>
      </c>
    </row>
    <row r="83" spans="1:6" x14ac:dyDescent="0.3">
      <c r="A83" t="s">
        <v>1830</v>
      </c>
      <c r="B83" t="s">
        <v>16</v>
      </c>
      <c r="C83" t="s">
        <v>1608</v>
      </c>
      <c r="D83" t="s">
        <v>15</v>
      </c>
      <c r="E83" t="s">
        <v>937</v>
      </c>
      <c r="F83" t="s">
        <v>1593</v>
      </c>
    </row>
    <row r="84" spans="1:6" x14ac:dyDescent="0.3">
      <c r="A84" t="s">
        <v>1831</v>
      </c>
      <c r="B84" t="s">
        <v>14</v>
      </c>
      <c r="C84" t="s">
        <v>1608</v>
      </c>
      <c r="D84" t="s">
        <v>12</v>
      </c>
      <c r="E84" t="s">
        <v>28</v>
      </c>
      <c r="F84" t="s">
        <v>1597</v>
      </c>
    </row>
    <row r="85" spans="1:6" x14ac:dyDescent="0.3">
      <c r="A85" t="s">
        <v>1831</v>
      </c>
      <c r="B85" t="s">
        <v>17</v>
      </c>
      <c r="C85" t="s">
        <v>1608</v>
      </c>
      <c r="D85" t="s">
        <v>20</v>
      </c>
      <c r="E85" t="s">
        <v>29</v>
      </c>
      <c r="F85" t="s">
        <v>1603</v>
      </c>
    </row>
    <row r="86" spans="1:6" x14ac:dyDescent="0.3">
      <c r="B86"/>
      <c r="F86"/>
    </row>
    <row r="87" spans="1:6" x14ac:dyDescent="0.3">
      <c r="A87" t="s">
        <v>1845</v>
      </c>
      <c r="B87"/>
      <c r="F87"/>
    </row>
    <row r="88" spans="1:6" x14ac:dyDescent="0.3">
      <c r="B88"/>
      <c r="F88"/>
    </row>
  </sheetData>
  <sortState ref="D4:D19">
    <sortCondition ref="D4:D19"/>
  </sortState>
  <mergeCells count="6">
    <mergeCell ref="A79:F79"/>
    <mergeCell ref="A24:F24"/>
    <mergeCell ref="A35:F35"/>
    <mergeCell ref="A46:F46"/>
    <mergeCell ref="A57:F57"/>
    <mergeCell ref="A69:F69"/>
  </mergeCells>
  <conditionalFormatting sqref="F4:F6">
    <cfRule type="containsText" dxfId="53" priority="4" operator="containsText" text="Bye">
      <formula>NOT(ISERROR(SEARCH("Bye",F4)))</formula>
    </cfRule>
  </conditionalFormatting>
  <conditionalFormatting sqref="F9">
    <cfRule type="containsText" dxfId="52" priority="8" operator="containsText" text="Bye">
      <formula>NOT(ISERROR(SEARCH("Bye",F9)))</formula>
    </cfRule>
  </conditionalFormatting>
  <conditionalFormatting sqref="F13">
    <cfRule type="containsText" dxfId="51" priority="11" operator="containsText" text="Bye">
      <formula>NOT(ISERROR(SEARCH("Bye",F13)))</formula>
    </cfRule>
  </conditionalFormatting>
  <conditionalFormatting sqref="F21">
    <cfRule type="containsText" dxfId="50" priority="10" operator="containsText" text="Bye">
      <formula>NOT(ISERROR(SEARCH("Bye",F21)))</formula>
    </cfRule>
  </conditionalFormatting>
  <conditionalFormatting sqref="G4:J21">
    <cfRule type="containsText" dxfId="49" priority="1" operator="containsText" text="Bye">
      <formula>NOT(ISERROR(SEARCH("Bye",G4)))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72"/>
  <sheetViews>
    <sheetView workbookViewId="0">
      <pane ySplit="2" topLeftCell="A3" activePane="bottomLeft" state="frozen"/>
      <selection pane="bottomLeft" activeCell="G5" sqref="G5"/>
    </sheetView>
  </sheetViews>
  <sheetFormatPr defaultColWidth="27.33203125" defaultRowHeight="14.4" x14ac:dyDescent="0.3"/>
  <cols>
    <col min="1" max="1" width="12.6640625" customWidth="1"/>
    <col min="2" max="2" width="8.88671875" bestFit="1" customWidth="1"/>
    <col min="3" max="3" width="2.88671875" bestFit="1" customWidth="1"/>
    <col min="4" max="4" width="9.88671875" bestFit="1" customWidth="1"/>
    <col min="5" max="5" width="17" bestFit="1" customWidth="1"/>
    <col min="6" max="6" width="11.88671875" bestFit="1" customWidth="1"/>
    <col min="7" max="7" width="4.33203125" customWidth="1"/>
    <col min="8" max="8" width="8.33203125" bestFit="1" customWidth="1"/>
    <col min="9" max="32" width="3.44140625" customWidth="1"/>
    <col min="33" max="33" width="3.5546875" bestFit="1" customWidth="1"/>
  </cols>
  <sheetData>
    <row r="1" spans="1:33" ht="36" customHeight="1" x14ac:dyDescent="0.3">
      <c r="A1" s="349"/>
      <c r="B1" s="349"/>
      <c r="C1" s="349"/>
      <c r="D1" s="349"/>
      <c r="E1" s="349"/>
      <c r="F1" s="349"/>
      <c r="G1" s="5"/>
      <c r="I1" s="224" t="s">
        <v>950</v>
      </c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</row>
    <row r="2" spans="1:33" x14ac:dyDescent="0.3">
      <c r="A2" s="349" t="s">
        <v>1763</v>
      </c>
      <c r="B2" s="349" t="s">
        <v>1764</v>
      </c>
      <c r="C2" s="349"/>
      <c r="D2" s="349"/>
      <c r="E2" s="349" t="s">
        <v>1592</v>
      </c>
      <c r="F2" s="349" t="s">
        <v>1765</v>
      </c>
      <c r="G2" s="326"/>
      <c r="I2" s="7">
        <v>1</v>
      </c>
      <c r="J2" s="7">
        <v>2</v>
      </c>
      <c r="K2" s="7">
        <v>3</v>
      </c>
      <c r="L2" s="7">
        <v>4</v>
      </c>
      <c r="M2" s="7">
        <v>5</v>
      </c>
      <c r="N2" s="7">
        <v>6</v>
      </c>
      <c r="O2" s="7">
        <v>7</v>
      </c>
      <c r="P2" s="7">
        <v>8</v>
      </c>
      <c r="Q2" s="7">
        <v>9</v>
      </c>
      <c r="R2" s="7">
        <v>10</v>
      </c>
      <c r="S2" s="7">
        <v>11</v>
      </c>
      <c r="T2" s="7">
        <v>12</v>
      </c>
      <c r="U2" s="7">
        <v>13</v>
      </c>
      <c r="V2" s="7">
        <v>14</v>
      </c>
      <c r="W2" s="7">
        <v>15</v>
      </c>
      <c r="X2" s="7">
        <v>16</v>
      </c>
      <c r="Y2" s="7">
        <v>17</v>
      </c>
      <c r="Z2" s="7">
        <v>18</v>
      </c>
      <c r="AA2" s="7">
        <v>19</v>
      </c>
      <c r="AB2" s="7">
        <v>20</v>
      </c>
      <c r="AC2" s="7">
        <v>21</v>
      </c>
      <c r="AD2" s="7">
        <v>22</v>
      </c>
      <c r="AE2" s="7">
        <v>23</v>
      </c>
      <c r="AF2" s="7">
        <v>24</v>
      </c>
    </row>
    <row r="3" spans="1:33" s="218" customFormat="1" ht="17.399999999999999" x14ac:dyDescent="0.3">
      <c r="A3" s="456" t="s">
        <v>658</v>
      </c>
      <c r="B3" s="456"/>
      <c r="C3" s="456"/>
      <c r="D3" s="456"/>
      <c r="E3" s="456"/>
      <c r="F3" s="456"/>
      <c r="G3" s="324"/>
    </row>
    <row r="4" spans="1:33" x14ac:dyDescent="0.3">
      <c r="A4" t="s">
        <v>1766</v>
      </c>
      <c r="B4" t="s">
        <v>2</v>
      </c>
      <c r="C4" t="s">
        <v>1608</v>
      </c>
      <c r="D4" t="s">
        <v>26</v>
      </c>
      <c r="E4" t="s">
        <v>28</v>
      </c>
      <c r="F4" t="s">
        <v>1599</v>
      </c>
      <c r="G4" s="231"/>
    </row>
    <row r="5" spans="1:33" x14ac:dyDescent="0.3">
      <c r="A5" t="s">
        <v>1767</v>
      </c>
      <c r="B5" t="s">
        <v>18</v>
      </c>
      <c r="C5" t="s">
        <v>1608</v>
      </c>
      <c r="D5" t="s">
        <v>14</v>
      </c>
      <c r="E5" t="s">
        <v>28</v>
      </c>
      <c r="F5" t="s">
        <v>1601</v>
      </c>
    </row>
    <row r="6" spans="1:33" ht="15" thickBot="1" x14ac:dyDescent="0.35">
      <c r="A6" t="s">
        <v>1768</v>
      </c>
      <c r="B6" t="s">
        <v>22</v>
      </c>
      <c r="C6" t="s">
        <v>1608</v>
      </c>
      <c r="D6" t="s">
        <v>25</v>
      </c>
      <c r="E6" t="s">
        <v>938</v>
      </c>
      <c r="F6" t="s">
        <v>1595</v>
      </c>
      <c r="G6" s="231"/>
    </row>
    <row r="7" spans="1:33" x14ac:dyDescent="0.3">
      <c r="A7" t="s">
        <v>1768</v>
      </c>
      <c r="B7" t="s">
        <v>23</v>
      </c>
      <c r="C7" t="s">
        <v>1608</v>
      </c>
      <c r="D7" t="s">
        <v>13</v>
      </c>
      <c r="E7" t="s">
        <v>30</v>
      </c>
      <c r="F7" t="s">
        <v>1596</v>
      </c>
      <c r="H7" s="63"/>
      <c r="I7" s="220">
        <v>1</v>
      </c>
      <c r="J7" s="220">
        <v>2</v>
      </c>
      <c r="K7" s="220">
        <v>3</v>
      </c>
      <c r="L7" s="220">
        <v>4</v>
      </c>
      <c r="M7" s="220">
        <v>5</v>
      </c>
      <c r="N7" s="220">
        <v>6</v>
      </c>
      <c r="O7" s="220">
        <v>7</v>
      </c>
      <c r="P7" s="220">
        <v>8</v>
      </c>
      <c r="Q7" s="220">
        <v>9</v>
      </c>
      <c r="R7" s="220">
        <v>10</v>
      </c>
      <c r="S7" s="313">
        <v>11</v>
      </c>
      <c r="T7" s="354">
        <v>12</v>
      </c>
      <c r="U7" s="317">
        <v>13</v>
      </c>
      <c r="V7" s="317">
        <v>14</v>
      </c>
      <c r="W7" s="318">
        <v>15</v>
      </c>
      <c r="X7" s="314">
        <v>16</v>
      </c>
      <c r="Y7" s="220">
        <v>17</v>
      </c>
      <c r="Z7" s="220">
        <v>18</v>
      </c>
      <c r="AA7" s="220">
        <v>19</v>
      </c>
      <c r="AB7" s="220">
        <v>20</v>
      </c>
      <c r="AC7" s="220">
        <v>21</v>
      </c>
      <c r="AD7" s="220">
        <v>22</v>
      </c>
      <c r="AE7" s="220">
        <v>23</v>
      </c>
      <c r="AF7" s="220">
        <v>24</v>
      </c>
      <c r="AG7" s="63"/>
    </row>
    <row r="8" spans="1:33" x14ac:dyDescent="0.3">
      <c r="A8" t="s">
        <v>1768</v>
      </c>
      <c r="B8" t="s">
        <v>21</v>
      </c>
      <c r="C8" t="s">
        <v>1608</v>
      </c>
      <c r="D8" t="s">
        <v>3</v>
      </c>
      <c r="E8" t="s">
        <v>28</v>
      </c>
      <c r="F8" t="s">
        <v>1593</v>
      </c>
      <c r="G8" s="231"/>
      <c r="H8" s="221" t="s">
        <v>26</v>
      </c>
      <c r="I8" s="21">
        <v>1</v>
      </c>
      <c r="J8" s="21">
        <v>1</v>
      </c>
      <c r="K8" s="21">
        <v>4</v>
      </c>
      <c r="L8" s="21">
        <v>2</v>
      </c>
      <c r="M8" s="21">
        <v>1</v>
      </c>
      <c r="N8" s="21">
        <v>6</v>
      </c>
      <c r="O8" s="21">
        <v>6</v>
      </c>
      <c r="P8" s="21">
        <v>1</v>
      </c>
      <c r="Q8" s="21">
        <v>7</v>
      </c>
      <c r="R8" s="21">
        <v>8</v>
      </c>
      <c r="S8" s="350">
        <v>1</v>
      </c>
      <c r="T8" s="458">
        <v>1</v>
      </c>
      <c r="U8" s="459">
        <v>7</v>
      </c>
      <c r="V8" s="459">
        <v>5</v>
      </c>
      <c r="W8" s="460" t="s">
        <v>1997</v>
      </c>
      <c r="X8" s="315"/>
      <c r="Y8" s="21"/>
      <c r="Z8" s="21"/>
      <c r="AA8" s="21"/>
      <c r="AB8" s="21"/>
      <c r="AC8" s="21"/>
      <c r="AD8" s="21"/>
      <c r="AE8" s="21"/>
      <c r="AF8" s="21"/>
      <c r="AG8" s="352">
        <f t="shared" ref="AG8:AG25" si="0">AVERAGE(I8:AE8)</f>
        <v>3.6428571428571428</v>
      </c>
    </row>
    <row r="9" spans="1:33" x14ac:dyDescent="0.3">
      <c r="A9" t="s">
        <v>1768</v>
      </c>
      <c r="B9" t="s">
        <v>17</v>
      </c>
      <c r="C9" t="s">
        <v>1608</v>
      </c>
      <c r="D9" t="s">
        <v>24</v>
      </c>
      <c r="E9" t="s">
        <v>29</v>
      </c>
      <c r="F9" t="s">
        <v>1769</v>
      </c>
      <c r="H9" s="221" t="s">
        <v>15</v>
      </c>
      <c r="I9" s="21">
        <v>8</v>
      </c>
      <c r="J9" s="21">
        <v>8</v>
      </c>
      <c r="K9" s="21">
        <v>5</v>
      </c>
      <c r="L9" s="21">
        <v>7</v>
      </c>
      <c r="M9" s="21">
        <v>5</v>
      </c>
      <c r="N9" s="21">
        <v>9</v>
      </c>
      <c r="O9" s="21">
        <v>7</v>
      </c>
      <c r="P9" s="21">
        <v>7</v>
      </c>
      <c r="Q9" s="21">
        <v>6</v>
      </c>
      <c r="R9" s="21">
        <v>6</v>
      </c>
      <c r="S9" s="350">
        <v>6</v>
      </c>
      <c r="T9" s="458">
        <v>7</v>
      </c>
      <c r="U9" s="459">
        <v>7</v>
      </c>
      <c r="V9" s="459" t="s">
        <v>1997</v>
      </c>
      <c r="W9" s="460">
        <v>4</v>
      </c>
      <c r="X9" s="315"/>
      <c r="Y9" s="21"/>
      <c r="Z9" s="21"/>
      <c r="AA9" s="21"/>
      <c r="AB9" s="21"/>
      <c r="AC9" s="21"/>
      <c r="AD9" s="21"/>
      <c r="AE9" s="21"/>
      <c r="AF9" s="21"/>
      <c r="AG9" s="352">
        <f t="shared" si="0"/>
        <v>6.5714285714285712</v>
      </c>
    </row>
    <row r="10" spans="1:33" x14ac:dyDescent="0.3">
      <c r="A10" t="s">
        <v>1770</v>
      </c>
      <c r="B10" t="s">
        <v>19</v>
      </c>
      <c r="C10" t="s">
        <v>1608</v>
      </c>
      <c r="D10" t="s">
        <v>12</v>
      </c>
      <c r="E10" t="s">
        <v>1771</v>
      </c>
      <c r="F10" t="s">
        <v>1597</v>
      </c>
      <c r="H10" s="221" t="s">
        <v>3</v>
      </c>
      <c r="I10" s="21">
        <v>5</v>
      </c>
      <c r="J10" s="21">
        <v>5</v>
      </c>
      <c r="K10" s="21">
        <v>1</v>
      </c>
      <c r="L10" s="21">
        <v>4</v>
      </c>
      <c r="M10" s="21">
        <v>6</v>
      </c>
      <c r="N10" s="21">
        <v>1</v>
      </c>
      <c r="O10" s="21">
        <v>4</v>
      </c>
      <c r="P10" s="21">
        <v>5</v>
      </c>
      <c r="Q10" s="21">
        <v>7</v>
      </c>
      <c r="R10" s="21">
        <v>3</v>
      </c>
      <c r="S10" s="350">
        <v>5</v>
      </c>
      <c r="T10" s="458">
        <v>4</v>
      </c>
      <c r="U10" s="459">
        <v>2</v>
      </c>
      <c r="V10" s="459">
        <v>6</v>
      </c>
      <c r="W10" s="460" t="s">
        <v>1997</v>
      </c>
      <c r="X10" s="315"/>
      <c r="Y10" s="21"/>
      <c r="Z10" s="21"/>
      <c r="AA10" s="21"/>
      <c r="AB10" s="21"/>
      <c r="AC10" s="21"/>
      <c r="AD10" s="21"/>
      <c r="AE10" s="21"/>
      <c r="AF10" s="21"/>
      <c r="AG10" s="352">
        <f t="shared" si="0"/>
        <v>4.1428571428571432</v>
      </c>
    </row>
    <row r="11" spans="1:33" x14ac:dyDescent="0.3">
      <c r="A11" t="s">
        <v>1770</v>
      </c>
      <c r="B11" t="s">
        <v>20</v>
      </c>
      <c r="C11" t="s">
        <v>1608</v>
      </c>
      <c r="D11" t="s">
        <v>15</v>
      </c>
      <c r="E11" t="s">
        <v>28</v>
      </c>
      <c r="F11" t="s">
        <v>1598</v>
      </c>
      <c r="H11" s="221" t="s">
        <v>18</v>
      </c>
      <c r="I11" s="21">
        <v>2</v>
      </c>
      <c r="J11" s="21">
        <v>1</v>
      </c>
      <c r="K11" s="21">
        <v>7</v>
      </c>
      <c r="L11" s="21">
        <v>9</v>
      </c>
      <c r="M11" s="21">
        <v>7</v>
      </c>
      <c r="N11" s="21">
        <v>4</v>
      </c>
      <c r="O11" s="21">
        <v>7</v>
      </c>
      <c r="P11" s="21">
        <v>3</v>
      </c>
      <c r="Q11" s="21">
        <v>1</v>
      </c>
      <c r="R11" s="21">
        <v>4</v>
      </c>
      <c r="S11" s="350">
        <v>4</v>
      </c>
      <c r="T11" s="458">
        <v>4</v>
      </c>
      <c r="U11" s="459" t="s">
        <v>1997</v>
      </c>
      <c r="V11" s="459">
        <v>1</v>
      </c>
      <c r="W11" s="460">
        <v>1</v>
      </c>
      <c r="X11" s="315"/>
      <c r="Y11" s="21"/>
      <c r="Z11" s="21"/>
      <c r="AA11" s="21"/>
      <c r="AB11" s="21"/>
      <c r="AC11" s="21"/>
      <c r="AD11" s="21"/>
      <c r="AE11" s="21"/>
      <c r="AF11" s="21"/>
      <c r="AG11" s="352">
        <f t="shared" si="0"/>
        <v>3.9285714285714284</v>
      </c>
    </row>
    <row r="12" spans="1:33" x14ac:dyDescent="0.3">
      <c r="A12" t="s">
        <v>1770</v>
      </c>
      <c r="B12" t="s">
        <v>41</v>
      </c>
      <c r="C12" t="s">
        <v>1608</v>
      </c>
      <c r="D12" t="s">
        <v>16</v>
      </c>
      <c r="E12" t="s">
        <v>938</v>
      </c>
      <c r="F12" t="s">
        <v>1603</v>
      </c>
      <c r="G12" s="327"/>
      <c r="H12" s="221" t="s">
        <v>12</v>
      </c>
      <c r="I12" s="21">
        <v>7</v>
      </c>
      <c r="J12" s="21">
        <v>4</v>
      </c>
      <c r="K12" s="21">
        <v>6</v>
      </c>
      <c r="L12" s="21">
        <v>3</v>
      </c>
      <c r="M12" s="21">
        <v>1</v>
      </c>
      <c r="N12" s="21">
        <v>5</v>
      </c>
      <c r="O12" s="21">
        <v>9</v>
      </c>
      <c r="P12" s="21">
        <v>3</v>
      </c>
      <c r="Q12" s="21">
        <v>8</v>
      </c>
      <c r="R12" s="21">
        <v>3</v>
      </c>
      <c r="S12" s="350">
        <v>9</v>
      </c>
      <c r="T12" s="458">
        <v>5</v>
      </c>
      <c r="U12" s="459">
        <v>4</v>
      </c>
      <c r="V12" s="459" t="s">
        <v>1997</v>
      </c>
      <c r="W12" s="460">
        <v>5</v>
      </c>
      <c r="X12" s="315"/>
      <c r="Y12" s="21"/>
      <c r="Z12" s="21"/>
      <c r="AA12" s="21"/>
      <c r="AB12" s="21"/>
      <c r="AC12" s="21"/>
      <c r="AD12" s="21"/>
      <c r="AE12" s="21"/>
      <c r="AF12" s="21"/>
      <c r="AG12" s="352">
        <f t="shared" si="0"/>
        <v>5.1428571428571432</v>
      </c>
    </row>
    <row r="13" spans="1:33" x14ac:dyDescent="0.3">
      <c r="G13" s="205"/>
      <c r="H13" s="221" t="s">
        <v>21</v>
      </c>
      <c r="I13" s="21">
        <v>5</v>
      </c>
      <c r="J13" s="21">
        <v>2</v>
      </c>
      <c r="K13" s="21">
        <v>8</v>
      </c>
      <c r="L13" s="21">
        <v>8</v>
      </c>
      <c r="M13" s="21">
        <v>5</v>
      </c>
      <c r="N13" s="21">
        <v>8</v>
      </c>
      <c r="O13" s="21">
        <v>5</v>
      </c>
      <c r="P13" s="21">
        <v>4</v>
      </c>
      <c r="Q13" s="21">
        <v>5</v>
      </c>
      <c r="R13" s="21">
        <v>1</v>
      </c>
      <c r="S13" s="350">
        <v>3</v>
      </c>
      <c r="T13" s="458">
        <v>1</v>
      </c>
      <c r="U13" s="459">
        <v>8</v>
      </c>
      <c r="V13" s="459" t="s">
        <v>1997</v>
      </c>
      <c r="W13" s="460">
        <v>1</v>
      </c>
      <c r="X13" s="315"/>
      <c r="Y13" s="21"/>
      <c r="Z13" s="21"/>
      <c r="AA13" s="21"/>
      <c r="AB13" s="21"/>
      <c r="AC13" s="21"/>
      <c r="AD13" s="21"/>
      <c r="AE13" s="21"/>
      <c r="AF13" s="21"/>
      <c r="AG13" s="352">
        <f t="shared" si="0"/>
        <v>4.5714285714285712</v>
      </c>
    </row>
    <row r="14" spans="1:33" x14ac:dyDescent="0.3">
      <c r="A14" s="456" t="s">
        <v>659</v>
      </c>
      <c r="B14" s="456"/>
      <c r="C14" s="456"/>
      <c r="D14" s="456"/>
      <c r="E14" s="456"/>
      <c r="F14" s="457"/>
      <c r="G14" s="205"/>
      <c r="H14" s="221" t="s">
        <v>16</v>
      </c>
      <c r="I14" s="21">
        <v>9</v>
      </c>
      <c r="J14" s="21">
        <v>6</v>
      </c>
      <c r="K14" s="21">
        <v>9</v>
      </c>
      <c r="L14" s="21">
        <v>3</v>
      </c>
      <c r="M14" s="21">
        <v>2</v>
      </c>
      <c r="N14" s="21">
        <v>1</v>
      </c>
      <c r="O14" s="21">
        <v>2</v>
      </c>
      <c r="P14" s="21">
        <v>6</v>
      </c>
      <c r="Q14" s="21">
        <v>3</v>
      </c>
      <c r="R14" s="21">
        <v>4</v>
      </c>
      <c r="S14" s="350">
        <v>3</v>
      </c>
      <c r="T14" s="458" t="s">
        <v>1997</v>
      </c>
      <c r="U14" s="459">
        <v>5</v>
      </c>
      <c r="V14" s="459">
        <v>3</v>
      </c>
      <c r="W14" s="460">
        <v>4</v>
      </c>
      <c r="X14" s="315"/>
      <c r="Y14" s="21"/>
      <c r="Z14" s="21"/>
      <c r="AA14" s="21"/>
      <c r="AB14" s="21"/>
      <c r="AC14" s="21"/>
      <c r="AD14" s="21"/>
      <c r="AE14" s="21"/>
      <c r="AF14" s="21"/>
      <c r="AG14" s="352">
        <f t="shared" si="0"/>
        <v>4.2857142857142856</v>
      </c>
    </row>
    <row r="15" spans="1:33" x14ac:dyDescent="0.3">
      <c r="A15" t="s">
        <v>1772</v>
      </c>
      <c r="B15" t="s">
        <v>26</v>
      </c>
      <c r="C15" t="s">
        <v>1608</v>
      </c>
      <c r="D15" t="s">
        <v>18</v>
      </c>
      <c r="E15" t="s">
        <v>28</v>
      </c>
      <c r="F15" t="s">
        <v>1599</v>
      </c>
      <c r="G15" s="205"/>
      <c r="H15" s="221" t="s">
        <v>25</v>
      </c>
      <c r="I15" s="21">
        <v>3</v>
      </c>
      <c r="J15" s="21">
        <v>9</v>
      </c>
      <c r="K15" s="21">
        <v>9</v>
      </c>
      <c r="L15" s="21">
        <v>8</v>
      </c>
      <c r="M15" s="21">
        <v>7</v>
      </c>
      <c r="N15" s="21">
        <v>2</v>
      </c>
      <c r="O15" s="21">
        <v>6</v>
      </c>
      <c r="P15" s="21">
        <v>2</v>
      </c>
      <c r="Q15" s="21">
        <v>2</v>
      </c>
      <c r="R15" s="21">
        <v>7</v>
      </c>
      <c r="S15" s="350">
        <v>6</v>
      </c>
      <c r="T15" s="458">
        <v>3</v>
      </c>
      <c r="U15" s="459">
        <v>4</v>
      </c>
      <c r="V15" s="459" t="s">
        <v>1997</v>
      </c>
      <c r="W15" s="460">
        <v>3</v>
      </c>
      <c r="X15" s="315"/>
      <c r="Y15" s="21"/>
      <c r="Z15" s="21"/>
      <c r="AA15" s="21"/>
      <c r="AB15" s="21"/>
      <c r="AC15" s="21"/>
      <c r="AD15" s="21"/>
      <c r="AE15" s="21"/>
      <c r="AF15" s="21"/>
      <c r="AG15" s="352">
        <f t="shared" si="0"/>
        <v>5.0714285714285712</v>
      </c>
    </row>
    <row r="16" spans="1:33" x14ac:dyDescent="0.3">
      <c r="A16" t="s">
        <v>1773</v>
      </c>
      <c r="B16" t="s">
        <v>13</v>
      </c>
      <c r="C16" t="s">
        <v>1608</v>
      </c>
      <c r="D16" t="s">
        <v>21</v>
      </c>
      <c r="E16" t="s">
        <v>1774</v>
      </c>
      <c r="F16" t="s">
        <v>1594</v>
      </c>
      <c r="G16" s="328"/>
      <c r="H16" s="221" t="s">
        <v>19</v>
      </c>
      <c r="I16" s="21">
        <v>7</v>
      </c>
      <c r="J16" s="21">
        <v>9</v>
      </c>
      <c r="K16" s="21">
        <v>4</v>
      </c>
      <c r="L16" s="21">
        <v>7</v>
      </c>
      <c r="M16" s="21">
        <v>8</v>
      </c>
      <c r="N16" s="21">
        <v>3</v>
      </c>
      <c r="O16" s="21">
        <v>3</v>
      </c>
      <c r="P16" s="21">
        <v>5</v>
      </c>
      <c r="Q16" s="21">
        <v>9</v>
      </c>
      <c r="R16" s="21">
        <v>9</v>
      </c>
      <c r="S16" s="350">
        <v>4</v>
      </c>
      <c r="T16" s="458">
        <v>6</v>
      </c>
      <c r="U16" s="459">
        <v>6</v>
      </c>
      <c r="V16" s="459">
        <v>3</v>
      </c>
      <c r="W16" s="460" t="s">
        <v>1997</v>
      </c>
      <c r="X16" s="315"/>
      <c r="Y16" s="21"/>
      <c r="Z16" s="21"/>
      <c r="AA16" s="21"/>
      <c r="AB16" s="21"/>
      <c r="AC16" s="21"/>
      <c r="AD16" s="21"/>
      <c r="AE16" s="21"/>
      <c r="AF16" s="21"/>
      <c r="AG16" s="352">
        <f t="shared" si="0"/>
        <v>5.9285714285714288</v>
      </c>
    </row>
    <row r="17" spans="1:33" x14ac:dyDescent="0.3">
      <c r="A17" t="s">
        <v>1775</v>
      </c>
      <c r="B17" t="s">
        <v>14</v>
      </c>
      <c r="C17" t="s">
        <v>1608</v>
      </c>
      <c r="D17" t="s">
        <v>23</v>
      </c>
      <c r="E17" t="s">
        <v>28</v>
      </c>
      <c r="F17" t="s">
        <v>1595</v>
      </c>
      <c r="G17" s="327"/>
      <c r="H17" s="221" t="s">
        <v>20</v>
      </c>
      <c r="I17" s="21">
        <v>8</v>
      </c>
      <c r="J17" s="21">
        <v>7</v>
      </c>
      <c r="K17" s="21">
        <v>3</v>
      </c>
      <c r="L17" s="21">
        <v>9</v>
      </c>
      <c r="M17" s="21">
        <v>8</v>
      </c>
      <c r="N17" s="21">
        <v>5</v>
      </c>
      <c r="O17" s="21">
        <v>4</v>
      </c>
      <c r="P17" s="21">
        <v>6</v>
      </c>
      <c r="Q17" s="21">
        <v>5</v>
      </c>
      <c r="R17" s="21">
        <v>7</v>
      </c>
      <c r="S17" s="350">
        <v>2</v>
      </c>
      <c r="T17" s="458">
        <v>2</v>
      </c>
      <c r="U17" s="459">
        <v>3</v>
      </c>
      <c r="V17" s="459" t="s">
        <v>1997</v>
      </c>
      <c r="W17" s="460">
        <v>6</v>
      </c>
      <c r="X17" s="315"/>
      <c r="Y17" s="21"/>
      <c r="Z17" s="21"/>
      <c r="AA17" s="21"/>
      <c r="AB17" s="21"/>
      <c r="AC17" s="21"/>
      <c r="AD17" s="21"/>
      <c r="AE17" s="21"/>
      <c r="AF17" s="21"/>
      <c r="AG17" s="352">
        <f t="shared" si="0"/>
        <v>5.3571428571428568</v>
      </c>
    </row>
    <row r="18" spans="1:33" x14ac:dyDescent="0.3">
      <c r="A18" t="s">
        <v>1775</v>
      </c>
      <c r="B18" t="s">
        <v>12</v>
      </c>
      <c r="C18" t="s">
        <v>1608</v>
      </c>
      <c r="D18" t="s">
        <v>2</v>
      </c>
      <c r="E18" t="s">
        <v>30</v>
      </c>
      <c r="F18" t="s">
        <v>1596</v>
      </c>
      <c r="G18" s="205"/>
      <c r="H18" s="221" t="s">
        <v>13</v>
      </c>
      <c r="I18" s="21">
        <v>4</v>
      </c>
      <c r="J18" s="21">
        <v>2</v>
      </c>
      <c r="K18" s="21">
        <v>1</v>
      </c>
      <c r="L18" s="21">
        <v>1</v>
      </c>
      <c r="M18" s="21">
        <v>4</v>
      </c>
      <c r="N18" s="21">
        <v>3</v>
      </c>
      <c r="O18" s="21">
        <v>2</v>
      </c>
      <c r="P18" s="21">
        <v>1</v>
      </c>
      <c r="Q18" s="21">
        <v>6</v>
      </c>
      <c r="R18" s="21">
        <v>5</v>
      </c>
      <c r="S18" s="350">
        <v>9</v>
      </c>
      <c r="T18" s="458" t="s">
        <v>1997</v>
      </c>
      <c r="U18" s="459">
        <v>3</v>
      </c>
      <c r="V18" s="459">
        <v>2</v>
      </c>
      <c r="W18" s="460">
        <v>2</v>
      </c>
      <c r="X18" s="315"/>
      <c r="Y18" s="21"/>
      <c r="Z18" s="21"/>
      <c r="AA18" s="21"/>
      <c r="AB18" s="21"/>
      <c r="AC18" s="21"/>
      <c r="AD18" s="21"/>
      <c r="AE18" s="21"/>
      <c r="AF18" s="21"/>
      <c r="AG18" s="352">
        <f t="shared" si="0"/>
        <v>3.2142857142857144</v>
      </c>
    </row>
    <row r="19" spans="1:33" x14ac:dyDescent="0.3">
      <c r="A19" t="s">
        <v>1775</v>
      </c>
      <c r="B19" t="s">
        <v>3</v>
      </c>
      <c r="C19" t="s">
        <v>1608</v>
      </c>
      <c r="D19" t="s">
        <v>41</v>
      </c>
      <c r="E19" t="s">
        <v>938</v>
      </c>
      <c r="F19" t="s">
        <v>1593</v>
      </c>
      <c r="G19" s="327"/>
      <c r="H19" s="221" t="s">
        <v>14</v>
      </c>
      <c r="I19" s="21">
        <v>2</v>
      </c>
      <c r="J19" s="21">
        <v>3</v>
      </c>
      <c r="K19" s="21">
        <v>2</v>
      </c>
      <c r="L19" s="21">
        <v>1</v>
      </c>
      <c r="M19" s="21">
        <v>9</v>
      </c>
      <c r="N19" s="21">
        <v>9</v>
      </c>
      <c r="O19" s="21">
        <v>9</v>
      </c>
      <c r="P19" s="21">
        <v>8</v>
      </c>
      <c r="Q19" s="21">
        <v>9</v>
      </c>
      <c r="R19" s="21">
        <v>8</v>
      </c>
      <c r="S19" s="350">
        <v>8</v>
      </c>
      <c r="T19" s="458">
        <v>3</v>
      </c>
      <c r="U19" s="459">
        <v>8</v>
      </c>
      <c r="V19" s="459" t="s">
        <v>1997</v>
      </c>
      <c r="W19" s="460">
        <v>5</v>
      </c>
      <c r="X19" s="315"/>
      <c r="Y19" s="21"/>
      <c r="Z19" s="21"/>
      <c r="AA19" s="21"/>
      <c r="AB19" s="21"/>
      <c r="AC19" s="21"/>
      <c r="AD19" s="21"/>
      <c r="AE19" s="21"/>
      <c r="AF19" s="21"/>
      <c r="AG19" s="352">
        <f t="shared" si="0"/>
        <v>6</v>
      </c>
    </row>
    <row r="20" spans="1:33" x14ac:dyDescent="0.3">
      <c r="A20" t="s">
        <v>1775</v>
      </c>
      <c r="B20" t="s">
        <v>16</v>
      </c>
      <c r="C20" t="s">
        <v>1608</v>
      </c>
      <c r="D20" t="s">
        <v>22</v>
      </c>
      <c r="E20" t="s">
        <v>937</v>
      </c>
      <c r="F20" t="s">
        <v>1614</v>
      </c>
      <c r="G20" s="205"/>
      <c r="H20" s="221" t="s">
        <v>23</v>
      </c>
      <c r="I20" s="21">
        <v>4</v>
      </c>
      <c r="J20" s="21">
        <v>3</v>
      </c>
      <c r="K20" s="21">
        <v>6</v>
      </c>
      <c r="L20" s="21">
        <v>6</v>
      </c>
      <c r="M20" s="21">
        <v>6</v>
      </c>
      <c r="N20" s="21">
        <v>2</v>
      </c>
      <c r="O20" s="21">
        <v>1</v>
      </c>
      <c r="P20" s="21">
        <v>7</v>
      </c>
      <c r="Q20" s="21">
        <v>4</v>
      </c>
      <c r="R20" s="21">
        <v>1</v>
      </c>
      <c r="S20" s="350">
        <v>7</v>
      </c>
      <c r="T20" s="458">
        <v>2</v>
      </c>
      <c r="U20" s="459">
        <v>2</v>
      </c>
      <c r="V20" s="459">
        <v>1</v>
      </c>
      <c r="W20" s="460" t="s">
        <v>1997</v>
      </c>
      <c r="X20" s="315"/>
      <c r="Y20" s="21"/>
      <c r="Z20" s="21"/>
      <c r="AA20" s="21"/>
      <c r="AB20" s="21"/>
      <c r="AC20" s="21"/>
      <c r="AD20" s="21"/>
      <c r="AE20" s="21"/>
      <c r="AF20" s="21"/>
      <c r="AG20" s="352">
        <f t="shared" si="0"/>
        <v>3.7142857142857144</v>
      </c>
    </row>
    <row r="21" spans="1:33" x14ac:dyDescent="0.3">
      <c r="A21" t="s">
        <v>1776</v>
      </c>
      <c r="B21" t="s">
        <v>24</v>
      </c>
      <c r="C21" t="s">
        <v>1608</v>
      </c>
      <c r="D21" t="s">
        <v>20</v>
      </c>
      <c r="E21" t="s">
        <v>35</v>
      </c>
      <c r="F21" t="s">
        <v>1597</v>
      </c>
      <c r="G21" s="327"/>
      <c r="H21" s="221" t="s">
        <v>22</v>
      </c>
      <c r="I21" s="21">
        <v>3</v>
      </c>
      <c r="J21" s="21">
        <v>6</v>
      </c>
      <c r="K21" s="21">
        <v>3</v>
      </c>
      <c r="L21" s="21">
        <v>2</v>
      </c>
      <c r="M21" s="21">
        <v>4</v>
      </c>
      <c r="N21" s="21">
        <v>7</v>
      </c>
      <c r="O21" s="21">
        <v>5</v>
      </c>
      <c r="P21" s="21">
        <v>9</v>
      </c>
      <c r="Q21" s="21">
        <v>4</v>
      </c>
      <c r="R21" s="21">
        <v>2</v>
      </c>
      <c r="S21" s="350">
        <v>8</v>
      </c>
      <c r="T21" s="458">
        <v>7</v>
      </c>
      <c r="U21" s="459">
        <v>6</v>
      </c>
      <c r="V21" s="459">
        <v>6</v>
      </c>
      <c r="W21" s="460" t="s">
        <v>1997</v>
      </c>
      <c r="X21" s="315"/>
      <c r="Y21" s="21"/>
      <c r="Z21" s="21"/>
      <c r="AA21" s="21"/>
      <c r="AB21" s="21"/>
      <c r="AC21" s="21"/>
      <c r="AD21" s="21"/>
      <c r="AE21" s="21"/>
      <c r="AF21" s="21"/>
      <c r="AG21" s="352">
        <f t="shared" si="0"/>
        <v>5.1428571428571432</v>
      </c>
    </row>
    <row r="22" spans="1:33" x14ac:dyDescent="0.3">
      <c r="A22" t="s">
        <v>1776</v>
      </c>
      <c r="B22" t="s">
        <v>15</v>
      </c>
      <c r="C22" t="s">
        <v>1608</v>
      </c>
      <c r="D22" t="s">
        <v>17</v>
      </c>
      <c r="E22" t="s">
        <v>938</v>
      </c>
      <c r="F22" t="s">
        <v>1598</v>
      </c>
      <c r="G22" s="205"/>
      <c r="H22" s="221" t="s">
        <v>41</v>
      </c>
      <c r="I22" s="21">
        <v>9</v>
      </c>
      <c r="J22" s="21">
        <v>5</v>
      </c>
      <c r="K22" s="21">
        <v>5</v>
      </c>
      <c r="L22" s="21">
        <v>5</v>
      </c>
      <c r="M22" s="21">
        <v>9</v>
      </c>
      <c r="N22" s="21">
        <v>6</v>
      </c>
      <c r="O22" s="21">
        <v>1</v>
      </c>
      <c r="P22" s="21">
        <v>9</v>
      </c>
      <c r="Q22" s="21">
        <v>8</v>
      </c>
      <c r="R22" s="21">
        <v>9</v>
      </c>
      <c r="S22" s="350">
        <v>2</v>
      </c>
      <c r="T22" s="458" t="s">
        <v>1997</v>
      </c>
      <c r="U22" s="459">
        <v>1</v>
      </c>
      <c r="V22" s="459">
        <v>4</v>
      </c>
      <c r="W22" s="460">
        <v>2</v>
      </c>
      <c r="X22" s="315"/>
      <c r="Y22" s="21"/>
      <c r="Z22" s="21"/>
      <c r="AA22" s="21"/>
      <c r="AB22" s="21"/>
      <c r="AC22" s="21"/>
      <c r="AD22" s="21"/>
      <c r="AE22" s="21"/>
      <c r="AF22" s="21"/>
      <c r="AG22" s="352">
        <f t="shared" si="0"/>
        <v>5.3571428571428568</v>
      </c>
    </row>
    <row r="23" spans="1:33" x14ac:dyDescent="0.3">
      <c r="A23" t="s">
        <v>1776</v>
      </c>
      <c r="B23" t="s">
        <v>25</v>
      </c>
      <c r="C23" t="s">
        <v>1608</v>
      </c>
      <c r="D23" t="s">
        <v>19</v>
      </c>
      <c r="E23" t="s">
        <v>937</v>
      </c>
      <c r="F23" t="s">
        <v>1611</v>
      </c>
      <c r="G23" s="205"/>
      <c r="H23" s="221" t="s">
        <v>17</v>
      </c>
      <c r="I23" s="21">
        <v>6</v>
      </c>
      <c r="J23" s="21">
        <v>8</v>
      </c>
      <c r="K23" s="21">
        <v>7</v>
      </c>
      <c r="L23" s="21">
        <v>5</v>
      </c>
      <c r="M23" s="21">
        <v>2</v>
      </c>
      <c r="N23" s="21">
        <v>7</v>
      </c>
      <c r="O23" s="21">
        <v>8</v>
      </c>
      <c r="P23" s="21">
        <v>4</v>
      </c>
      <c r="Q23" s="21">
        <v>2</v>
      </c>
      <c r="R23" s="21">
        <v>5</v>
      </c>
      <c r="S23" s="350">
        <v>5</v>
      </c>
      <c r="T23" s="458">
        <v>5</v>
      </c>
      <c r="U23" s="459" t="s">
        <v>1997</v>
      </c>
      <c r="V23" s="459">
        <v>5</v>
      </c>
      <c r="W23" s="460">
        <v>6</v>
      </c>
      <c r="X23" s="315"/>
      <c r="Y23" s="21"/>
      <c r="Z23" s="21"/>
      <c r="AA23" s="21"/>
      <c r="AB23" s="21"/>
      <c r="AC23" s="21"/>
      <c r="AD23" s="21"/>
      <c r="AE23" s="21"/>
      <c r="AF23" s="21"/>
      <c r="AG23" s="352">
        <f t="shared" si="0"/>
        <v>5.3571428571428568</v>
      </c>
    </row>
    <row r="24" spans="1:33" x14ac:dyDescent="0.3">
      <c r="G24" s="205"/>
      <c r="H24" s="221" t="s">
        <v>24</v>
      </c>
      <c r="I24" s="21">
        <v>6</v>
      </c>
      <c r="J24" s="21">
        <v>7</v>
      </c>
      <c r="K24" s="21">
        <v>8</v>
      </c>
      <c r="L24" s="21">
        <v>6</v>
      </c>
      <c r="M24" s="21">
        <v>3</v>
      </c>
      <c r="N24" s="21">
        <v>4</v>
      </c>
      <c r="O24" s="21">
        <v>3</v>
      </c>
      <c r="P24" s="21">
        <v>8</v>
      </c>
      <c r="Q24" s="21">
        <v>3</v>
      </c>
      <c r="R24" s="21">
        <v>2</v>
      </c>
      <c r="S24" s="350">
        <v>1</v>
      </c>
      <c r="T24" s="458" t="s">
        <v>1997</v>
      </c>
      <c r="U24" s="459">
        <v>1</v>
      </c>
      <c r="V24" s="459">
        <v>2</v>
      </c>
      <c r="W24" s="460">
        <v>3</v>
      </c>
      <c r="X24" s="315"/>
      <c r="Y24" s="21"/>
      <c r="Z24" s="21"/>
      <c r="AA24" s="21"/>
      <c r="AB24" s="21"/>
      <c r="AC24" s="21"/>
      <c r="AD24" s="21"/>
      <c r="AE24" s="21"/>
      <c r="AF24" s="21"/>
      <c r="AG24" s="352">
        <f t="shared" si="0"/>
        <v>4.0714285714285712</v>
      </c>
    </row>
    <row r="25" spans="1:33" ht="15" thickBot="1" x14ac:dyDescent="0.35">
      <c r="A25" s="456" t="s">
        <v>660</v>
      </c>
      <c r="B25" s="456"/>
      <c r="C25" s="456"/>
      <c r="D25" s="456"/>
      <c r="E25" s="456"/>
      <c r="F25" s="457"/>
      <c r="G25" s="205"/>
      <c r="H25" s="222" t="s">
        <v>2</v>
      </c>
      <c r="I25" s="281">
        <v>1</v>
      </c>
      <c r="J25" s="281">
        <v>4</v>
      </c>
      <c r="K25" s="281">
        <v>2</v>
      </c>
      <c r="L25" s="281">
        <v>4</v>
      </c>
      <c r="M25" s="281">
        <v>3</v>
      </c>
      <c r="N25" s="281">
        <v>8</v>
      </c>
      <c r="O25" s="281">
        <v>8</v>
      </c>
      <c r="P25" s="281">
        <v>2</v>
      </c>
      <c r="Q25" s="281">
        <v>1</v>
      </c>
      <c r="R25" s="281">
        <v>6</v>
      </c>
      <c r="S25" s="351">
        <v>7</v>
      </c>
      <c r="T25" s="461">
        <v>6</v>
      </c>
      <c r="U25" s="462">
        <v>5</v>
      </c>
      <c r="V25" s="462">
        <v>4</v>
      </c>
      <c r="W25" s="463" t="s">
        <v>1997</v>
      </c>
      <c r="X25" s="316"/>
      <c r="Y25" s="281"/>
      <c r="Z25" s="281"/>
      <c r="AA25" s="281"/>
      <c r="AB25" s="281"/>
      <c r="AC25" s="281"/>
      <c r="AD25" s="281"/>
      <c r="AE25" s="281"/>
      <c r="AF25" s="281"/>
      <c r="AG25" s="353">
        <f t="shared" si="0"/>
        <v>4.3571428571428568</v>
      </c>
    </row>
    <row r="26" spans="1:33" x14ac:dyDescent="0.3">
      <c r="A26" t="s">
        <v>1777</v>
      </c>
      <c r="B26" t="s">
        <v>3</v>
      </c>
      <c r="C26" t="s">
        <v>1608</v>
      </c>
      <c r="D26" t="s">
        <v>13</v>
      </c>
      <c r="E26" t="s">
        <v>938</v>
      </c>
      <c r="F26" t="s">
        <v>1599</v>
      </c>
      <c r="G26" s="327"/>
    </row>
    <row r="27" spans="1:33" x14ac:dyDescent="0.3">
      <c r="A27" t="s">
        <v>1778</v>
      </c>
      <c r="B27" t="s">
        <v>14</v>
      </c>
      <c r="C27" t="s">
        <v>1608</v>
      </c>
      <c r="D27" t="s">
        <v>2</v>
      </c>
      <c r="E27" t="s">
        <v>28</v>
      </c>
      <c r="F27" t="s">
        <v>1594</v>
      </c>
      <c r="G27" s="205"/>
      <c r="I27" s="302"/>
      <c r="J27" s="6" t="s">
        <v>947</v>
      </c>
    </row>
    <row r="28" spans="1:33" x14ac:dyDescent="0.3">
      <c r="A28" t="s">
        <v>1779</v>
      </c>
      <c r="B28" t="s">
        <v>20</v>
      </c>
      <c r="C28" t="s">
        <v>1608</v>
      </c>
      <c r="D28" t="s">
        <v>22</v>
      </c>
      <c r="E28" t="s">
        <v>1780</v>
      </c>
      <c r="F28" t="s">
        <v>1595</v>
      </c>
      <c r="G28" s="205"/>
      <c r="I28" s="219"/>
      <c r="J28" s="6" t="s">
        <v>948</v>
      </c>
    </row>
    <row r="29" spans="1:33" x14ac:dyDescent="0.3">
      <c r="A29" t="s">
        <v>1779</v>
      </c>
      <c r="B29" t="s">
        <v>19</v>
      </c>
      <c r="C29" t="s">
        <v>1608</v>
      </c>
      <c r="D29" t="s">
        <v>26</v>
      </c>
      <c r="E29" t="s">
        <v>1771</v>
      </c>
      <c r="F29" t="s">
        <v>1596</v>
      </c>
      <c r="G29" s="205"/>
      <c r="I29" s="223"/>
      <c r="J29" s="6" t="s">
        <v>949</v>
      </c>
    </row>
    <row r="30" spans="1:33" x14ac:dyDescent="0.3">
      <c r="A30" t="s">
        <v>1779</v>
      </c>
      <c r="B30" t="s">
        <v>41</v>
      </c>
      <c r="C30" t="s">
        <v>1608</v>
      </c>
      <c r="D30" t="s">
        <v>15</v>
      </c>
      <c r="E30" t="s">
        <v>28</v>
      </c>
      <c r="F30" t="s">
        <v>1593</v>
      </c>
      <c r="G30" s="328"/>
    </row>
    <row r="31" spans="1:33" x14ac:dyDescent="0.3">
      <c r="A31" t="s">
        <v>1779</v>
      </c>
      <c r="B31" t="s">
        <v>23</v>
      </c>
      <c r="C31" t="s">
        <v>1608</v>
      </c>
      <c r="D31" t="s">
        <v>12</v>
      </c>
      <c r="E31" t="s">
        <v>30</v>
      </c>
      <c r="F31" t="s">
        <v>1614</v>
      </c>
      <c r="G31" s="231"/>
    </row>
    <row r="32" spans="1:33" x14ac:dyDescent="0.3">
      <c r="A32" t="s">
        <v>1781</v>
      </c>
      <c r="B32" t="s">
        <v>17</v>
      </c>
      <c r="C32" t="s">
        <v>1608</v>
      </c>
      <c r="D32" t="s">
        <v>18</v>
      </c>
      <c r="E32" t="s">
        <v>29</v>
      </c>
      <c r="F32" t="s">
        <v>1607</v>
      </c>
    </row>
    <row r="33" spans="1:7" x14ac:dyDescent="0.3">
      <c r="A33" t="s">
        <v>1781</v>
      </c>
      <c r="B33" t="s">
        <v>21</v>
      </c>
      <c r="C33" t="s">
        <v>1608</v>
      </c>
      <c r="D33" t="s">
        <v>24</v>
      </c>
      <c r="E33" t="s">
        <v>28</v>
      </c>
      <c r="F33" t="s">
        <v>1598</v>
      </c>
      <c r="G33" s="231"/>
    </row>
    <row r="34" spans="1:7" x14ac:dyDescent="0.3">
      <c r="A34" t="s">
        <v>1781</v>
      </c>
      <c r="B34" t="s">
        <v>16</v>
      </c>
      <c r="C34" t="s">
        <v>1608</v>
      </c>
      <c r="D34" t="s">
        <v>25</v>
      </c>
      <c r="E34" t="s">
        <v>937</v>
      </c>
      <c r="F34" t="s">
        <v>1616</v>
      </c>
    </row>
    <row r="36" spans="1:7" x14ac:dyDescent="0.3">
      <c r="A36" s="456" t="s">
        <v>661</v>
      </c>
      <c r="B36" s="456"/>
      <c r="C36" s="456"/>
      <c r="D36" s="456"/>
      <c r="E36" s="456"/>
      <c r="F36" s="456"/>
      <c r="G36" s="231"/>
    </row>
    <row r="37" spans="1:7" x14ac:dyDescent="0.3">
      <c r="A37" t="s">
        <v>1782</v>
      </c>
      <c r="B37" t="s">
        <v>13</v>
      </c>
      <c r="C37" t="s">
        <v>1608</v>
      </c>
      <c r="D37" t="s">
        <v>14</v>
      </c>
      <c r="E37" t="s">
        <v>1774</v>
      </c>
      <c r="F37" t="s">
        <v>1612</v>
      </c>
    </row>
    <row r="38" spans="1:7" x14ac:dyDescent="0.3">
      <c r="A38" t="s">
        <v>1783</v>
      </c>
      <c r="B38" t="s">
        <v>22</v>
      </c>
      <c r="C38" t="s">
        <v>1608</v>
      </c>
      <c r="D38" t="s">
        <v>26</v>
      </c>
      <c r="E38" t="s">
        <v>938</v>
      </c>
      <c r="F38" t="s">
        <v>1613</v>
      </c>
      <c r="G38" s="324"/>
    </row>
    <row r="39" spans="1:7" x14ac:dyDescent="0.3">
      <c r="A39" t="s">
        <v>1784</v>
      </c>
      <c r="B39" t="s">
        <v>12</v>
      </c>
      <c r="C39" t="s">
        <v>1608</v>
      </c>
      <c r="D39" t="s">
        <v>16</v>
      </c>
      <c r="E39" t="s">
        <v>30</v>
      </c>
      <c r="F39" t="s">
        <v>1595</v>
      </c>
      <c r="G39" s="231"/>
    </row>
    <row r="40" spans="1:7" x14ac:dyDescent="0.3">
      <c r="A40" t="s">
        <v>1784</v>
      </c>
      <c r="B40" t="s">
        <v>2</v>
      </c>
      <c r="C40" t="s">
        <v>1608</v>
      </c>
      <c r="D40" t="s">
        <v>3</v>
      </c>
      <c r="E40" t="s">
        <v>28</v>
      </c>
      <c r="F40" t="s">
        <v>1596</v>
      </c>
    </row>
    <row r="41" spans="1:7" x14ac:dyDescent="0.3">
      <c r="A41" t="s">
        <v>1784</v>
      </c>
      <c r="B41" t="s">
        <v>41</v>
      </c>
      <c r="C41" t="s">
        <v>1608</v>
      </c>
      <c r="D41" t="s">
        <v>17</v>
      </c>
      <c r="E41" t="s">
        <v>938</v>
      </c>
      <c r="F41" t="s">
        <v>1614</v>
      </c>
      <c r="G41" s="231"/>
    </row>
    <row r="42" spans="1:7" x14ac:dyDescent="0.3">
      <c r="A42" t="s">
        <v>1784</v>
      </c>
      <c r="B42" t="s">
        <v>24</v>
      </c>
      <c r="C42" t="s">
        <v>1608</v>
      </c>
      <c r="D42" t="s">
        <v>23</v>
      </c>
      <c r="E42" t="s">
        <v>35</v>
      </c>
      <c r="F42" t="s">
        <v>1614</v>
      </c>
    </row>
    <row r="43" spans="1:7" x14ac:dyDescent="0.3">
      <c r="A43" t="s">
        <v>1785</v>
      </c>
      <c r="B43" t="s">
        <v>15</v>
      </c>
      <c r="C43" t="s">
        <v>1608</v>
      </c>
      <c r="D43" t="s">
        <v>19</v>
      </c>
      <c r="E43" t="s">
        <v>938</v>
      </c>
      <c r="F43" t="s">
        <v>1607</v>
      </c>
      <c r="G43" s="231"/>
    </row>
    <row r="44" spans="1:7" x14ac:dyDescent="0.3">
      <c r="A44" t="s">
        <v>1785</v>
      </c>
      <c r="B44" t="s">
        <v>25</v>
      </c>
      <c r="C44" t="s">
        <v>1608</v>
      </c>
      <c r="D44" t="s">
        <v>21</v>
      </c>
      <c r="E44" t="s">
        <v>937</v>
      </c>
      <c r="F44" t="s">
        <v>1616</v>
      </c>
    </row>
    <row r="45" spans="1:7" x14ac:dyDescent="0.3">
      <c r="A45" t="s">
        <v>1786</v>
      </c>
      <c r="B45" t="s">
        <v>18</v>
      </c>
      <c r="C45" t="s">
        <v>1608</v>
      </c>
      <c r="D45" t="s">
        <v>20</v>
      </c>
      <c r="E45" t="s">
        <v>28</v>
      </c>
      <c r="F45" t="s">
        <v>1598</v>
      </c>
    </row>
    <row r="47" spans="1:7" x14ac:dyDescent="0.3">
      <c r="A47" s="456" t="s">
        <v>662</v>
      </c>
      <c r="B47" s="456"/>
      <c r="C47" s="456"/>
      <c r="D47" s="456"/>
      <c r="E47" s="456"/>
      <c r="F47" s="456"/>
    </row>
    <row r="48" spans="1:7" x14ac:dyDescent="0.3">
      <c r="A48" t="s">
        <v>1787</v>
      </c>
      <c r="B48" t="s">
        <v>12</v>
      </c>
      <c r="C48" t="s">
        <v>1608</v>
      </c>
      <c r="D48" t="s">
        <v>26</v>
      </c>
      <c r="E48" t="s">
        <v>30</v>
      </c>
      <c r="F48" t="s">
        <v>1601</v>
      </c>
    </row>
    <row r="49" spans="1:7" x14ac:dyDescent="0.3">
      <c r="A49" t="s">
        <v>1788</v>
      </c>
      <c r="B49" t="s">
        <v>16</v>
      </c>
      <c r="C49" t="s">
        <v>1608</v>
      </c>
      <c r="D49" t="s">
        <v>17</v>
      </c>
      <c r="E49" t="s">
        <v>1789</v>
      </c>
      <c r="F49" t="s">
        <v>1609</v>
      </c>
    </row>
    <row r="50" spans="1:7" x14ac:dyDescent="0.3">
      <c r="A50" t="s">
        <v>1788</v>
      </c>
      <c r="B50" t="s">
        <v>24</v>
      </c>
      <c r="C50" t="s">
        <v>1608</v>
      </c>
      <c r="D50" t="s">
        <v>2</v>
      </c>
      <c r="E50" t="s">
        <v>30</v>
      </c>
      <c r="F50" t="s">
        <v>1600</v>
      </c>
      <c r="G50" s="324"/>
    </row>
    <row r="51" spans="1:7" x14ac:dyDescent="0.3">
      <c r="A51" t="s">
        <v>1790</v>
      </c>
      <c r="B51" t="s">
        <v>22</v>
      </c>
      <c r="C51" t="s">
        <v>1608</v>
      </c>
      <c r="D51" t="s">
        <v>13</v>
      </c>
      <c r="E51" t="s">
        <v>1791</v>
      </c>
      <c r="F51" t="s">
        <v>1597</v>
      </c>
      <c r="G51" s="231"/>
    </row>
    <row r="52" spans="1:7" x14ac:dyDescent="0.3">
      <c r="A52" t="s">
        <v>1790</v>
      </c>
      <c r="B52" t="s">
        <v>15</v>
      </c>
      <c r="C52" t="s">
        <v>1608</v>
      </c>
      <c r="D52" t="s">
        <v>21</v>
      </c>
      <c r="E52" t="s">
        <v>30</v>
      </c>
      <c r="F52" t="s">
        <v>1610</v>
      </c>
    </row>
    <row r="53" spans="1:7" x14ac:dyDescent="0.3">
      <c r="A53" t="s">
        <v>1790</v>
      </c>
      <c r="B53" t="s">
        <v>23</v>
      </c>
      <c r="C53" t="s">
        <v>1608</v>
      </c>
      <c r="D53" t="s">
        <v>3</v>
      </c>
      <c r="E53" t="s">
        <v>30</v>
      </c>
      <c r="F53" t="s">
        <v>1594</v>
      </c>
      <c r="G53" s="231"/>
    </row>
    <row r="54" spans="1:7" x14ac:dyDescent="0.3">
      <c r="A54" t="s">
        <v>1792</v>
      </c>
      <c r="B54" t="s">
        <v>18</v>
      </c>
      <c r="C54" t="s">
        <v>1608</v>
      </c>
      <c r="D54" t="s">
        <v>25</v>
      </c>
      <c r="E54" t="s">
        <v>30</v>
      </c>
      <c r="F54" t="s">
        <v>1597</v>
      </c>
    </row>
    <row r="55" spans="1:7" x14ac:dyDescent="0.3">
      <c r="A55" t="s">
        <v>1792</v>
      </c>
      <c r="B55" t="s">
        <v>20</v>
      </c>
      <c r="C55" t="s">
        <v>1608</v>
      </c>
      <c r="D55" t="s">
        <v>19</v>
      </c>
      <c r="E55" t="s">
        <v>1789</v>
      </c>
      <c r="F55" t="s">
        <v>1598</v>
      </c>
    </row>
    <row r="56" spans="1:7" x14ac:dyDescent="0.3">
      <c r="A56" t="s">
        <v>1792</v>
      </c>
      <c r="B56" t="s">
        <v>41</v>
      </c>
      <c r="C56" t="s">
        <v>1608</v>
      </c>
      <c r="D56" t="s">
        <v>14</v>
      </c>
      <c r="E56" t="s">
        <v>30</v>
      </c>
      <c r="F56" t="s">
        <v>1793</v>
      </c>
      <c r="G56" s="231"/>
    </row>
    <row r="58" spans="1:7" x14ac:dyDescent="0.3">
      <c r="A58" s="456" t="s">
        <v>663</v>
      </c>
      <c r="B58" s="456"/>
      <c r="C58" s="456"/>
      <c r="D58" s="456"/>
      <c r="E58" s="456"/>
      <c r="F58" s="456"/>
    </row>
    <row r="59" spans="1:7" x14ac:dyDescent="0.3">
      <c r="A59" t="s">
        <v>1794</v>
      </c>
      <c r="B59" t="s">
        <v>16</v>
      </c>
      <c r="C59" t="s">
        <v>1608</v>
      </c>
      <c r="D59" t="s">
        <v>3</v>
      </c>
      <c r="E59" t="s">
        <v>937</v>
      </c>
      <c r="F59" t="s">
        <v>1600</v>
      </c>
    </row>
    <row r="60" spans="1:7" x14ac:dyDescent="0.3">
      <c r="A60" t="s">
        <v>1795</v>
      </c>
      <c r="B60" t="s">
        <v>23</v>
      </c>
      <c r="C60" t="s">
        <v>1608</v>
      </c>
      <c r="D60" t="s">
        <v>25</v>
      </c>
      <c r="E60" t="s">
        <v>30</v>
      </c>
      <c r="F60" t="s">
        <v>1595</v>
      </c>
    </row>
    <row r="61" spans="1:7" x14ac:dyDescent="0.3">
      <c r="A61" t="s">
        <v>1795</v>
      </c>
      <c r="B61" t="s">
        <v>19</v>
      </c>
      <c r="C61" t="s">
        <v>1608</v>
      </c>
      <c r="D61" t="s">
        <v>13</v>
      </c>
      <c r="E61" t="s">
        <v>1602</v>
      </c>
      <c r="F61" t="s">
        <v>1596</v>
      </c>
      <c r="G61" s="231"/>
    </row>
    <row r="62" spans="1:7" x14ac:dyDescent="0.3">
      <c r="A62" t="s">
        <v>1795</v>
      </c>
      <c r="B62" t="s">
        <v>18</v>
      </c>
      <c r="C62" t="s">
        <v>1608</v>
      </c>
      <c r="D62" t="s">
        <v>24</v>
      </c>
      <c r="E62" t="s">
        <v>1482</v>
      </c>
      <c r="F62" t="s">
        <v>1593</v>
      </c>
    </row>
    <row r="63" spans="1:7" x14ac:dyDescent="0.3">
      <c r="A63" t="s">
        <v>1796</v>
      </c>
      <c r="B63" t="s">
        <v>20</v>
      </c>
      <c r="C63" t="s">
        <v>1608</v>
      </c>
      <c r="D63" t="s">
        <v>12</v>
      </c>
      <c r="E63" t="s">
        <v>1780</v>
      </c>
      <c r="F63" t="s">
        <v>1597</v>
      </c>
      <c r="G63" s="324"/>
    </row>
    <row r="64" spans="1:7" x14ac:dyDescent="0.3">
      <c r="A64" t="s">
        <v>1796</v>
      </c>
      <c r="B64" t="s">
        <v>26</v>
      </c>
      <c r="C64" t="s">
        <v>1608</v>
      </c>
      <c r="D64" t="s">
        <v>41</v>
      </c>
      <c r="E64" t="s">
        <v>938</v>
      </c>
      <c r="F64" t="s">
        <v>1598</v>
      </c>
      <c r="G64" s="231"/>
    </row>
    <row r="65" spans="1:7" x14ac:dyDescent="0.3">
      <c r="A65" t="s">
        <v>1796</v>
      </c>
      <c r="B65" t="s">
        <v>17</v>
      </c>
      <c r="C65" t="s">
        <v>1608</v>
      </c>
      <c r="D65" t="s">
        <v>22</v>
      </c>
      <c r="E65" t="s">
        <v>29</v>
      </c>
      <c r="F65" t="s">
        <v>1603</v>
      </c>
    </row>
    <row r="66" spans="1:7" x14ac:dyDescent="0.3">
      <c r="A66" t="s">
        <v>1797</v>
      </c>
      <c r="B66" t="s">
        <v>21</v>
      </c>
      <c r="C66" t="s">
        <v>1608</v>
      </c>
      <c r="D66" t="s">
        <v>2</v>
      </c>
      <c r="E66" t="s">
        <v>28</v>
      </c>
      <c r="F66" t="s">
        <v>1599</v>
      </c>
      <c r="G66" s="231"/>
    </row>
    <row r="67" spans="1:7" x14ac:dyDescent="0.3">
      <c r="A67" t="s">
        <v>1798</v>
      </c>
      <c r="B67" t="s">
        <v>14</v>
      </c>
      <c r="C67" t="s">
        <v>1608</v>
      </c>
      <c r="D67" t="s">
        <v>15</v>
      </c>
      <c r="E67" t="s">
        <v>28</v>
      </c>
      <c r="F67" t="s">
        <v>1598</v>
      </c>
    </row>
    <row r="69" spans="1:7" x14ac:dyDescent="0.3">
      <c r="A69" s="456" t="s">
        <v>664</v>
      </c>
      <c r="B69" s="456"/>
      <c r="C69" s="456"/>
      <c r="D69" s="456"/>
      <c r="E69" s="456"/>
      <c r="F69" s="456"/>
    </row>
    <row r="70" spans="1:7" x14ac:dyDescent="0.3">
      <c r="A70" t="s">
        <v>1799</v>
      </c>
      <c r="B70" t="s">
        <v>41</v>
      </c>
      <c r="C70" t="s">
        <v>1608</v>
      </c>
      <c r="D70" t="s">
        <v>23</v>
      </c>
      <c r="E70" t="s">
        <v>938</v>
      </c>
      <c r="F70" t="s">
        <v>1594</v>
      </c>
    </row>
    <row r="71" spans="1:7" x14ac:dyDescent="0.3">
      <c r="A71" t="s">
        <v>1800</v>
      </c>
      <c r="B71" t="s">
        <v>13</v>
      </c>
      <c r="C71" t="s">
        <v>1608</v>
      </c>
      <c r="D71" t="s">
        <v>16</v>
      </c>
      <c r="E71" t="s">
        <v>1774</v>
      </c>
      <c r="F71" t="s">
        <v>1595</v>
      </c>
    </row>
    <row r="72" spans="1:7" x14ac:dyDescent="0.3">
      <c r="A72" t="s">
        <v>1800</v>
      </c>
      <c r="B72" t="s">
        <v>24</v>
      </c>
      <c r="C72" t="s">
        <v>1608</v>
      </c>
      <c r="D72" t="s">
        <v>19</v>
      </c>
      <c r="E72" t="s">
        <v>35</v>
      </c>
      <c r="F72" t="s">
        <v>1607</v>
      </c>
      <c r="G72" s="231"/>
    </row>
    <row r="73" spans="1:7" x14ac:dyDescent="0.3">
      <c r="A73" t="s">
        <v>1800</v>
      </c>
      <c r="B73" t="s">
        <v>3</v>
      </c>
      <c r="C73" t="s">
        <v>1608</v>
      </c>
      <c r="D73" t="s">
        <v>20</v>
      </c>
      <c r="E73" t="s">
        <v>938</v>
      </c>
      <c r="F73" t="s">
        <v>1596</v>
      </c>
    </row>
    <row r="74" spans="1:7" x14ac:dyDescent="0.3">
      <c r="A74" t="s">
        <v>1800</v>
      </c>
      <c r="B74" t="s">
        <v>21</v>
      </c>
      <c r="C74" t="s">
        <v>1608</v>
      </c>
      <c r="D74" t="s">
        <v>22</v>
      </c>
      <c r="E74" t="s">
        <v>28</v>
      </c>
      <c r="F74" t="s">
        <v>1593</v>
      </c>
    </row>
    <row r="75" spans="1:7" x14ac:dyDescent="0.3">
      <c r="A75" t="s">
        <v>1800</v>
      </c>
      <c r="B75" t="s">
        <v>25</v>
      </c>
      <c r="C75" t="s">
        <v>1608</v>
      </c>
      <c r="D75" t="s">
        <v>26</v>
      </c>
      <c r="E75" t="s">
        <v>937</v>
      </c>
      <c r="F75" t="s">
        <v>1614</v>
      </c>
      <c r="G75" s="324"/>
    </row>
    <row r="76" spans="1:7" x14ac:dyDescent="0.3">
      <c r="A76" t="s">
        <v>1801</v>
      </c>
      <c r="B76" t="s">
        <v>15</v>
      </c>
      <c r="C76" t="s">
        <v>1608</v>
      </c>
      <c r="D76" t="s">
        <v>18</v>
      </c>
      <c r="E76" t="s">
        <v>28</v>
      </c>
      <c r="F76" t="s">
        <v>1597</v>
      </c>
      <c r="G76" s="231"/>
    </row>
    <row r="77" spans="1:7" x14ac:dyDescent="0.3">
      <c r="A77" t="s">
        <v>1801</v>
      </c>
      <c r="B77" t="s">
        <v>2</v>
      </c>
      <c r="C77" t="s">
        <v>1608</v>
      </c>
      <c r="D77" t="s">
        <v>17</v>
      </c>
      <c r="E77" t="s">
        <v>938</v>
      </c>
      <c r="F77" t="s">
        <v>1598</v>
      </c>
    </row>
    <row r="78" spans="1:7" x14ac:dyDescent="0.3">
      <c r="A78" t="s">
        <v>1801</v>
      </c>
      <c r="B78" t="s">
        <v>12</v>
      </c>
      <c r="C78" t="s">
        <v>1608</v>
      </c>
      <c r="D78" t="s">
        <v>14</v>
      </c>
      <c r="E78" t="s">
        <v>30</v>
      </c>
      <c r="F78" t="s">
        <v>1603</v>
      </c>
      <c r="G78" s="231"/>
    </row>
    <row r="80" spans="1:7" x14ac:dyDescent="0.3">
      <c r="A80" s="456" t="s">
        <v>665</v>
      </c>
      <c r="B80" s="456"/>
      <c r="C80" s="456"/>
      <c r="D80" s="456"/>
      <c r="E80" s="456"/>
      <c r="F80" s="456"/>
    </row>
    <row r="81" spans="1:33" x14ac:dyDescent="0.3">
      <c r="A81" t="s">
        <v>1802</v>
      </c>
      <c r="B81" t="s">
        <v>26</v>
      </c>
      <c r="C81" t="s">
        <v>1608</v>
      </c>
      <c r="D81" t="s">
        <v>13</v>
      </c>
      <c r="E81" t="s">
        <v>938</v>
      </c>
      <c r="F81" t="s">
        <v>1594</v>
      </c>
    </row>
    <row r="82" spans="1:33" x14ac:dyDescent="0.3">
      <c r="A82" t="s">
        <v>1803</v>
      </c>
      <c r="B82" t="s">
        <v>2</v>
      </c>
      <c r="C82" t="s">
        <v>1608</v>
      </c>
      <c r="D82" t="s">
        <v>25</v>
      </c>
      <c r="E82" t="s">
        <v>28</v>
      </c>
      <c r="F82" t="s">
        <v>1595</v>
      </c>
      <c r="G82" s="231"/>
    </row>
    <row r="83" spans="1:33" x14ac:dyDescent="0.3">
      <c r="A83" t="s">
        <v>1803</v>
      </c>
      <c r="B83" t="s">
        <v>18</v>
      </c>
      <c r="C83" t="s">
        <v>1608</v>
      </c>
      <c r="D83" t="s">
        <v>12</v>
      </c>
      <c r="E83" t="s">
        <v>1482</v>
      </c>
      <c r="F83" t="s">
        <v>1607</v>
      </c>
      <c r="AG83" s="204"/>
    </row>
    <row r="84" spans="1:33" x14ac:dyDescent="0.3">
      <c r="A84" t="s">
        <v>1803</v>
      </c>
      <c r="B84" t="s">
        <v>17</v>
      </c>
      <c r="C84" t="s">
        <v>1608</v>
      </c>
      <c r="D84" t="s">
        <v>21</v>
      </c>
      <c r="E84" t="s">
        <v>29</v>
      </c>
      <c r="F84" t="s">
        <v>1596</v>
      </c>
    </row>
    <row r="85" spans="1:33" x14ac:dyDescent="0.3">
      <c r="A85" t="s">
        <v>1803</v>
      </c>
      <c r="B85" t="s">
        <v>19</v>
      </c>
      <c r="C85" t="s">
        <v>1608</v>
      </c>
      <c r="D85" t="s">
        <v>3</v>
      </c>
      <c r="E85" t="s">
        <v>1602</v>
      </c>
      <c r="F85" t="s">
        <v>1593</v>
      </c>
    </row>
    <row r="86" spans="1:33" x14ac:dyDescent="0.3">
      <c r="A86" t="s">
        <v>1803</v>
      </c>
      <c r="B86" t="s">
        <v>16</v>
      </c>
      <c r="C86" t="s">
        <v>1608</v>
      </c>
      <c r="D86" t="s">
        <v>20</v>
      </c>
      <c r="E86" t="s">
        <v>937</v>
      </c>
      <c r="F86" t="s">
        <v>1614</v>
      </c>
      <c r="G86" s="324"/>
      <c r="AG86" s="204"/>
    </row>
    <row r="87" spans="1:33" x14ac:dyDescent="0.3">
      <c r="A87" t="s">
        <v>1804</v>
      </c>
      <c r="B87" t="s">
        <v>23</v>
      </c>
      <c r="C87" t="s">
        <v>1608</v>
      </c>
      <c r="D87" t="s">
        <v>15</v>
      </c>
      <c r="E87" t="s">
        <v>30</v>
      </c>
      <c r="F87" t="s">
        <v>1597</v>
      </c>
      <c r="G87" s="231"/>
    </row>
    <row r="88" spans="1:33" x14ac:dyDescent="0.3">
      <c r="A88" t="s">
        <v>1804</v>
      </c>
      <c r="B88" t="s">
        <v>14</v>
      </c>
      <c r="C88" t="s">
        <v>1608</v>
      </c>
      <c r="D88" t="s">
        <v>24</v>
      </c>
      <c r="E88" t="s">
        <v>28</v>
      </c>
      <c r="F88" t="s">
        <v>1598</v>
      </c>
      <c r="AG88" s="204"/>
    </row>
    <row r="89" spans="1:33" x14ac:dyDescent="0.3">
      <c r="A89" t="s">
        <v>1805</v>
      </c>
      <c r="B89" t="s">
        <v>22</v>
      </c>
      <c r="C89" t="s">
        <v>1608</v>
      </c>
      <c r="D89" t="s">
        <v>41</v>
      </c>
      <c r="E89" t="s">
        <v>938</v>
      </c>
      <c r="F89" t="s">
        <v>1603</v>
      </c>
      <c r="AG89" s="204"/>
    </row>
    <row r="90" spans="1:33" x14ac:dyDescent="0.3">
      <c r="G90" s="231"/>
    </row>
    <row r="91" spans="1:33" x14ac:dyDescent="0.3">
      <c r="A91" s="456" t="s">
        <v>666</v>
      </c>
      <c r="B91" s="456"/>
      <c r="C91" s="456"/>
      <c r="D91" s="456"/>
      <c r="E91" s="456"/>
      <c r="F91" s="456"/>
    </row>
    <row r="92" spans="1:33" x14ac:dyDescent="0.3">
      <c r="A92" t="s">
        <v>1806</v>
      </c>
      <c r="B92" t="s">
        <v>2</v>
      </c>
      <c r="C92" t="s">
        <v>1608</v>
      </c>
      <c r="D92" t="s">
        <v>18</v>
      </c>
      <c r="E92" t="s">
        <v>28</v>
      </c>
      <c r="F92" t="s">
        <v>1599</v>
      </c>
    </row>
    <row r="93" spans="1:33" x14ac:dyDescent="0.3">
      <c r="A93" t="s">
        <v>1806</v>
      </c>
      <c r="B93" t="s">
        <v>25</v>
      </c>
      <c r="C93" t="s">
        <v>1608</v>
      </c>
      <c r="D93" t="s">
        <v>17</v>
      </c>
      <c r="E93" t="s">
        <v>937</v>
      </c>
      <c r="F93" t="s">
        <v>1615</v>
      </c>
    </row>
    <row r="94" spans="1:33" x14ac:dyDescent="0.3">
      <c r="A94" t="s">
        <v>1807</v>
      </c>
      <c r="B94" t="s">
        <v>24</v>
      </c>
      <c r="C94" t="s">
        <v>1608</v>
      </c>
      <c r="D94" t="s">
        <v>16</v>
      </c>
      <c r="E94" t="s">
        <v>35</v>
      </c>
      <c r="F94" t="s">
        <v>1595</v>
      </c>
      <c r="G94" s="231"/>
    </row>
    <row r="95" spans="1:33" x14ac:dyDescent="0.3">
      <c r="A95" t="s">
        <v>1807</v>
      </c>
      <c r="B95" t="s">
        <v>22</v>
      </c>
      <c r="C95" t="s">
        <v>1608</v>
      </c>
      <c r="D95" t="s">
        <v>23</v>
      </c>
      <c r="E95" t="s">
        <v>31</v>
      </c>
      <c r="F95" t="s">
        <v>1607</v>
      </c>
    </row>
    <row r="96" spans="1:33" x14ac:dyDescent="0.3">
      <c r="A96" t="s">
        <v>1807</v>
      </c>
      <c r="B96" t="s">
        <v>20</v>
      </c>
      <c r="C96" t="s">
        <v>1608</v>
      </c>
      <c r="D96" t="s">
        <v>21</v>
      </c>
      <c r="E96" t="s">
        <v>28</v>
      </c>
      <c r="F96" t="s">
        <v>1596</v>
      </c>
    </row>
    <row r="97" spans="1:7" x14ac:dyDescent="0.3">
      <c r="A97" t="s">
        <v>1807</v>
      </c>
      <c r="B97" t="s">
        <v>13</v>
      </c>
      <c r="C97" t="s">
        <v>1608</v>
      </c>
      <c r="D97" t="s">
        <v>15</v>
      </c>
      <c r="E97" t="s">
        <v>1774</v>
      </c>
      <c r="F97" t="s">
        <v>1593</v>
      </c>
      <c r="G97" s="324"/>
    </row>
    <row r="98" spans="1:7" x14ac:dyDescent="0.3">
      <c r="A98" t="s">
        <v>1807</v>
      </c>
      <c r="B98" t="s">
        <v>26</v>
      </c>
      <c r="C98" t="s">
        <v>1608</v>
      </c>
      <c r="D98" t="s">
        <v>3</v>
      </c>
      <c r="E98" t="s">
        <v>938</v>
      </c>
      <c r="F98" t="s">
        <v>1614</v>
      </c>
      <c r="G98" s="231"/>
    </row>
    <row r="99" spans="1:7" x14ac:dyDescent="0.3">
      <c r="A99" t="s">
        <v>1808</v>
      </c>
      <c r="B99" t="s">
        <v>12</v>
      </c>
      <c r="C99" t="s">
        <v>1608</v>
      </c>
      <c r="D99" t="s">
        <v>41</v>
      </c>
      <c r="E99" t="s">
        <v>30</v>
      </c>
      <c r="F99" t="s">
        <v>1597</v>
      </c>
    </row>
    <row r="100" spans="1:7" x14ac:dyDescent="0.3">
      <c r="A100" t="s">
        <v>1808</v>
      </c>
      <c r="B100" t="s">
        <v>14</v>
      </c>
      <c r="C100" t="s">
        <v>1608</v>
      </c>
      <c r="D100" t="s">
        <v>19</v>
      </c>
      <c r="E100" t="s">
        <v>28</v>
      </c>
      <c r="F100" t="s">
        <v>1603</v>
      </c>
      <c r="G100" s="231"/>
    </row>
    <row r="102" spans="1:7" x14ac:dyDescent="0.3">
      <c r="A102" s="456" t="s">
        <v>27</v>
      </c>
      <c r="B102" s="456"/>
      <c r="C102" s="456"/>
      <c r="D102" s="456"/>
      <c r="E102" s="456"/>
      <c r="F102" s="456"/>
    </row>
    <row r="103" spans="1:7" x14ac:dyDescent="0.3">
      <c r="A103" t="s">
        <v>1809</v>
      </c>
      <c r="B103" t="s">
        <v>23</v>
      </c>
      <c r="C103" t="s">
        <v>1608</v>
      </c>
      <c r="D103" t="s">
        <v>21</v>
      </c>
      <c r="E103" t="s">
        <v>30</v>
      </c>
      <c r="F103" t="s">
        <v>1594</v>
      </c>
    </row>
    <row r="104" spans="1:7" x14ac:dyDescent="0.3">
      <c r="A104" t="s">
        <v>1810</v>
      </c>
      <c r="B104" t="s">
        <v>22</v>
      </c>
      <c r="C104" t="s">
        <v>1608</v>
      </c>
      <c r="D104" t="s">
        <v>24</v>
      </c>
      <c r="E104" t="s">
        <v>938</v>
      </c>
      <c r="F104" t="s">
        <v>1595</v>
      </c>
      <c r="G104" s="231"/>
    </row>
    <row r="105" spans="1:7" x14ac:dyDescent="0.3">
      <c r="A105" t="s">
        <v>1810</v>
      </c>
      <c r="B105" t="s">
        <v>3</v>
      </c>
      <c r="C105" t="s">
        <v>1608</v>
      </c>
      <c r="D105" t="s">
        <v>12</v>
      </c>
      <c r="E105" t="s">
        <v>946</v>
      </c>
      <c r="F105" t="s">
        <v>1607</v>
      </c>
    </row>
    <row r="106" spans="1:7" x14ac:dyDescent="0.3">
      <c r="A106" t="s">
        <v>1810</v>
      </c>
      <c r="B106" t="s">
        <v>16</v>
      </c>
      <c r="C106" t="s">
        <v>1608</v>
      </c>
      <c r="D106" t="s">
        <v>18</v>
      </c>
      <c r="E106" t="s">
        <v>937</v>
      </c>
      <c r="F106" t="s">
        <v>1596</v>
      </c>
    </row>
    <row r="107" spans="1:7" x14ac:dyDescent="0.3">
      <c r="A107" t="s">
        <v>1810</v>
      </c>
      <c r="B107" t="s">
        <v>13</v>
      </c>
      <c r="C107" t="s">
        <v>1608</v>
      </c>
      <c r="D107" t="s">
        <v>17</v>
      </c>
      <c r="E107" t="s">
        <v>1774</v>
      </c>
      <c r="F107" t="s">
        <v>1614</v>
      </c>
    </row>
    <row r="108" spans="1:7" x14ac:dyDescent="0.3">
      <c r="A108" t="s">
        <v>1810</v>
      </c>
      <c r="B108" t="s">
        <v>15</v>
      </c>
      <c r="C108" t="s">
        <v>1608</v>
      </c>
      <c r="D108" t="s">
        <v>2</v>
      </c>
      <c r="E108" t="s">
        <v>28</v>
      </c>
      <c r="F108" t="s">
        <v>1601</v>
      </c>
      <c r="G108" s="324"/>
    </row>
    <row r="109" spans="1:7" x14ac:dyDescent="0.3">
      <c r="A109" t="s">
        <v>1811</v>
      </c>
      <c r="B109" t="s">
        <v>20</v>
      </c>
      <c r="C109" t="s">
        <v>1608</v>
      </c>
      <c r="D109" t="s">
        <v>25</v>
      </c>
      <c r="E109" t="s">
        <v>1780</v>
      </c>
      <c r="F109" t="s">
        <v>1597</v>
      </c>
      <c r="G109" s="231"/>
    </row>
    <row r="110" spans="1:7" x14ac:dyDescent="0.3">
      <c r="A110" t="s">
        <v>1811</v>
      </c>
      <c r="B110" t="s">
        <v>26</v>
      </c>
      <c r="C110" t="s">
        <v>1608</v>
      </c>
      <c r="D110" t="s">
        <v>14</v>
      </c>
      <c r="E110" t="s">
        <v>28</v>
      </c>
      <c r="F110" t="s">
        <v>1598</v>
      </c>
    </row>
    <row r="111" spans="1:7" x14ac:dyDescent="0.3">
      <c r="A111" t="s">
        <v>1811</v>
      </c>
      <c r="B111" t="s">
        <v>19</v>
      </c>
      <c r="C111" t="s">
        <v>1608</v>
      </c>
      <c r="D111" t="s">
        <v>41</v>
      </c>
      <c r="E111" t="s">
        <v>1771</v>
      </c>
      <c r="F111" t="s">
        <v>1603</v>
      </c>
    </row>
    <row r="113" spans="1:7" x14ac:dyDescent="0.3">
      <c r="A113" s="456" t="s">
        <v>32</v>
      </c>
      <c r="B113" s="456"/>
      <c r="C113" s="456"/>
      <c r="D113" s="456"/>
      <c r="E113" s="456"/>
      <c r="F113" s="456"/>
    </row>
    <row r="114" spans="1:7" x14ac:dyDescent="0.3">
      <c r="A114" t="s">
        <v>1812</v>
      </c>
      <c r="B114" t="s">
        <v>24</v>
      </c>
      <c r="C114" t="s">
        <v>1608</v>
      </c>
      <c r="D114" t="s">
        <v>26</v>
      </c>
      <c r="E114" t="s">
        <v>35</v>
      </c>
      <c r="F114" t="s">
        <v>1594</v>
      </c>
    </row>
    <row r="115" spans="1:7" x14ac:dyDescent="0.3">
      <c r="A115" t="s">
        <v>1813</v>
      </c>
      <c r="B115" t="s">
        <v>41</v>
      </c>
      <c r="C115" t="s">
        <v>1608</v>
      </c>
      <c r="D115" t="s">
        <v>20</v>
      </c>
      <c r="E115" t="s">
        <v>938</v>
      </c>
      <c r="F115" t="s">
        <v>1595</v>
      </c>
    </row>
    <row r="116" spans="1:7" x14ac:dyDescent="0.3">
      <c r="A116" t="s">
        <v>1813</v>
      </c>
      <c r="B116" t="s">
        <v>21</v>
      </c>
      <c r="C116" t="s">
        <v>1608</v>
      </c>
      <c r="D116" t="s">
        <v>16</v>
      </c>
      <c r="E116" t="s">
        <v>28</v>
      </c>
      <c r="F116" t="s">
        <v>1607</v>
      </c>
    </row>
    <row r="117" spans="1:7" x14ac:dyDescent="0.3">
      <c r="A117" t="s">
        <v>1813</v>
      </c>
      <c r="B117" t="s">
        <v>18</v>
      </c>
      <c r="C117" t="s">
        <v>1608</v>
      </c>
      <c r="D117" t="s">
        <v>19</v>
      </c>
      <c r="E117" t="s">
        <v>1482</v>
      </c>
      <c r="F117" t="s">
        <v>1596</v>
      </c>
      <c r="G117" s="324"/>
    </row>
    <row r="118" spans="1:7" x14ac:dyDescent="0.3">
      <c r="A118" t="s">
        <v>1813</v>
      </c>
      <c r="B118" t="s">
        <v>17</v>
      </c>
      <c r="C118" t="s">
        <v>1608</v>
      </c>
      <c r="D118" t="s">
        <v>3</v>
      </c>
      <c r="E118" t="s">
        <v>939</v>
      </c>
      <c r="F118" t="s">
        <v>1593</v>
      </c>
      <c r="G118" s="231"/>
    </row>
    <row r="119" spans="1:7" x14ac:dyDescent="0.3">
      <c r="A119" t="s">
        <v>1813</v>
      </c>
      <c r="B119" t="s">
        <v>25</v>
      </c>
      <c r="C119" t="s">
        <v>1608</v>
      </c>
      <c r="D119" t="s">
        <v>15</v>
      </c>
      <c r="E119" t="s">
        <v>937</v>
      </c>
      <c r="F119" t="s">
        <v>1614</v>
      </c>
    </row>
    <row r="120" spans="1:7" x14ac:dyDescent="0.3">
      <c r="A120" t="s">
        <v>1814</v>
      </c>
      <c r="B120" t="s">
        <v>2</v>
      </c>
      <c r="C120" t="s">
        <v>1608</v>
      </c>
      <c r="D120" t="s">
        <v>23</v>
      </c>
      <c r="E120" t="s">
        <v>28</v>
      </c>
      <c r="F120" t="s">
        <v>1597</v>
      </c>
    </row>
    <row r="121" spans="1:7" x14ac:dyDescent="0.3">
      <c r="A121" t="s">
        <v>1814</v>
      </c>
      <c r="B121" t="s">
        <v>14</v>
      </c>
      <c r="C121" t="s">
        <v>1608</v>
      </c>
      <c r="D121" t="s">
        <v>22</v>
      </c>
      <c r="E121" t="s">
        <v>938</v>
      </c>
      <c r="F121" t="s">
        <v>1598</v>
      </c>
    </row>
    <row r="122" spans="1:7" x14ac:dyDescent="0.3">
      <c r="A122" t="s">
        <v>1814</v>
      </c>
      <c r="B122" t="s">
        <v>12</v>
      </c>
      <c r="C122" t="s">
        <v>1608</v>
      </c>
      <c r="D122" t="s">
        <v>13</v>
      </c>
      <c r="E122" t="s">
        <v>30</v>
      </c>
      <c r="F122" t="s">
        <v>1603</v>
      </c>
    </row>
    <row r="124" spans="1:7" x14ac:dyDescent="0.3">
      <c r="A124" s="456" t="s">
        <v>33</v>
      </c>
      <c r="B124" s="456"/>
      <c r="C124" s="456"/>
      <c r="D124" s="456"/>
      <c r="E124" s="456"/>
      <c r="F124" s="456"/>
    </row>
    <row r="125" spans="1:7" x14ac:dyDescent="0.3">
      <c r="A125" t="s">
        <v>1815</v>
      </c>
      <c r="B125" t="s">
        <v>21</v>
      </c>
      <c r="C125" t="s">
        <v>1608</v>
      </c>
      <c r="D125" t="s">
        <v>26</v>
      </c>
      <c r="E125" t="s">
        <v>28</v>
      </c>
      <c r="F125" t="s">
        <v>1594</v>
      </c>
    </row>
    <row r="126" spans="1:7" x14ac:dyDescent="0.3">
      <c r="A126" t="s">
        <v>1816</v>
      </c>
      <c r="B126" t="s">
        <v>23</v>
      </c>
      <c r="C126" t="s">
        <v>1608</v>
      </c>
      <c r="D126" t="s">
        <v>20</v>
      </c>
      <c r="E126" t="s">
        <v>30</v>
      </c>
      <c r="F126" t="s">
        <v>1595</v>
      </c>
      <c r="G126" s="324"/>
    </row>
    <row r="127" spans="1:7" x14ac:dyDescent="0.3">
      <c r="A127" t="s">
        <v>1816</v>
      </c>
      <c r="B127" t="s">
        <v>25</v>
      </c>
      <c r="C127" t="s">
        <v>1608</v>
      </c>
      <c r="D127" t="s">
        <v>14</v>
      </c>
      <c r="E127" t="s">
        <v>937</v>
      </c>
      <c r="F127" t="s">
        <v>1596</v>
      </c>
      <c r="G127" s="231"/>
    </row>
    <row r="128" spans="1:7" x14ac:dyDescent="0.3">
      <c r="A128" t="s">
        <v>1816</v>
      </c>
      <c r="B128" t="s">
        <v>3</v>
      </c>
      <c r="C128" t="s">
        <v>1608</v>
      </c>
      <c r="D128" t="s">
        <v>18</v>
      </c>
      <c r="E128" t="s">
        <v>938</v>
      </c>
      <c r="F128" t="s">
        <v>1593</v>
      </c>
    </row>
    <row r="129" spans="1:7" x14ac:dyDescent="0.3">
      <c r="A129" t="s">
        <v>1816</v>
      </c>
      <c r="B129" t="s">
        <v>17</v>
      </c>
      <c r="C129" t="s">
        <v>1608</v>
      </c>
      <c r="D129" t="s">
        <v>12</v>
      </c>
      <c r="E129" t="s">
        <v>939</v>
      </c>
      <c r="F129" t="s">
        <v>1614</v>
      </c>
    </row>
    <row r="130" spans="1:7" x14ac:dyDescent="0.3">
      <c r="A130" t="s">
        <v>1817</v>
      </c>
      <c r="B130" t="s">
        <v>19</v>
      </c>
      <c r="C130" t="s">
        <v>1608</v>
      </c>
      <c r="D130" t="s">
        <v>2</v>
      </c>
      <c r="E130" t="s">
        <v>1771</v>
      </c>
      <c r="F130" t="s">
        <v>1597</v>
      </c>
    </row>
    <row r="131" spans="1:7" x14ac:dyDescent="0.3">
      <c r="A131" t="s">
        <v>1817</v>
      </c>
      <c r="B131" t="s">
        <v>15</v>
      </c>
      <c r="C131" t="s">
        <v>1608</v>
      </c>
      <c r="D131" t="s">
        <v>22</v>
      </c>
      <c r="E131" t="s">
        <v>938</v>
      </c>
      <c r="F131" t="s">
        <v>1603</v>
      </c>
    </row>
    <row r="133" spans="1:7" x14ac:dyDescent="0.3">
      <c r="A133" t="s">
        <v>1844</v>
      </c>
    </row>
    <row r="134" spans="1:7" x14ac:dyDescent="0.3">
      <c r="G134" s="231"/>
    </row>
    <row r="135" spans="1:7" x14ac:dyDescent="0.3">
      <c r="A135" s="456" t="s">
        <v>34</v>
      </c>
      <c r="B135" s="456"/>
      <c r="C135" s="456"/>
      <c r="D135" s="456"/>
      <c r="E135" s="456"/>
      <c r="F135" s="456"/>
      <c r="G135" s="324"/>
    </row>
    <row r="136" spans="1:7" x14ac:dyDescent="0.3">
      <c r="A136" t="s">
        <v>1818</v>
      </c>
      <c r="B136" t="s">
        <v>24</v>
      </c>
      <c r="C136" t="s">
        <v>1608</v>
      </c>
      <c r="D136" t="s">
        <v>41</v>
      </c>
      <c r="E136" t="s">
        <v>35</v>
      </c>
      <c r="F136" t="s">
        <v>1599</v>
      </c>
    </row>
    <row r="137" spans="1:7" x14ac:dyDescent="0.3">
      <c r="A137" t="s">
        <v>1819</v>
      </c>
      <c r="B137" t="s">
        <v>3</v>
      </c>
      <c r="C137" t="s">
        <v>1608</v>
      </c>
      <c r="D137" t="s">
        <v>23</v>
      </c>
      <c r="E137" t="s">
        <v>938</v>
      </c>
      <c r="F137" t="s">
        <v>1594</v>
      </c>
    </row>
    <row r="138" spans="1:7" x14ac:dyDescent="0.3">
      <c r="A138" t="s">
        <v>1820</v>
      </c>
      <c r="B138" t="s">
        <v>20</v>
      </c>
      <c r="C138" t="s">
        <v>1608</v>
      </c>
      <c r="D138" t="s">
        <v>13</v>
      </c>
      <c r="E138" t="s">
        <v>28</v>
      </c>
      <c r="F138" t="s">
        <v>1595</v>
      </c>
    </row>
    <row r="139" spans="1:7" x14ac:dyDescent="0.3">
      <c r="A139" t="s">
        <v>1820</v>
      </c>
      <c r="B139" t="s">
        <v>12</v>
      </c>
      <c r="C139" t="s">
        <v>1608</v>
      </c>
      <c r="D139" t="s">
        <v>25</v>
      </c>
      <c r="E139" t="s">
        <v>30</v>
      </c>
      <c r="F139" t="s">
        <v>1593</v>
      </c>
    </row>
    <row r="140" spans="1:7" x14ac:dyDescent="0.3">
      <c r="A140" t="s">
        <v>1820</v>
      </c>
      <c r="B140" t="s">
        <v>16</v>
      </c>
      <c r="C140" t="s">
        <v>1608</v>
      </c>
      <c r="D140" t="s">
        <v>2</v>
      </c>
      <c r="E140" t="s">
        <v>937</v>
      </c>
      <c r="F140" t="s">
        <v>1593</v>
      </c>
    </row>
    <row r="141" spans="1:7" x14ac:dyDescent="0.3">
      <c r="A141" t="s">
        <v>1821</v>
      </c>
      <c r="B141" t="s">
        <v>22</v>
      </c>
      <c r="C141" t="s">
        <v>1608</v>
      </c>
      <c r="D141" t="s">
        <v>19</v>
      </c>
      <c r="E141" t="s">
        <v>31</v>
      </c>
      <c r="F141" t="s">
        <v>1598</v>
      </c>
      <c r="G141" s="325"/>
    </row>
    <row r="142" spans="1:7" x14ac:dyDescent="0.3">
      <c r="A142" t="s">
        <v>1821</v>
      </c>
      <c r="B142" t="s">
        <v>26</v>
      </c>
      <c r="C142" t="s">
        <v>1608</v>
      </c>
      <c r="D142" t="s">
        <v>15</v>
      </c>
      <c r="E142" t="s">
        <v>28</v>
      </c>
      <c r="F142" t="s">
        <v>1822</v>
      </c>
      <c r="G142" s="324"/>
    </row>
    <row r="143" spans="1:7" x14ac:dyDescent="0.3">
      <c r="A143" t="s">
        <v>1823</v>
      </c>
      <c r="B143" t="s">
        <v>21</v>
      </c>
      <c r="C143" t="s">
        <v>1608</v>
      </c>
      <c r="D143" t="s">
        <v>14</v>
      </c>
      <c r="E143" t="s">
        <v>28</v>
      </c>
      <c r="F143" t="s">
        <v>1598</v>
      </c>
      <c r="G143" s="231"/>
    </row>
    <row r="145" spans="1:7" x14ac:dyDescent="0.3">
      <c r="A145" t="s">
        <v>1842</v>
      </c>
    </row>
    <row r="147" spans="1:7" x14ac:dyDescent="0.3">
      <c r="A147" s="456" t="s">
        <v>36</v>
      </c>
      <c r="B147" s="456"/>
      <c r="C147" s="456"/>
      <c r="D147" s="456"/>
      <c r="E147" s="456"/>
      <c r="F147" s="456"/>
    </row>
    <row r="148" spans="1:7" x14ac:dyDescent="0.3">
      <c r="A148" t="s">
        <v>1824</v>
      </c>
      <c r="B148" t="s">
        <v>23</v>
      </c>
      <c r="C148" t="s">
        <v>1608</v>
      </c>
      <c r="D148" t="s">
        <v>18</v>
      </c>
      <c r="E148" t="s">
        <v>30</v>
      </c>
      <c r="F148" t="s">
        <v>1601</v>
      </c>
      <c r="G148" s="325"/>
    </row>
    <row r="149" spans="1:7" x14ac:dyDescent="0.3">
      <c r="A149" t="s">
        <v>1825</v>
      </c>
      <c r="B149" t="s">
        <v>13</v>
      </c>
      <c r="C149" t="s">
        <v>1608</v>
      </c>
      <c r="D149" t="s">
        <v>24</v>
      </c>
      <c r="E149" t="s">
        <v>1774</v>
      </c>
      <c r="F149" t="s">
        <v>1594</v>
      </c>
      <c r="G149" s="324"/>
    </row>
    <row r="150" spans="1:7" x14ac:dyDescent="0.3">
      <c r="A150" t="s">
        <v>1826</v>
      </c>
      <c r="B150" t="s">
        <v>19</v>
      </c>
      <c r="C150" t="s">
        <v>1608</v>
      </c>
      <c r="D150" t="s">
        <v>16</v>
      </c>
      <c r="E150" t="s">
        <v>1771</v>
      </c>
      <c r="F150" t="s">
        <v>1596</v>
      </c>
      <c r="G150" s="231"/>
    </row>
    <row r="151" spans="1:7" x14ac:dyDescent="0.3">
      <c r="A151" t="s">
        <v>1826</v>
      </c>
      <c r="B151" t="s">
        <v>2</v>
      </c>
      <c r="C151" t="s">
        <v>1608</v>
      </c>
      <c r="D151" t="s">
        <v>41</v>
      </c>
      <c r="E151" t="s">
        <v>28</v>
      </c>
      <c r="F151" t="s">
        <v>1593</v>
      </c>
    </row>
    <row r="152" spans="1:7" x14ac:dyDescent="0.3">
      <c r="A152" t="s">
        <v>1827</v>
      </c>
      <c r="B152" t="s">
        <v>26</v>
      </c>
      <c r="C152" t="s">
        <v>1608</v>
      </c>
      <c r="D152" t="s">
        <v>17</v>
      </c>
      <c r="E152" t="s">
        <v>28</v>
      </c>
      <c r="F152" t="s">
        <v>1597</v>
      </c>
    </row>
    <row r="153" spans="1:7" x14ac:dyDescent="0.3">
      <c r="A153" t="s">
        <v>1827</v>
      </c>
      <c r="B153" t="s">
        <v>22</v>
      </c>
      <c r="C153" t="s">
        <v>1608</v>
      </c>
      <c r="D153" t="s">
        <v>3</v>
      </c>
      <c r="E153" t="s">
        <v>938</v>
      </c>
      <c r="F153" t="s">
        <v>1603</v>
      </c>
    </row>
    <row r="155" spans="1:7" x14ac:dyDescent="0.3">
      <c r="A155" t="s">
        <v>1843</v>
      </c>
    </row>
    <row r="157" spans="1:7" x14ac:dyDescent="0.3">
      <c r="A157" s="456" t="s">
        <v>667</v>
      </c>
      <c r="B157" s="456"/>
      <c r="C157" s="456"/>
      <c r="D157" s="456"/>
      <c r="E157" s="456"/>
      <c r="F157" s="456"/>
    </row>
    <row r="158" spans="1:7" x14ac:dyDescent="0.3">
      <c r="A158" t="s">
        <v>1828</v>
      </c>
      <c r="B158" t="s">
        <v>18</v>
      </c>
      <c r="C158" t="s">
        <v>1608</v>
      </c>
      <c r="D158" t="s">
        <v>21</v>
      </c>
      <c r="E158" t="s">
        <v>1482</v>
      </c>
      <c r="F158" t="s">
        <v>1599</v>
      </c>
      <c r="G158" s="324"/>
    </row>
    <row r="159" spans="1:7" x14ac:dyDescent="0.3">
      <c r="A159" t="s">
        <v>1829</v>
      </c>
      <c r="B159" t="s">
        <v>41</v>
      </c>
      <c r="C159" t="s">
        <v>1608</v>
      </c>
      <c r="D159" t="s">
        <v>13</v>
      </c>
      <c r="E159" t="s">
        <v>938</v>
      </c>
      <c r="F159" t="s">
        <v>1594</v>
      </c>
      <c r="G159" s="231"/>
    </row>
    <row r="160" spans="1:7" x14ac:dyDescent="0.3">
      <c r="A160" t="s">
        <v>1830</v>
      </c>
      <c r="B160" t="s">
        <v>24</v>
      </c>
      <c r="C160" t="s">
        <v>1608</v>
      </c>
      <c r="D160" t="s">
        <v>25</v>
      </c>
      <c r="E160" t="s">
        <v>35</v>
      </c>
      <c r="F160" t="s">
        <v>1596</v>
      </c>
    </row>
    <row r="161" spans="1:7" x14ac:dyDescent="0.3">
      <c r="A161" t="s">
        <v>1830</v>
      </c>
      <c r="B161" t="s">
        <v>16</v>
      </c>
      <c r="C161" t="s">
        <v>1608</v>
      </c>
      <c r="D161" t="s">
        <v>15</v>
      </c>
      <c r="E161" t="s">
        <v>937</v>
      </c>
      <c r="F161" t="s">
        <v>1593</v>
      </c>
    </row>
    <row r="162" spans="1:7" x14ac:dyDescent="0.3">
      <c r="A162" t="s">
        <v>1831</v>
      </c>
      <c r="B162" t="s">
        <v>14</v>
      </c>
      <c r="C162" t="s">
        <v>1608</v>
      </c>
      <c r="D162" t="s">
        <v>12</v>
      </c>
      <c r="E162" t="s">
        <v>28</v>
      </c>
      <c r="F162" t="s">
        <v>1597</v>
      </c>
    </row>
    <row r="163" spans="1:7" x14ac:dyDescent="0.3">
      <c r="A163" t="s">
        <v>1831</v>
      </c>
      <c r="B163" t="s">
        <v>17</v>
      </c>
      <c r="C163" t="s">
        <v>1608</v>
      </c>
      <c r="D163" t="s">
        <v>20</v>
      </c>
      <c r="E163" t="s">
        <v>29</v>
      </c>
      <c r="F163" t="s">
        <v>1603</v>
      </c>
    </row>
    <row r="165" spans="1:7" x14ac:dyDescent="0.3">
      <c r="A165" t="s">
        <v>1845</v>
      </c>
    </row>
    <row r="167" spans="1:7" x14ac:dyDescent="0.3">
      <c r="A167" s="456" t="s">
        <v>668</v>
      </c>
      <c r="B167" s="456"/>
      <c r="C167" s="456"/>
      <c r="D167" s="456"/>
      <c r="E167" s="456"/>
      <c r="F167" s="456"/>
    </row>
    <row r="168" spans="1:7" x14ac:dyDescent="0.3">
      <c r="A168" t="s">
        <v>1832</v>
      </c>
      <c r="G168" s="324"/>
    </row>
    <row r="169" spans="1:7" x14ac:dyDescent="0.3">
      <c r="A169" t="s">
        <v>1833</v>
      </c>
      <c r="B169" t="s">
        <v>12</v>
      </c>
      <c r="C169" t="s">
        <v>1608</v>
      </c>
      <c r="D169" t="s">
        <v>22</v>
      </c>
      <c r="E169" t="s">
        <v>30</v>
      </c>
      <c r="F169" t="s">
        <v>1833</v>
      </c>
    </row>
    <row r="170" spans="1:7" x14ac:dyDescent="0.3">
      <c r="A170" t="s">
        <v>1833</v>
      </c>
      <c r="B170" t="s">
        <v>13</v>
      </c>
      <c r="C170" t="s">
        <v>1608</v>
      </c>
      <c r="D170" t="s">
        <v>2</v>
      </c>
      <c r="E170" t="s">
        <v>1774</v>
      </c>
      <c r="F170" t="s">
        <v>1833</v>
      </c>
    </row>
    <row r="171" spans="1:7" x14ac:dyDescent="0.3">
      <c r="A171" t="s">
        <v>1833</v>
      </c>
      <c r="B171" t="s">
        <v>15</v>
      </c>
      <c r="C171" t="s">
        <v>1608</v>
      </c>
      <c r="D171" t="s">
        <v>23</v>
      </c>
      <c r="E171" t="s">
        <v>28</v>
      </c>
      <c r="F171" t="s">
        <v>1833</v>
      </c>
    </row>
    <row r="172" spans="1:7" x14ac:dyDescent="0.3">
      <c r="A172" t="s">
        <v>1833</v>
      </c>
      <c r="B172" t="s">
        <v>17</v>
      </c>
      <c r="C172" t="s">
        <v>1608</v>
      </c>
      <c r="D172" t="s">
        <v>14</v>
      </c>
      <c r="E172" t="s">
        <v>29</v>
      </c>
      <c r="F172" t="s">
        <v>1833</v>
      </c>
    </row>
    <row r="173" spans="1:7" x14ac:dyDescent="0.3">
      <c r="A173" t="s">
        <v>1833</v>
      </c>
      <c r="B173" t="s">
        <v>20</v>
      </c>
      <c r="C173" t="s">
        <v>1608</v>
      </c>
      <c r="D173" t="s">
        <v>26</v>
      </c>
      <c r="E173" t="s">
        <v>28</v>
      </c>
      <c r="F173" t="s">
        <v>1833</v>
      </c>
    </row>
    <row r="174" spans="1:7" x14ac:dyDescent="0.3">
      <c r="A174" t="s">
        <v>1833</v>
      </c>
      <c r="B174" t="s">
        <v>21</v>
      </c>
      <c r="C174" t="s">
        <v>1608</v>
      </c>
      <c r="D174" t="s">
        <v>19</v>
      </c>
      <c r="E174" t="s">
        <v>939</v>
      </c>
      <c r="F174" t="s">
        <v>1833</v>
      </c>
    </row>
    <row r="175" spans="1:7" x14ac:dyDescent="0.3">
      <c r="A175" t="s">
        <v>1833</v>
      </c>
      <c r="B175" t="s">
        <v>24</v>
      </c>
      <c r="C175" t="s">
        <v>1608</v>
      </c>
      <c r="D175" t="s">
        <v>18</v>
      </c>
      <c r="E175" t="s">
        <v>35</v>
      </c>
      <c r="F175" t="s">
        <v>1833</v>
      </c>
    </row>
    <row r="176" spans="1:7" x14ac:dyDescent="0.3">
      <c r="A176" t="s">
        <v>1833</v>
      </c>
      <c r="B176" t="s">
        <v>25</v>
      </c>
      <c r="C176" t="s">
        <v>1608</v>
      </c>
      <c r="D176" t="s">
        <v>41</v>
      </c>
      <c r="E176" t="s">
        <v>937</v>
      </c>
      <c r="F176" t="s">
        <v>1833</v>
      </c>
    </row>
    <row r="177" spans="1:7" x14ac:dyDescent="0.3">
      <c r="A177" t="s">
        <v>1833</v>
      </c>
      <c r="B177" t="s">
        <v>3</v>
      </c>
      <c r="C177" t="s">
        <v>1608</v>
      </c>
      <c r="D177" t="s">
        <v>16</v>
      </c>
      <c r="E177" t="s">
        <v>938</v>
      </c>
      <c r="F177" t="s">
        <v>1833</v>
      </c>
      <c r="G177" s="324"/>
    </row>
    <row r="178" spans="1:7" x14ac:dyDescent="0.3">
      <c r="G178" s="231"/>
    </row>
    <row r="179" spans="1:7" x14ac:dyDescent="0.3">
      <c r="A179" s="456" t="s">
        <v>669</v>
      </c>
      <c r="B179" s="456"/>
      <c r="C179" s="456"/>
      <c r="D179" s="456"/>
      <c r="E179" s="456"/>
      <c r="F179" s="456"/>
    </row>
    <row r="180" spans="1:7" x14ac:dyDescent="0.3">
      <c r="A180" t="s">
        <v>1834</v>
      </c>
    </row>
    <row r="181" spans="1:7" x14ac:dyDescent="0.3">
      <c r="A181" t="s">
        <v>1833</v>
      </c>
      <c r="B181" t="s">
        <v>13</v>
      </c>
      <c r="C181" t="s">
        <v>1608</v>
      </c>
      <c r="D181" t="s">
        <v>25</v>
      </c>
      <c r="E181" t="s">
        <v>1774</v>
      </c>
      <c r="F181" t="s">
        <v>1833</v>
      </c>
    </row>
    <row r="182" spans="1:7" x14ac:dyDescent="0.3">
      <c r="A182" t="s">
        <v>1833</v>
      </c>
      <c r="B182" t="s">
        <v>15</v>
      </c>
      <c r="C182" t="s">
        <v>1608</v>
      </c>
      <c r="D182" t="s">
        <v>12</v>
      </c>
      <c r="E182" t="s">
        <v>938</v>
      </c>
      <c r="F182" t="s">
        <v>1833</v>
      </c>
    </row>
    <row r="183" spans="1:7" x14ac:dyDescent="0.3">
      <c r="A183" t="s">
        <v>1833</v>
      </c>
      <c r="B183" t="s">
        <v>16</v>
      </c>
      <c r="C183" t="s">
        <v>1608</v>
      </c>
      <c r="D183" t="s">
        <v>26</v>
      </c>
      <c r="E183" t="s">
        <v>937</v>
      </c>
      <c r="F183" t="s">
        <v>1833</v>
      </c>
    </row>
    <row r="184" spans="1:7" x14ac:dyDescent="0.3">
      <c r="A184" t="s">
        <v>1833</v>
      </c>
      <c r="B184" t="s">
        <v>18</v>
      </c>
      <c r="C184" t="s">
        <v>1608</v>
      </c>
      <c r="D184" t="s">
        <v>22</v>
      </c>
      <c r="E184" t="s">
        <v>1482</v>
      </c>
      <c r="F184" t="s">
        <v>1833</v>
      </c>
    </row>
    <row r="185" spans="1:7" x14ac:dyDescent="0.3">
      <c r="A185" t="s">
        <v>1833</v>
      </c>
      <c r="B185" t="s">
        <v>19</v>
      </c>
      <c r="C185" t="s">
        <v>1608</v>
      </c>
      <c r="D185" t="s">
        <v>20</v>
      </c>
      <c r="E185" t="s">
        <v>1771</v>
      </c>
      <c r="F185" t="s">
        <v>1833</v>
      </c>
      <c r="G185" s="324"/>
    </row>
    <row r="186" spans="1:7" x14ac:dyDescent="0.3">
      <c r="A186" t="s">
        <v>1833</v>
      </c>
      <c r="B186" t="s">
        <v>23</v>
      </c>
      <c r="C186" t="s">
        <v>1608</v>
      </c>
      <c r="D186" t="s">
        <v>17</v>
      </c>
      <c r="E186" t="s">
        <v>30</v>
      </c>
      <c r="F186" t="s">
        <v>1833</v>
      </c>
      <c r="G186" s="231"/>
    </row>
    <row r="187" spans="1:7" x14ac:dyDescent="0.3">
      <c r="A187" t="s">
        <v>1833</v>
      </c>
      <c r="B187" t="s">
        <v>2</v>
      </c>
      <c r="C187" t="s">
        <v>1608</v>
      </c>
      <c r="D187" t="s">
        <v>24</v>
      </c>
      <c r="E187" t="s">
        <v>28</v>
      </c>
      <c r="F187" t="s">
        <v>1833</v>
      </c>
    </row>
    <row r="188" spans="1:7" x14ac:dyDescent="0.3">
      <c r="A188" t="s">
        <v>1833</v>
      </c>
      <c r="B188" t="s">
        <v>41</v>
      </c>
      <c r="C188" t="s">
        <v>1608</v>
      </c>
      <c r="D188" t="s">
        <v>21</v>
      </c>
      <c r="E188" t="s">
        <v>938</v>
      </c>
      <c r="F188" t="s">
        <v>1833</v>
      </c>
    </row>
    <row r="189" spans="1:7" x14ac:dyDescent="0.3">
      <c r="A189" t="s">
        <v>1833</v>
      </c>
      <c r="B189" t="s">
        <v>3</v>
      </c>
      <c r="C189" t="s">
        <v>1608</v>
      </c>
      <c r="D189" t="s">
        <v>14</v>
      </c>
      <c r="E189" t="s">
        <v>938</v>
      </c>
      <c r="F189" t="s">
        <v>1833</v>
      </c>
    </row>
    <row r="191" spans="1:7" x14ac:dyDescent="0.3">
      <c r="A191" s="456" t="s">
        <v>670</v>
      </c>
      <c r="B191" s="456"/>
      <c r="C191" s="456"/>
      <c r="D191" s="456"/>
      <c r="E191" s="456"/>
      <c r="F191" s="456"/>
    </row>
    <row r="192" spans="1:7" x14ac:dyDescent="0.3">
      <c r="A192" t="s">
        <v>1835</v>
      </c>
    </row>
    <row r="193" spans="1:7" x14ac:dyDescent="0.3">
      <c r="A193" t="s">
        <v>1833</v>
      </c>
      <c r="B193" t="s">
        <v>12</v>
      </c>
      <c r="C193" t="s">
        <v>1608</v>
      </c>
      <c r="D193" t="s">
        <v>19</v>
      </c>
      <c r="E193" t="s">
        <v>30</v>
      </c>
      <c r="F193" t="s">
        <v>1833</v>
      </c>
      <c r="G193" s="324"/>
    </row>
    <row r="194" spans="1:7" x14ac:dyDescent="0.3">
      <c r="A194" t="s">
        <v>1833</v>
      </c>
      <c r="B194" t="s">
        <v>26</v>
      </c>
      <c r="C194" t="s">
        <v>1608</v>
      </c>
      <c r="D194" t="s">
        <v>23</v>
      </c>
      <c r="E194" t="s">
        <v>938</v>
      </c>
      <c r="F194" t="s">
        <v>1833</v>
      </c>
      <c r="G194" s="231"/>
    </row>
    <row r="195" spans="1:7" x14ac:dyDescent="0.3">
      <c r="A195" t="s">
        <v>1833</v>
      </c>
      <c r="B195" t="s">
        <v>14</v>
      </c>
      <c r="C195" t="s">
        <v>1608</v>
      </c>
      <c r="D195" t="s">
        <v>16</v>
      </c>
      <c r="E195" t="s">
        <v>28</v>
      </c>
      <c r="F195" t="s">
        <v>1833</v>
      </c>
    </row>
    <row r="196" spans="1:7" x14ac:dyDescent="0.3">
      <c r="A196" t="s">
        <v>1833</v>
      </c>
      <c r="B196" t="s">
        <v>18</v>
      </c>
      <c r="C196" t="s">
        <v>1608</v>
      </c>
      <c r="D196" t="s">
        <v>15</v>
      </c>
      <c r="E196" t="s">
        <v>1482</v>
      </c>
      <c r="F196" t="s">
        <v>1833</v>
      </c>
    </row>
    <row r="197" spans="1:7" x14ac:dyDescent="0.3">
      <c r="A197" t="s">
        <v>1833</v>
      </c>
      <c r="B197" t="s">
        <v>17</v>
      </c>
      <c r="C197" t="s">
        <v>1608</v>
      </c>
      <c r="D197" t="s">
        <v>41</v>
      </c>
      <c r="E197" t="s">
        <v>29</v>
      </c>
      <c r="F197" t="s">
        <v>1833</v>
      </c>
    </row>
    <row r="198" spans="1:7" x14ac:dyDescent="0.3">
      <c r="A198" t="s">
        <v>1833</v>
      </c>
      <c r="B198" t="s">
        <v>21</v>
      </c>
      <c r="C198" t="s">
        <v>1608</v>
      </c>
      <c r="D198" t="s">
        <v>13</v>
      </c>
      <c r="E198" t="s">
        <v>28</v>
      </c>
      <c r="F198" t="s">
        <v>1833</v>
      </c>
    </row>
    <row r="199" spans="1:7" x14ac:dyDescent="0.3">
      <c r="A199" t="s">
        <v>1833</v>
      </c>
      <c r="B199" t="s">
        <v>22</v>
      </c>
      <c r="C199" t="s">
        <v>1608</v>
      </c>
      <c r="D199" t="s">
        <v>20</v>
      </c>
      <c r="E199" t="s">
        <v>938</v>
      </c>
      <c r="F199" t="s">
        <v>1833</v>
      </c>
    </row>
    <row r="200" spans="1:7" x14ac:dyDescent="0.3">
      <c r="A200" t="s">
        <v>1833</v>
      </c>
      <c r="B200" t="s">
        <v>24</v>
      </c>
      <c r="C200" t="s">
        <v>1608</v>
      </c>
      <c r="D200" t="s">
        <v>3</v>
      </c>
      <c r="E200" t="s">
        <v>35</v>
      </c>
      <c r="F200" t="s">
        <v>1833</v>
      </c>
    </row>
    <row r="201" spans="1:7" x14ac:dyDescent="0.3">
      <c r="A201" t="s">
        <v>1833</v>
      </c>
      <c r="B201" t="s">
        <v>25</v>
      </c>
      <c r="C201" t="s">
        <v>1608</v>
      </c>
      <c r="D201" t="s">
        <v>2</v>
      </c>
      <c r="E201" t="s">
        <v>937</v>
      </c>
      <c r="F201" t="s">
        <v>1833</v>
      </c>
    </row>
    <row r="203" spans="1:7" x14ac:dyDescent="0.3">
      <c r="A203" s="456" t="s">
        <v>671</v>
      </c>
      <c r="B203" s="456"/>
      <c r="C203" s="456"/>
      <c r="D203" s="456"/>
      <c r="E203" s="456"/>
      <c r="F203" s="456"/>
    </row>
    <row r="204" spans="1:7" x14ac:dyDescent="0.3">
      <c r="A204" t="s">
        <v>1836</v>
      </c>
      <c r="G204" s="231"/>
    </row>
    <row r="205" spans="1:7" x14ac:dyDescent="0.3">
      <c r="A205" t="s">
        <v>1833</v>
      </c>
      <c r="B205" t="s">
        <v>13</v>
      </c>
      <c r="C205" t="s">
        <v>1608</v>
      </c>
      <c r="D205" t="s">
        <v>18</v>
      </c>
      <c r="E205" t="s">
        <v>1774</v>
      </c>
      <c r="F205" t="s">
        <v>1833</v>
      </c>
    </row>
    <row r="206" spans="1:7" x14ac:dyDescent="0.3">
      <c r="A206" t="s">
        <v>1833</v>
      </c>
      <c r="B206" t="s">
        <v>26</v>
      </c>
      <c r="C206" t="s">
        <v>1608</v>
      </c>
      <c r="D206" t="s">
        <v>25</v>
      </c>
      <c r="E206" t="s">
        <v>938</v>
      </c>
      <c r="F206" t="s">
        <v>1833</v>
      </c>
    </row>
    <row r="207" spans="1:7" x14ac:dyDescent="0.3">
      <c r="A207" t="s">
        <v>1833</v>
      </c>
      <c r="B207" t="s">
        <v>15</v>
      </c>
      <c r="C207" t="s">
        <v>1608</v>
      </c>
      <c r="D207" t="s">
        <v>3</v>
      </c>
      <c r="E207" t="s">
        <v>938</v>
      </c>
      <c r="F207" t="s">
        <v>1833</v>
      </c>
    </row>
    <row r="208" spans="1:7" x14ac:dyDescent="0.3">
      <c r="A208" t="s">
        <v>1833</v>
      </c>
      <c r="B208" t="s">
        <v>16</v>
      </c>
      <c r="C208" t="s">
        <v>1608</v>
      </c>
      <c r="D208" t="s">
        <v>24</v>
      </c>
      <c r="E208" t="s">
        <v>937</v>
      </c>
      <c r="F208" t="s">
        <v>1833</v>
      </c>
    </row>
    <row r="209" spans="1:7" x14ac:dyDescent="0.3">
      <c r="A209" t="s">
        <v>1833</v>
      </c>
      <c r="B209" t="s">
        <v>19</v>
      </c>
      <c r="C209" t="s">
        <v>1608</v>
      </c>
      <c r="D209" t="s">
        <v>17</v>
      </c>
      <c r="E209" t="s">
        <v>1602</v>
      </c>
      <c r="F209" t="s">
        <v>1833</v>
      </c>
    </row>
    <row r="210" spans="1:7" x14ac:dyDescent="0.3">
      <c r="A210" t="s">
        <v>1833</v>
      </c>
      <c r="B210" t="s">
        <v>21</v>
      </c>
      <c r="C210" t="s">
        <v>1608</v>
      </c>
      <c r="D210" t="s">
        <v>12</v>
      </c>
      <c r="E210" t="s">
        <v>28</v>
      </c>
      <c r="F210" t="s">
        <v>1833</v>
      </c>
    </row>
    <row r="211" spans="1:7" x14ac:dyDescent="0.3">
      <c r="A211" t="s">
        <v>1833</v>
      </c>
      <c r="B211" t="s">
        <v>23</v>
      </c>
      <c r="C211" t="s">
        <v>1608</v>
      </c>
      <c r="D211" t="s">
        <v>14</v>
      </c>
      <c r="E211" t="s">
        <v>30</v>
      </c>
      <c r="F211" t="s">
        <v>1833</v>
      </c>
    </row>
    <row r="212" spans="1:7" x14ac:dyDescent="0.3">
      <c r="A212" t="s">
        <v>1833</v>
      </c>
      <c r="B212" t="s">
        <v>2</v>
      </c>
      <c r="C212" t="s">
        <v>1608</v>
      </c>
      <c r="D212" t="s">
        <v>20</v>
      </c>
      <c r="E212" t="s">
        <v>28</v>
      </c>
      <c r="F212" t="s">
        <v>1833</v>
      </c>
      <c r="G212" s="324"/>
    </row>
    <row r="213" spans="1:7" x14ac:dyDescent="0.3">
      <c r="A213" t="s">
        <v>1833</v>
      </c>
      <c r="B213" t="s">
        <v>41</v>
      </c>
      <c r="C213" t="s">
        <v>1608</v>
      </c>
      <c r="D213" t="s">
        <v>22</v>
      </c>
      <c r="E213" t="s">
        <v>938</v>
      </c>
      <c r="F213" t="s">
        <v>1833</v>
      </c>
      <c r="G213" s="231"/>
    </row>
    <row r="215" spans="1:7" x14ac:dyDescent="0.3">
      <c r="A215" s="456" t="s">
        <v>672</v>
      </c>
      <c r="B215" s="456"/>
      <c r="C215" s="456"/>
      <c r="D215" s="456"/>
      <c r="E215" s="456"/>
      <c r="F215" s="456"/>
    </row>
    <row r="216" spans="1:7" x14ac:dyDescent="0.3">
      <c r="A216" t="s">
        <v>1837</v>
      </c>
    </row>
    <row r="217" spans="1:7" x14ac:dyDescent="0.3">
      <c r="A217" t="s">
        <v>1833</v>
      </c>
      <c r="B217" t="s">
        <v>12</v>
      </c>
      <c r="C217" t="s">
        <v>1608</v>
      </c>
      <c r="D217" t="s">
        <v>23</v>
      </c>
      <c r="E217" t="s">
        <v>30</v>
      </c>
      <c r="F217" t="s">
        <v>1833</v>
      </c>
    </row>
    <row r="218" spans="1:7" x14ac:dyDescent="0.3">
      <c r="A218" t="s">
        <v>1833</v>
      </c>
      <c r="B218" t="s">
        <v>14</v>
      </c>
      <c r="C218" t="s">
        <v>1608</v>
      </c>
      <c r="D218" t="s">
        <v>26</v>
      </c>
      <c r="E218" t="s">
        <v>28</v>
      </c>
      <c r="F218" t="s">
        <v>1833</v>
      </c>
    </row>
    <row r="219" spans="1:7" x14ac:dyDescent="0.3">
      <c r="A219" t="s">
        <v>1833</v>
      </c>
      <c r="B219" t="s">
        <v>15</v>
      </c>
      <c r="C219" t="s">
        <v>1608</v>
      </c>
      <c r="D219" t="s">
        <v>24</v>
      </c>
      <c r="E219" t="s">
        <v>938</v>
      </c>
      <c r="F219" t="s">
        <v>1833</v>
      </c>
    </row>
    <row r="220" spans="1:7" x14ac:dyDescent="0.3">
      <c r="A220" t="s">
        <v>1833</v>
      </c>
      <c r="B220" t="s">
        <v>18</v>
      </c>
      <c r="C220" t="s">
        <v>1608</v>
      </c>
      <c r="D220" t="s">
        <v>16</v>
      </c>
      <c r="E220" t="s">
        <v>1482</v>
      </c>
      <c r="F220" t="s">
        <v>1833</v>
      </c>
      <c r="G220" s="324"/>
    </row>
    <row r="221" spans="1:7" x14ac:dyDescent="0.3">
      <c r="A221" t="s">
        <v>1833</v>
      </c>
      <c r="B221" t="s">
        <v>17</v>
      </c>
      <c r="C221" t="s">
        <v>1608</v>
      </c>
      <c r="D221" t="s">
        <v>13</v>
      </c>
      <c r="E221" t="s">
        <v>29</v>
      </c>
      <c r="F221" t="s">
        <v>1833</v>
      </c>
      <c r="G221" s="231"/>
    </row>
    <row r="222" spans="1:7" x14ac:dyDescent="0.3">
      <c r="A222" t="s">
        <v>1833</v>
      </c>
      <c r="B222" t="s">
        <v>20</v>
      </c>
      <c r="C222" t="s">
        <v>1608</v>
      </c>
      <c r="D222" t="s">
        <v>41</v>
      </c>
      <c r="E222" t="s">
        <v>938</v>
      </c>
      <c r="F222" t="s">
        <v>1833</v>
      </c>
    </row>
    <row r="223" spans="1:7" x14ac:dyDescent="0.3">
      <c r="A223" t="s">
        <v>1833</v>
      </c>
      <c r="B223" t="s">
        <v>2</v>
      </c>
      <c r="C223" t="s">
        <v>1608</v>
      </c>
      <c r="D223" t="s">
        <v>21</v>
      </c>
      <c r="E223" t="s">
        <v>28</v>
      </c>
      <c r="F223" t="s">
        <v>1833</v>
      </c>
    </row>
    <row r="224" spans="1:7" x14ac:dyDescent="0.3">
      <c r="A224" t="s">
        <v>1833</v>
      </c>
      <c r="B224" t="s">
        <v>25</v>
      </c>
      <c r="C224" t="s">
        <v>1608</v>
      </c>
      <c r="D224" t="s">
        <v>22</v>
      </c>
      <c r="E224" t="s">
        <v>937</v>
      </c>
      <c r="F224" t="s">
        <v>1833</v>
      </c>
    </row>
    <row r="225" spans="1:6" x14ac:dyDescent="0.3">
      <c r="A225" t="s">
        <v>1833</v>
      </c>
      <c r="B225" t="s">
        <v>3</v>
      </c>
      <c r="C225" t="s">
        <v>1608</v>
      </c>
      <c r="D225" t="s">
        <v>19</v>
      </c>
      <c r="E225" t="s">
        <v>946</v>
      </c>
      <c r="F225" t="s">
        <v>1833</v>
      </c>
    </row>
    <row r="227" spans="1:6" x14ac:dyDescent="0.3">
      <c r="A227" s="456" t="s">
        <v>673</v>
      </c>
      <c r="B227" s="456"/>
      <c r="C227" s="456"/>
      <c r="D227" s="456"/>
      <c r="E227" s="456"/>
      <c r="F227" s="456"/>
    </row>
    <row r="228" spans="1:6" x14ac:dyDescent="0.3">
      <c r="A228" t="s">
        <v>1838</v>
      </c>
    </row>
    <row r="229" spans="1:6" x14ac:dyDescent="0.3">
      <c r="A229" t="s">
        <v>1833</v>
      </c>
      <c r="B229" t="s">
        <v>12</v>
      </c>
      <c r="C229" t="s">
        <v>1608</v>
      </c>
      <c r="D229" t="s">
        <v>17</v>
      </c>
      <c r="E229" t="s">
        <v>30</v>
      </c>
      <c r="F229" t="s">
        <v>1833</v>
      </c>
    </row>
    <row r="230" spans="1:6" x14ac:dyDescent="0.3">
      <c r="A230" t="s">
        <v>1833</v>
      </c>
      <c r="B230" t="s">
        <v>15</v>
      </c>
      <c r="C230" t="s">
        <v>1608</v>
      </c>
      <c r="D230" t="s">
        <v>25</v>
      </c>
      <c r="E230" t="s">
        <v>938</v>
      </c>
      <c r="F230" t="s">
        <v>1833</v>
      </c>
    </row>
    <row r="231" spans="1:6" x14ac:dyDescent="0.3">
      <c r="A231" t="s">
        <v>1833</v>
      </c>
      <c r="B231" t="s">
        <v>16</v>
      </c>
      <c r="C231" t="s">
        <v>1608</v>
      </c>
      <c r="D231" t="s">
        <v>13</v>
      </c>
      <c r="E231" t="s">
        <v>937</v>
      </c>
      <c r="F231" t="s">
        <v>1833</v>
      </c>
    </row>
    <row r="232" spans="1:6" x14ac:dyDescent="0.3">
      <c r="A232" t="s">
        <v>1833</v>
      </c>
      <c r="B232" t="s">
        <v>18</v>
      </c>
      <c r="C232" t="s">
        <v>1608</v>
      </c>
      <c r="D232" t="s">
        <v>23</v>
      </c>
      <c r="E232" t="s">
        <v>1482</v>
      </c>
      <c r="F232" t="s">
        <v>1833</v>
      </c>
    </row>
    <row r="233" spans="1:6" x14ac:dyDescent="0.3">
      <c r="A233" t="s">
        <v>1833</v>
      </c>
      <c r="B233" t="s">
        <v>19</v>
      </c>
      <c r="C233" t="s">
        <v>1608</v>
      </c>
      <c r="D233" t="s">
        <v>24</v>
      </c>
      <c r="E233" t="s">
        <v>1771</v>
      </c>
      <c r="F233" t="s">
        <v>1833</v>
      </c>
    </row>
    <row r="234" spans="1:6" x14ac:dyDescent="0.3">
      <c r="A234" t="s">
        <v>1833</v>
      </c>
      <c r="B234" t="s">
        <v>20</v>
      </c>
      <c r="C234" t="s">
        <v>1608</v>
      </c>
      <c r="D234" t="s">
        <v>14</v>
      </c>
      <c r="E234" t="s">
        <v>28</v>
      </c>
      <c r="F234" t="s">
        <v>1833</v>
      </c>
    </row>
    <row r="235" spans="1:6" x14ac:dyDescent="0.3">
      <c r="A235" t="s">
        <v>1833</v>
      </c>
      <c r="B235" t="s">
        <v>22</v>
      </c>
      <c r="C235" t="s">
        <v>1608</v>
      </c>
      <c r="D235" t="s">
        <v>21</v>
      </c>
      <c r="E235" t="s">
        <v>31</v>
      </c>
      <c r="F235" t="s">
        <v>1833</v>
      </c>
    </row>
    <row r="236" spans="1:6" x14ac:dyDescent="0.3">
      <c r="A236" t="s">
        <v>1833</v>
      </c>
      <c r="B236" t="s">
        <v>41</v>
      </c>
      <c r="C236" t="s">
        <v>1608</v>
      </c>
      <c r="D236" t="s">
        <v>26</v>
      </c>
      <c r="E236" t="s">
        <v>938</v>
      </c>
      <c r="F236" t="s">
        <v>1833</v>
      </c>
    </row>
    <row r="237" spans="1:6" x14ac:dyDescent="0.3">
      <c r="A237" t="s">
        <v>1833</v>
      </c>
      <c r="B237" t="s">
        <v>3</v>
      </c>
      <c r="C237" t="s">
        <v>1608</v>
      </c>
      <c r="D237" t="s">
        <v>2</v>
      </c>
      <c r="E237" t="s">
        <v>938</v>
      </c>
      <c r="F237" t="s">
        <v>1833</v>
      </c>
    </row>
    <row r="239" spans="1:6" x14ac:dyDescent="0.3">
      <c r="A239" s="456" t="s">
        <v>674</v>
      </c>
      <c r="B239" s="456"/>
      <c r="C239" s="456"/>
      <c r="D239" s="456"/>
      <c r="E239" s="456"/>
      <c r="F239" s="456"/>
    </row>
    <row r="240" spans="1:6" x14ac:dyDescent="0.3">
      <c r="A240" t="s">
        <v>1833</v>
      </c>
      <c r="B240" t="s">
        <v>26</v>
      </c>
      <c r="C240" t="s">
        <v>1608</v>
      </c>
      <c r="D240" t="s">
        <v>21</v>
      </c>
      <c r="E240" t="s">
        <v>28</v>
      </c>
      <c r="F240" t="s">
        <v>1833</v>
      </c>
    </row>
    <row r="241" spans="1:6" x14ac:dyDescent="0.3">
      <c r="A241" t="s">
        <v>1833</v>
      </c>
      <c r="B241" t="s">
        <v>13</v>
      </c>
      <c r="C241" t="s">
        <v>1608</v>
      </c>
      <c r="D241" t="s">
        <v>12</v>
      </c>
      <c r="E241" t="s">
        <v>1774</v>
      </c>
      <c r="F241" t="s">
        <v>1833</v>
      </c>
    </row>
    <row r="242" spans="1:6" x14ac:dyDescent="0.3">
      <c r="A242" t="s">
        <v>1833</v>
      </c>
      <c r="B242" t="s">
        <v>14</v>
      </c>
      <c r="C242" t="s">
        <v>1608</v>
      </c>
      <c r="D242" t="s">
        <v>18</v>
      </c>
      <c r="E242" t="s">
        <v>28</v>
      </c>
      <c r="F242" t="s">
        <v>1833</v>
      </c>
    </row>
    <row r="243" spans="1:6" x14ac:dyDescent="0.3">
      <c r="A243" t="s">
        <v>1833</v>
      </c>
      <c r="B243" t="s">
        <v>20</v>
      </c>
      <c r="C243" t="s">
        <v>1608</v>
      </c>
      <c r="D243" t="s">
        <v>3</v>
      </c>
      <c r="E243" t="s">
        <v>1780</v>
      </c>
      <c r="F243" t="s">
        <v>1833</v>
      </c>
    </row>
    <row r="244" spans="1:6" x14ac:dyDescent="0.3">
      <c r="A244" t="s">
        <v>1833</v>
      </c>
      <c r="B244" t="s">
        <v>22</v>
      </c>
      <c r="C244" t="s">
        <v>1608</v>
      </c>
      <c r="D244" t="s">
        <v>15</v>
      </c>
      <c r="E244" t="s">
        <v>938</v>
      </c>
      <c r="F244" t="s">
        <v>1833</v>
      </c>
    </row>
    <row r="245" spans="1:6" x14ac:dyDescent="0.3">
      <c r="A245" t="s">
        <v>1833</v>
      </c>
      <c r="B245" t="s">
        <v>23</v>
      </c>
      <c r="C245" t="s">
        <v>1608</v>
      </c>
      <c r="D245" t="s">
        <v>19</v>
      </c>
      <c r="E245" t="s">
        <v>30</v>
      </c>
      <c r="F245" t="s">
        <v>1833</v>
      </c>
    </row>
    <row r="246" spans="1:6" x14ac:dyDescent="0.3">
      <c r="A246" t="s">
        <v>1833</v>
      </c>
      <c r="B246" t="s">
        <v>41</v>
      </c>
      <c r="C246" t="s">
        <v>1608</v>
      </c>
      <c r="D246" t="s">
        <v>2</v>
      </c>
      <c r="E246" t="s">
        <v>938</v>
      </c>
      <c r="F246" t="s">
        <v>1833</v>
      </c>
    </row>
    <row r="247" spans="1:6" x14ac:dyDescent="0.3">
      <c r="A247" t="s">
        <v>1833</v>
      </c>
      <c r="B247" t="s">
        <v>24</v>
      </c>
      <c r="C247" t="s">
        <v>1608</v>
      </c>
      <c r="D247" t="s">
        <v>17</v>
      </c>
      <c r="E247" t="s">
        <v>35</v>
      </c>
      <c r="F247" t="s">
        <v>1833</v>
      </c>
    </row>
    <row r="248" spans="1:6" x14ac:dyDescent="0.3">
      <c r="A248" t="s">
        <v>1833</v>
      </c>
      <c r="B248" t="s">
        <v>25</v>
      </c>
      <c r="C248" t="s">
        <v>1608</v>
      </c>
      <c r="D248" t="s">
        <v>16</v>
      </c>
      <c r="E248" t="s">
        <v>937</v>
      </c>
      <c r="F248" t="s">
        <v>1833</v>
      </c>
    </row>
    <row r="250" spans="1:6" x14ac:dyDescent="0.3">
      <c r="A250" s="456" t="s">
        <v>675</v>
      </c>
      <c r="B250" s="456"/>
      <c r="C250" s="456"/>
      <c r="D250" s="456"/>
      <c r="E250" s="456"/>
      <c r="F250" s="456"/>
    </row>
    <row r="251" spans="1:6" x14ac:dyDescent="0.3">
      <c r="A251" t="s">
        <v>1839</v>
      </c>
    </row>
    <row r="252" spans="1:6" x14ac:dyDescent="0.3">
      <c r="A252" t="s">
        <v>1833</v>
      </c>
      <c r="B252" t="s">
        <v>12</v>
      </c>
      <c r="C252" t="s">
        <v>1608</v>
      </c>
      <c r="D252" t="s">
        <v>24</v>
      </c>
      <c r="E252" t="s">
        <v>30</v>
      </c>
      <c r="F252" t="s">
        <v>1833</v>
      </c>
    </row>
    <row r="253" spans="1:6" x14ac:dyDescent="0.3">
      <c r="A253" t="s">
        <v>1833</v>
      </c>
      <c r="B253" t="s">
        <v>14</v>
      </c>
      <c r="C253" t="s">
        <v>1608</v>
      </c>
      <c r="D253" t="s">
        <v>13</v>
      </c>
      <c r="E253" t="s">
        <v>938</v>
      </c>
      <c r="F253" t="s">
        <v>1833</v>
      </c>
    </row>
    <row r="254" spans="1:6" x14ac:dyDescent="0.3">
      <c r="A254" t="s">
        <v>1833</v>
      </c>
      <c r="B254" t="s">
        <v>16</v>
      </c>
      <c r="C254" t="s">
        <v>1608</v>
      </c>
      <c r="D254" t="s">
        <v>23</v>
      </c>
      <c r="E254" t="s">
        <v>937</v>
      </c>
      <c r="F254" t="s">
        <v>1833</v>
      </c>
    </row>
    <row r="255" spans="1:6" x14ac:dyDescent="0.3">
      <c r="A255" t="s">
        <v>1833</v>
      </c>
      <c r="B255" t="s">
        <v>17</v>
      </c>
      <c r="C255" t="s">
        <v>1608</v>
      </c>
      <c r="D255" t="s">
        <v>26</v>
      </c>
      <c r="E255" t="s">
        <v>29</v>
      </c>
      <c r="F255" t="s">
        <v>1833</v>
      </c>
    </row>
    <row r="256" spans="1:6" x14ac:dyDescent="0.3">
      <c r="A256" t="s">
        <v>1833</v>
      </c>
      <c r="B256" t="s">
        <v>19</v>
      </c>
      <c r="C256" t="s">
        <v>1608</v>
      </c>
      <c r="D256" t="s">
        <v>15</v>
      </c>
      <c r="E256" t="s">
        <v>1771</v>
      </c>
      <c r="F256" t="s">
        <v>1833</v>
      </c>
    </row>
    <row r="257" spans="1:6" x14ac:dyDescent="0.3">
      <c r="A257" t="s">
        <v>1833</v>
      </c>
      <c r="B257" t="s">
        <v>21</v>
      </c>
      <c r="C257" t="s">
        <v>1608</v>
      </c>
      <c r="D257" t="s">
        <v>20</v>
      </c>
      <c r="E257" t="s">
        <v>28</v>
      </c>
      <c r="F257" t="s">
        <v>1833</v>
      </c>
    </row>
    <row r="258" spans="1:6" x14ac:dyDescent="0.3">
      <c r="A258" t="s">
        <v>1833</v>
      </c>
      <c r="B258" t="s">
        <v>2</v>
      </c>
      <c r="C258" t="s">
        <v>1608</v>
      </c>
      <c r="D258" t="s">
        <v>22</v>
      </c>
      <c r="E258" t="s">
        <v>28</v>
      </c>
      <c r="F258" t="s">
        <v>1833</v>
      </c>
    </row>
    <row r="259" spans="1:6" x14ac:dyDescent="0.3">
      <c r="A259" t="s">
        <v>1833</v>
      </c>
      <c r="B259" t="s">
        <v>41</v>
      </c>
      <c r="C259" t="s">
        <v>1608</v>
      </c>
      <c r="D259" t="s">
        <v>18</v>
      </c>
      <c r="E259" t="s">
        <v>938</v>
      </c>
      <c r="F259" t="s">
        <v>1833</v>
      </c>
    </row>
    <row r="260" spans="1:6" x14ac:dyDescent="0.3">
      <c r="A260" t="s">
        <v>1833</v>
      </c>
      <c r="B260" t="s">
        <v>3</v>
      </c>
      <c r="C260" t="s">
        <v>1608</v>
      </c>
      <c r="D260" t="s">
        <v>25</v>
      </c>
      <c r="E260" t="s">
        <v>938</v>
      </c>
      <c r="F260" t="s">
        <v>1833</v>
      </c>
    </row>
    <row r="262" spans="1:6" x14ac:dyDescent="0.3">
      <c r="A262" s="456" t="s">
        <v>1840</v>
      </c>
      <c r="B262" s="456"/>
      <c r="C262" s="456"/>
      <c r="D262" s="456"/>
      <c r="E262" s="456"/>
      <c r="F262" s="456"/>
    </row>
    <row r="263" spans="1:6" x14ac:dyDescent="0.3">
      <c r="A263" t="s">
        <v>1841</v>
      </c>
    </row>
    <row r="264" spans="1:6" x14ac:dyDescent="0.3">
      <c r="A264" t="s">
        <v>1833</v>
      </c>
      <c r="B264" t="s">
        <v>13</v>
      </c>
      <c r="C264" t="s">
        <v>1608</v>
      </c>
      <c r="D264" t="s">
        <v>41</v>
      </c>
      <c r="E264" t="s">
        <v>1774</v>
      </c>
      <c r="F264" t="s">
        <v>1833</v>
      </c>
    </row>
    <row r="265" spans="1:6" x14ac:dyDescent="0.3">
      <c r="A265" t="s">
        <v>1833</v>
      </c>
      <c r="B265" t="s">
        <v>26</v>
      </c>
      <c r="C265" t="s">
        <v>1608</v>
      </c>
      <c r="D265" t="s">
        <v>19</v>
      </c>
      <c r="E265" t="s">
        <v>938</v>
      </c>
      <c r="F265" t="s">
        <v>1833</v>
      </c>
    </row>
    <row r="266" spans="1:6" x14ac:dyDescent="0.3">
      <c r="A266" t="s">
        <v>1833</v>
      </c>
      <c r="B266" t="s">
        <v>15</v>
      </c>
      <c r="C266" t="s">
        <v>1608</v>
      </c>
      <c r="D266" t="s">
        <v>14</v>
      </c>
      <c r="E266" t="s">
        <v>28</v>
      </c>
      <c r="F266" t="s">
        <v>1833</v>
      </c>
    </row>
    <row r="267" spans="1:6" x14ac:dyDescent="0.3">
      <c r="A267" t="s">
        <v>1833</v>
      </c>
      <c r="B267" t="s">
        <v>18</v>
      </c>
      <c r="C267" t="s">
        <v>1608</v>
      </c>
      <c r="D267" t="s">
        <v>3</v>
      </c>
      <c r="E267" t="s">
        <v>1482</v>
      </c>
      <c r="F267" t="s">
        <v>1833</v>
      </c>
    </row>
    <row r="268" spans="1:6" x14ac:dyDescent="0.3">
      <c r="A268" t="s">
        <v>1833</v>
      </c>
      <c r="B268" t="s">
        <v>20</v>
      </c>
      <c r="C268" t="s">
        <v>1608</v>
      </c>
      <c r="D268" t="s">
        <v>16</v>
      </c>
      <c r="E268" t="s">
        <v>28</v>
      </c>
      <c r="F268" t="s">
        <v>1833</v>
      </c>
    </row>
    <row r="269" spans="1:6" x14ac:dyDescent="0.3">
      <c r="A269" t="s">
        <v>1833</v>
      </c>
      <c r="B269" t="s">
        <v>22</v>
      </c>
      <c r="C269" t="s">
        <v>1608</v>
      </c>
      <c r="D269" t="s">
        <v>17</v>
      </c>
      <c r="E269" t="s">
        <v>31</v>
      </c>
      <c r="F269" t="s">
        <v>1833</v>
      </c>
    </row>
    <row r="270" spans="1:6" x14ac:dyDescent="0.3">
      <c r="A270" t="s">
        <v>1833</v>
      </c>
      <c r="B270" t="s">
        <v>23</v>
      </c>
      <c r="C270" t="s">
        <v>1608</v>
      </c>
      <c r="D270" t="s">
        <v>2</v>
      </c>
      <c r="E270" t="s">
        <v>30</v>
      </c>
      <c r="F270" t="s">
        <v>1833</v>
      </c>
    </row>
    <row r="271" spans="1:6" x14ac:dyDescent="0.3">
      <c r="A271" t="s">
        <v>1833</v>
      </c>
      <c r="B271" t="s">
        <v>24</v>
      </c>
      <c r="C271" t="s">
        <v>1608</v>
      </c>
      <c r="D271" t="s">
        <v>21</v>
      </c>
      <c r="E271" t="s">
        <v>35</v>
      </c>
      <c r="F271" t="s">
        <v>1833</v>
      </c>
    </row>
    <row r="272" spans="1:6" x14ac:dyDescent="0.3">
      <c r="A272" t="s">
        <v>1833</v>
      </c>
      <c r="B272" t="s">
        <v>25</v>
      </c>
      <c r="C272" t="s">
        <v>1608</v>
      </c>
      <c r="D272" t="s">
        <v>12</v>
      </c>
      <c r="E272" t="s">
        <v>937</v>
      </c>
      <c r="F272" t="s">
        <v>1833</v>
      </c>
    </row>
  </sheetData>
  <sortState ref="H8:AG25">
    <sortCondition ref="H8:H25"/>
  </sortState>
  <mergeCells count="24">
    <mergeCell ref="A3:F3"/>
    <mergeCell ref="A14:F14"/>
    <mergeCell ref="A25:F25"/>
    <mergeCell ref="A36:F36"/>
    <mergeCell ref="A147:F147"/>
    <mergeCell ref="A135:F135"/>
    <mergeCell ref="A124:F124"/>
    <mergeCell ref="A113:F113"/>
    <mergeCell ref="A102:F102"/>
    <mergeCell ref="A91:F91"/>
    <mergeCell ref="A80:F80"/>
    <mergeCell ref="A69:F69"/>
    <mergeCell ref="A58:F58"/>
    <mergeCell ref="A47:F47"/>
    <mergeCell ref="A203:F203"/>
    <mergeCell ref="A191:F191"/>
    <mergeCell ref="A179:F179"/>
    <mergeCell ref="A167:F167"/>
    <mergeCell ref="A157:F157"/>
    <mergeCell ref="A262:F262"/>
    <mergeCell ref="A250:F250"/>
    <mergeCell ref="A239:F239"/>
    <mergeCell ref="A227:F227"/>
    <mergeCell ref="A215:F215"/>
  </mergeCells>
  <conditionalFormatting sqref="I8:S25">
    <cfRule type="cellIs" dxfId="48" priority="3" operator="equal">
      <formula>7</formula>
    </cfRule>
    <cfRule type="cellIs" dxfId="47" priority="4" operator="equal">
      <formula>8</formula>
    </cfRule>
    <cfRule type="cellIs" dxfId="46" priority="5" operator="equal">
      <formula>9</formula>
    </cfRule>
  </conditionalFormatting>
  <conditionalFormatting sqref="AG8:AG2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8:W25">
    <cfRule type="cellIs" dxfId="45" priority="1" operator="equal">
      <formula>"X"</formula>
    </cfRule>
  </conditionalFormatting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BM1584"/>
  <sheetViews>
    <sheetView zoomScale="85" zoomScaleNormal="85" workbookViewId="0">
      <pane xSplit="25" ySplit="2" topLeftCell="AB3" activePane="bottomRight" state="frozen"/>
      <selection pane="topRight" activeCell="M1" sqref="M1"/>
      <selection pane="bottomLeft" activeCell="A3" sqref="A3"/>
      <selection pane="bottomRight" activeCell="A3" sqref="A3:AF794"/>
    </sheetView>
  </sheetViews>
  <sheetFormatPr defaultColWidth="8.88671875" defaultRowHeight="14.4" x14ac:dyDescent="0.3"/>
  <cols>
    <col min="1" max="1" width="28.6640625" bestFit="1" customWidth="1"/>
    <col min="2" max="2" width="8.88671875" style="2"/>
    <col min="3" max="4" width="8.88671875" style="2" hidden="1" customWidth="1"/>
    <col min="5" max="5" width="10.5546875" style="377" bestFit="1" customWidth="1"/>
    <col min="6" max="7" width="8.88671875" style="377" hidden="1" customWidth="1"/>
    <col min="8" max="8" width="13.5546875" style="380" bestFit="1" customWidth="1"/>
    <col min="9" max="9" width="9.44140625" style="380" customWidth="1"/>
    <col min="10" max="10" width="5.88671875" style="380" customWidth="1"/>
    <col min="11" max="11" width="9.44140625" style="380" customWidth="1"/>
    <col min="12" max="12" width="9.44140625" style="391" customWidth="1"/>
    <col min="13" max="13" width="6.33203125" style="380" customWidth="1"/>
    <col min="14" max="14" width="8.6640625" style="380" customWidth="1"/>
    <col min="15" max="15" width="8.44140625" style="380" customWidth="1"/>
    <col min="16" max="16" width="6.44140625" style="380" customWidth="1"/>
    <col min="17" max="17" width="7.33203125" style="380" customWidth="1"/>
    <col min="18" max="18" width="7.88671875" style="391" customWidth="1"/>
    <col min="19" max="19" width="7.88671875" style="380" customWidth="1"/>
    <col min="20" max="20" width="7.88671875" style="392" customWidth="1"/>
    <col min="21" max="22" width="8.44140625" style="3" customWidth="1"/>
    <col min="23" max="23" width="8" style="3" customWidth="1"/>
    <col min="24" max="24" width="7.44140625" style="57" customWidth="1"/>
    <col min="25" max="25" width="7.44140625" style="1" customWidth="1"/>
    <col min="26" max="26" width="2.5546875" customWidth="1"/>
    <col min="27" max="27" width="9.44140625" customWidth="1"/>
    <col min="28" max="28" width="7.109375" customWidth="1"/>
    <col min="29" max="29" width="8.109375" customWidth="1"/>
    <col min="30" max="30" width="5.88671875" style="57" customWidth="1"/>
    <col min="31" max="31" width="7.6640625" style="393" customWidth="1"/>
    <col min="32" max="32" width="7.33203125" style="393" customWidth="1"/>
    <col min="33" max="33" width="1.5546875" customWidth="1"/>
    <col min="34" max="34" width="9.44140625" hidden="1" customWidth="1"/>
    <col min="35" max="35" width="6.88671875" style="394" hidden="1" customWidth="1"/>
    <col min="36" max="36" width="7.33203125" style="394" hidden="1" customWidth="1"/>
    <col min="37" max="37" width="6.109375" style="394" hidden="1" customWidth="1"/>
    <col min="38" max="39" width="8.109375" style="2" hidden="1" customWidth="1"/>
    <col min="40" max="40" width="2.5546875" hidden="1" customWidth="1"/>
    <col min="41" max="41" width="9.44140625" hidden="1" customWidth="1"/>
    <col min="42" max="43" width="7.88671875" style="394" hidden="1" customWidth="1"/>
    <col min="44" max="44" width="5.5546875" style="175" hidden="1" customWidth="1"/>
    <col min="45" max="45" width="7.109375" style="2" hidden="1" customWidth="1"/>
    <col min="46" max="46" width="8" style="2" hidden="1" customWidth="1"/>
    <col min="47" max="47" width="2.5546875" hidden="1" customWidth="1"/>
    <col min="48" max="48" width="9.44140625" style="2" hidden="1" customWidth="1"/>
    <col min="49" max="50" width="8" style="2" hidden="1" customWidth="1"/>
    <col min="51" max="51" width="5.5546875" style="2" hidden="1" customWidth="1"/>
    <col min="52" max="52" width="7.6640625" style="2" hidden="1" customWidth="1"/>
    <col min="53" max="53" width="8" style="2" hidden="1" customWidth="1"/>
    <col min="54" max="54" width="2.6640625" customWidth="1"/>
    <col min="57" max="57" width="29.44140625" bestFit="1" customWidth="1"/>
  </cols>
  <sheetData>
    <row r="1" spans="1:61" ht="16.2" thickBot="1" x14ac:dyDescent="0.35">
      <c r="A1" s="395" t="s">
        <v>1969</v>
      </c>
      <c r="B1" s="10"/>
      <c r="C1" s="10"/>
      <c r="D1" s="10"/>
      <c r="E1" s="374"/>
      <c r="F1" s="374"/>
      <c r="G1" s="374"/>
      <c r="H1" s="373"/>
      <c r="I1" s="373"/>
      <c r="J1" s="373"/>
      <c r="K1" s="373"/>
      <c r="L1" s="375"/>
      <c r="M1" s="373"/>
      <c r="N1" s="373"/>
      <c r="O1" s="373"/>
      <c r="P1" s="373"/>
      <c r="Q1" s="373"/>
      <c r="R1" s="375"/>
      <c r="S1" s="373"/>
      <c r="T1" s="376"/>
      <c r="U1" s="60"/>
      <c r="V1" s="60"/>
      <c r="W1" s="60"/>
      <c r="X1" s="230"/>
      <c r="Y1" s="61"/>
      <c r="AA1" s="59" t="s">
        <v>1762</v>
      </c>
      <c r="AB1" s="59"/>
      <c r="AC1" s="59"/>
      <c r="AD1" s="242"/>
      <c r="AE1" s="65"/>
      <c r="AF1" s="65"/>
      <c r="AH1" s="59" t="s">
        <v>1026</v>
      </c>
      <c r="AI1" s="121"/>
      <c r="AJ1" s="121"/>
      <c r="AK1" s="121"/>
      <c r="AL1" s="122"/>
      <c r="AM1" s="122"/>
      <c r="AO1" s="176" t="s">
        <v>1986</v>
      </c>
      <c r="AP1" s="177"/>
      <c r="AQ1" s="177"/>
      <c r="AR1" s="178"/>
      <c r="AS1" s="179"/>
      <c r="AT1" s="179"/>
      <c r="AV1" s="176" t="s">
        <v>1987</v>
      </c>
      <c r="AW1" s="272"/>
      <c r="AX1" s="272"/>
      <c r="AY1" s="272"/>
      <c r="AZ1" s="272"/>
      <c r="BA1" s="272"/>
    </row>
    <row r="2" spans="1:61" s="403" customFormat="1" ht="62.4" x14ac:dyDescent="0.3">
      <c r="A2" s="396" t="s">
        <v>0</v>
      </c>
      <c r="B2" s="397" t="s">
        <v>1981</v>
      </c>
      <c r="C2" s="397" t="s">
        <v>1980</v>
      </c>
      <c r="D2" s="397"/>
      <c r="E2" s="397" t="s">
        <v>1476</v>
      </c>
      <c r="F2" s="397"/>
      <c r="G2" s="397"/>
      <c r="H2" s="397" t="s">
        <v>1985</v>
      </c>
      <c r="I2" s="398" t="s">
        <v>1982</v>
      </c>
      <c r="J2" s="398" t="s">
        <v>1983</v>
      </c>
      <c r="K2" s="398" t="s">
        <v>1984</v>
      </c>
      <c r="L2" s="399" t="s">
        <v>1617</v>
      </c>
      <c r="M2" s="398" t="s">
        <v>1618</v>
      </c>
      <c r="N2" s="398" t="s">
        <v>1619</v>
      </c>
      <c r="O2" s="397" t="s">
        <v>1588</v>
      </c>
      <c r="P2" s="397" t="s">
        <v>1589</v>
      </c>
      <c r="Q2" s="397" t="s">
        <v>1590</v>
      </c>
      <c r="R2" s="398" t="s">
        <v>1477</v>
      </c>
      <c r="S2" s="398" t="s">
        <v>1478</v>
      </c>
      <c r="T2" s="400" t="s">
        <v>1591</v>
      </c>
      <c r="U2" s="401" t="s">
        <v>951</v>
      </c>
      <c r="V2" s="401" t="s">
        <v>1022</v>
      </c>
      <c r="W2" s="401" t="s">
        <v>952</v>
      </c>
      <c r="X2" s="401" t="s">
        <v>889</v>
      </c>
      <c r="Y2" s="402" t="s">
        <v>872</v>
      </c>
      <c r="AA2" s="62" t="s">
        <v>676</v>
      </c>
      <c r="AB2" s="404" t="s">
        <v>873</v>
      </c>
      <c r="AC2" s="404" t="s">
        <v>871</v>
      </c>
      <c r="AD2" s="405" t="s">
        <v>869</v>
      </c>
      <c r="AE2" s="398" t="s">
        <v>883</v>
      </c>
      <c r="AF2" s="398" t="s">
        <v>884</v>
      </c>
      <c r="AH2" s="62" t="s">
        <v>676</v>
      </c>
      <c r="AI2" s="406" t="s">
        <v>1027</v>
      </c>
      <c r="AJ2" s="406" t="s">
        <v>871</v>
      </c>
      <c r="AK2" s="407" t="s">
        <v>869</v>
      </c>
      <c r="AL2" s="398" t="s">
        <v>883</v>
      </c>
      <c r="AM2" s="398" t="s">
        <v>884</v>
      </c>
      <c r="AO2" s="180" t="s">
        <v>676</v>
      </c>
      <c r="AP2" s="408" t="s">
        <v>1988</v>
      </c>
      <c r="AQ2" s="408" t="s">
        <v>871</v>
      </c>
      <c r="AR2" s="409" t="s">
        <v>869</v>
      </c>
      <c r="AS2" s="410" t="s">
        <v>883</v>
      </c>
      <c r="AT2" s="397" t="s">
        <v>884</v>
      </c>
      <c r="AV2" s="9" t="s">
        <v>676</v>
      </c>
      <c r="AW2" s="398" t="s">
        <v>1989</v>
      </c>
      <c r="AX2" s="398" t="s">
        <v>871</v>
      </c>
      <c r="AY2" s="411" t="s">
        <v>869</v>
      </c>
      <c r="AZ2" s="412" t="s">
        <v>883</v>
      </c>
      <c r="BA2" s="413" t="s">
        <v>935</v>
      </c>
    </row>
    <row r="3" spans="1:61" x14ac:dyDescent="0.3">
      <c r="A3" s="21" t="s">
        <v>890</v>
      </c>
      <c r="B3" s="437" t="s">
        <v>26</v>
      </c>
      <c r="C3" s="21" t="s">
        <v>16</v>
      </c>
      <c r="D3" s="299" t="s">
        <v>38</v>
      </c>
      <c r="E3" s="299" t="s">
        <v>10</v>
      </c>
      <c r="F3" s="299" t="s">
        <v>10</v>
      </c>
      <c r="G3" s="299" t="s">
        <v>1998</v>
      </c>
      <c r="H3" s="241">
        <v>456100</v>
      </c>
      <c r="I3" s="20">
        <v>1488</v>
      </c>
      <c r="J3" s="20">
        <v>18</v>
      </c>
      <c r="K3" s="417">
        <v>82.666666666666671</v>
      </c>
      <c r="L3" s="243">
        <v>1488</v>
      </c>
      <c r="M3" s="20">
        <v>18</v>
      </c>
      <c r="N3" s="20">
        <v>82.666666666666671</v>
      </c>
      <c r="O3" s="20">
        <v>1154</v>
      </c>
      <c r="P3" s="20">
        <v>18</v>
      </c>
      <c r="Q3" s="20">
        <v>64.099999999999994</v>
      </c>
      <c r="R3" s="414">
        <v>591</v>
      </c>
      <c r="S3" s="378">
        <v>7</v>
      </c>
      <c r="T3" s="415">
        <v>84.4</v>
      </c>
      <c r="U3" s="378">
        <v>1345</v>
      </c>
      <c r="V3" s="378">
        <v>19</v>
      </c>
      <c r="W3" s="378">
        <v>70.790000000000006</v>
      </c>
      <c r="X3" s="378">
        <v>1061</v>
      </c>
      <c r="Y3" s="416">
        <v>12</v>
      </c>
      <c r="Z3" s="298"/>
      <c r="AA3" s="241">
        <v>492900</v>
      </c>
      <c r="AB3" s="417">
        <v>92.714285714285708</v>
      </c>
      <c r="AC3" s="417">
        <v>108</v>
      </c>
      <c r="AD3" s="20">
        <v>59</v>
      </c>
      <c r="AE3" s="20">
        <v>7</v>
      </c>
      <c r="AF3" s="20">
        <v>649</v>
      </c>
      <c r="AH3" s="379"/>
      <c r="AI3" s="378"/>
      <c r="AJ3" s="378"/>
      <c r="AK3" s="378"/>
      <c r="AL3" s="378"/>
      <c r="AM3" s="378"/>
      <c r="AN3" s="63"/>
      <c r="AO3" s="418"/>
      <c r="AP3" s="378"/>
      <c r="AQ3" s="378"/>
      <c r="AR3" s="378"/>
      <c r="AS3" s="378"/>
      <c r="AT3" s="378"/>
      <c r="AU3" s="63"/>
      <c r="AV3" s="418"/>
      <c r="AW3" s="378"/>
      <c r="AX3" s="378"/>
      <c r="AY3" s="378"/>
      <c r="AZ3" s="378"/>
      <c r="BA3" s="378"/>
      <c r="BB3" s="63"/>
    </row>
    <row r="4" spans="1:61" x14ac:dyDescent="0.3">
      <c r="A4" s="199" t="s">
        <v>1852</v>
      </c>
      <c r="B4" s="199" t="s">
        <v>21</v>
      </c>
      <c r="C4" s="199" t="s">
        <v>1020</v>
      </c>
      <c r="D4" s="441" t="s">
        <v>1020</v>
      </c>
      <c r="E4" s="441" t="s">
        <v>9</v>
      </c>
      <c r="F4" s="441" t="s">
        <v>1020</v>
      </c>
      <c r="G4" s="441" t="s">
        <v>1020</v>
      </c>
      <c r="H4" s="245">
        <v>117300</v>
      </c>
      <c r="I4" s="246" t="s">
        <v>1020</v>
      </c>
      <c r="J4" s="246"/>
      <c r="K4" s="442" t="s">
        <v>1020</v>
      </c>
      <c r="L4" s="322" t="s">
        <v>1020</v>
      </c>
      <c r="M4" s="246" t="s">
        <v>1020</v>
      </c>
      <c r="N4" s="246" t="s">
        <v>1020</v>
      </c>
      <c r="O4" s="246" t="s">
        <v>1020</v>
      </c>
      <c r="P4" s="246" t="s">
        <v>1020</v>
      </c>
      <c r="Q4" s="246" t="s">
        <v>1020</v>
      </c>
      <c r="R4" s="443" t="s">
        <v>1020</v>
      </c>
      <c r="S4" s="444" t="s">
        <v>1020</v>
      </c>
      <c r="T4" s="445" t="s">
        <v>1020</v>
      </c>
      <c r="U4" s="444" t="s">
        <v>1020</v>
      </c>
      <c r="V4" s="444" t="s">
        <v>1020</v>
      </c>
      <c r="W4" s="444" t="s">
        <v>1020</v>
      </c>
      <c r="X4" s="444" t="s">
        <v>1020</v>
      </c>
      <c r="Y4" s="446" t="s">
        <v>1020</v>
      </c>
      <c r="Z4" s="372"/>
      <c r="AA4" s="245">
        <v>117300</v>
      </c>
      <c r="AB4" s="442">
        <v>0</v>
      </c>
      <c r="AC4" s="442">
        <v>0</v>
      </c>
      <c r="AD4" s="246">
        <v>22</v>
      </c>
      <c r="AE4" s="246">
        <v>0</v>
      </c>
      <c r="AF4" s="246">
        <v>0</v>
      </c>
      <c r="AG4" s="200"/>
      <c r="AH4" s="449"/>
      <c r="AI4" s="444"/>
      <c r="AJ4" s="444"/>
      <c r="AK4" s="444"/>
      <c r="AL4" s="444"/>
      <c r="AM4" s="444"/>
      <c r="AN4" s="199"/>
      <c r="AO4" s="450"/>
      <c r="AP4" s="444"/>
      <c r="AQ4" s="444"/>
      <c r="AR4" s="444"/>
      <c r="AS4" s="444"/>
      <c r="AT4" s="444"/>
      <c r="AU4" s="199"/>
      <c r="AV4" s="450"/>
      <c r="AW4" s="444"/>
      <c r="AX4" s="444"/>
      <c r="AY4" s="444"/>
      <c r="AZ4" s="444"/>
      <c r="BA4" s="444"/>
      <c r="BB4" s="199"/>
    </row>
    <row r="5" spans="1:61" x14ac:dyDescent="0.3">
      <c r="A5" s="21" t="s">
        <v>1034</v>
      </c>
      <c r="B5" s="21" t="s">
        <v>13</v>
      </c>
      <c r="C5" s="21" t="s">
        <v>13</v>
      </c>
      <c r="D5" s="299" t="s">
        <v>1998</v>
      </c>
      <c r="E5" s="299" t="s">
        <v>9</v>
      </c>
      <c r="F5" s="299" t="s">
        <v>9</v>
      </c>
      <c r="G5" s="299" t="s">
        <v>1998</v>
      </c>
      <c r="H5" s="241">
        <v>384200</v>
      </c>
      <c r="I5" s="20">
        <v>1256</v>
      </c>
      <c r="J5" s="20">
        <v>18</v>
      </c>
      <c r="K5" s="417">
        <v>69.777777777777771</v>
      </c>
      <c r="L5" s="243">
        <v>1256</v>
      </c>
      <c r="M5" s="20">
        <v>18</v>
      </c>
      <c r="N5" s="20">
        <v>69.777777777777771</v>
      </c>
      <c r="O5" s="20">
        <v>1150</v>
      </c>
      <c r="P5" s="20">
        <v>15</v>
      </c>
      <c r="Q5" s="20">
        <v>76.7</v>
      </c>
      <c r="R5" s="414">
        <v>28</v>
      </c>
      <c r="S5" s="378">
        <v>1</v>
      </c>
      <c r="T5" s="415">
        <v>28</v>
      </c>
      <c r="U5" s="378">
        <v>466</v>
      </c>
      <c r="V5" s="378">
        <v>8</v>
      </c>
      <c r="W5" s="378">
        <v>58.25</v>
      </c>
      <c r="X5" s="378">
        <v>417</v>
      </c>
      <c r="Y5" s="416">
        <v>6</v>
      </c>
      <c r="Z5" s="280"/>
      <c r="AA5" s="241">
        <v>384200</v>
      </c>
      <c r="AB5" s="417">
        <v>0</v>
      </c>
      <c r="AC5" s="417">
        <v>0</v>
      </c>
      <c r="AD5" s="20">
        <v>72</v>
      </c>
      <c r="AE5" s="20">
        <v>0</v>
      </c>
      <c r="AF5" s="20">
        <v>0</v>
      </c>
      <c r="AH5" s="379"/>
      <c r="AI5" s="378"/>
      <c r="AJ5" s="378"/>
      <c r="AK5" s="378"/>
      <c r="AL5" s="378"/>
      <c r="AM5" s="378"/>
      <c r="AN5" s="20"/>
      <c r="AO5" s="418"/>
      <c r="AP5" s="378"/>
      <c r="AQ5" s="378"/>
      <c r="AR5" s="378"/>
      <c r="AS5" s="378"/>
      <c r="AT5" s="378"/>
      <c r="AU5" s="20"/>
      <c r="AV5" s="418"/>
      <c r="AW5" s="378"/>
      <c r="AX5" s="378"/>
      <c r="AY5" s="378"/>
      <c r="AZ5" s="378"/>
      <c r="BA5" s="378"/>
      <c r="BB5" s="20"/>
    </row>
    <row r="6" spans="1:61" x14ac:dyDescent="0.3">
      <c r="A6" s="199" t="s">
        <v>1621</v>
      </c>
      <c r="B6" s="199" t="s">
        <v>41</v>
      </c>
      <c r="C6" s="199" t="s">
        <v>41</v>
      </c>
      <c r="D6" s="441" t="s">
        <v>1998</v>
      </c>
      <c r="E6" s="435" t="s">
        <v>9</v>
      </c>
      <c r="F6" s="441" t="s">
        <v>1976</v>
      </c>
      <c r="G6" s="441" t="s">
        <v>38</v>
      </c>
      <c r="H6" s="245">
        <v>123900</v>
      </c>
      <c r="I6" s="246">
        <v>0</v>
      </c>
      <c r="J6" s="246">
        <v>0</v>
      </c>
      <c r="K6" s="442" t="s">
        <v>1020</v>
      </c>
      <c r="L6" s="322">
        <v>0</v>
      </c>
      <c r="M6" s="246">
        <v>0</v>
      </c>
      <c r="N6" s="246">
        <v>0</v>
      </c>
      <c r="O6" s="246">
        <v>0</v>
      </c>
      <c r="P6" s="246">
        <v>0</v>
      </c>
      <c r="Q6" s="246">
        <v>0</v>
      </c>
      <c r="R6" s="443">
        <v>0</v>
      </c>
      <c r="S6" s="444">
        <v>0</v>
      </c>
      <c r="T6" s="445">
        <v>0</v>
      </c>
      <c r="U6" s="444">
        <v>0</v>
      </c>
      <c r="V6" s="444">
        <v>0</v>
      </c>
      <c r="W6" s="444">
        <v>0</v>
      </c>
      <c r="X6" s="444">
        <v>0</v>
      </c>
      <c r="Y6" s="446">
        <v>0</v>
      </c>
      <c r="Z6" s="372"/>
      <c r="AA6" s="245">
        <v>123900</v>
      </c>
      <c r="AB6" s="442">
        <v>0</v>
      </c>
      <c r="AC6" s="442">
        <v>0</v>
      </c>
      <c r="AD6" s="246">
        <v>23</v>
      </c>
      <c r="AE6" s="246">
        <v>0</v>
      </c>
      <c r="AF6" s="246">
        <v>0</v>
      </c>
      <c r="AG6" s="200"/>
      <c r="AH6" s="449"/>
      <c r="AI6" s="444"/>
      <c r="AJ6" s="444"/>
      <c r="AK6" s="444"/>
      <c r="AL6" s="444"/>
      <c r="AM6" s="444"/>
      <c r="AN6" s="199"/>
      <c r="AO6" s="450"/>
      <c r="AP6" s="444"/>
      <c r="AQ6" s="444"/>
      <c r="AR6" s="444"/>
      <c r="AS6" s="444"/>
      <c r="AT6" s="444"/>
      <c r="AU6" s="199"/>
      <c r="AV6" s="450"/>
      <c r="AW6" s="444"/>
      <c r="AX6" s="444"/>
      <c r="AY6" s="444"/>
      <c r="AZ6" s="444"/>
      <c r="BA6" s="444"/>
      <c r="BB6" s="199"/>
    </row>
    <row r="7" spans="1:61" x14ac:dyDescent="0.3">
      <c r="A7" s="21" t="s">
        <v>1035</v>
      </c>
      <c r="B7" s="21" t="s">
        <v>14</v>
      </c>
      <c r="C7" s="21" t="s">
        <v>14</v>
      </c>
      <c r="D7" s="299" t="s">
        <v>1998</v>
      </c>
      <c r="E7" s="435" t="s">
        <v>1972</v>
      </c>
      <c r="F7" s="299" t="s">
        <v>10</v>
      </c>
      <c r="G7" s="299" t="s">
        <v>38</v>
      </c>
      <c r="H7" s="241">
        <v>442100</v>
      </c>
      <c r="I7" s="20">
        <v>1365</v>
      </c>
      <c r="J7" s="20">
        <v>17</v>
      </c>
      <c r="K7" s="417">
        <v>80.294117647058826</v>
      </c>
      <c r="L7" s="243">
        <v>1365</v>
      </c>
      <c r="M7" s="20">
        <v>17</v>
      </c>
      <c r="N7" s="20">
        <v>80.294117647058826</v>
      </c>
      <c r="O7" s="20">
        <v>1329</v>
      </c>
      <c r="P7" s="20">
        <v>14</v>
      </c>
      <c r="Q7" s="20">
        <v>94.9</v>
      </c>
      <c r="R7" s="414">
        <v>1863</v>
      </c>
      <c r="S7" s="378">
        <v>17</v>
      </c>
      <c r="T7" s="415">
        <v>109.6</v>
      </c>
      <c r="U7" s="378">
        <v>967</v>
      </c>
      <c r="V7" s="378">
        <v>10</v>
      </c>
      <c r="W7" s="378">
        <v>96.7</v>
      </c>
      <c r="X7" s="378">
        <v>1831</v>
      </c>
      <c r="Y7" s="416">
        <v>19</v>
      </c>
      <c r="Z7" s="298"/>
      <c r="AA7" s="241">
        <v>393400</v>
      </c>
      <c r="AB7" s="417">
        <v>74.571428571428569</v>
      </c>
      <c r="AC7" s="417">
        <v>77.333333333333329</v>
      </c>
      <c r="AD7" s="20">
        <v>59</v>
      </c>
      <c r="AE7" s="20">
        <v>7</v>
      </c>
      <c r="AF7" s="20">
        <v>522</v>
      </c>
      <c r="AH7" s="379"/>
      <c r="AI7" s="378"/>
      <c r="AJ7" s="378"/>
      <c r="AK7" s="378"/>
      <c r="AL7" s="378"/>
      <c r="AM7" s="378"/>
      <c r="AN7" s="21"/>
      <c r="AO7" s="418"/>
      <c r="AP7" s="378"/>
      <c r="AQ7" s="378"/>
      <c r="AR7" s="378"/>
      <c r="AS7" s="378"/>
      <c r="AT7" s="378"/>
      <c r="AU7" s="21"/>
      <c r="AV7" s="418"/>
      <c r="AW7" s="378"/>
      <c r="AX7" s="378"/>
      <c r="AY7" s="378"/>
      <c r="AZ7" s="378"/>
      <c r="BA7" s="378"/>
      <c r="BB7" s="21"/>
      <c r="BD7" s="382" t="s">
        <v>1480</v>
      </c>
      <c r="BE7" s="383"/>
    </row>
    <row r="8" spans="1:61" x14ac:dyDescent="0.3">
      <c r="A8" s="21" t="s">
        <v>954</v>
      </c>
      <c r="B8" s="21" t="s">
        <v>13</v>
      </c>
      <c r="C8" s="21" t="s">
        <v>13</v>
      </c>
      <c r="D8" s="299" t="s">
        <v>1998</v>
      </c>
      <c r="E8" s="435" t="s">
        <v>10</v>
      </c>
      <c r="F8" s="299" t="s">
        <v>1971</v>
      </c>
      <c r="G8" s="299" t="s">
        <v>38</v>
      </c>
      <c r="H8" s="241">
        <v>293300</v>
      </c>
      <c r="I8" s="20">
        <v>959</v>
      </c>
      <c r="J8" s="20">
        <v>18</v>
      </c>
      <c r="K8" s="417">
        <v>53.277777777777779</v>
      </c>
      <c r="L8" s="243">
        <v>959</v>
      </c>
      <c r="M8" s="20">
        <v>18</v>
      </c>
      <c r="N8" s="20">
        <v>53.277777777777779</v>
      </c>
      <c r="O8" s="20">
        <v>1006</v>
      </c>
      <c r="P8" s="20">
        <v>20</v>
      </c>
      <c r="Q8" s="20">
        <v>50.3</v>
      </c>
      <c r="R8" s="414">
        <v>1052</v>
      </c>
      <c r="S8" s="378">
        <v>16</v>
      </c>
      <c r="T8" s="415">
        <v>65.8</v>
      </c>
      <c r="U8" s="378">
        <v>82</v>
      </c>
      <c r="V8" s="378">
        <v>1</v>
      </c>
      <c r="W8" s="378">
        <v>82</v>
      </c>
      <c r="X8" s="378">
        <v>775</v>
      </c>
      <c r="Y8" s="416">
        <v>14</v>
      </c>
      <c r="Z8" s="280"/>
      <c r="AA8" s="241">
        <v>293300</v>
      </c>
      <c r="AB8" s="417">
        <v>0</v>
      </c>
      <c r="AC8" s="417">
        <v>0</v>
      </c>
      <c r="AD8" s="20">
        <v>55</v>
      </c>
      <c r="AE8" s="20">
        <v>0</v>
      </c>
      <c r="AF8" s="20">
        <v>0</v>
      </c>
      <c r="AH8" s="379"/>
      <c r="AI8" s="378"/>
      <c r="AJ8" s="378"/>
      <c r="AK8" s="378"/>
      <c r="AL8" s="378"/>
      <c r="AM8" s="378"/>
      <c r="AN8" s="20"/>
      <c r="AO8" s="418"/>
      <c r="AP8" s="378"/>
      <c r="AQ8" s="378"/>
      <c r="AR8" s="378"/>
      <c r="AS8" s="378"/>
      <c r="AT8" s="378"/>
      <c r="AU8" s="20"/>
      <c r="AV8" s="418"/>
      <c r="AW8" s="378"/>
      <c r="AX8" s="378"/>
      <c r="AY8" s="378"/>
      <c r="AZ8" s="378"/>
      <c r="BA8" s="378"/>
      <c r="BB8" s="20"/>
      <c r="BD8" s="384"/>
      <c r="BE8" s="385" t="s">
        <v>1990</v>
      </c>
    </row>
    <row r="9" spans="1:61" x14ac:dyDescent="0.3">
      <c r="A9" s="21" t="s">
        <v>1036</v>
      </c>
      <c r="B9" s="21" t="s">
        <v>17</v>
      </c>
      <c r="C9" s="21" t="s">
        <v>17</v>
      </c>
      <c r="D9" s="299" t="s">
        <v>1998</v>
      </c>
      <c r="E9" s="299" t="s">
        <v>38</v>
      </c>
      <c r="F9" s="299" t="s">
        <v>38</v>
      </c>
      <c r="G9" s="299" t="s">
        <v>1998</v>
      </c>
      <c r="H9" s="241">
        <v>415400</v>
      </c>
      <c r="I9" s="20">
        <v>1659</v>
      </c>
      <c r="J9" s="20">
        <v>22</v>
      </c>
      <c r="K9" s="417">
        <v>75.409090909090907</v>
      </c>
      <c r="L9" s="243">
        <v>1659</v>
      </c>
      <c r="M9" s="20">
        <v>22</v>
      </c>
      <c r="N9" s="20">
        <v>75.409090909090907</v>
      </c>
      <c r="O9" s="20">
        <v>1033</v>
      </c>
      <c r="P9" s="20">
        <v>17</v>
      </c>
      <c r="Q9" s="20">
        <v>60.8</v>
      </c>
      <c r="R9" s="414">
        <v>1210</v>
      </c>
      <c r="S9" s="378">
        <v>16</v>
      </c>
      <c r="T9" s="415">
        <v>75.599999999999994</v>
      </c>
      <c r="U9" s="378">
        <v>727</v>
      </c>
      <c r="V9" s="378">
        <v>12</v>
      </c>
      <c r="W9" s="378">
        <v>60.58</v>
      </c>
      <c r="X9" s="378">
        <v>982</v>
      </c>
      <c r="Y9" s="416">
        <v>16</v>
      </c>
      <c r="Z9" s="298"/>
      <c r="AA9" s="241">
        <v>397600</v>
      </c>
      <c r="AB9" s="417">
        <v>75.142857142857139</v>
      </c>
      <c r="AC9" s="417">
        <v>71.666666666666671</v>
      </c>
      <c r="AD9" s="20">
        <v>70</v>
      </c>
      <c r="AE9" s="20">
        <v>7</v>
      </c>
      <c r="AF9" s="20">
        <v>526</v>
      </c>
      <c r="AH9" s="418"/>
      <c r="AI9" s="378"/>
      <c r="AJ9" s="378"/>
      <c r="AK9" s="378"/>
      <c r="AL9" s="378"/>
      <c r="AM9" s="378"/>
      <c r="AN9" s="21"/>
      <c r="AO9" s="418"/>
      <c r="AP9" s="378"/>
      <c r="AQ9" s="378"/>
      <c r="AR9" s="378"/>
      <c r="AS9" s="378"/>
      <c r="AT9" s="378"/>
      <c r="AU9" s="21"/>
      <c r="AV9" s="418"/>
      <c r="AW9" s="378"/>
      <c r="AX9" s="378"/>
      <c r="AY9" s="378"/>
      <c r="AZ9" s="378"/>
      <c r="BA9" s="378"/>
      <c r="BB9" s="21"/>
      <c r="BD9" s="439"/>
      <c r="BE9" s="385" t="s">
        <v>1018</v>
      </c>
    </row>
    <row r="10" spans="1:61" x14ac:dyDescent="0.3">
      <c r="A10" s="21" t="s">
        <v>1037</v>
      </c>
      <c r="B10" s="21" t="s">
        <v>16</v>
      </c>
      <c r="C10" s="21" t="s">
        <v>16</v>
      </c>
      <c r="D10" s="299" t="s">
        <v>1998</v>
      </c>
      <c r="E10" s="435" t="s">
        <v>10</v>
      </c>
      <c r="F10" s="299" t="s">
        <v>1971</v>
      </c>
      <c r="G10" s="299" t="s">
        <v>38</v>
      </c>
      <c r="H10" s="241">
        <v>431800</v>
      </c>
      <c r="I10" s="20">
        <v>1650</v>
      </c>
      <c r="J10" s="20">
        <v>21</v>
      </c>
      <c r="K10" s="417">
        <v>78.571428571428569</v>
      </c>
      <c r="L10" s="243">
        <v>1650</v>
      </c>
      <c r="M10" s="20">
        <v>21</v>
      </c>
      <c r="N10" s="20">
        <v>78.571428571428569</v>
      </c>
      <c r="O10" s="20">
        <v>1500</v>
      </c>
      <c r="P10" s="20">
        <v>22</v>
      </c>
      <c r="Q10" s="20">
        <v>68.2</v>
      </c>
      <c r="R10" s="414">
        <v>1205</v>
      </c>
      <c r="S10" s="378">
        <v>16</v>
      </c>
      <c r="T10" s="415">
        <v>75.3</v>
      </c>
      <c r="U10" s="378">
        <v>845</v>
      </c>
      <c r="V10" s="378">
        <v>13</v>
      </c>
      <c r="W10" s="378">
        <v>65</v>
      </c>
      <c r="X10" s="378">
        <v>615</v>
      </c>
      <c r="Y10" s="416">
        <v>9</v>
      </c>
      <c r="Z10" s="280"/>
      <c r="AA10" s="241">
        <v>367600</v>
      </c>
      <c r="AB10" s="417">
        <v>72.75</v>
      </c>
      <c r="AC10" s="417">
        <v>64</v>
      </c>
      <c r="AD10" s="20">
        <v>69</v>
      </c>
      <c r="AE10" s="20">
        <v>8</v>
      </c>
      <c r="AF10" s="20">
        <v>582</v>
      </c>
      <c r="AH10" s="418"/>
      <c r="AI10" s="378"/>
      <c r="AJ10" s="378"/>
      <c r="AK10" s="378"/>
      <c r="AL10" s="378"/>
      <c r="AM10" s="378"/>
      <c r="AN10" s="21"/>
      <c r="AO10" s="418"/>
      <c r="AP10" s="378"/>
      <c r="AQ10" s="378"/>
      <c r="AR10" s="378"/>
      <c r="AS10" s="378"/>
      <c r="AT10" s="378"/>
      <c r="AU10" s="21"/>
      <c r="AV10" s="418"/>
      <c r="AW10" s="378"/>
      <c r="AX10" s="378"/>
      <c r="AY10" s="378"/>
      <c r="AZ10" s="378"/>
      <c r="BA10" s="378"/>
      <c r="BB10" s="21"/>
      <c r="BD10" s="440"/>
      <c r="BE10" s="385" t="s">
        <v>1479</v>
      </c>
    </row>
    <row r="11" spans="1:61" x14ac:dyDescent="0.3">
      <c r="A11" s="199" t="s">
        <v>1622</v>
      </c>
      <c r="B11" s="199" t="s">
        <v>26</v>
      </c>
      <c r="C11" s="199" t="s">
        <v>1020</v>
      </c>
      <c r="D11" s="441" t="s">
        <v>1020</v>
      </c>
      <c r="E11" s="441" t="s">
        <v>1974</v>
      </c>
      <c r="F11" s="441" t="s">
        <v>1020</v>
      </c>
      <c r="G11" s="441" t="s">
        <v>1020</v>
      </c>
      <c r="H11" s="245">
        <v>123900</v>
      </c>
      <c r="I11" s="246" t="s">
        <v>1020</v>
      </c>
      <c r="J11" s="246" t="s">
        <v>1020</v>
      </c>
      <c r="K11" s="442" t="s">
        <v>1020</v>
      </c>
      <c r="L11" s="322" t="s">
        <v>1020</v>
      </c>
      <c r="M11" s="246" t="s">
        <v>1020</v>
      </c>
      <c r="N11" s="246" t="s">
        <v>1020</v>
      </c>
      <c r="O11" s="246" t="s">
        <v>1020</v>
      </c>
      <c r="P11" s="246" t="s">
        <v>1020</v>
      </c>
      <c r="Q11" s="246" t="s">
        <v>1020</v>
      </c>
      <c r="R11" s="443" t="s">
        <v>1020</v>
      </c>
      <c r="S11" s="444" t="s">
        <v>1020</v>
      </c>
      <c r="T11" s="445" t="s">
        <v>1020</v>
      </c>
      <c r="U11" s="444" t="s">
        <v>1020</v>
      </c>
      <c r="V11" s="444" t="s">
        <v>1020</v>
      </c>
      <c r="W11" s="444" t="s">
        <v>1020</v>
      </c>
      <c r="X11" s="444" t="s">
        <v>1020</v>
      </c>
      <c r="Y11" s="446" t="s">
        <v>1020</v>
      </c>
      <c r="Z11" s="301"/>
      <c r="AA11" s="245">
        <v>123900</v>
      </c>
      <c r="AB11" s="442">
        <v>0</v>
      </c>
      <c r="AC11" s="442">
        <v>0</v>
      </c>
      <c r="AD11" s="246">
        <v>23</v>
      </c>
      <c r="AE11" s="246">
        <v>0</v>
      </c>
      <c r="AF11" s="246">
        <v>0</v>
      </c>
      <c r="AG11" s="200"/>
      <c r="AH11" s="450"/>
      <c r="AI11" s="444"/>
      <c r="AJ11" s="444"/>
      <c r="AK11" s="444"/>
      <c r="AL11" s="444"/>
      <c r="AM11" s="444"/>
      <c r="AN11" s="199"/>
      <c r="AO11" s="450"/>
      <c r="AP11" s="444"/>
      <c r="AQ11" s="444"/>
      <c r="AR11" s="444"/>
      <c r="AS11" s="444"/>
      <c r="AT11" s="444"/>
      <c r="AU11" s="199"/>
      <c r="AV11" s="450"/>
      <c r="AW11" s="444"/>
      <c r="AX11" s="444"/>
      <c r="AY11" s="444"/>
      <c r="AZ11" s="444"/>
      <c r="BA11" s="444"/>
      <c r="BB11" s="199"/>
      <c r="BD11" s="388"/>
      <c r="BE11" s="389" t="s">
        <v>1481</v>
      </c>
    </row>
    <row r="12" spans="1:61" s="200" customFormat="1" x14ac:dyDescent="0.3">
      <c r="A12" s="21" t="s">
        <v>1761</v>
      </c>
      <c r="B12" s="21" t="s">
        <v>19</v>
      </c>
      <c r="C12" s="21" t="s">
        <v>19</v>
      </c>
      <c r="D12" s="299" t="s">
        <v>1998</v>
      </c>
      <c r="E12" s="299" t="s">
        <v>9</v>
      </c>
      <c r="F12" s="299" t="s">
        <v>9</v>
      </c>
      <c r="G12" s="299" t="s">
        <v>1998</v>
      </c>
      <c r="H12" s="241">
        <v>226800</v>
      </c>
      <c r="I12" s="20">
        <v>206</v>
      </c>
      <c r="J12" s="20">
        <v>4</v>
      </c>
      <c r="K12" s="417">
        <v>51.5</v>
      </c>
      <c r="L12" s="243">
        <v>206</v>
      </c>
      <c r="M12" s="20">
        <v>4</v>
      </c>
      <c r="N12" s="20">
        <v>51.5</v>
      </c>
      <c r="O12" s="20">
        <v>0</v>
      </c>
      <c r="P12" s="20">
        <v>0</v>
      </c>
      <c r="Q12" s="20">
        <v>0</v>
      </c>
      <c r="R12" s="414">
        <v>0</v>
      </c>
      <c r="S12" s="378">
        <v>0</v>
      </c>
      <c r="T12" s="415">
        <v>0</v>
      </c>
      <c r="U12" s="378">
        <v>0</v>
      </c>
      <c r="V12" s="378">
        <v>0</v>
      </c>
      <c r="W12" s="378">
        <v>0</v>
      </c>
      <c r="X12" s="378">
        <v>0</v>
      </c>
      <c r="Y12" s="416">
        <v>0</v>
      </c>
      <c r="Z12" s="298"/>
      <c r="AA12" s="241">
        <v>226800</v>
      </c>
      <c r="AB12" s="417">
        <v>0</v>
      </c>
      <c r="AC12" s="417">
        <v>0</v>
      </c>
      <c r="AD12" s="20">
        <v>43</v>
      </c>
      <c r="AE12" s="20">
        <v>0</v>
      </c>
      <c r="AF12" s="20">
        <v>0</v>
      </c>
      <c r="AG12"/>
      <c r="AH12" s="379"/>
      <c r="AI12" s="378"/>
      <c r="AJ12" s="378"/>
      <c r="AK12" s="378"/>
      <c r="AL12" s="378"/>
      <c r="AM12" s="378"/>
      <c r="AN12" s="20"/>
      <c r="AO12" s="418"/>
      <c r="AP12" s="378"/>
      <c r="AQ12" s="378"/>
      <c r="AR12" s="378"/>
      <c r="AS12" s="378"/>
      <c r="AT12" s="378"/>
      <c r="AU12" s="20"/>
      <c r="AV12" s="418"/>
      <c r="AW12" s="378"/>
      <c r="AX12" s="378"/>
      <c r="AY12" s="378"/>
      <c r="AZ12" s="378"/>
      <c r="BA12" s="378"/>
      <c r="BB12" s="20"/>
      <c r="BC12"/>
      <c r="BD12"/>
      <c r="BE12"/>
      <c r="BF12"/>
      <c r="BG12"/>
      <c r="BH12"/>
      <c r="BI12"/>
    </row>
    <row r="13" spans="1:61" x14ac:dyDescent="0.3">
      <c r="A13" s="21" t="s">
        <v>1038</v>
      </c>
      <c r="B13" s="21" t="s">
        <v>23</v>
      </c>
      <c r="C13" s="21" t="s">
        <v>23</v>
      </c>
      <c r="D13" s="299" t="s">
        <v>1998</v>
      </c>
      <c r="E13" s="299" t="s">
        <v>9</v>
      </c>
      <c r="F13" s="299" t="s">
        <v>9</v>
      </c>
      <c r="G13" s="299" t="s">
        <v>1998</v>
      </c>
      <c r="H13" s="241">
        <v>406800</v>
      </c>
      <c r="I13" s="20">
        <v>1449</v>
      </c>
      <c r="J13" s="20">
        <v>20</v>
      </c>
      <c r="K13" s="417">
        <v>72.45</v>
      </c>
      <c r="L13" s="243">
        <v>1449</v>
      </c>
      <c r="M13" s="20">
        <v>20</v>
      </c>
      <c r="N13" s="20">
        <v>72.45</v>
      </c>
      <c r="O13" s="20">
        <v>1928</v>
      </c>
      <c r="P13" s="20">
        <v>22</v>
      </c>
      <c r="Q13" s="20">
        <v>87.6</v>
      </c>
      <c r="R13" s="414">
        <v>837</v>
      </c>
      <c r="S13" s="378">
        <v>14</v>
      </c>
      <c r="T13" s="415">
        <v>59.8</v>
      </c>
      <c r="U13" s="378">
        <v>1706</v>
      </c>
      <c r="V13" s="378">
        <v>22</v>
      </c>
      <c r="W13" s="378">
        <v>77.55</v>
      </c>
      <c r="X13" s="378">
        <v>875</v>
      </c>
      <c r="Y13" s="416">
        <v>11</v>
      </c>
      <c r="Z13" s="298"/>
      <c r="AA13" s="241">
        <v>390200</v>
      </c>
      <c r="AB13" s="417">
        <v>76.625</v>
      </c>
      <c r="AC13" s="417">
        <v>49</v>
      </c>
      <c r="AD13" s="20">
        <v>136</v>
      </c>
      <c r="AE13" s="20">
        <v>8</v>
      </c>
      <c r="AF13" s="20">
        <v>613</v>
      </c>
      <c r="AH13" s="379"/>
      <c r="AI13" s="378"/>
      <c r="AJ13" s="378"/>
      <c r="AK13" s="378"/>
      <c r="AL13" s="378"/>
      <c r="AM13" s="378"/>
      <c r="AN13" s="21"/>
      <c r="AO13" s="418"/>
      <c r="AP13" s="378"/>
      <c r="AQ13" s="378"/>
      <c r="AR13" s="378"/>
      <c r="AS13" s="378"/>
      <c r="AT13" s="378"/>
      <c r="AU13" s="21"/>
      <c r="AV13" s="418"/>
      <c r="AW13" s="378"/>
      <c r="AX13" s="378"/>
      <c r="AY13" s="378"/>
      <c r="AZ13" s="378"/>
      <c r="BA13" s="378"/>
      <c r="BB13" s="21"/>
    </row>
    <row r="14" spans="1:61" x14ac:dyDescent="0.3">
      <c r="A14" s="199" t="s">
        <v>1853</v>
      </c>
      <c r="B14" s="199" t="s">
        <v>14</v>
      </c>
      <c r="C14" s="199" t="s">
        <v>1020</v>
      </c>
      <c r="D14" s="441" t="s">
        <v>1020</v>
      </c>
      <c r="E14" s="441" t="s">
        <v>10</v>
      </c>
      <c r="F14" s="441" t="s">
        <v>1020</v>
      </c>
      <c r="G14" s="441" t="s">
        <v>1020</v>
      </c>
      <c r="H14" s="245">
        <v>126300</v>
      </c>
      <c r="I14" s="246" t="s">
        <v>1020</v>
      </c>
      <c r="J14" s="246" t="s">
        <v>1020</v>
      </c>
      <c r="K14" s="442" t="s">
        <v>1020</v>
      </c>
      <c r="L14" s="322" t="s">
        <v>1020</v>
      </c>
      <c r="M14" s="246" t="s">
        <v>1020</v>
      </c>
      <c r="N14" s="246" t="s">
        <v>1020</v>
      </c>
      <c r="O14" s="246" t="s">
        <v>1020</v>
      </c>
      <c r="P14" s="246" t="s">
        <v>1020</v>
      </c>
      <c r="Q14" s="246" t="s">
        <v>1020</v>
      </c>
      <c r="R14" s="443" t="s">
        <v>1020</v>
      </c>
      <c r="S14" s="444" t="s">
        <v>1020</v>
      </c>
      <c r="T14" s="445" t="s">
        <v>1020</v>
      </c>
      <c r="U14" s="444" t="s">
        <v>1020</v>
      </c>
      <c r="V14" s="444" t="s">
        <v>1020</v>
      </c>
      <c r="W14" s="444" t="s">
        <v>1020</v>
      </c>
      <c r="X14" s="444" t="s">
        <v>1020</v>
      </c>
      <c r="Y14" s="446" t="s">
        <v>1020</v>
      </c>
      <c r="Z14" s="301"/>
      <c r="AA14" s="245">
        <v>126300</v>
      </c>
      <c r="AB14" s="442">
        <v>0</v>
      </c>
      <c r="AC14" s="442">
        <v>0</v>
      </c>
      <c r="AD14" s="246">
        <v>24</v>
      </c>
      <c r="AE14" s="246">
        <v>0</v>
      </c>
      <c r="AF14" s="246">
        <v>0</v>
      </c>
      <c r="AG14" s="200"/>
      <c r="AH14" s="450"/>
      <c r="AI14" s="444"/>
      <c r="AJ14" s="444"/>
      <c r="AK14" s="444"/>
      <c r="AL14" s="444"/>
      <c r="AM14" s="444"/>
      <c r="AN14" s="199"/>
      <c r="AO14" s="450"/>
      <c r="AP14" s="444"/>
      <c r="AQ14" s="444"/>
      <c r="AR14" s="444"/>
      <c r="AS14" s="444"/>
      <c r="AT14" s="444"/>
      <c r="AU14" s="199"/>
      <c r="AV14" s="450"/>
      <c r="AW14" s="444"/>
      <c r="AX14" s="444"/>
      <c r="AY14" s="444"/>
      <c r="AZ14" s="444"/>
      <c r="BA14" s="444"/>
      <c r="BB14" s="199"/>
    </row>
    <row r="15" spans="1:61" x14ac:dyDescent="0.3">
      <c r="A15" s="21" t="s">
        <v>891</v>
      </c>
      <c r="B15" s="21" t="s">
        <v>25</v>
      </c>
      <c r="C15" s="21" t="s">
        <v>25</v>
      </c>
      <c r="D15" s="299" t="s">
        <v>1998</v>
      </c>
      <c r="E15" s="299" t="s">
        <v>38</v>
      </c>
      <c r="F15" s="299" t="s">
        <v>38</v>
      </c>
      <c r="G15" s="299" t="s">
        <v>1998</v>
      </c>
      <c r="H15" s="241">
        <v>210200</v>
      </c>
      <c r="I15" s="20">
        <v>0</v>
      </c>
      <c r="J15" s="20">
        <v>0</v>
      </c>
      <c r="K15" s="417" t="s">
        <v>1020</v>
      </c>
      <c r="L15" s="243">
        <v>0</v>
      </c>
      <c r="M15" s="20">
        <v>0</v>
      </c>
      <c r="N15" s="20">
        <v>0</v>
      </c>
      <c r="O15" s="20">
        <v>1336</v>
      </c>
      <c r="P15" s="20">
        <v>21</v>
      </c>
      <c r="Q15" s="20">
        <v>63.6</v>
      </c>
      <c r="R15" s="414">
        <v>1100</v>
      </c>
      <c r="S15" s="378">
        <v>14</v>
      </c>
      <c r="T15" s="415">
        <v>78.599999999999994</v>
      </c>
      <c r="U15" s="378">
        <v>1384</v>
      </c>
      <c r="V15" s="378">
        <v>21</v>
      </c>
      <c r="W15" s="378">
        <v>65.900000000000006</v>
      </c>
      <c r="X15" s="378">
        <v>109</v>
      </c>
      <c r="Y15" s="416">
        <v>2</v>
      </c>
      <c r="Z15" s="298"/>
      <c r="AA15" s="241">
        <v>381100</v>
      </c>
      <c r="AB15" s="417">
        <v>78</v>
      </c>
      <c r="AC15" s="417">
        <v>70.333333333333329</v>
      </c>
      <c r="AD15" s="20">
        <v>77</v>
      </c>
      <c r="AE15" s="20">
        <v>8</v>
      </c>
      <c r="AF15" s="20">
        <v>624</v>
      </c>
      <c r="AH15" s="418"/>
      <c r="AI15" s="378"/>
      <c r="AJ15" s="378"/>
      <c r="AK15" s="378"/>
      <c r="AL15" s="378"/>
      <c r="AM15" s="378"/>
      <c r="AN15" s="25"/>
      <c r="AO15" s="418"/>
      <c r="AP15" s="378"/>
      <c r="AQ15" s="378"/>
      <c r="AR15" s="378"/>
      <c r="AS15" s="378"/>
      <c r="AT15" s="378"/>
      <c r="AU15" s="25"/>
      <c r="AV15" s="418"/>
      <c r="AW15" s="378"/>
      <c r="AX15" s="378"/>
      <c r="AY15" s="378"/>
      <c r="AZ15" s="378"/>
      <c r="BA15" s="378"/>
      <c r="BB15" s="25"/>
    </row>
    <row r="16" spans="1:61" x14ac:dyDescent="0.3">
      <c r="A16" s="199" t="s">
        <v>1854</v>
      </c>
      <c r="B16" s="199" t="s">
        <v>41</v>
      </c>
      <c r="C16" s="199" t="s">
        <v>1020</v>
      </c>
      <c r="D16" s="441" t="s">
        <v>1020</v>
      </c>
      <c r="E16" s="441" t="s">
        <v>1974</v>
      </c>
      <c r="F16" s="441" t="s">
        <v>1020</v>
      </c>
      <c r="G16" s="441" t="s">
        <v>1020</v>
      </c>
      <c r="H16" s="245">
        <v>123900</v>
      </c>
      <c r="I16" s="246" t="s">
        <v>1020</v>
      </c>
      <c r="J16" s="246" t="s">
        <v>1020</v>
      </c>
      <c r="K16" s="442" t="s">
        <v>1020</v>
      </c>
      <c r="L16" s="322" t="s">
        <v>1020</v>
      </c>
      <c r="M16" s="246" t="s">
        <v>1020</v>
      </c>
      <c r="N16" s="246" t="s">
        <v>1020</v>
      </c>
      <c r="O16" s="246" t="s">
        <v>1020</v>
      </c>
      <c r="P16" s="246" t="s">
        <v>1020</v>
      </c>
      <c r="Q16" s="246" t="s">
        <v>1020</v>
      </c>
      <c r="R16" s="443" t="s">
        <v>1020</v>
      </c>
      <c r="S16" s="444" t="s">
        <v>1020</v>
      </c>
      <c r="T16" s="445" t="s">
        <v>1020</v>
      </c>
      <c r="U16" s="444" t="s">
        <v>1020</v>
      </c>
      <c r="V16" s="444" t="s">
        <v>1020</v>
      </c>
      <c r="W16" s="444" t="s">
        <v>1020</v>
      </c>
      <c r="X16" s="444" t="s">
        <v>1020</v>
      </c>
      <c r="Y16" s="446" t="s">
        <v>1020</v>
      </c>
      <c r="Z16" s="372"/>
      <c r="AA16" s="245">
        <v>123900</v>
      </c>
      <c r="AB16" s="442">
        <v>0</v>
      </c>
      <c r="AC16" s="442">
        <v>0</v>
      </c>
      <c r="AD16" s="246">
        <v>23</v>
      </c>
      <c r="AE16" s="246">
        <v>0</v>
      </c>
      <c r="AF16" s="246">
        <v>0</v>
      </c>
      <c r="AG16" s="200"/>
      <c r="AH16" s="449"/>
      <c r="AI16" s="444"/>
      <c r="AJ16" s="444"/>
      <c r="AK16" s="444"/>
      <c r="AL16" s="444"/>
      <c r="AM16" s="444"/>
      <c r="AN16" s="244"/>
      <c r="AO16" s="450"/>
      <c r="AP16" s="444"/>
      <c r="AQ16" s="444"/>
      <c r="AR16" s="444"/>
      <c r="AS16" s="444"/>
      <c r="AT16" s="444"/>
      <c r="AU16" s="244"/>
      <c r="AV16" s="450"/>
      <c r="AW16" s="444"/>
      <c r="AX16" s="444"/>
      <c r="AY16" s="444"/>
      <c r="AZ16" s="444"/>
      <c r="BA16" s="444"/>
      <c r="BB16" s="244"/>
    </row>
    <row r="17" spans="1:54" x14ac:dyDescent="0.3">
      <c r="A17" s="21" t="s">
        <v>892</v>
      </c>
      <c r="B17" s="21" t="s">
        <v>24</v>
      </c>
      <c r="C17" s="21" t="s">
        <v>24</v>
      </c>
      <c r="D17" s="299" t="s">
        <v>1998</v>
      </c>
      <c r="E17" s="299" t="s">
        <v>38</v>
      </c>
      <c r="F17" s="299" t="s">
        <v>38</v>
      </c>
      <c r="G17" s="299" t="s">
        <v>1998</v>
      </c>
      <c r="H17" s="241">
        <v>223000</v>
      </c>
      <c r="I17" s="20">
        <v>270</v>
      </c>
      <c r="J17" s="20">
        <v>6</v>
      </c>
      <c r="K17" s="417">
        <v>45</v>
      </c>
      <c r="L17" s="243">
        <v>270</v>
      </c>
      <c r="M17" s="20">
        <v>6</v>
      </c>
      <c r="N17" s="20">
        <v>45</v>
      </c>
      <c r="O17" s="20">
        <v>364</v>
      </c>
      <c r="P17" s="20">
        <v>6</v>
      </c>
      <c r="Q17" s="20">
        <v>60.7</v>
      </c>
      <c r="R17" s="414">
        <v>52</v>
      </c>
      <c r="S17" s="378">
        <v>1</v>
      </c>
      <c r="T17" s="415">
        <v>52</v>
      </c>
      <c r="U17" s="378">
        <v>0</v>
      </c>
      <c r="V17" s="378">
        <v>0</v>
      </c>
      <c r="W17" s="378">
        <v>0</v>
      </c>
      <c r="X17" s="378">
        <v>0</v>
      </c>
      <c r="Y17" s="416">
        <v>0</v>
      </c>
      <c r="Z17" s="298"/>
      <c r="AA17" s="241">
        <v>255600</v>
      </c>
      <c r="AB17" s="417">
        <v>63.5</v>
      </c>
      <c r="AC17" s="417">
        <v>44</v>
      </c>
      <c r="AD17" s="20">
        <v>91</v>
      </c>
      <c r="AE17" s="20">
        <v>4</v>
      </c>
      <c r="AF17" s="20">
        <v>254</v>
      </c>
      <c r="AH17" s="379"/>
      <c r="AI17" s="378"/>
      <c r="AJ17" s="378"/>
      <c r="AK17" s="378"/>
      <c r="AL17" s="378"/>
      <c r="AM17" s="378"/>
      <c r="AN17" s="25"/>
      <c r="AO17" s="418"/>
      <c r="AP17" s="378"/>
      <c r="AQ17" s="378"/>
      <c r="AR17" s="378"/>
      <c r="AS17" s="378"/>
      <c r="AT17" s="378"/>
      <c r="AU17" s="25"/>
      <c r="AV17" s="418"/>
      <c r="AW17" s="378"/>
      <c r="AX17" s="378"/>
      <c r="AY17" s="378"/>
      <c r="AZ17" s="378"/>
      <c r="BA17" s="378"/>
      <c r="BB17" s="25"/>
    </row>
    <row r="18" spans="1:54" x14ac:dyDescent="0.3">
      <c r="A18" s="21" t="s">
        <v>1624</v>
      </c>
      <c r="B18" s="21" t="s">
        <v>16</v>
      </c>
      <c r="C18" s="21" t="s">
        <v>16</v>
      </c>
      <c r="D18" s="299" t="s">
        <v>1998</v>
      </c>
      <c r="E18" s="299" t="s">
        <v>38</v>
      </c>
      <c r="F18" s="299" t="s">
        <v>38</v>
      </c>
      <c r="G18" s="299" t="s">
        <v>1998</v>
      </c>
      <c r="H18" s="241">
        <v>247800</v>
      </c>
      <c r="I18" s="20">
        <v>75</v>
      </c>
      <c r="J18" s="20">
        <v>1</v>
      </c>
      <c r="K18" s="417">
        <v>75</v>
      </c>
      <c r="L18" s="243">
        <v>75</v>
      </c>
      <c r="M18" s="20">
        <v>1</v>
      </c>
      <c r="N18" s="20">
        <v>75</v>
      </c>
      <c r="O18" s="20">
        <v>0</v>
      </c>
      <c r="P18" s="20">
        <v>0</v>
      </c>
      <c r="Q18" s="20">
        <v>0</v>
      </c>
      <c r="R18" s="414">
        <v>0</v>
      </c>
      <c r="S18" s="378">
        <v>0</v>
      </c>
      <c r="T18" s="415">
        <v>0</v>
      </c>
      <c r="U18" s="378">
        <v>0</v>
      </c>
      <c r="V18" s="378">
        <v>0</v>
      </c>
      <c r="W18" s="378">
        <v>0</v>
      </c>
      <c r="X18" s="378">
        <v>0</v>
      </c>
      <c r="Y18" s="416">
        <v>0</v>
      </c>
      <c r="Z18" s="280"/>
      <c r="AA18" s="241">
        <v>252600</v>
      </c>
      <c r="AB18" s="417">
        <v>47.857142857142854</v>
      </c>
      <c r="AC18" s="417">
        <v>43</v>
      </c>
      <c r="AD18" s="20">
        <v>32</v>
      </c>
      <c r="AE18" s="20">
        <v>7</v>
      </c>
      <c r="AF18" s="20">
        <v>335</v>
      </c>
      <c r="AH18" s="418"/>
      <c r="AI18" s="378"/>
      <c r="AJ18" s="378"/>
      <c r="AK18" s="378"/>
      <c r="AL18" s="378"/>
      <c r="AM18" s="378"/>
      <c r="AN18" s="21"/>
      <c r="AO18" s="418"/>
      <c r="AP18" s="378"/>
      <c r="AQ18" s="378"/>
      <c r="AR18" s="378"/>
      <c r="AS18" s="378"/>
      <c r="AT18" s="378"/>
      <c r="AU18" s="21"/>
      <c r="AV18" s="418"/>
      <c r="AW18" s="378"/>
      <c r="AX18" s="378"/>
      <c r="AY18" s="378"/>
      <c r="AZ18" s="378"/>
      <c r="BA18" s="378"/>
      <c r="BB18" s="21"/>
    </row>
    <row r="19" spans="1:54" x14ac:dyDescent="0.3">
      <c r="A19" s="21" t="s">
        <v>1039</v>
      </c>
      <c r="B19" s="437" t="s">
        <v>20</v>
      </c>
      <c r="C19" s="21" t="s">
        <v>23</v>
      </c>
      <c r="D19" s="299" t="s">
        <v>38</v>
      </c>
      <c r="E19" s="299" t="s">
        <v>10</v>
      </c>
      <c r="F19" s="299" t="s">
        <v>10</v>
      </c>
      <c r="G19" s="299" t="s">
        <v>1998</v>
      </c>
      <c r="H19" s="241">
        <v>508300</v>
      </c>
      <c r="I19" s="20">
        <v>2031</v>
      </c>
      <c r="J19" s="20">
        <v>22</v>
      </c>
      <c r="K19" s="417">
        <v>92.318181818181813</v>
      </c>
      <c r="L19" s="243">
        <v>2031</v>
      </c>
      <c r="M19" s="20">
        <v>22</v>
      </c>
      <c r="N19" s="20">
        <v>92.318181818181813</v>
      </c>
      <c r="O19" s="20">
        <v>2055</v>
      </c>
      <c r="P19" s="20">
        <v>22</v>
      </c>
      <c r="Q19" s="20">
        <v>93.4</v>
      </c>
      <c r="R19" s="414">
        <v>1365</v>
      </c>
      <c r="S19" s="378">
        <v>17</v>
      </c>
      <c r="T19" s="415">
        <v>80.3</v>
      </c>
      <c r="U19" s="378">
        <v>1310</v>
      </c>
      <c r="V19" s="378">
        <v>17</v>
      </c>
      <c r="W19" s="378">
        <v>77.06</v>
      </c>
      <c r="X19" s="378">
        <v>332</v>
      </c>
      <c r="Y19" s="416">
        <v>6</v>
      </c>
      <c r="Z19" s="298"/>
      <c r="AA19" s="241">
        <v>448300</v>
      </c>
      <c r="AB19" s="417">
        <v>82</v>
      </c>
      <c r="AC19" s="417">
        <v>77</v>
      </c>
      <c r="AD19" s="20">
        <v>132</v>
      </c>
      <c r="AE19" s="20">
        <v>8</v>
      </c>
      <c r="AF19" s="20">
        <v>656</v>
      </c>
      <c r="AH19" s="379"/>
      <c r="AI19" s="378"/>
      <c r="AJ19" s="378"/>
      <c r="AK19" s="378"/>
      <c r="AL19" s="378"/>
      <c r="AM19" s="378"/>
      <c r="AN19" s="21"/>
      <c r="AO19" s="418"/>
      <c r="AP19" s="378"/>
      <c r="AQ19" s="378"/>
      <c r="AR19" s="378"/>
      <c r="AS19" s="378"/>
      <c r="AT19" s="378"/>
      <c r="AU19" s="21"/>
      <c r="AV19" s="418"/>
      <c r="AW19" s="378"/>
      <c r="AX19" s="378"/>
      <c r="AY19" s="378"/>
      <c r="AZ19" s="378"/>
      <c r="BA19" s="378"/>
      <c r="BB19" s="21"/>
    </row>
    <row r="20" spans="1:54" x14ac:dyDescent="0.3">
      <c r="A20" s="21" t="s">
        <v>893</v>
      </c>
      <c r="B20" s="437" t="s">
        <v>17</v>
      </c>
      <c r="C20" s="21" t="s">
        <v>22</v>
      </c>
      <c r="D20" s="299" t="s">
        <v>38</v>
      </c>
      <c r="E20" s="299" t="s">
        <v>1972</v>
      </c>
      <c r="F20" s="299" t="s">
        <v>1972</v>
      </c>
      <c r="G20" s="299" t="s">
        <v>1998</v>
      </c>
      <c r="H20" s="241">
        <v>440900</v>
      </c>
      <c r="I20" s="20">
        <v>1121</v>
      </c>
      <c r="J20" s="20">
        <v>14</v>
      </c>
      <c r="K20" s="417">
        <v>80.071428571428569</v>
      </c>
      <c r="L20" s="243">
        <v>1121</v>
      </c>
      <c r="M20" s="20">
        <v>14</v>
      </c>
      <c r="N20" s="20">
        <v>80.071428571428569</v>
      </c>
      <c r="O20" s="20">
        <v>574</v>
      </c>
      <c r="P20" s="20">
        <v>7</v>
      </c>
      <c r="Q20" s="20">
        <v>82</v>
      </c>
      <c r="R20" s="414">
        <v>1570</v>
      </c>
      <c r="S20" s="378">
        <v>15</v>
      </c>
      <c r="T20" s="415">
        <v>104.7</v>
      </c>
      <c r="U20" s="378">
        <v>1472</v>
      </c>
      <c r="V20" s="378">
        <v>17</v>
      </c>
      <c r="W20" s="378">
        <v>86.59</v>
      </c>
      <c r="X20" s="378">
        <v>1669</v>
      </c>
      <c r="Y20" s="416">
        <v>21</v>
      </c>
      <c r="Z20" s="298"/>
      <c r="AA20" s="241">
        <v>440900</v>
      </c>
      <c r="AB20" s="417">
        <v>0</v>
      </c>
      <c r="AC20" s="417">
        <v>0</v>
      </c>
      <c r="AD20" s="20">
        <v>83</v>
      </c>
      <c r="AE20" s="20">
        <v>0</v>
      </c>
      <c r="AF20" s="20">
        <v>0</v>
      </c>
      <c r="AH20" s="379"/>
      <c r="AI20" s="378"/>
      <c r="AJ20" s="378"/>
      <c r="AK20" s="378"/>
      <c r="AL20" s="378"/>
      <c r="AM20" s="378"/>
      <c r="AN20" s="21"/>
      <c r="AO20" s="418"/>
      <c r="AP20" s="378"/>
      <c r="AQ20" s="378"/>
      <c r="AR20" s="378"/>
      <c r="AS20" s="378"/>
      <c r="AT20" s="378"/>
      <c r="AU20" s="21"/>
      <c r="AV20" s="418"/>
      <c r="AW20" s="378"/>
      <c r="AX20" s="378"/>
      <c r="AY20" s="378"/>
      <c r="AZ20" s="378"/>
      <c r="BA20" s="378"/>
      <c r="BB20" s="21"/>
    </row>
    <row r="21" spans="1:54" x14ac:dyDescent="0.3">
      <c r="A21" s="21" t="s">
        <v>1040</v>
      </c>
      <c r="B21" s="21" t="s">
        <v>17</v>
      </c>
      <c r="C21" s="21" t="s">
        <v>17</v>
      </c>
      <c r="D21" s="299" t="s">
        <v>1998</v>
      </c>
      <c r="E21" s="299" t="s">
        <v>10</v>
      </c>
      <c r="F21" s="299" t="s">
        <v>10</v>
      </c>
      <c r="G21" s="299" t="s">
        <v>1998</v>
      </c>
      <c r="H21" s="241">
        <v>552900</v>
      </c>
      <c r="I21" s="20">
        <v>2111</v>
      </c>
      <c r="J21" s="20">
        <v>21</v>
      </c>
      <c r="K21" s="417">
        <v>100.52380952380952</v>
      </c>
      <c r="L21" s="243">
        <v>2111</v>
      </c>
      <c r="M21" s="20">
        <v>21</v>
      </c>
      <c r="N21" s="20">
        <v>100.52380952380952</v>
      </c>
      <c r="O21" s="20">
        <v>1672</v>
      </c>
      <c r="P21" s="20">
        <v>20</v>
      </c>
      <c r="Q21" s="20">
        <v>83.6</v>
      </c>
      <c r="R21" s="414">
        <v>1302</v>
      </c>
      <c r="S21" s="378">
        <v>17</v>
      </c>
      <c r="T21" s="415">
        <v>76.599999999999994</v>
      </c>
      <c r="U21" s="378">
        <v>0</v>
      </c>
      <c r="V21" s="378">
        <v>0</v>
      </c>
      <c r="W21" s="378">
        <v>0</v>
      </c>
      <c r="X21" s="378">
        <v>0</v>
      </c>
      <c r="Y21" s="416">
        <v>0</v>
      </c>
      <c r="Z21" s="298"/>
      <c r="AA21" s="241">
        <v>605000</v>
      </c>
      <c r="AB21" s="417">
        <v>115</v>
      </c>
      <c r="AC21" s="417">
        <v>140.66666666666666</v>
      </c>
      <c r="AD21" s="20">
        <v>9</v>
      </c>
      <c r="AE21" s="20">
        <v>8</v>
      </c>
      <c r="AF21" s="20">
        <v>920</v>
      </c>
      <c r="AH21" s="379"/>
      <c r="AI21" s="378"/>
      <c r="AJ21" s="378"/>
      <c r="AK21" s="378"/>
      <c r="AL21" s="378"/>
      <c r="AM21" s="378"/>
      <c r="AN21" s="20"/>
      <c r="AO21" s="418"/>
      <c r="AP21" s="378"/>
      <c r="AQ21" s="378"/>
      <c r="AR21" s="378"/>
      <c r="AS21" s="378"/>
      <c r="AT21" s="378"/>
      <c r="AU21" s="20"/>
      <c r="AV21" s="418"/>
      <c r="AW21" s="378"/>
      <c r="AX21" s="378"/>
      <c r="AY21" s="378"/>
      <c r="AZ21" s="378"/>
      <c r="BA21" s="378"/>
      <c r="BB21" s="20"/>
    </row>
    <row r="22" spans="1:54" x14ac:dyDescent="0.3">
      <c r="A22" s="199" t="s">
        <v>1625</v>
      </c>
      <c r="B22" s="199" t="s">
        <v>17</v>
      </c>
      <c r="C22" s="199" t="s">
        <v>17</v>
      </c>
      <c r="D22" s="441" t="s">
        <v>1998</v>
      </c>
      <c r="E22" s="435" t="s">
        <v>9</v>
      </c>
      <c r="F22" s="441" t="s">
        <v>11</v>
      </c>
      <c r="G22" s="441" t="s">
        <v>38</v>
      </c>
      <c r="H22" s="245">
        <v>189300</v>
      </c>
      <c r="I22" s="246">
        <v>189</v>
      </c>
      <c r="J22" s="246">
        <v>4</v>
      </c>
      <c r="K22" s="442">
        <v>47.25</v>
      </c>
      <c r="L22" s="322">
        <v>189</v>
      </c>
      <c r="M22" s="246">
        <v>4</v>
      </c>
      <c r="N22" s="246">
        <v>47.25</v>
      </c>
      <c r="O22" s="246">
        <v>0</v>
      </c>
      <c r="P22" s="246">
        <v>0</v>
      </c>
      <c r="Q22" s="246">
        <v>0</v>
      </c>
      <c r="R22" s="443">
        <v>0</v>
      </c>
      <c r="S22" s="444">
        <v>0</v>
      </c>
      <c r="T22" s="445">
        <v>0</v>
      </c>
      <c r="U22" s="444">
        <v>0</v>
      </c>
      <c r="V22" s="444">
        <v>0</v>
      </c>
      <c r="W22" s="444">
        <v>0</v>
      </c>
      <c r="X22" s="444">
        <v>0</v>
      </c>
      <c r="Y22" s="446">
        <v>0</v>
      </c>
      <c r="Z22" s="372"/>
      <c r="AA22" s="245">
        <v>224600</v>
      </c>
      <c r="AB22" s="442">
        <v>52</v>
      </c>
      <c r="AC22" s="442">
        <v>52</v>
      </c>
      <c r="AD22" s="246">
        <v>21</v>
      </c>
      <c r="AE22" s="246">
        <v>3</v>
      </c>
      <c r="AF22" s="246">
        <v>156</v>
      </c>
      <c r="AG22" s="200"/>
      <c r="AH22" s="449"/>
      <c r="AI22" s="444"/>
      <c r="AJ22" s="444"/>
      <c r="AK22" s="444"/>
      <c r="AL22" s="444"/>
      <c r="AM22" s="444"/>
      <c r="AN22" s="199"/>
      <c r="AO22" s="450"/>
      <c r="AP22" s="444"/>
      <c r="AQ22" s="444"/>
      <c r="AR22" s="444"/>
      <c r="AS22" s="444"/>
      <c r="AT22" s="444"/>
      <c r="AU22" s="199"/>
      <c r="AV22" s="450"/>
      <c r="AW22" s="444"/>
      <c r="AX22" s="444"/>
      <c r="AY22" s="444"/>
      <c r="AZ22" s="444"/>
      <c r="BA22" s="444"/>
      <c r="BB22" s="199"/>
    </row>
    <row r="23" spans="1:54" x14ac:dyDescent="0.3">
      <c r="A23" s="21" t="s">
        <v>1041</v>
      </c>
      <c r="B23" s="21" t="s">
        <v>13</v>
      </c>
      <c r="C23" s="21" t="s">
        <v>13</v>
      </c>
      <c r="D23" s="299" t="s">
        <v>1998</v>
      </c>
      <c r="E23" s="299" t="s">
        <v>9</v>
      </c>
      <c r="F23" s="299" t="s">
        <v>9</v>
      </c>
      <c r="G23" s="299" t="s">
        <v>1998</v>
      </c>
      <c r="H23" s="241">
        <v>438400</v>
      </c>
      <c r="I23" s="20">
        <v>1672</v>
      </c>
      <c r="J23" s="20">
        <v>21</v>
      </c>
      <c r="K23" s="417">
        <v>79.61904761904762</v>
      </c>
      <c r="L23" s="243">
        <v>1672</v>
      </c>
      <c r="M23" s="20">
        <v>21</v>
      </c>
      <c r="N23" s="20">
        <v>79.61904761904762</v>
      </c>
      <c r="O23" s="20">
        <v>1998</v>
      </c>
      <c r="P23" s="20">
        <v>21</v>
      </c>
      <c r="Q23" s="20">
        <v>95.1</v>
      </c>
      <c r="R23" s="414">
        <v>1224</v>
      </c>
      <c r="S23" s="378">
        <v>14</v>
      </c>
      <c r="T23" s="415">
        <v>87.4</v>
      </c>
      <c r="U23" s="378">
        <v>1572</v>
      </c>
      <c r="V23" s="378">
        <v>19</v>
      </c>
      <c r="W23" s="378">
        <v>82.74</v>
      </c>
      <c r="X23" s="378">
        <v>1592</v>
      </c>
      <c r="Y23" s="416">
        <v>18</v>
      </c>
      <c r="Z23" s="298"/>
      <c r="AA23" s="241">
        <v>439400</v>
      </c>
      <c r="AB23" s="417">
        <v>88.5</v>
      </c>
      <c r="AC23" s="417">
        <v>74</v>
      </c>
      <c r="AD23" s="20">
        <v>81</v>
      </c>
      <c r="AE23" s="20">
        <v>8</v>
      </c>
      <c r="AF23" s="20">
        <v>708</v>
      </c>
      <c r="AH23" s="379"/>
      <c r="AI23" s="378"/>
      <c r="AJ23" s="378"/>
      <c r="AK23" s="378"/>
      <c r="AL23" s="378"/>
      <c r="AM23" s="378"/>
      <c r="AN23" s="25"/>
      <c r="AO23" s="418"/>
      <c r="AP23" s="378"/>
      <c r="AQ23" s="378"/>
      <c r="AR23" s="378"/>
      <c r="AS23" s="378"/>
      <c r="AT23" s="378"/>
      <c r="AU23" s="25"/>
      <c r="AV23" s="418"/>
      <c r="AW23" s="378"/>
      <c r="AX23" s="378"/>
      <c r="AY23" s="378"/>
      <c r="AZ23" s="378"/>
      <c r="BA23" s="378"/>
      <c r="BB23" s="25"/>
    </row>
    <row r="24" spans="1:54" x14ac:dyDescent="0.3">
      <c r="A24" s="199" t="s">
        <v>1485</v>
      </c>
      <c r="B24" s="199" t="s">
        <v>19</v>
      </c>
      <c r="C24" s="199" t="s">
        <v>19</v>
      </c>
      <c r="D24" s="441" t="s">
        <v>1998</v>
      </c>
      <c r="E24" s="435" t="s">
        <v>1972</v>
      </c>
      <c r="F24" s="441" t="s">
        <v>1971</v>
      </c>
      <c r="G24" s="441" t="s">
        <v>38</v>
      </c>
      <c r="H24" s="245">
        <v>123900</v>
      </c>
      <c r="I24" s="246">
        <v>13</v>
      </c>
      <c r="J24" s="246">
        <v>1</v>
      </c>
      <c r="K24" s="442">
        <v>13</v>
      </c>
      <c r="L24" s="322">
        <v>13</v>
      </c>
      <c r="M24" s="246">
        <v>1</v>
      </c>
      <c r="N24" s="246">
        <v>13</v>
      </c>
      <c r="O24" s="246">
        <v>0</v>
      </c>
      <c r="P24" s="246">
        <v>0</v>
      </c>
      <c r="Q24" s="246">
        <v>0</v>
      </c>
      <c r="R24" s="443">
        <v>0</v>
      </c>
      <c r="S24" s="444">
        <v>0</v>
      </c>
      <c r="T24" s="445">
        <v>0</v>
      </c>
      <c r="U24" s="444">
        <v>0</v>
      </c>
      <c r="V24" s="444">
        <v>0</v>
      </c>
      <c r="W24" s="444">
        <v>0</v>
      </c>
      <c r="X24" s="444">
        <v>0</v>
      </c>
      <c r="Y24" s="446">
        <v>0</v>
      </c>
      <c r="Z24" s="301"/>
      <c r="AA24" s="245">
        <v>154300</v>
      </c>
      <c r="AB24" s="442">
        <v>45.666666666666664</v>
      </c>
      <c r="AC24" s="442">
        <v>45.666666666666664</v>
      </c>
      <c r="AD24" s="246">
        <v>12</v>
      </c>
      <c r="AE24" s="246">
        <v>3</v>
      </c>
      <c r="AF24" s="246">
        <v>137</v>
      </c>
      <c r="AG24" s="200"/>
      <c r="AH24" s="449"/>
      <c r="AI24" s="444"/>
      <c r="AJ24" s="444"/>
      <c r="AK24" s="444"/>
      <c r="AL24" s="444"/>
      <c r="AM24" s="444"/>
      <c r="AN24" s="244"/>
      <c r="AO24" s="450"/>
      <c r="AP24" s="444"/>
      <c r="AQ24" s="444"/>
      <c r="AR24" s="444"/>
      <c r="AS24" s="444"/>
      <c r="AT24" s="444"/>
      <c r="AU24" s="244"/>
      <c r="AV24" s="450"/>
      <c r="AW24" s="444"/>
      <c r="AX24" s="444"/>
      <c r="AY24" s="444"/>
      <c r="AZ24" s="444"/>
      <c r="BA24" s="444"/>
      <c r="BB24" s="244"/>
    </row>
    <row r="25" spans="1:54" x14ac:dyDescent="0.3">
      <c r="A25" s="21" t="s">
        <v>955</v>
      </c>
      <c r="B25" s="21" t="s">
        <v>13</v>
      </c>
      <c r="C25" s="21" t="s">
        <v>13</v>
      </c>
      <c r="D25" s="299" t="s">
        <v>1998</v>
      </c>
      <c r="E25" s="299" t="s">
        <v>9</v>
      </c>
      <c r="F25" s="299" t="s">
        <v>9</v>
      </c>
      <c r="G25" s="299" t="s">
        <v>1998</v>
      </c>
      <c r="H25" s="241">
        <v>335600</v>
      </c>
      <c r="I25" s="20">
        <v>1280</v>
      </c>
      <c r="J25" s="20">
        <v>21</v>
      </c>
      <c r="K25" s="417">
        <v>60.952380952380949</v>
      </c>
      <c r="L25" s="243">
        <v>1280</v>
      </c>
      <c r="M25" s="20">
        <v>21</v>
      </c>
      <c r="N25" s="20">
        <v>60.952380952380949</v>
      </c>
      <c r="O25" s="20">
        <v>0</v>
      </c>
      <c r="P25" s="20">
        <v>0</v>
      </c>
      <c r="Q25" s="20">
        <v>0</v>
      </c>
      <c r="R25" s="414">
        <v>510</v>
      </c>
      <c r="S25" s="378">
        <v>9</v>
      </c>
      <c r="T25" s="415">
        <v>56.7</v>
      </c>
      <c r="U25" s="378">
        <v>1054</v>
      </c>
      <c r="V25" s="378">
        <v>17</v>
      </c>
      <c r="W25" s="378">
        <v>62</v>
      </c>
      <c r="X25" s="378">
        <v>0</v>
      </c>
      <c r="Y25" s="416">
        <v>0</v>
      </c>
      <c r="Z25" s="280"/>
      <c r="AA25" s="241">
        <v>307500</v>
      </c>
      <c r="AB25" s="417">
        <v>42.666666666666664</v>
      </c>
      <c r="AC25" s="417">
        <v>42.666666666666664</v>
      </c>
      <c r="AD25" s="20">
        <v>76</v>
      </c>
      <c r="AE25" s="20">
        <v>3</v>
      </c>
      <c r="AF25" s="20">
        <v>128</v>
      </c>
      <c r="AH25" s="418"/>
      <c r="AI25" s="378"/>
      <c r="AJ25" s="378"/>
      <c r="AK25" s="378"/>
      <c r="AL25" s="378"/>
      <c r="AM25" s="378"/>
      <c r="AN25" s="25"/>
      <c r="AO25" s="418"/>
      <c r="AP25" s="378"/>
      <c r="AQ25" s="378"/>
      <c r="AR25" s="378"/>
      <c r="AS25" s="378"/>
      <c r="AT25" s="378"/>
      <c r="AU25" s="25"/>
      <c r="AV25" s="418"/>
      <c r="AW25" s="378"/>
      <c r="AX25" s="378"/>
      <c r="AY25" s="378"/>
      <c r="AZ25" s="378"/>
      <c r="BA25" s="378"/>
      <c r="BB25" s="25"/>
    </row>
    <row r="26" spans="1:54" x14ac:dyDescent="0.3">
      <c r="A26" s="21" t="s">
        <v>1626</v>
      </c>
      <c r="B26" s="21" t="s">
        <v>22</v>
      </c>
      <c r="C26" s="21" t="s">
        <v>22</v>
      </c>
      <c r="D26" s="299" t="s">
        <v>1998</v>
      </c>
      <c r="E26" s="299" t="s">
        <v>9</v>
      </c>
      <c r="F26" s="299" t="s">
        <v>9</v>
      </c>
      <c r="G26" s="299" t="s">
        <v>1998</v>
      </c>
      <c r="H26" s="241">
        <v>214400</v>
      </c>
      <c r="I26" s="20">
        <v>146</v>
      </c>
      <c r="J26" s="20">
        <v>3</v>
      </c>
      <c r="K26" s="417">
        <v>48.666666666666664</v>
      </c>
      <c r="L26" s="243">
        <v>146</v>
      </c>
      <c r="M26" s="20">
        <v>3</v>
      </c>
      <c r="N26" s="20">
        <v>48.666666666666664</v>
      </c>
      <c r="O26" s="20">
        <v>0</v>
      </c>
      <c r="P26" s="20">
        <v>0</v>
      </c>
      <c r="Q26" s="20">
        <v>0</v>
      </c>
      <c r="R26" s="414">
        <v>0</v>
      </c>
      <c r="S26" s="378">
        <v>0</v>
      </c>
      <c r="T26" s="415">
        <v>0</v>
      </c>
      <c r="U26" s="378">
        <v>0</v>
      </c>
      <c r="V26" s="378">
        <v>0</v>
      </c>
      <c r="W26" s="378">
        <v>0</v>
      </c>
      <c r="X26" s="378">
        <v>0</v>
      </c>
      <c r="Y26" s="416">
        <v>0</v>
      </c>
      <c r="Z26" s="280"/>
      <c r="AA26" s="241">
        <v>214400</v>
      </c>
      <c r="AB26" s="417">
        <v>0</v>
      </c>
      <c r="AC26" s="417">
        <v>0</v>
      </c>
      <c r="AD26" s="20">
        <v>40</v>
      </c>
      <c r="AE26" s="20">
        <v>0</v>
      </c>
      <c r="AF26" s="20">
        <v>0</v>
      </c>
      <c r="AH26" s="418"/>
      <c r="AI26" s="378"/>
      <c r="AJ26" s="378"/>
      <c r="AK26" s="378"/>
      <c r="AL26" s="378"/>
      <c r="AM26" s="378"/>
      <c r="AN26" s="20"/>
      <c r="AO26" s="418"/>
      <c r="AP26" s="378"/>
      <c r="AQ26" s="378"/>
      <c r="AR26" s="378"/>
      <c r="AS26" s="378"/>
      <c r="AT26" s="378"/>
      <c r="AU26" s="20"/>
      <c r="AV26" s="418"/>
      <c r="AW26" s="378"/>
      <c r="AX26" s="378"/>
      <c r="AY26" s="378"/>
      <c r="AZ26" s="378"/>
      <c r="BA26" s="378"/>
      <c r="BB26" s="20"/>
    </row>
    <row r="27" spans="1:54" x14ac:dyDescent="0.3">
      <c r="A27" s="21" t="s">
        <v>1759</v>
      </c>
      <c r="B27" s="21" t="s">
        <v>19</v>
      </c>
      <c r="C27" s="21" t="s">
        <v>19</v>
      </c>
      <c r="D27" s="299" t="s">
        <v>1998</v>
      </c>
      <c r="E27" s="435" t="s">
        <v>1971</v>
      </c>
      <c r="F27" s="299" t="s">
        <v>1971</v>
      </c>
      <c r="G27" s="299" t="s">
        <v>1998</v>
      </c>
      <c r="H27" s="241">
        <v>335300</v>
      </c>
      <c r="I27" s="20">
        <v>1279</v>
      </c>
      <c r="J27" s="20">
        <v>21</v>
      </c>
      <c r="K27" s="417">
        <v>60.904761904761905</v>
      </c>
      <c r="L27" s="243">
        <v>1279</v>
      </c>
      <c r="M27" s="20">
        <v>21</v>
      </c>
      <c r="N27" s="20">
        <v>60.904761904761905</v>
      </c>
      <c r="O27" s="20">
        <v>1443</v>
      </c>
      <c r="P27" s="20">
        <v>19</v>
      </c>
      <c r="Q27" s="20">
        <v>75.900000000000006</v>
      </c>
      <c r="R27" s="414">
        <v>716</v>
      </c>
      <c r="S27" s="378">
        <v>12</v>
      </c>
      <c r="T27" s="415">
        <v>59.7</v>
      </c>
      <c r="U27" s="378">
        <v>0</v>
      </c>
      <c r="V27" s="378">
        <v>0</v>
      </c>
      <c r="W27" s="378">
        <v>0</v>
      </c>
      <c r="X27" s="378">
        <v>0</v>
      </c>
      <c r="Y27" s="416">
        <v>0</v>
      </c>
      <c r="Z27" s="298"/>
      <c r="AA27" s="241">
        <v>391200</v>
      </c>
      <c r="AB27" s="417">
        <v>78</v>
      </c>
      <c r="AC27" s="417">
        <v>75</v>
      </c>
      <c r="AD27" s="20">
        <v>54</v>
      </c>
      <c r="AE27" s="20">
        <v>8</v>
      </c>
      <c r="AF27" s="20">
        <v>624</v>
      </c>
      <c r="AH27" s="379"/>
      <c r="AI27" s="378"/>
      <c r="AJ27" s="378"/>
      <c r="AK27" s="378"/>
      <c r="AL27" s="378"/>
      <c r="AM27" s="378"/>
      <c r="AN27" s="20"/>
      <c r="AO27" s="418"/>
      <c r="AP27" s="378"/>
      <c r="AQ27" s="378"/>
      <c r="AR27" s="378"/>
      <c r="AS27" s="378"/>
      <c r="AT27" s="378"/>
      <c r="AU27" s="20"/>
      <c r="AV27" s="418"/>
      <c r="AW27" s="378"/>
      <c r="AX27" s="378"/>
      <c r="AY27" s="378"/>
      <c r="AZ27" s="378"/>
      <c r="BA27" s="378"/>
      <c r="BB27" s="20"/>
    </row>
    <row r="28" spans="1:54" x14ac:dyDescent="0.3">
      <c r="A28" s="199" t="s">
        <v>1855</v>
      </c>
      <c r="B28" s="199" t="s">
        <v>13</v>
      </c>
      <c r="C28" s="199" t="s">
        <v>1020</v>
      </c>
      <c r="D28" s="441" t="s">
        <v>1020</v>
      </c>
      <c r="E28" s="441" t="s">
        <v>10</v>
      </c>
      <c r="F28" s="441" t="s">
        <v>1020</v>
      </c>
      <c r="G28" s="441" t="s">
        <v>1020</v>
      </c>
      <c r="H28" s="245">
        <v>202800</v>
      </c>
      <c r="I28" s="246" t="s">
        <v>1020</v>
      </c>
      <c r="J28" s="246" t="s">
        <v>1020</v>
      </c>
      <c r="K28" s="442" t="s">
        <v>1020</v>
      </c>
      <c r="L28" s="322" t="s">
        <v>1020</v>
      </c>
      <c r="M28" s="246" t="s">
        <v>1020</v>
      </c>
      <c r="N28" s="246" t="s">
        <v>1020</v>
      </c>
      <c r="O28" s="246" t="s">
        <v>1020</v>
      </c>
      <c r="P28" s="246" t="s">
        <v>1020</v>
      </c>
      <c r="Q28" s="246" t="s">
        <v>1020</v>
      </c>
      <c r="R28" s="443" t="s">
        <v>1020</v>
      </c>
      <c r="S28" s="444" t="s">
        <v>1020</v>
      </c>
      <c r="T28" s="445" t="s">
        <v>1020</v>
      </c>
      <c r="U28" s="444" t="s">
        <v>1020</v>
      </c>
      <c r="V28" s="444" t="s">
        <v>1020</v>
      </c>
      <c r="W28" s="444" t="s">
        <v>1020</v>
      </c>
      <c r="X28" s="444" t="s">
        <v>1020</v>
      </c>
      <c r="Y28" s="446" t="s">
        <v>1020</v>
      </c>
      <c r="Z28" s="372"/>
      <c r="AA28" s="245">
        <v>373200</v>
      </c>
      <c r="AB28" s="442">
        <v>75.375</v>
      </c>
      <c r="AC28" s="442">
        <v>72</v>
      </c>
      <c r="AD28" s="246">
        <v>71</v>
      </c>
      <c r="AE28" s="246">
        <v>8</v>
      </c>
      <c r="AF28" s="246">
        <v>603</v>
      </c>
      <c r="AG28" s="200"/>
      <c r="AH28" s="449"/>
      <c r="AI28" s="444"/>
      <c r="AJ28" s="444"/>
      <c r="AK28" s="444"/>
      <c r="AL28" s="444"/>
      <c r="AM28" s="444"/>
      <c r="AN28" s="447"/>
      <c r="AO28" s="450"/>
      <c r="AP28" s="444"/>
      <c r="AQ28" s="444"/>
      <c r="AR28" s="444"/>
      <c r="AS28" s="444"/>
      <c r="AT28" s="444"/>
      <c r="AU28" s="447"/>
      <c r="AV28" s="450"/>
      <c r="AW28" s="444"/>
      <c r="AX28" s="444"/>
      <c r="AY28" s="444"/>
      <c r="AZ28" s="444"/>
      <c r="BA28" s="444"/>
      <c r="BB28" s="447"/>
    </row>
    <row r="29" spans="1:54" x14ac:dyDescent="0.3">
      <c r="A29" s="199" t="s">
        <v>1042</v>
      </c>
      <c r="B29" s="199" t="s">
        <v>17</v>
      </c>
      <c r="C29" s="199" t="s">
        <v>17</v>
      </c>
      <c r="D29" s="441" t="s">
        <v>1998</v>
      </c>
      <c r="E29" s="435" t="s">
        <v>1971</v>
      </c>
      <c r="F29" s="441" t="s">
        <v>10</v>
      </c>
      <c r="G29" s="441" t="s">
        <v>38</v>
      </c>
      <c r="H29" s="245">
        <v>203900</v>
      </c>
      <c r="I29" s="246">
        <v>288</v>
      </c>
      <c r="J29" s="246">
        <v>7</v>
      </c>
      <c r="K29" s="442">
        <v>41.142857142857146</v>
      </c>
      <c r="L29" s="322">
        <v>288</v>
      </c>
      <c r="M29" s="246">
        <v>7</v>
      </c>
      <c r="N29" s="246">
        <v>41.142857142857146</v>
      </c>
      <c r="O29" s="246">
        <v>365</v>
      </c>
      <c r="P29" s="246">
        <v>8</v>
      </c>
      <c r="Q29" s="246">
        <v>45.6</v>
      </c>
      <c r="R29" s="443">
        <v>202</v>
      </c>
      <c r="S29" s="444">
        <v>4</v>
      </c>
      <c r="T29" s="445">
        <v>50.5</v>
      </c>
      <c r="U29" s="444">
        <v>1510</v>
      </c>
      <c r="V29" s="444">
        <v>20</v>
      </c>
      <c r="W29" s="444">
        <v>75.5</v>
      </c>
      <c r="X29" s="444">
        <v>1532</v>
      </c>
      <c r="Y29" s="446">
        <v>20</v>
      </c>
      <c r="Z29" s="372"/>
      <c r="AA29" s="245">
        <v>203900</v>
      </c>
      <c r="AB29" s="442">
        <v>78.5</v>
      </c>
      <c r="AC29" s="442">
        <v>78.5</v>
      </c>
      <c r="AD29" s="246">
        <v>-42</v>
      </c>
      <c r="AE29" s="246">
        <v>2</v>
      </c>
      <c r="AF29" s="246">
        <v>157</v>
      </c>
      <c r="AG29" s="200"/>
      <c r="AH29" s="449"/>
      <c r="AI29" s="444"/>
      <c r="AJ29" s="444"/>
      <c r="AK29" s="444"/>
      <c r="AL29" s="444"/>
      <c r="AM29" s="444"/>
      <c r="AN29" s="199"/>
      <c r="AO29" s="450"/>
      <c r="AP29" s="444"/>
      <c r="AQ29" s="444"/>
      <c r="AR29" s="444"/>
      <c r="AS29" s="444"/>
      <c r="AT29" s="444"/>
      <c r="AU29" s="199"/>
      <c r="AV29" s="450"/>
      <c r="AW29" s="444"/>
      <c r="AX29" s="444"/>
      <c r="AY29" s="444"/>
      <c r="AZ29" s="444"/>
      <c r="BA29" s="444"/>
      <c r="BB29" s="199"/>
    </row>
    <row r="30" spans="1:54" x14ac:dyDescent="0.3">
      <c r="A30" s="21" t="s">
        <v>956</v>
      </c>
      <c r="B30" s="21" t="s">
        <v>18</v>
      </c>
      <c r="C30" s="21" t="s">
        <v>18</v>
      </c>
      <c r="D30" s="299" t="s">
        <v>1998</v>
      </c>
      <c r="E30" s="299" t="s">
        <v>1971</v>
      </c>
      <c r="F30" s="299" t="s">
        <v>1971</v>
      </c>
      <c r="G30" s="299" t="s">
        <v>1998</v>
      </c>
      <c r="H30" s="241">
        <v>461200</v>
      </c>
      <c r="I30" s="20">
        <v>1843</v>
      </c>
      <c r="J30" s="20">
        <v>22</v>
      </c>
      <c r="K30" s="417">
        <v>83.772727272727266</v>
      </c>
      <c r="L30" s="243">
        <v>1843</v>
      </c>
      <c r="M30" s="20">
        <v>22</v>
      </c>
      <c r="N30" s="20">
        <v>83.772727272727266</v>
      </c>
      <c r="O30" s="20">
        <v>1451</v>
      </c>
      <c r="P30" s="20">
        <v>19</v>
      </c>
      <c r="Q30" s="20">
        <v>76.400000000000006</v>
      </c>
      <c r="R30" s="414">
        <v>601</v>
      </c>
      <c r="S30" s="378">
        <v>11</v>
      </c>
      <c r="T30" s="415">
        <v>54.6</v>
      </c>
      <c r="U30" s="378">
        <v>1205</v>
      </c>
      <c r="V30" s="378">
        <v>20</v>
      </c>
      <c r="W30" s="378">
        <v>60.25</v>
      </c>
      <c r="X30" s="378">
        <v>0</v>
      </c>
      <c r="Y30" s="416">
        <v>0</v>
      </c>
      <c r="Z30" s="280"/>
      <c r="AA30" s="241">
        <v>417200</v>
      </c>
      <c r="AB30" s="417">
        <v>81.5</v>
      </c>
      <c r="AC30" s="417">
        <v>81</v>
      </c>
      <c r="AD30" s="20">
        <v>80</v>
      </c>
      <c r="AE30" s="20">
        <v>8</v>
      </c>
      <c r="AF30" s="20">
        <v>652</v>
      </c>
      <c r="AH30" s="379"/>
      <c r="AI30" s="378"/>
      <c r="AJ30" s="378"/>
      <c r="AK30" s="378"/>
      <c r="AL30" s="378"/>
      <c r="AM30" s="378"/>
      <c r="AN30" s="203"/>
      <c r="AO30" s="418"/>
      <c r="AP30" s="378"/>
      <c r="AQ30" s="378"/>
      <c r="AR30" s="378"/>
      <c r="AS30" s="378"/>
      <c r="AT30" s="378"/>
      <c r="AU30" s="203"/>
      <c r="AV30" s="418"/>
      <c r="AW30" s="378"/>
      <c r="AX30" s="378"/>
      <c r="AY30" s="378"/>
      <c r="AZ30" s="378"/>
      <c r="BA30" s="378"/>
      <c r="BB30" s="203"/>
    </row>
    <row r="31" spans="1:54" x14ac:dyDescent="0.3">
      <c r="A31" s="21" t="s">
        <v>1043</v>
      </c>
      <c r="B31" s="21" t="s">
        <v>13</v>
      </c>
      <c r="C31" s="21" t="s">
        <v>13</v>
      </c>
      <c r="D31" s="299" t="s">
        <v>1998</v>
      </c>
      <c r="E31" s="299" t="s">
        <v>1972</v>
      </c>
      <c r="F31" s="299" t="s">
        <v>1972</v>
      </c>
      <c r="G31" s="299" t="s">
        <v>1998</v>
      </c>
      <c r="H31" s="241">
        <v>421100</v>
      </c>
      <c r="I31" s="20">
        <v>1606</v>
      </c>
      <c r="J31" s="20">
        <v>21</v>
      </c>
      <c r="K31" s="417">
        <v>76.476190476190482</v>
      </c>
      <c r="L31" s="243">
        <v>1606</v>
      </c>
      <c r="M31" s="20">
        <v>21</v>
      </c>
      <c r="N31" s="20">
        <v>76.476190476190482</v>
      </c>
      <c r="O31" s="20">
        <v>1859</v>
      </c>
      <c r="P31" s="20">
        <v>22</v>
      </c>
      <c r="Q31" s="20">
        <v>84.5</v>
      </c>
      <c r="R31" s="414">
        <v>1330</v>
      </c>
      <c r="S31" s="378">
        <v>17</v>
      </c>
      <c r="T31" s="415">
        <v>78.2</v>
      </c>
      <c r="U31" s="378">
        <v>630</v>
      </c>
      <c r="V31" s="378">
        <v>13</v>
      </c>
      <c r="W31" s="378">
        <v>48.46</v>
      </c>
      <c r="X31" s="378">
        <v>610</v>
      </c>
      <c r="Y31" s="416">
        <v>12</v>
      </c>
      <c r="Z31" s="280"/>
      <c r="AA31" s="241">
        <v>423600</v>
      </c>
      <c r="AB31" s="417">
        <v>80</v>
      </c>
      <c r="AC31" s="417">
        <v>91.333333333333329</v>
      </c>
      <c r="AD31" s="20">
        <v>36</v>
      </c>
      <c r="AE31" s="20">
        <v>8</v>
      </c>
      <c r="AF31" s="20">
        <v>640</v>
      </c>
      <c r="AH31" s="379"/>
      <c r="AI31" s="378"/>
      <c r="AJ31" s="378"/>
      <c r="AK31" s="378"/>
      <c r="AL31" s="378"/>
      <c r="AM31" s="378"/>
      <c r="AN31" s="63"/>
      <c r="AO31" s="418"/>
      <c r="AP31" s="378"/>
      <c r="AQ31" s="378"/>
      <c r="AR31" s="378"/>
      <c r="AS31" s="378"/>
      <c r="AT31" s="378"/>
      <c r="AU31" s="63"/>
      <c r="AV31" s="418"/>
      <c r="AW31" s="378"/>
      <c r="AX31" s="378"/>
      <c r="AY31" s="378"/>
      <c r="AZ31" s="378"/>
      <c r="BA31" s="378"/>
      <c r="BB31" s="63"/>
    </row>
    <row r="32" spans="1:54" x14ac:dyDescent="0.3">
      <c r="A32" s="199" t="s">
        <v>1856</v>
      </c>
      <c r="B32" s="199" t="s">
        <v>25</v>
      </c>
      <c r="C32" s="199" t="s">
        <v>1020</v>
      </c>
      <c r="D32" s="441" t="s">
        <v>1020</v>
      </c>
      <c r="E32" s="441" t="s">
        <v>10</v>
      </c>
      <c r="F32" s="441" t="s">
        <v>1020</v>
      </c>
      <c r="G32" s="441" t="s">
        <v>1020</v>
      </c>
      <c r="H32" s="245">
        <v>102400</v>
      </c>
      <c r="I32" s="246" t="s">
        <v>1020</v>
      </c>
      <c r="J32" s="246" t="s">
        <v>1020</v>
      </c>
      <c r="K32" s="442" t="s">
        <v>1020</v>
      </c>
      <c r="L32" s="322" t="s">
        <v>1020</v>
      </c>
      <c r="M32" s="246" t="s">
        <v>1020</v>
      </c>
      <c r="N32" s="246" t="s">
        <v>1020</v>
      </c>
      <c r="O32" s="246" t="s">
        <v>1020</v>
      </c>
      <c r="P32" s="246" t="s">
        <v>1020</v>
      </c>
      <c r="Q32" s="246" t="s">
        <v>1020</v>
      </c>
      <c r="R32" s="443" t="s">
        <v>1020</v>
      </c>
      <c r="S32" s="444" t="s">
        <v>1020</v>
      </c>
      <c r="T32" s="445" t="s">
        <v>1020</v>
      </c>
      <c r="U32" s="444" t="s">
        <v>1020</v>
      </c>
      <c r="V32" s="444" t="s">
        <v>1020</v>
      </c>
      <c r="W32" s="444" t="s">
        <v>1020</v>
      </c>
      <c r="X32" s="444" t="s">
        <v>1020</v>
      </c>
      <c r="Y32" s="446" t="s">
        <v>1020</v>
      </c>
      <c r="Z32" s="301"/>
      <c r="AA32" s="245">
        <v>102400</v>
      </c>
      <c r="AB32" s="442">
        <v>0</v>
      </c>
      <c r="AC32" s="442">
        <v>0</v>
      </c>
      <c r="AD32" s="246">
        <v>19</v>
      </c>
      <c r="AE32" s="246">
        <v>0</v>
      </c>
      <c r="AF32" s="246">
        <v>0</v>
      </c>
      <c r="AG32" s="200"/>
      <c r="AH32" s="450"/>
      <c r="AI32" s="444"/>
      <c r="AJ32" s="444"/>
      <c r="AK32" s="444"/>
      <c r="AL32" s="444"/>
      <c r="AM32" s="444"/>
      <c r="AN32" s="278"/>
      <c r="AO32" s="450"/>
      <c r="AP32" s="444"/>
      <c r="AQ32" s="444"/>
      <c r="AR32" s="444"/>
      <c r="AS32" s="444"/>
      <c r="AT32" s="444"/>
      <c r="AU32" s="278"/>
      <c r="AV32" s="450"/>
      <c r="AW32" s="444"/>
      <c r="AX32" s="444"/>
      <c r="AY32" s="444"/>
      <c r="AZ32" s="444"/>
      <c r="BA32" s="444"/>
      <c r="BB32" s="278"/>
    </row>
    <row r="33" spans="1:54" x14ac:dyDescent="0.3">
      <c r="A33" s="21" t="s">
        <v>1044</v>
      </c>
      <c r="B33" s="21" t="s">
        <v>2</v>
      </c>
      <c r="C33" s="21" t="s">
        <v>2</v>
      </c>
      <c r="D33" s="299" t="s">
        <v>1998</v>
      </c>
      <c r="E33" s="299" t="s">
        <v>1974</v>
      </c>
      <c r="F33" s="299" t="s">
        <v>1974</v>
      </c>
      <c r="G33" s="299" t="s">
        <v>1998</v>
      </c>
      <c r="H33" s="241">
        <v>429400</v>
      </c>
      <c r="I33" s="20">
        <v>1716</v>
      </c>
      <c r="J33" s="20">
        <v>22</v>
      </c>
      <c r="K33" s="417">
        <v>78</v>
      </c>
      <c r="L33" s="243">
        <v>1716</v>
      </c>
      <c r="M33" s="20">
        <v>22</v>
      </c>
      <c r="N33" s="20">
        <v>78</v>
      </c>
      <c r="O33" s="20">
        <v>1816</v>
      </c>
      <c r="P33" s="20">
        <v>22</v>
      </c>
      <c r="Q33" s="20">
        <v>82.5</v>
      </c>
      <c r="R33" s="414">
        <v>1248</v>
      </c>
      <c r="S33" s="378">
        <v>16</v>
      </c>
      <c r="T33" s="415">
        <v>78</v>
      </c>
      <c r="U33" s="378">
        <v>1190</v>
      </c>
      <c r="V33" s="378">
        <v>16</v>
      </c>
      <c r="W33" s="378">
        <v>74.38</v>
      </c>
      <c r="X33" s="378">
        <v>112</v>
      </c>
      <c r="Y33" s="416">
        <v>3</v>
      </c>
      <c r="Z33" s="21"/>
      <c r="AA33" s="241">
        <v>463200</v>
      </c>
      <c r="AB33" s="417">
        <v>93.875</v>
      </c>
      <c r="AC33" s="417">
        <v>77</v>
      </c>
      <c r="AD33" s="20">
        <v>91</v>
      </c>
      <c r="AE33" s="20">
        <v>8</v>
      </c>
      <c r="AF33" s="20">
        <v>751</v>
      </c>
      <c r="AH33" s="418"/>
      <c r="AI33" s="378"/>
      <c r="AJ33" s="378"/>
      <c r="AK33" s="378"/>
      <c r="AL33" s="378"/>
      <c r="AM33" s="378"/>
      <c r="AN33" s="21"/>
      <c r="AO33" s="418"/>
      <c r="AP33" s="378"/>
      <c r="AQ33" s="378"/>
      <c r="AR33" s="378"/>
      <c r="AS33" s="378"/>
      <c r="AT33" s="378"/>
      <c r="AU33" s="21"/>
      <c r="AV33" s="418"/>
      <c r="AW33" s="378"/>
      <c r="AX33" s="378"/>
      <c r="AY33" s="378"/>
      <c r="AZ33" s="378"/>
      <c r="BA33" s="378"/>
      <c r="BB33" s="21"/>
    </row>
    <row r="34" spans="1:54" x14ac:dyDescent="0.3">
      <c r="A34" s="199" t="s">
        <v>894</v>
      </c>
      <c r="B34" s="437" t="s">
        <v>3</v>
      </c>
      <c r="C34" s="199" t="s">
        <v>21</v>
      </c>
      <c r="D34" s="441" t="s">
        <v>38</v>
      </c>
      <c r="E34" s="435" t="s">
        <v>10</v>
      </c>
      <c r="F34" s="441" t="s">
        <v>1972</v>
      </c>
      <c r="G34" s="441" t="s">
        <v>38</v>
      </c>
      <c r="H34" s="245">
        <v>123900</v>
      </c>
      <c r="I34" s="246">
        <v>0</v>
      </c>
      <c r="J34" s="246">
        <v>0</v>
      </c>
      <c r="K34" s="442" t="s">
        <v>1020</v>
      </c>
      <c r="L34" s="322">
        <v>0</v>
      </c>
      <c r="M34" s="246">
        <v>0</v>
      </c>
      <c r="N34" s="246">
        <v>0</v>
      </c>
      <c r="O34" s="246">
        <v>67</v>
      </c>
      <c r="P34" s="246">
        <v>1</v>
      </c>
      <c r="Q34" s="246">
        <v>67</v>
      </c>
      <c r="R34" s="443">
        <v>180</v>
      </c>
      <c r="S34" s="444">
        <v>3</v>
      </c>
      <c r="T34" s="445">
        <v>60</v>
      </c>
      <c r="U34" s="444">
        <v>434</v>
      </c>
      <c r="V34" s="444">
        <v>9</v>
      </c>
      <c r="W34" s="444">
        <v>48.22</v>
      </c>
      <c r="X34" s="444">
        <v>0</v>
      </c>
      <c r="Y34" s="446">
        <v>0</v>
      </c>
      <c r="Z34" s="244"/>
      <c r="AA34" s="245">
        <v>284200</v>
      </c>
      <c r="AB34" s="442">
        <v>58.875</v>
      </c>
      <c r="AC34" s="442">
        <v>59.333333333333336</v>
      </c>
      <c r="AD34" s="246">
        <v>42</v>
      </c>
      <c r="AE34" s="246">
        <v>8</v>
      </c>
      <c r="AF34" s="246">
        <v>471</v>
      </c>
      <c r="AG34" s="200"/>
      <c r="AH34" s="449"/>
      <c r="AI34" s="444"/>
      <c r="AJ34" s="444"/>
      <c r="AK34" s="444"/>
      <c r="AL34" s="444"/>
      <c r="AM34" s="444"/>
      <c r="AN34" s="447"/>
      <c r="AO34" s="450"/>
      <c r="AP34" s="444"/>
      <c r="AQ34" s="444"/>
      <c r="AR34" s="444"/>
      <c r="AS34" s="444"/>
      <c r="AT34" s="444"/>
      <c r="AU34" s="447"/>
      <c r="AV34" s="450"/>
      <c r="AW34" s="444"/>
      <c r="AX34" s="444"/>
      <c r="AY34" s="444"/>
      <c r="AZ34" s="444"/>
      <c r="BA34" s="444"/>
      <c r="BB34" s="447"/>
    </row>
    <row r="35" spans="1:54" x14ac:dyDescent="0.3">
      <c r="A35" s="199" t="s">
        <v>1486</v>
      </c>
      <c r="B35" s="199" t="s">
        <v>15</v>
      </c>
      <c r="C35" s="199" t="s">
        <v>15</v>
      </c>
      <c r="D35" s="441" t="s">
        <v>1998</v>
      </c>
      <c r="E35" s="441" t="s">
        <v>38</v>
      </c>
      <c r="F35" s="441" t="s">
        <v>38</v>
      </c>
      <c r="G35" s="441" t="s">
        <v>1998</v>
      </c>
      <c r="H35" s="245">
        <v>172900</v>
      </c>
      <c r="I35" s="246">
        <v>157</v>
      </c>
      <c r="J35" s="246">
        <v>4</v>
      </c>
      <c r="K35" s="442">
        <v>39.25</v>
      </c>
      <c r="L35" s="322">
        <v>157</v>
      </c>
      <c r="M35" s="246">
        <v>4</v>
      </c>
      <c r="N35" s="246">
        <v>39.25</v>
      </c>
      <c r="O35" s="246">
        <v>0</v>
      </c>
      <c r="P35" s="246">
        <v>0</v>
      </c>
      <c r="Q35" s="246">
        <v>0</v>
      </c>
      <c r="R35" s="443">
        <v>0</v>
      </c>
      <c r="S35" s="444">
        <v>0</v>
      </c>
      <c r="T35" s="445">
        <v>0</v>
      </c>
      <c r="U35" s="444">
        <v>0</v>
      </c>
      <c r="V35" s="444">
        <v>0</v>
      </c>
      <c r="W35" s="444">
        <v>0</v>
      </c>
      <c r="X35" s="444">
        <v>0</v>
      </c>
      <c r="Y35" s="446">
        <v>0</v>
      </c>
      <c r="Z35" s="246"/>
      <c r="AA35" s="245">
        <v>172900</v>
      </c>
      <c r="AB35" s="442">
        <v>0</v>
      </c>
      <c r="AC35" s="442">
        <v>0</v>
      </c>
      <c r="AD35" s="246">
        <v>33</v>
      </c>
      <c r="AE35" s="246">
        <v>0</v>
      </c>
      <c r="AF35" s="246">
        <v>0</v>
      </c>
      <c r="AG35" s="200"/>
      <c r="AH35" s="450"/>
      <c r="AI35" s="444"/>
      <c r="AJ35" s="444"/>
      <c r="AK35" s="444"/>
      <c r="AL35" s="444"/>
      <c r="AM35" s="444"/>
      <c r="AN35" s="199"/>
      <c r="AO35" s="450"/>
      <c r="AP35" s="444"/>
      <c r="AQ35" s="444"/>
      <c r="AR35" s="444"/>
      <c r="AS35" s="444"/>
      <c r="AT35" s="444"/>
      <c r="AU35" s="199"/>
      <c r="AV35" s="450"/>
      <c r="AW35" s="444"/>
      <c r="AX35" s="444"/>
      <c r="AY35" s="444"/>
      <c r="AZ35" s="444"/>
      <c r="BA35" s="444"/>
      <c r="BB35" s="199"/>
    </row>
    <row r="36" spans="1:54" x14ac:dyDescent="0.3">
      <c r="A36" s="21" t="s">
        <v>1045</v>
      </c>
      <c r="B36" s="21" t="s">
        <v>17</v>
      </c>
      <c r="C36" s="21" t="s">
        <v>17</v>
      </c>
      <c r="D36" s="299" t="s">
        <v>1998</v>
      </c>
      <c r="E36" s="299" t="s">
        <v>9</v>
      </c>
      <c r="F36" s="299" t="s">
        <v>9</v>
      </c>
      <c r="G36" s="299" t="s">
        <v>1998</v>
      </c>
      <c r="H36" s="241">
        <v>357000</v>
      </c>
      <c r="I36" s="20">
        <v>1167</v>
      </c>
      <c r="J36" s="20">
        <v>18</v>
      </c>
      <c r="K36" s="417">
        <v>64.833333333333329</v>
      </c>
      <c r="L36" s="243">
        <v>1167</v>
      </c>
      <c r="M36" s="20">
        <v>18</v>
      </c>
      <c r="N36" s="20">
        <v>64.833333333333329</v>
      </c>
      <c r="O36" s="20">
        <v>1463</v>
      </c>
      <c r="P36" s="20">
        <v>21</v>
      </c>
      <c r="Q36" s="20">
        <v>69.7</v>
      </c>
      <c r="R36" s="414">
        <v>916</v>
      </c>
      <c r="S36" s="378">
        <v>16</v>
      </c>
      <c r="T36" s="415">
        <v>57.2</v>
      </c>
      <c r="U36" s="378">
        <v>1260</v>
      </c>
      <c r="V36" s="378">
        <v>21</v>
      </c>
      <c r="W36" s="378">
        <v>60</v>
      </c>
      <c r="X36" s="378">
        <v>490</v>
      </c>
      <c r="Y36" s="416">
        <v>11</v>
      </c>
      <c r="Z36" s="298"/>
      <c r="AA36" s="241">
        <v>435900</v>
      </c>
      <c r="AB36" s="417">
        <v>76.5</v>
      </c>
      <c r="AC36" s="417">
        <v>102.66666666666667</v>
      </c>
      <c r="AD36" s="20">
        <v>32</v>
      </c>
      <c r="AE36" s="20">
        <v>8</v>
      </c>
      <c r="AF36" s="20">
        <v>612</v>
      </c>
      <c r="AH36" s="379"/>
      <c r="AI36" s="378"/>
      <c r="AJ36" s="378"/>
      <c r="AK36" s="378"/>
      <c r="AL36" s="378"/>
      <c r="AM36" s="378"/>
      <c r="AN36" s="21"/>
      <c r="AO36" s="418"/>
      <c r="AP36" s="378"/>
      <c r="AQ36" s="378"/>
      <c r="AR36" s="378"/>
      <c r="AS36" s="378"/>
      <c r="AT36" s="378"/>
      <c r="AU36" s="21"/>
      <c r="AV36" s="418"/>
      <c r="AW36" s="378"/>
      <c r="AX36" s="378"/>
      <c r="AY36" s="378"/>
      <c r="AZ36" s="378"/>
      <c r="BA36" s="378"/>
      <c r="BB36" s="21"/>
    </row>
    <row r="37" spans="1:54" x14ac:dyDescent="0.3">
      <c r="A37" s="21" t="s">
        <v>1046</v>
      </c>
      <c r="B37" s="21" t="s">
        <v>2</v>
      </c>
      <c r="C37" s="21" t="s">
        <v>2</v>
      </c>
      <c r="D37" s="299" t="s">
        <v>1998</v>
      </c>
      <c r="E37" s="299" t="s">
        <v>1974</v>
      </c>
      <c r="F37" s="299" t="s">
        <v>1974</v>
      </c>
      <c r="G37" s="299" t="s">
        <v>1998</v>
      </c>
      <c r="H37" s="241">
        <v>330000</v>
      </c>
      <c r="I37" s="20">
        <v>1019</v>
      </c>
      <c r="J37" s="20">
        <v>17</v>
      </c>
      <c r="K37" s="417">
        <v>59.941176470588232</v>
      </c>
      <c r="L37" s="243">
        <v>1019</v>
      </c>
      <c r="M37" s="20">
        <v>17</v>
      </c>
      <c r="N37" s="20">
        <v>59.941176470588232</v>
      </c>
      <c r="O37" s="20">
        <v>930</v>
      </c>
      <c r="P37" s="20">
        <v>14</v>
      </c>
      <c r="Q37" s="20">
        <v>66.400000000000006</v>
      </c>
      <c r="R37" s="414">
        <v>904</v>
      </c>
      <c r="S37" s="378">
        <v>13</v>
      </c>
      <c r="T37" s="415">
        <v>69.5</v>
      </c>
      <c r="U37" s="378">
        <v>617</v>
      </c>
      <c r="V37" s="378">
        <v>13</v>
      </c>
      <c r="W37" s="378">
        <v>47.46</v>
      </c>
      <c r="X37" s="378">
        <v>0</v>
      </c>
      <c r="Y37" s="416">
        <v>0</v>
      </c>
      <c r="Z37" s="21"/>
      <c r="AA37" s="241">
        <v>339400</v>
      </c>
      <c r="AB37" s="417">
        <v>62.25</v>
      </c>
      <c r="AC37" s="417">
        <v>64.333333333333329</v>
      </c>
      <c r="AD37" s="20">
        <v>74</v>
      </c>
      <c r="AE37" s="20">
        <v>8</v>
      </c>
      <c r="AF37" s="20">
        <v>498</v>
      </c>
      <c r="AH37" s="379"/>
      <c r="AI37" s="378"/>
      <c r="AJ37" s="378"/>
      <c r="AK37" s="378"/>
      <c r="AL37" s="378"/>
      <c r="AM37" s="378"/>
      <c r="AN37" s="21"/>
      <c r="AO37" s="418"/>
      <c r="AP37" s="378"/>
      <c r="AQ37" s="378"/>
      <c r="AR37" s="378"/>
      <c r="AS37" s="378"/>
      <c r="AT37" s="378"/>
      <c r="AU37" s="21"/>
      <c r="AV37" s="418"/>
      <c r="AW37" s="378"/>
      <c r="AX37" s="378"/>
      <c r="AY37" s="378"/>
      <c r="AZ37" s="378"/>
      <c r="BA37" s="378"/>
      <c r="BB37" s="21"/>
    </row>
    <row r="38" spans="1:54" x14ac:dyDescent="0.3">
      <c r="A38" s="21" t="s">
        <v>1047</v>
      </c>
      <c r="B38" s="21" t="s">
        <v>16</v>
      </c>
      <c r="C38" s="21" t="s">
        <v>16</v>
      </c>
      <c r="D38" s="299" t="s">
        <v>1998</v>
      </c>
      <c r="E38" s="299" t="s">
        <v>38</v>
      </c>
      <c r="F38" s="299" t="s">
        <v>38</v>
      </c>
      <c r="G38" s="299" t="s">
        <v>1998</v>
      </c>
      <c r="H38" s="241">
        <v>233700</v>
      </c>
      <c r="I38" s="20">
        <v>763</v>
      </c>
      <c r="J38" s="20">
        <v>17</v>
      </c>
      <c r="K38" s="417">
        <v>44.882352941176471</v>
      </c>
      <c r="L38" s="243">
        <v>763</v>
      </c>
      <c r="M38" s="20">
        <v>17</v>
      </c>
      <c r="N38" s="20">
        <v>44.882352941176471</v>
      </c>
      <c r="O38" s="20">
        <v>286</v>
      </c>
      <c r="P38" s="20">
        <v>6</v>
      </c>
      <c r="Q38" s="20">
        <v>47.7</v>
      </c>
      <c r="R38" s="414">
        <v>298</v>
      </c>
      <c r="S38" s="378">
        <v>5</v>
      </c>
      <c r="T38" s="415">
        <v>59.6</v>
      </c>
      <c r="U38" s="378">
        <v>382</v>
      </c>
      <c r="V38" s="378">
        <v>7</v>
      </c>
      <c r="W38" s="378">
        <v>54.57</v>
      </c>
      <c r="X38" s="378">
        <v>1268</v>
      </c>
      <c r="Y38" s="416">
        <v>20</v>
      </c>
      <c r="Z38" s="21"/>
      <c r="AA38" s="241">
        <v>303300</v>
      </c>
      <c r="AB38" s="417">
        <v>60.571428571428569</v>
      </c>
      <c r="AC38" s="417">
        <v>60</v>
      </c>
      <c r="AD38" s="20">
        <v>43</v>
      </c>
      <c r="AE38" s="20">
        <v>7</v>
      </c>
      <c r="AF38" s="20">
        <v>424</v>
      </c>
      <c r="AH38" s="379"/>
      <c r="AI38" s="378"/>
      <c r="AJ38" s="378"/>
      <c r="AK38" s="378"/>
      <c r="AL38" s="378"/>
      <c r="AM38" s="378"/>
      <c r="AN38" s="21"/>
      <c r="AO38" s="418"/>
      <c r="AP38" s="378"/>
      <c r="AQ38" s="378"/>
      <c r="AR38" s="378"/>
      <c r="AS38" s="378"/>
      <c r="AT38" s="378"/>
      <c r="AU38" s="21"/>
      <c r="AV38" s="418"/>
      <c r="AW38" s="378"/>
      <c r="AX38" s="378"/>
      <c r="AY38" s="378"/>
      <c r="AZ38" s="378"/>
      <c r="BA38" s="378"/>
      <c r="BB38" s="21"/>
    </row>
    <row r="39" spans="1:54" x14ac:dyDescent="0.3">
      <c r="A39" s="199" t="s">
        <v>1758</v>
      </c>
      <c r="B39" s="199" t="s">
        <v>2</v>
      </c>
      <c r="C39" s="199" t="s">
        <v>2</v>
      </c>
      <c r="D39" s="441" t="s">
        <v>1998</v>
      </c>
      <c r="E39" s="435" t="s">
        <v>1971</v>
      </c>
      <c r="F39" s="441" t="s">
        <v>9</v>
      </c>
      <c r="G39" s="441" t="s">
        <v>38</v>
      </c>
      <c r="H39" s="245">
        <v>123900</v>
      </c>
      <c r="I39" s="246">
        <v>0</v>
      </c>
      <c r="J39" s="246">
        <v>0</v>
      </c>
      <c r="K39" s="442" t="s">
        <v>1020</v>
      </c>
      <c r="L39" s="322">
        <v>0</v>
      </c>
      <c r="M39" s="246">
        <v>0</v>
      </c>
      <c r="N39" s="246">
        <v>0</v>
      </c>
      <c r="O39" s="246">
        <v>0</v>
      </c>
      <c r="P39" s="246">
        <v>0</v>
      </c>
      <c r="Q39" s="246">
        <v>0</v>
      </c>
      <c r="R39" s="443">
        <v>0</v>
      </c>
      <c r="S39" s="444">
        <v>0</v>
      </c>
      <c r="T39" s="445">
        <v>0</v>
      </c>
      <c r="U39" s="444">
        <v>0</v>
      </c>
      <c r="V39" s="444">
        <v>0</v>
      </c>
      <c r="W39" s="444">
        <v>0</v>
      </c>
      <c r="X39" s="444">
        <v>0</v>
      </c>
      <c r="Y39" s="446">
        <v>0</v>
      </c>
      <c r="Z39" s="372"/>
      <c r="AA39" s="245">
        <v>123900</v>
      </c>
      <c r="AB39" s="442">
        <v>0</v>
      </c>
      <c r="AC39" s="442">
        <v>0</v>
      </c>
      <c r="AD39" s="246">
        <v>23</v>
      </c>
      <c r="AE39" s="246">
        <v>0</v>
      </c>
      <c r="AF39" s="246">
        <v>0</v>
      </c>
      <c r="AG39" s="200"/>
      <c r="AH39" s="449"/>
      <c r="AI39" s="444"/>
      <c r="AJ39" s="444"/>
      <c r="AK39" s="444"/>
      <c r="AL39" s="444"/>
      <c r="AM39" s="444"/>
      <c r="AN39" s="278"/>
      <c r="AO39" s="450"/>
      <c r="AP39" s="444"/>
      <c r="AQ39" s="444"/>
      <c r="AR39" s="444"/>
      <c r="AS39" s="444"/>
      <c r="AT39" s="444"/>
      <c r="AU39" s="278"/>
      <c r="AV39" s="450"/>
      <c r="AW39" s="444"/>
      <c r="AX39" s="444"/>
      <c r="AY39" s="444"/>
      <c r="AZ39" s="444"/>
      <c r="BA39" s="444"/>
      <c r="BB39" s="278"/>
    </row>
    <row r="40" spans="1:54" x14ac:dyDescent="0.3">
      <c r="A40" s="199" t="s">
        <v>1857</v>
      </c>
      <c r="B40" s="199" t="s">
        <v>23</v>
      </c>
      <c r="C40" s="199" t="s">
        <v>1020</v>
      </c>
      <c r="D40" s="441" t="s">
        <v>1020</v>
      </c>
      <c r="E40" s="441" t="s">
        <v>10</v>
      </c>
      <c r="F40" s="441" t="s">
        <v>1020</v>
      </c>
      <c r="G40" s="441" t="s">
        <v>1020</v>
      </c>
      <c r="H40" s="245">
        <v>102400</v>
      </c>
      <c r="I40" s="246" t="s">
        <v>1020</v>
      </c>
      <c r="J40" s="246" t="s">
        <v>1020</v>
      </c>
      <c r="K40" s="442" t="s">
        <v>1020</v>
      </c>
      <c r="L40" s="322" t="s">
        <v>1020</v>
      </c>
      <c r="M40" s="246" t="s">
        <v>1020</v>
      </c>
      <c r="N40" s="246" t="s">
        <v>1020</v>
      </c>
      <c r="O40" s="246" t="s">
        <v>1020</v>
      </c>
      <c r="P40" s="246" t="s">
        <v>1020</v>
      </c>
      <c r="Q40" s="246" t="s">
        <v>1020</v>
      </c>
      <c r="R40" s="443" t="s">
        <v>1020</v>
      </c>
      <c r="S40" s="444" t="s">
        <v>1020</v>
      </c>
      <c r="T40" s="445" t="s">
        <v>1020</v>
      </c>
      <c r="U40" s="444" t="s">
        <v>1020</v>
      </c>
      <c r="V40" s="444" t="s">
        <v>1020</v>
      </c>
      <c r="W40" s="444" t="s">
        <v>1020</v>
      </c>
      <c r="X40" s="444" t="s">
        <v>1020</v>
      </c>
      <c r="Y40" s="446" t="s">
        <v>1020</v>
      </c>
      <c r="Z40" s="301"/>
      <c r="AA40" s="245">
        <v>102400</v>
      </c>
      <c r="AB40" s="442">
        <v>0</v>
      </c>
      <c r="AC40" s="442">
        <v>0</v>
      </c>
      <c r="AD40" s="246">
        <v>19</v>
      </c>
      <c r="AE40" s="246">
        <v>0</v>
      </c>
      <c r="AF40" s="246">
        <v>0</v>
      </c>
      <c r="AG40" s="200"/>
      <c r="AH40" s="450"/>
      <c r="AI40" s="444"/>
      <c r="AJ40" s="444"/>
      <c r="AK40" s="444"/>
      <c r="AL40" s="444"/>
      <c r="AM40" s="444"/>
      <c r="AN40" s="278"/>
      <c r="AO40" s="450"/>
      <c r="AP40" s="444"/>
      <c r="AQ40" s="444"/>
      <c r="AR40" s="444"/>
      <c r="AS40" s="444"/>
      <c r="AT40" s="444"/>
      <c r="AU40" s="278"/>
      <c r="AV40" s="450"/>
      <c r="AW40" s="444"/>
      <c r="AX40" s="444"/>
      <c r="AY40" s="444"/>
      <c r="AZ40" s="444"/>
      <c r="BA40" s="444"/>
      <c r="BB40" s="278"/>
    </row>
    <row r="41" spans="1:54" x14ac:dyDescent="0.3">
      <c r="A41" s="199" t="s">
        <v>1858</v>
      </c>
      <c r="B41" s="199" t="s">
        <v>25</v>
      </c>
      <c r="C41" s="199" t="s">
        <v>1020</v>
      </c>
      <c r="D41" s="441" t="s">
        <v>1020</v>
      </c>
      <c r="E41" s="441" t="s">
        <v>11</v>
      </c>
      <c r="F41" s="441" t="s">
        <v>1020</v>
      </c>
      <c r="G41" s="441" t="s">
        <v>1020</v>
      </c>
      <c r="H41" s="245">
        <v>117300</v>
      </c>
      <c r="I41" s="246" t="s">
        <v>1020</v>
      </c>
      <c r="J41" s="246" t="s">
        <v>1020</v>
      </c>
      <c r="K41" s="442" t="s">
        <v>1020</v>
      </c>
      <c r="L41" s="322" t="s">
        <v>1020</v>
      </c>
      <c r="M41" s="246" t="s">
        <v>1020</v>
      </c>
      <c r="N41" s="246" t="s">
        <v>1020</v>
      </c>
      <c r="O41" s="246" t="s">
        <v>1020</v>
      </c>
      <c r="P41" s="246" t="s">
        <v>1020</v>
      </c>
      <c r="Q41" s="246" t="s">
        <v>1020</v>
      </c>
      <c r="R41" s="443" t="s">
        <v>1020</v>
      </c>
      <c r="S41" s="444" t="s">
        <v>1020</v>
      </c>
      <c r="T41" s="445" t="s">
        <v>1020</v>
      </c>
      <c r="U41" s="444" t="s">
        <v>1020</v>
      </c>
      <c r="V41" s="444" t="s">
        <v>1020</v>
      </c>
      <c r="W41" s="444" t="s">
        <v>1020</v>
      </c>
      <c r="X41" s="444" t="s">
        <v>1020</v>
      </c>
      <c r="Y41" s="446" t="s">
        <v>1020</v>
      </c>
      <c r="Z41" s="372"/>
      <c r="AA41" s="245">
        <v>117300</v>
      </c>
      <c r="AB41" s="442">
        <v>0</v>
      </c>
      <c r="AC41" s="442">
        <v>0</v>
      </c>
      <c r="AD41" s="246">
        <v>22</v>
      </c>
      <c r="AE41" s="246">
        <v>0</v>
      </c>
      <c r="AF41" s="246">
        <v>0</v>
      </c>
      <c r="AG41" s="200"/>
      <c r="AH41" s="449"/>
      <c r="AI41" s="444"/>
      <c r="AJ41" s="444"/>
      <c r="AK41" s="444"/>
      <c r="AL41" s="444"/>
      <c r="AM41" s="444"/>
      <c r="AN41" s="447"/>
      <c r="AO41" s="450"/>
      <c r="AP41" s="444"/>
      <c r="AQ41" s="444"/>
      <c r="AR41" s="444"/>
      <c r="AS41" s="444"/>
      <c r="AT41" s="444"/>
      <c r="AU41" s="447"/>
      <c r="AV41" s="450"/>
      <c r="AW41" s="444"/>
      <c r="AX41" s="444"/>
      <c r="AY41" s="444"/>
      <c r="AZ41" s="444"/>
      <c r="BA41" s="444"/>
      <c r="BB41" s="447"/>
    </row>
    <row r="42" spans="1:54" x14ac:dyDescent="0.3">
      <c r="A42" s="21" t="s">
        <v>1048</v>
      </c>
      <c r="B42" s="21" t="s">
        <v>25</v>
      </c>
      <c r="C42" s="21" t="s">
        <v>25</v>
      </c>
      <c r="D42" s="299" t="s">
        <v>1998</v>
      </c>
      <c r="E42" s="299" t="s">
        <v>9</v>
      </c>
      <c r="F42" s="299" t="s">
        <v>9</v>
      </c>
      <c r="G42" s="299" t="s">
        <v>1998</v>
      </c>
      <c r="H42" s="241">
        <v>510900</v>
      </c>
      <c r="I42" s="20">
        <v>1763</v>
      </c>
      <c r="J42" s="20">
        <v>19</v>
      </c>
      <c r="K42" s="417">
        <v>92.78947368421052</v>
      </c>
      <c r="L42" s="243">
        <v>1763</v>
      </c>
      <c r="M42" s="20">
        <v>19</v>
      </c>
      <c r="N42" s="20">
        <v>92.78947368421052</v>
      </c>
      <c r="O42" s="20">
        <v>1269</v>
      </c>
      <c r="P42" s="20">
        <v>16</v>
      </c>
      <c r="Q42" s="20">
        <v>79.3</v>
      </c>
      <c r="R42" s="414">
        <v>1415</v>
      </c>
      <c r="S42" s="378">
        <v>17</v>
      </c>
      <c r="T42" s="415">
        <v>83.2</v>
      </c>
      <c r="U42" s="378">
        <v>938</v>
      </c>
      <c r="V42" s="378">
        <v>12</v>
      </c>
      <c r="W42" s="378">
        <v>78.17</v>
      </c>
      <c r="X42" s="378">
        <v>1166</v>
      </c>
      <c r="Y42" s="416">
        <v>16</v>
      </c>
      <c r="Z42" s="298"/>
      <c r="AA42" s="241">
        <v>436600</v>
      </c>
      <c r="AB42" s="417">
        <v>79.625</v>
      </c>
      <c r="AC42" s="417">
        <v>74</v>
      </c>
      <c r="AD42" s="20">
        <v>146</v>
      </c>
      <c r="AE42" s="20">
        <v>8</v>
      </c>
      <c r="AF42" s="20">
        <v>637</v>
      </c>
      <c r="AH42" s="379"/>
      <c r="AI42" s="378"/>
      <c r="AJ42" s="378"/>
      <c r="AK42" s="378"/>
      <c r="AL42" s="378"/>
      <c r="AM42" s="378"/>
      <c r="AN42" s="63"/>
      <c r="AO42" s="418"/>
      <c r="AP42" s="378"/>
      <c r="AQ42" s="378"/>
      <c r="AR42" s="378"/>
      <c r="AS42" s="378"/>
      <c r="AT42" s="378"/>
      <c r="AU42" s="63"/>
      <c r="AV42" s="418"/>
      <c r="AW42" s="378"/>
      <c r="AX42" s="378"/>
      <c r="AY42" s="378"/>
      <c r="AZ42" s="378"/>
      <c r="BA42" s="378"/>
      <c r="BB42" s="63"/>
    </row>
    <row r="43" spans="1:54" x14ac:dyDescent="0.3">
      <c r="A43" s="21" t="s">
        <v>1049</v>
      </c>
      <c r="B43" s="21" t="s">
        <v>41</v>
      </c>
      <c r="C43" s="21" t="s">
        <v>41</v>
      </c>
      <c r="D43" s="299" t="s">
        <v>1998</v>
      </c>
      <c r="E43" s="435" t="s">
        <v>9</v>
      </c>
      <c r="F43" s="299" t="s">
        <v>1974</v>
      </c>
      <c r="G43" s="299" t="s">
        <v>38</v>
      </c>
      <c r="H43" s="241">
        <v>394800</v>
      </c>
      <c r="I43" s="20">
        <v>1506</v>
      </c>
      <c r="J43" s="20">
        <v>21</v>
      </c>
      <c r="K43" s="417">
        <v>71.714285714285708</v>
      </c>
      <c r="L43" s="243">
        <v>1506</v>
      </c>
      <c r="M43" s="20">
        <v>21</v>
      </c>
      <c r="N43" s="20">
        <v>71.714285714285708</v>
      </c>
      <c r="O43" s="20">
        <v>890</v>
      </c>
      <c r="P43" s="20">
        <v>14</v>
      </c>
      <c r="Q43" s="20">
        <v>63.6</v>
      </c>
      <c r="R43" s="414">
        <v>878</v>
      </c>
      <c r="S43" s="378">
        <v>13</v>
      </c>
      <c r="T43" s="415">
        <v>67.5</v>
      </c>
      <c r="U43" s="378">
        <v>1365</v>
      </c>
      <c r="V43" s="378">
        <v>19</v>
      </c>
      <c r="W43" s="378">
        <v>71.84</v>
      </c>
      <c r="X43" s="378">
        <v>285</v>
      </c>
      <c r="Y43" s="416">
        <v>6</v>
      </c>
      <c r="Z43" s="298"/>
      <c r="AA43" s="241">
        <v>360200</v>
      </c>
      <c r="AB43" s="417">
        <v>70.625</v>
      </c>
      <c r="AC43" s="417">
        <v>55</v>
      </c>
      <c r="AD43" s="20">
        <v>84</v>
      </c>
      <c r="AE43" s="20">
        <v>8</v>
      </c>
      <c r="AF43" s="20">
        <v>565</v>
      </c>
      <c r="AH43" s="379"/>
      <c r="AI43" s="378"/>
      <c r="AJ43" s="378"/>
      <c r="AK43" s="378"/>
      <c r="AL43" s="378"/>
      <c r="AM43" s="378"/>
      <c r="AN43" s="203"/>
      <c r="AO43" s="418"/>
      <c r="AP43" s="378"/>
      <c r="AQ43" s="378"/>
      <c r="AR43" s="378"/>
      <c r="AS43" s="378"/>
      <c r="AT43" s="378"/>
      <c r="AU43" s="203"/>
      <c r="AV43" s="418"/>
      <c r="AW43" s="378"/>
      <c r="AX43" s="378"/>
      <c r="AY43" s="378"/>
      <c r="AZ43" s="378"/>
      <c r="BA43" s="378"/>
      <c r="BB43" s="203"/>
    </row>
    <row r="44" spans="1:54" x14ac:dyDescent="0.3">
      <c r="A44" s="199" t="s">
        <v>1859</v>
      </c>
      <c r="B44" s="199" t="s">
        <v>2</v>
      </c>
      <c r="C44" s="199" t="s">
        <v>1020</v>
      </c>
      <c r="D44" s="441" t="s">
        <v>1020</v>
      </c>
      <c r="E44" s="441" t="s">
        <v>38</v>
      </c>
      <c r="F44" s="441" t="s">
        <v>1020</v>
      </c>
      <c r="G44" s="441" t="s">
        <v>1020</v>
      </c>
      <c r="H44" s="245">
        <v>123900</v>
      </c>
      <c r="I44" s="246">
        <v>0</v>
      </c>
      <c r="J44" s="246">
        <v>0</v>
      </c>
      <c r="K44" s="442" t="s">
        <v>1020</v>
      </c>
      <c r="L44" s="322" t="s">
        <v>1020</v>
      </c>
      <c r="M44" s="246" t="s">
        <v>1020</v>
      </c>
      <c r="N44" s="246" t="s">
        <v>1020</v>
      </c>
      <c r="O44" s="246" t="s">
        <v>1020</v>
      </c>
      <c r="P44" s="246" t="s">
        <v>1020</v>
      </c>
      <c r="Q44" s="246" t="s">
        <v>1020</v>
      </c>
      <c r="R44" s="443" t="s">
        <v>1020</v>
      </c>
      <c r="S44" s="444" t="s">
        <v>1020</v>
      </c>
      <c r="T44" s="445" t="s">
        <v>1020</v>
      </c>
      <c r="U44" s="444" t="s">
        <v>1020</v>
      </c>
      <c r="V44" s="444" t="s">
        <v>1020</v>
      </c>
      <c r="W44" s="444" t="s">
        <v>1020</v>
      </c>
      <c r="X44" s="444" t="s">
        <v>1020</v>
      </c>
      <c r="Y44" s="446" t="s">
        <v>1020</v>
      </c>
      <c r="Z44" s="372"/>
      <c r="AA44" s="245">
        <v>123900</v>
      </c>
      <c r="AB44" s="442">
        <v>0</v>
      </c>
      <c r="AC44" s="442">
        <v>0</v>
      </c>
      <c r="AD44" s="246">
        <v>23</v>
      </c>
      <c r="AE44" s="246">
        <v>0</v>
      </c>
      <c r="AF44" s="246">
        <v>0</v>
      </c>
      <c r="AG44" s="200"/>
      <c r="AH44" s="450"/>
      <c r="AI44" s="444"/>
      <c r="AJ44" s="444"/>
      <c r="AK44" s="444"/>
      <c r="AL44" s="444"/>
      <c r="AM44" s="444"/>
      <c r="AN44" s="451"/>
      <c r="AO44" s="450"/>
      <c r="AP44" s="444"/>
      <c r="AQ44" s="444"/>
      <c r="AR44" s="444"/>
      <c r="AS44" s="444"/>
      <c r="AT44" s="444"/>
      <c r="AU44" s="451"/>
      <c r="AV44" s="450"/>
      <c r="AW44" s="444"/>
      <c r="AX44" s="444"/>
      <c r="AY44" s="444"/>
      <c r="AZ44" s="444"/>
      <c r="BA44" s="444"/>
      <c r="BB44" s="451"/>
    </row>
    <row r="45" spans="1:54" x14ac:dyDescent="0.3">
      <c r="A45" s="21" t="s">
        <v>1627</v>
      </c>
      <c r="B45" s="21" t="s">
        <v>25</v>
      </c>
      <c r="C45" s="21" t="s">
        <v>25</v>
      </c>
      <c r="D45" s="299" t="s">
        <v>1998</v>
      </c>
      <c r="E45" s="435" t="s">
        <v>9</v>
      </c>
      <c r="F45" s="299" t="s">
        <v>1974</v>
      </c>
      <c r="G45" s="299" t="s">
        <v>38</v>
      </c>
      <c r="H45" s="241">
        <v>261500</v>
      </c>
      <c r="I45" s="20">
        <v>380</v>
      </c>
      <c r="J45" s="20">
        <v>8</v>
      </c>
      <c r="K45" s="417">
        <v>47.5</v>
      </c>
      <c r="L45" s="243">
        <v>380</v>
      </c>
      <c r="M45" s="20">
        <v>8</v>
      </c>
      <c r="N45" s="20">
        <v>47.5</v>
      </c>
      <c r="O45" s="20">
        <v>0</v>
      </c>
      <c r="P45" s="20">
        <v>0</v>
      </c>
      <c r="Q45" s="20">
        <v>0</v>
      </c>
      <c r="R45" s="414">
        <v>0</v>
      </c>
      <c r="S45" s="378">
        <v>0</v>
      </c>
      <c r="T45" s="415">
        <v>0</v>
      </c>
      <c r="U45" s="378">
        <v>0</v>
      </c>
      <c r="V45" s="378">
        <v>0</v>
      </c>
      <c r="W45" s="378">
        <v>0</v>
      </c>
      <c r="X45" s="378">
        <v>0</v>
      </c>
      <c r="Y45" s="416">
        <v>0</v>
      </c>
      <c r="Z45" s="280"/>
      <c r="AA45" s="241">
        <v>261500</v>
      </c>
      <c r="AB45" s="417">
        <v>12.5</v>
      </c>
      <c r="AC45" s="417">
        <v>12.5</v>
      </c>
      <c r="AD45" s="20">
        <v>123</v>
      </c>
      <c r="AE45" s="20">
        <v>2</v>
      </c>
      <c r="AF45" s="20">
        <v>25</v>
      </c>
      <c r="AH45" s="379"/>
      <c r="AI45" s="378"/>
      <c r="AJ45" s="378"/>
      <c r="AK45" s="378"/>
      <c r="AL45" s="378"/>
      <c r="AM45" s="378"/>
      <c r="AN45" s="21"/>
      <c r="AO45" s="418"/>
      <c r="AP45" s="378"/>
      <c r="AQ45" s="378"/>
      <c r="AR45" s="378"/>
      <c r="AS45" s="378"/>
      <c r="AT45" s="378"/>
      <c r="AU45" s="21"/>
      <c r="AV45" s="418"/>
      <c r="AW45" s="378"/>
      <c r="AX45" s="378"/>
      <c r="AY45" s="378"/>
      <c r="AZ45" s="378"/>
      <c r="BA45" s="378"/>
      <c r="BB45" s="21"/>
    </row>
    <row r="46" spans="1:54" x14ac:dyDescent="0.3">
      <c r="A46" s="199" t="s">
        <v>1487</v>
      </c>
      <c r="B46" s="199" t="s">
        <v>3</v>
      </c>
      <c r="C46" s="199" t="s">
        <v>3</v>
      </c>
      <c r="D46" s="441" t="s">
        <v>1998</v>
      </c>
      <c r="E46" s="435" t="s">
        <v>10</v>
      </c>
      <c r="F46" s="441" t="s">
        <v>38</v>
      </c>
      <c r="G46" s="441" t="s">
        <v>38</v>
      </c>
      <c r="H46" s="245">
        <v>123900</v>
      </c>
      <c r="I46" s="246">
        <v>61</v>
      </c>
      <c r="J46" s="246">
        <v>2</v>
      </c>
      <c r="K46" s="442">
        <v>30.5</v>
      </c>
      <c r="L46" s="322">
        <v>61</v>
      </c>
      <c r="M46" s="246">
        <v>2</v>
      </c>
      <c r="N46" s="246">
        <v>30.5</v>
      </c>
      <c r="O46" s="246">
        <v>0</v>
      </c>
      <c r="P46" s="246">
        <v>0</v>
      </c>
      <c r="Q46" s="246">
        <v>0</v>
      </c>
      <c r="R46" s="443">
        <v>0</v>
      </c>
      <c r="S46" s="444">
        <v>0</v>
      </c>
      <c r="T46" s="445">
        <v>0</v>
      </c>
      <c r="U46" s="444">
        <v>0</v>
      </c>
      <c r="V46" s="444">
        <v>0</v>
      </c>
      <c r="W46" s="444">
        <v>0</v>
      </c>
      <c r="X46" s="444">
        <v>0</v>
      </c>
      <c r="Y46" s="446">
        <v>0</v>
      </c>
      <c r="Z46" s="301"/>
      <c r="AA46" s="245">
        <v>123900</v>
      </c>
      <c r="AB46" s="442">
        <v>0</v>
      </c>
      <c r="AC46" s="442">
        <v>0</v>
      </c>
      <c r="AD46" s="246">
        <v>23</v>
      </c>
      <c r="AE46" s="246">
        <v>0</v>
      </c>
      <c r="AF46" s="246">
        <v>0</v>
      </c>
      <c r="AG46" s="200"/>
      <c r="AH46" s="449"/>
      <c r="AI46" s="444"/>
      <c r="AJ46" s="444"/>
      <c r="AK46" s="444"/>
      <c r="AL46" s="444"/>
      <c r="AM46" s="444"/>
      <c r="AN46" s="199"/>
      <c r="AO46" s="450"/>
      <c r="AP46" s="444"/>
      <c r="AQ46" s="444"/>
      <c r="AR46" s="444"/>
      <c r="AS46" s="444"/>
      <c r="AT46" s="444"/>
      <c r="AU46" s="199"/>
      <c r="AV46" s="450"/>
      <c r="AW46" s="444"/>
      <c r="AX46" s="444"/>
      <c r="AY46" s="444"/>
      <c r="AZ46" s="444"/>
      <c r="BA46" s="444"/>
      <c r="BB46" s="199"/>
    </row>
    <row r="47" spans="1:54" x14ac:dyDescent="0.3">
      <c r="A47" s="21" t="s">
        <v>957</v>
      </c>
      <c r="B47" s="437" t="s">
        <v>19</v>
      </c>
      <c r="C47" s="21" t="s">
        <v>21</v>
      </c>
      <c r="D47" s="299" t="s">
        <v>38</v>
      </c>
      <c r="E47" s="299" t="s">
        <v>38</v>
      </c>
      <c r="F47" s="299" t="s">
        <v>38</v>
      </c>
      <c r="G47" s="299" t="s">
        <v>1998</v>
      </c>
      <c r="H47" s="241">
        <v>273900</v>
      </c>
      <c r="I47" s="20">
        <v>398</v>
      </c>
      <c r="J47" s="20">
        <v>8</v>
      </c>
      <c r="K47" s="417">
        <v>49.75</v>
      </c>
      <c r="L47" s="243">
        <v>398</v>
      </c>
      <c r="M47" s="20">
        <v>8</v>
      </c>
      <c r="N47" s="20">
        <v>49.75</v>
      </c>
      <c r="O47" s="20">
        <v>0</v>
      </c>
      <c r="P47" s="20">
        <v>0</v>
      </c>
      <c r="Q47" s="20">
        <v>0</v>
      </c>
      <c r="R47" s="414">
        <v>51</v>
      </c>
      <c r="S47" s="378">
        <v>2</v>
      </c>
      <c r="T47" s="415">
        <v>25.5</v>
      </c>
      <c r="U47" s="378">
        <v>0</v>
      </c>
      <c r="V47" s="378">
        <v>0</v>
      </c>
      <c r="W47" s="378">
        <v>0</v>
      </c>
      <c r="X47" s="378">
        <v>0</v>
      </c>
      <c r="Y47" s="416">
        <v>0</v>
      </c>
      <c r="Z47" s="21"/>
      <c r="AA47" s="241">
        <v>273900</v>
      </c>
      <c r="AB47" s="417">
        <v>44</v>
      </c>
      <c r="AC47" s="417">
        <v>44</v>
      </c>
      <c r="AD47" s="20">
        <v>67</v>
      </c>
      <c r="AE47" s="20">
        <v>2</v>
      </c>
      <c r="AF47" s="20">
        <v>88</v>
      </c>
      <c r="AH47" s="379"/>
      <c r="AI47" s="378"/>
      <c r="AJ47" s="378"/>
      <c r="AK47" s="378"/>
      <c r="AL47" s="378"/>
      <c r="AM47" s="378"/>
      <c r="AN47" s="21"/>
      <c r="AO47" s="418"/>
      <c r="AP47" s="378"/>
      <c r="AQ47" s="378"/>
      <c r="AR47" s="378"/>
      <c r="AS47" s="378"/>
      <c r="AT47" s="378"/>
      <c r="AU47" s="21"/>
      <c r="AV47" s="418"/>
      <c r="AW47" s="378"/>
      <c r="AX47" s="378"/>
      <c r="AY47" s="378"/>
      <c r="AZ47" s="378"/>
      <c r="BA47" s="378"/>
      <c r="BB47" s="21"/>
    </row>
    <row r="48" spans="1:54" x14ac:dyDescent="0.3">
      <c r="A48" s="199" t="s">
        <v>1628</v>
      </c>
      <c r="B48" s="199" t="s">
        <v>14</v>
      </c>
      <c r="C48" s="199" t="s">
        <v>14</v>
      </c>
      <c r="D48" s="441" t="s">
        <v>1998</v>
      </c>
      <c r="E48" s="435" t="s">
        <v>1973</v>
      </c>
      <c r="F48" s="441" t="s">
        <v>11</v>
      </c>
      <c r="G48" s="441" t="s">
        <v>38</v>
      </c>
      <c r="H48" s="245">
        <v>187900</v>
      </c>
      <c r="I48" s="246">
        <v>128</v>
      </c>
      <c r="J48" s="246">
        <v>3</v>
      </c>
      <c r="K48" s="442">
        <v>42.666666666666664</v>
      </c>
      <c r="L48" s="322">
        <v>128</v>
      </c>
      <c r="M48" s="246">
        <v>3</v>
      </c>
      <c r="N48" s="246">
        <v>42.666666666666664</v>
      </c>
      <c r="O48" s="246">
        <v>0</v>
      </c>
      <c r="P48" s="246">
        <v>0</v>
      </c>
      <c r="Q48" s="246">
        <v>0</v>
      </c>
      <c r="R48" s="443">
        <v>0</v>
      </c>
      <c r="S48" s="444">
        <v>0</v>
      </c>
      <c r="T48" s="445">
        <v>0</v>
      </c>
      <c r="U48" s="444">
        <v>0</v>
      </c>
      <c r="V48" s="444">
        <v>0</v>
      </c>
      <c r="W48" s="444">
        <v>0</v>
      </c>
      <c r="X48" s="444">
        <v>0</v>
      </c>
      <c r="Y48" s="446">
        <v>0</v>
      </c>
      <c r="Z48" s="372"/>
      <c r="AA48" s="245">
        <v>187900</v>
      </c>
      <c r="AB48" s="442">
        <v>0</v>
      </c>
      <c r="AC48" s="442">
        <v>0</v>
      </c>
      <c r="AD48" s="246">
        <v>35</v>
      </c>
      <c r="AE48" s="246">
        <v>0</v>
      </c>
      <c r="AF48" s="246">
        <v>0</v>
      </c>
      <c r="AG48" s="200"/>
      <c r="AH48" s="449"/>
      <c r="AI48" s="444"/>
      <c r="AJ48" s="444"/>
      <c r="AK48" s="444"/>
      <c r="AL48" s="444"/>
      <c r="AM48" s="444"/>
      <c r="AN48" s="278"/>
      <c r="AO48" s="450"/>
      <c r="AP48" s="444"/>
      <c r="AQ48" s="444"/>
      <c r="AR48" s="444"/>
      <c r="AS48" s="444"/>
      <c r="AT48" s="444"/>
      <c r="AU48" s="278"/>
      <c r="AV48" s="450"/>
      <c r="AW48" s="444"/>
      <c r="AX48" s="444"/>
      <c r="AY48" s="444"/>
      <c r="AZ48" s="444"/>
      <c r="BA48" s="444"/>
      <c r="BB48" s="278"/>
    </row>
    <row r="49" spans="1:54" x14ac:dyDescent="0.3">
      <c r="A49" s="199" t="s">
        <v>1860</v>
      </c>
      <c r="B49" s="199" t="s">
        <v>20</v>
      </c>
      <c r="C49" s="199" t="s">
        <v>1020</v>
      </c>
      <c r="D49" s="441" t="s">
        <v>1020</v>
      </c>
      <c r="E49" s="441" t="s">
        <v>1972</v>
      </c>
      <c r="F49" s="441" t="s">
        <v>1020</v>
      </c>
      <c r="G49" s="441" t="s">
        <v>1020</v>
      </c>
      <c r="H49" s="245">
        <v>102400</v>
      </c>
      <c r="I49" s="246" t="s">
        <v>1020</v>
      </c>
      <c r="J49" s="246" t="s">
        <v>1020</v>
      </c>
      <c r="K49" s="442" t="s">
        <v>1020</v>
      </c>
      <c r="L49" s="322" t="s">
        <v>1020</v>
      </c>
      <c r="M49" s="246" t="s">
        <v>1020</v>
      </c>
      <c r="N49" s="246" t="s">
        <v>1020</v>
      </c>
      <c r="O49" s="246" t="s">
        <v>1020</v>
      </c>
      <c r="P49" s="246" t="s">
        <v>1020</v>
      </c>
      <c r="Q49" s="246" t="s">
        <v>1020</v>
      </c>
      <c r="R49" s="443" t="s">
        <v>1020</v>
      </c>
      <c r="S49" s="444" t="s">
        <v>1020</v>
      </c>
      <c r="T49" s="445" t="s">
        <v>1020</v>
      </c>
      <c r="U49" s="444" t="s">
        <v>1020</v>
      </c>
      <c r="V49" s="444" t="s">
        <v>1020</v>
      </c>
      <c r="W49" s="444" t="s">
        <v>1020</v>
      </c>
      <c r="X49" s="444" t="s">
        <v>1020</v>
      </c>
      <c r="Y49" s="446" t="s">
        <v>1020</v>
      </c>
      <c r="Z49" s="372"/>
      <c r="AA49" s="245">
        <v>102400</v>
      </c>
      <c r="AB49" s="442">
        <v>0</v>
      </c>
      <c r="AC49" s="442">
        <v>0</v>
      </c>
      <c r="AD49" s="246">
        <v>19</v>
      </c>
      <c r="AE49" s="246">
        <v>0</v>
      </c>
      <c r="AF49" s="246">
        <v>0</v>
      </c>
      <c r="AG49" s="200"/>
      <c r="AH49" s="449"/>
      <c r="AI49" s="444"/>
      <c r="AJ49" s="444"/>
      <c r="AK49" s="444"/>
      <c r="AL49" s="444"/>
      <c r="AM49" s="444"/>
      <c r="AN49" s="447"/>
      <c r="AO49" s="450"/>
      <c r="AP49" s="444"/>
      <c r="AQ49" s="444"/>
      <c r="AR49" s="444"/>
      <c r="AS49" s="444"/>
      <c r="AT49" s="444"/>
      <c r="AU49" s="447"/>
      <c r="AV49" s="450"/>
      <c r="AW49" s="444"/>
      <c r="AX49" s="444"/>
      <c r="AY49" s="444"/>
      <c r="AZ49" s="444"/>
      <c r="BA49" s="444"/>
      <c r="BB49" s="447"/>
    </row>
    <row r="50" spans="1:54" x14ac:dyDescent="0.3">
      <c r="A50" s="199" t="s">
        <v>1629</v>
      </c>
      <c r="B50" s="199" t="s">
        <v>16</v>
      </c>
      <c r="C50" s="199" t="s">
        <v>16</v>
      </c>
      <c r="D50" s="441" t="s">
        <v>1998</v>
      </c>
      <c r="E50" s="435" t="s">
        <v>11</v>
      </c>
      <c r="F50" s="441" t="s">
        <v>1973</v>
      </c>
      <c r="G50" s="441" t="s">
        <v>38</v>
      </c>
      <c r="H50" s="245">
        <v>123900</v>
      </c>
      <c r="I50" s="246">
        <v>0</v>
      </c>
      <c r="J50" s="246">
        <v>0</v>
      </c>
      <c r="K50" s="442" t="s">
        <v>1020</v>
      </c>
      <c r="L50" s="322">
        <v>0</v>
      </c>
      <c r="M50" s="246">
        <v>0</v>
      </c>
      <c r="N50" s="246">
        <v>0</v>
      </c>
      <c r="O50" s="246">
        <v>0</v>
      </c>
      <c r="P50" s="246">
        <v>0</v>
      </c>
      <c r="Q50" s="246">
        <v>0</v>
      </c>
      <c r="R50" s="443">
        <v>0</v>
      </c>
      <c r="S50" s="444">
        <v>0</v>
      </c>
      <c r="T50" s="445">
        <v>0</v>
      </c>
      <c r="U50" s="444">
        <v>0</v>
      </c>
      <c r="V50" s="444">
        <v>0</v>
      </c>
      <c r="W50" s="444">
        <v>0</v>
      </c>
      <c r="X50" s="444">
        <v>0</v>
      </c>
      <c r="Y50" s="446">
        <v>0</v>
      </c>
      <c r="Z50" s="246"/>
      <c r="AA50" s="245">
        <v>123900</v>
      </c>
      <c r="AB50" s="442">
        <v>0</v>
      </c>
      <c r="AC50" s="442">
        <v>0</v>
      </c>
      <c r="AD50" s="246">
        <v>23</v>
      </c>
      <c r="AE50" s="246">
        <v>0</v>
      </c>
      <c r="AF50" s="246">
        <v>0</v>
      </c>
      <c r="AG50" s="200"/>
      <c r="AH50" s="449"/>
      <c r="AI50" s="444"/>
      <c r="AJ50" s="444"/>
      <c r="AK50" s="444"/>
      <c r="AL50" s="444"/>
      <c r="AM50" s="444"/>
      <c r="AN50" s="199"/>
      <c r="AO50" s="450"/>
      <c r="AP50" s="444"/>
      <c r="AQ50" s="444"/>
      <c r="AR50" s="444"/>
      <c r="AS50" s="444"/>
      <c r="AT50" s="444"/>
      <c r="AU50" s="199"/>
      <c r="AV50" s="450"/>
      <c r="AW50" s="444"/>
      <c r="AX50" s="444"/>
      <c r="AY50" s="444"/>
      <c r="AZ50" s="444"/>
      <c r="BA50" s="444"/>
      <c r="BB50" s="199"/>
    </row>
    <row r="51" spans="1:54" x14ac:dyDescent="0.3">
      <c r="A51" s="21" t="s">
        <v>1051</v>
      </c>
      <c r="B51" s="21" t="s">
        <v>23</v>
      </c>
      <c r="C51" s="21" t="s">
        <v>23</v>
      </c>
      <c r="D51" s="299" t="s">
        <v>1998</v>
      </c>
      <c r="E51" s="435" t="s">
        <v>1971</v>
      </c>
      <c r="F51" s="299" t="s">
        <v>10</v>
      </c>
      <c r="G51" s="299" t="s">
        <v>38</v>
      </c>
      <c r="H51" s="241">
        <v>374900</v>
      </c>
      <c r="I51" s="20">
        <v>681</v>
      </c>
      <c r="J51" s="20">
        <v>10</v>
      </c>
      <c r="K51" s="417">
        <v>68.099999999999994</v>
      </c>
      <c r="L51" s="243">
        <v>681</v>
      </c>
      <c r="M51" s="20">
        <v>10</v>
      </c>
      <c r="N51" s="20">
        <v>68.099999999999994</v>
      </c>
      <c r="O51" s="20">
        <v>1165</v>
      </c>
      <c r="P51" s="20">
        <v>19</v>
      </c>
      <c r="Q51" s="20">
        <v>61.3</v>
      </c>
      <c r="R51" s="414">
        <v>0</v>
      </c>
      <c r="S51" s="378">
        <v>0</v>
      </c>
      <c r="T51" s="415">
        <v>0</v>
      </c>
      <c r="U51" s="378">
        <v>0</v>
      </c>
      <c r="V51" s="378">
        <v>0</v>
      </c>
      <c r="W51" s="378">
        <v>0</v>
      </c>
      <c r="X51" s="378">
        <v>0</v>
      </c>
      <c r="Y51" s="416">
        <v>0</v>
      </c>
      <c r="Z51" s="280"/>
      <c r="AA51" s="241">
        <v>352700</v>
      </c>
      <c r="AB51" s="417">
        <v>69.375</v>
      </c>
      <c r="AC51" s="417">
        <v>71</v>
      </c>
      <c r="AD51" s="20">
        <v>46</v>
      </c>
      <c r="AE51" s="20">
        <v>8</v>
      </c>
      <c r="AF51" s="20">
        <v>555</v>
      </c>
      <c r="AH51" s="418"/>
      <c r="AI51" s="378"/>
      <c r="AJ51" s="378"/>
      <c r="AK51" s="378"/>
      <c r="AL51" s="378"/>
      <c r="AM51" s="378"/>
      <c r="AN51" s="21"/>
      <c r="AO51" s="418"/>
      <c r="AP51" s="378"/>
      <c r="AQ51" s="378"/>
      <c r="AR51" s="378"/>
      <c r="AS51" s="378"/>
      <c r="AT51" s="378"/>
      <c r="AU51" s="21"/>
      <c r="AV51" s="418"/>
      <c r="AW51" s="378"/>
      <c r="AX51" s="378"/>
      <c r="AY51" s="378"/>
      <c r="AZ51" s="378"/>
      <c r="BA51" s="378"/>
      <c r="BB51" s="21"/>
    </row>
    <row r="52" spans="1:54" x14ac:dyDescent="0.3">
      <c r="A52" s="199" t="s">
        <v>1630</v>
      </c>
      <c r="B52" s="199" t="s">
        <v>22</v>
      </c>
      <c r="C52" s="199" t="s">
        <v>22</v>
      </c>
      <c r="D52" s="441" t="s">
        <v>1998</v>
      </c>
      <c r="E52" s="435" t="s">
        <v>9</v>
      </c>
      <c r="F52" s="441" t="s">
        <v>1971</v>
      </c>
      <c r="G52" s="441" t="s">
        <v>38</v>
      </c>
      <c r="H52" s="245">
        <v>117300</v>
      </c>
      <c r="I52" s="246">
        <v>-1</v>
      </c>
      <c r="J52" s="246">
        <v>1</v>
      </c>
      <c r="K52" s="442">
        <v>-1</v>
      </c>
      <c r="L52" s="322">
        <v>-1</v>
      </c>
      <c r="M52" s="246">
        <v>1</v>
      </c>
      <c r="N52" s="246">
        <v>-1</v>
      </c>
      <c r="O52" s="246">
        <v>0</v>
      </c>
      <c r="P52" s="246">
        <v>0</v>
      </c>
      <c r="Q52" s="246">
        <v>0</v>
      </c>
      <c r="R52" s="443">
        <v>0</v>
      </c>
      <c r="S52" s="444">
        <v>0</v>
      </c>
      <c r="T52" s="445">
        <v>0</v>
      </c>
      <c r="U52" s="444">
        <v>0</v>
      </c>
      <c r="V52" s="444">
        <v>0</v>
      </c>
      <c r="W52" s="444">
        <v>0</v>
      </c>
      <c r="X52" s="444">
        <v>0</v>
      </c>
      <c r="Y52" s="446">
        <v>0</v>
      </c>
      <c r="Z52" s="199"/>
      <c r="AA52" s="245">
        <v>196300</v>
      </c>
      <c r="AB52" s="442">
        <v>53.5</v>
      </c>
      <c r="AC52" s="442">
        <v>54</v>
      </c>
      <c r="AD52" s="246">
        <v>4</v>
      </c>
      <c r="AE52" s="246">
        <v>4</v>
      </c>
      <c r="AF52" s="246">
        <v>214</v>
      </c>
      <c r="AG52" s="200"/>
      <c r="AH52" s="449"/>
      <c r="AI52" s="444"/>
      <c r="AJ52" s="444"/>
      <c r="AK52" s="444"/>
      <c r="AL52" s="444"/>
      <c r="AM52" s="444"/>
      <c r="AN52" s="199"/>
      <c r="AO52" s="450"/>
      <c r="AP52" s="444"/>
      <c r="AQ52" s="444"/>
      <c r="AR52" s="444"/>
      <c r="AS52" s="444"/>
      <c r="AT52" s="444"/>
      <c r="AU52" s="199"/>
      <c r="AV52" s="450"/>
      <c r="AW52" s="444"/>
      <c r="AX52" s="444"/>
      <c r="AY52" s="444"/>
      <c r="AZ52" s="444"/>
      <c r="BA52" s="444"/>
      <c r="BB52" s="199"/>
    </row>
    <row r="53" spans="1:54" s="200" customFormat="1" x14ac:dyDescent="0.3">
      <c r="A53" s="21" t="s">
        <v>895</v>
      </c>
      <c r="B53" s="21" t="s">
        <v>13</v>
      </c>
      <c r="C53" s="21" t="s">
        <v>13</v>
      </c>
      <c r="D53" s="299" t="s">
        <v>1998</v>
      </c>
      <c r="E53" s="299" t="s">
        <v>10</v>
      </c>
      <c r="F53" s="299" t="s">
        <v>10</v>
      </c>
      <c r="G53" s="299" t="s">
        <v>1998</v>
      </c>
      <c r="H53" s="241">
        <v>417300</v>
      </c>
      <c r="I53" s="20">
        <v>1516</v>
      </c>
      <c r="J53" s="20">
        <v>20</v>
      </c>
      <c r="K53" s="417">
        <v>75.8</v>
      </c>
      <c r="L53" s="243">
        <v>1516</v>
      </c>
      <c r="M53" s="20">
        <v>20</v>
      </c>
      <c r="N53" s="20">
        <v>75.8</v>
      </c>
      <c r="O53" s="20">
        <v>444</v>
      </c>
      <c r="P53" s="20">
        <v>9</v>
      </c>
      <c r="Q53" s="20">
        <v>49.3</v>
      </c>
      <c r="R53" s="414">
        <v>1456</v>
      </c>
      <c r="S53" s="378">
        <v>15</v>
      </c>
      <c r="T53" s="415">
        <v>97.1</v>
      </c>
      <c r="U53" s="378">
        <v>1529</v>
      </c>
      <c r="V53" s="378">
        <v>18</v>
      </c>
      <c r="W53" s="378">
        <v>84.94</v>
      </c>
      <c r="X53" s="378">
        <v>1680</v>
      </c>
      <c r="Y53" s="416">
        <v>21</v>
      </c>
      <c r="Z53" s="298"/>
      <c r="AA53" s="241">
        <v>380200</v>
      </c>
      <c r="AB53" s="417">
        <v>73.625</v>
      </c>
      <c r="AC53" s="417">
        <v>72.666666666666671</v>
      </c>
      <c r="AD53" s="20">
        <v>37</v>
      </c>
      <c r="AE53" s="20">
        <v>8</v>
      </c>
      <c r="AF53" s="20">
        <v>589</v>
      </c>
      <c r="AG53"/>
      <c r="AH53" s="379"/>
      <c r="AI53" s="378"/>
      <c r="AJ53" s="378"/>
      <c r="AK53" s="378"/>
      <c r="AL53" s="378"/>
      <c r="AM53" s="378"/>
      <c r="AN53" s="21"/>
      <c r="AO53" s="418"/>
      <c r="AP53" s="378"/>
      <c r="AQ53" s="378"/>
      <c r="AR53" s="378"/>
      <c r="AS53" s="378"/>
      <c r="AT53" s="378"/>
      <c r="AU53" s="21"/>
      <c r="AV53" s="418"/>
      <c r="AW53" s="378"/>
      <c r="AX53" s="378"/>
      <c r="AY53" s="378"/>
      <c r="AZ53" s="378"/>
      <c r="BA53" s="378"/>
      <c r="BB53" s="21"/>
    </row>
    <row r="54" spans="1:54" x14ac:dyDescent="0.3">
      <c r="A54" s="21" t="s">
        <v>1488</v>
      </c>
      <c r="B54" s="21" t="s">
        <v>12</v>
      </c>
      <c r="C54" s="21" t="s">
        <v>12</v>
      </c>
      <c r="D54" s="299" t="s">
        <v>1998</v>
      </c>
      <c r="E54" s="435" t="s">
        <v>10</v>
      </c>
      <c r="F54" s="299" t="s">
        <v>1972</v>
      </c>
      <c r="G54" s="299" t="s">
        <v>38</v>
      </c>
      <c r="H54" s="241">
        <v>478000</v>
      </c>
      <c r="I54" s="20">
        <v>1565</v>
      </c>
      <c r="J54" s="20">
        <v>18</v>
      </c>
      <c r="K54" s="417">
        <v>86.944444444444443</v>
      </c>
      <c r="L54" s="243">
        <v>1565</v>
      </c>
      <c r="M54" s="20">
        <v>18</v>
      </c>
      <c r="N54" s="20">
        <v>86.944444444444443</v>
      </c>
      <c r="O54" s="20">
        <v>782</v>
      </c>
      <c r="P54" s="20">
        <v>17</v>
      </c>
      <c r="Q54" s="20">
        <v>46</v>
      </c>
      <c r="R54" s="414">
        <v>0</v>
      </c>
      <c r="S54" s="378">
        <v>0</v>
      </c>
      <c r="T54" s="415">
        <v>0</v>
      </c>
      <c r="U54" s="378">
        <v>0</v>
      </c>
      <c r="V54" s="378">
        <v>0</v>
      </c>
      <c r="W54" s="378">
        <v>0</v>
      </c>
      <c r="X54" s="378">
        <v>0</v>
      </c>
      <c r="Y54" s="416">
        <v>0</v>
      </c>
      <c r="Z54" s="20"/>
      <c r="AA54" s="241">
        <v>423700</v>
      </c>
      <c r="AB54" s="417">
        <v>51</v>
      </c>
      <c r="AC54" s="417">
        <v>51</v>
      </c>
      <c r="AD54" s="20">
        <v>137</v>
      </c>
      <c r="AE54" s="20">
        <v>3</v>
      </c>
      <c r="AF54" s="20">
        <v>153</v>
      </c>
      <c r="AH54" s="379"/>
      <c r="AI54" s="378"/>
      <c r="AJ54" s="378"/>
      <c r="AK54" s="378"/>
      <c r="AL54" s="378"/>
      <c r="AM54" s="378"/>
      <c r="AN54" s="20"/>
      <c r="AO54" s="418"/>
      <c r="AP54" s="378"/>
      <c r="AQ54" s="378"/>
      <c r="AR54" s="378"/>
      <c r="AS54" s="378"/>
      <c r="AT54" s="378"/>
      <c r="AU54" s="20"/>
      <c r="AV54" s="418"/>
      <c r="AW54" s="378"/>
      <c r="AX54" s="378"/>
      <c r="AY54" s="378"/>
      <c r="AZ54" s="378"/>
      <c r="BA54" s="378"/>
      <c r="BB54" s="20"/>
    </row>
    <row r="55" spans="1:54" x14ac:dyDescent="0.3">
      <c r="A55" s="199" t="s">
        <v>958</v>
      </c>
      <c r="B55" s="437" t="s">
        <v>17</v>
      </c>
      <c r="C55" s="199" t="s">
        <v>13</v>
      </c>
      <c r="D55" s="441" t="s">
        <v>38</v>
      </c>
      <c r="E55" s="441" t="s">
        <v>38</v>
      </c>
      <c r="F55" s="441" t="s">
        <v>38</v>
      </c>
      <c r="G55" s="441" t="s">
        <v>1998</v>
      </c>
      <c r="H55" s="245">
        <v>123900</v>
      </c>
      <c r="I55" s="246">
        <v>54</v>
      </c>
      <c r="J55" s="246">
        <v>2</v>
      </c>
      <c r="K55" s="442">
        <v>27</v>
      </c>
      <c r="L55" s="322">
        <v>54</v>
      </c>
      <c r="M55" s="246">
        <v>2</v>
      </c>
      <c r="N55" s="246">
        <v>27</v>
      </c>
      <c r="O55" s="246">
        <v>189</v>
      </c>
      <c r="P55" s="246">
        <v>6</v>
      </c>
      <c r="Q55" s="246">
        <v>31.5</v>
      </c>
      <c r="R55" s="443">
        <v>263</v>
      </c>
      <c r="S55" s="444">
        <v>6</v>
      </c>
      <c r="T55" s="445">
        <v>43.8</v>
      </c>
      <c r="U55" s="444">
        <v>0</v>
      </c>
      <c r="V55" s="444">
        <v>0</v>
      </c>
      <c r="W55" s="444">
        <v>0</v>
      </c>
      <c r="X55" s="444">
        <v>0</v>
      </c>
      <c r="Y55" s="446">
        <v>0</v>
      </c>
      <c r="Z55" s="199"/>
      <c r="AA55" s="245">
        <v>123900</v>
      </c>
      <c r="AB55" s="442">
        <v>57</v>
      </c>
      <c r="AC55" s="442">
        <v>57</v>
      </c>
      <c r="AD55" s="246">
        <v>-10</v>
      </c>
      <c r="AE55" s="246">
        <v>1</v>
      </c>
      <c r="AF55" s="246">
        <v>57</v>
      </c>
      <c r="AG55" s="200"/>
      <c r="AH55" s="449"/>
      <c r="AI55" s="444"/>
      <c r="AJ55" s="444"/>
      <c r="AK55" s="444"/>
      <c r="AL55" s="444"/>
      <c r="AM55" s="444"/>
      <c r="AN55" s="447"/>
      <c r="AO55" s="450"/>
      <c r="AP55" s="444"/>
      <c r="AQ55" s="444"/>
      <c r="AR55" s="444"/>
      <c r="AS55" s="444"/>
      <c r="AT55" s="444"/>
      <c r="AU55" s="447"/>
      <c r="AV55" s="450"/>
      <c r="AW55" s="444"/>
      <c r="AX55" s="444"/>
      <c r="AY55" s="444"/>
      <c r="AZ55" s="444"/>
      <c r="BA55" s="444"/>
      <c r="BB55" s="447"/>
    </row>
    <row r="56" spans="1:54" x14ac:dyDescent="0.3">
      <c r="A56" s="21" t="s">
        <v>1052</v>
      </c>
      <c r="B56" s="21" t="s">
        <v>18</v>
      </c>
      <c r="C56" s="21" t="s">
        <v>18</v>
      </c>
      <c r="D56" s="299" t="s">
        <v>1998</v>
      </c>
      <c r="E56" s="299" t="s">
        <v>9</v>
      </c>
      <c r="F56" s="299" t="s">
        <v>9</v>
      </c>
      <c r="G56" s="299" t="s">
        <v>1998</v>
      </c>
      <c r="H56" s="241">
        <v>272000</v>
      </c>
      <c r="I56" s="20">
        <v>988</v>
      </c>
      <c r="J56" s="20">
        <v>20</v>
      </c>
      <c r="K56" s="417">
        <v>49.4</v>
      </c>
      <c r="L56" s="243">
        <v>988</v>
      </c>
      <c r="M56" s="20">
        <v>20</v>
      </c>
      <c r="N56" s="20">
        <v>49.4</v>
      </c>
      <c r="O56" s="20">
        <v>1251</v>
      </c>
      <c r="P56" s="20">
        <v>22</v>
      </c>
      <c r="Q56" s="20">
        <v>56.9</v>
      </c>
      <c r="R56" s="414">
        <v>1018</v>
      </c>
      <c r="S56" s="378">
        <v>16</v>
      </c>
      <c r="T56" s="415">
        <v>63.6</v>
      </c>
      <c r="U56" s="378">
        <v>505</v>
      </c>
      <c r="V56" s="378">
        <v>9</v>
      </c>
      <c r="W56" s="378">
        <v>56.11</v>
      </c>
      <c r="X56" s="378">
        <v>850</v>
      </c>
      <c r="Y56" s="416">
        <v>20</v>
      </c>
      <c r="Z56" s="21"/>
      <c r="AA56" s="241">
        <v>204500</v>
      </c>
      <c r="AB56" s="417">
        <v>37.5</v>
      </c>
      <c r="AC56" s="417">
        <v>34</v>
      </c>
      <c r="AD56" s="20">
        <v>21</v>
      </c>
      <c r="AE56" s="20">
        <v>6</v>
      </c>
      <c r="AF56" s="20">
        <v>225</v>
      </c>
      <c r="AH56" s="379"/>
      <c r="AI56" s="378"/>
      <c r="AJ56" s="378"/>
      <c r="AK56" s="378"/>
      <c r="AL56" s="378"/>
      <c r="AM56" s="378"/>
      <c r="AN56" s="21"/>
      <c r="AO56" s="418"/>
      <c r="AP56" s="378"/>
      <c r="AQ56" s="378"/>
      <c r="AR56" s="378"/>
      <c r="AS56" s="378"/>
      <c r="AT56" s="378"/>
      <c r="AU56" s="21"/>
      <c r="AV56" s="418"/>
      <c r="AW56" s="378"/>
      <c r="AX56" s="378"/>
      <c r="AY56" s="378"/>
      <c r="AZ56" s="378"/>
      <c r="BA56" s="378"/>
      <c r="BB56" s="21"/>
    </row>
    <row r="57" spans="1:54" x14ac:dyDescent="0.3">
      <c r="A57" s="21" t="s">
        <v>1053</v>
      </c>
      <c r="B57" s="21" t="s">
        <v>14</v>
      </c>
      <c r="C57" s="21" t="s">
        <v>14</v>
      </c>
      <c r="D57" s="299" t="s">
        <v>1998</v>
      </c>
      <c r="E57" s="435" t="s">
        <v>1972</v>
      </c>
      <c r="F57" s="299" t="s">
        <v>38</v>
      </c>
      <c r="G57" s="299" t="s">
        <v>38</v>
      </c>
      <c r="H57" s="241">
        <v>222300</v>
      </c>
      <c r="I57" s="20">
        <v>323</v>
      </c>
      <c r="J57" s="20">
        <v>8</v>
      </c>
      <c r="K57" s="417">
        <v>40.375</v>
      </c>
      <c r="L57" s="243">
        <v>323</v>
      </c>
      <c r="M57" s="20">
        <v>8</v>
      </c>
      <c r="N57" s="20">
        <v>40.375</v>
      </c>
      <c r="O57" s="20">
        <v>566</v>
      </c>
      <c r="P57" s="20">
        <v>11</v>
      </c>
      <c r="Q57" s="20">
        <v>51.5</v>
      </c>
      <c r="R57" s="414">
        <v>0</v>
      </c>
      <c r="S57" s="378">
        <v>0</v>
      </c>
      <c r="T57" s="415">
        <v>0</v>
      </c>
      <c r="U57" s="378">
        <v>0</v>
      </c>
      <c r="V57" s="378">
        <v>0</v>
      </c>
      <c r="W57" s="378">
        <v>0</v>
      </c>
      <c r="X57" s="378">
        <v>0</v>
      </c>
      <c r="Y57" s="416">
        <v>0</v>
      </c>
      <c r="Z57" s="21"/>
      <c r="AA57" s="241">
        <v>222300</v>
      </c>
      <c r="AB57" s="417">
        <v>0</v>
      </c>
      <c r="AC57" s="417">
        <v>0</v>
      </c>
      <c r="AD57" s="20">
        <v>42</v>
      </c>
      <c r="AE57" s="20">
        <v>0</v>
      </c>
      <c r="AF57" s="20">
        <v>0</v>
      </c>
      <c r="AH57" s="418"/>
      <c r="AI57" s="378"/>
      <c r="AJ57" s="378"/>
      <c r="AK57" s="378"/>
      <c r="AL57" s="378"/>
      <c r="AM57" s="378"/>
      <c r="AN57" s="21"/>
      <c r="AO57" s="418"/>
      <c r="AP57" s="378"/>
      <c r="AQ57" s="378"/>
      <c r="AR57" s="378"/>
      <c r="AS57" s="378"/>
      <c r="AT57" s="378"/>
      <c r="AU57" s="21"/>
      <c r="AV57" s="418"/>
      <c r="AW57" s="378"/>
      <c r="AX57" s="378"/>
      <c r="AY57" s="378"/>
      <c r="AZ57" s="378"/>
      <c r="BA57" s="378"/>
      <c r="BB57" s="21"/>
    </row>
    <row r="58" spans="1:54" x14ac:dyDescent="0.3">
      <c r="A58" s="21" t="s">
        <v>1054</v>
      </c>
      <c r="B58" s="21" t="s">
        <v>41</v>
      </c>
      <c r="C58" s="21" t="s">
        <v>41</v>
      </c>
      <c r="D58" s="299" t="s">
        <v>1998</v>
      </c>
      <c r="E58" s="299" t="s">
        <v>10</v>
      </c>
      <c r="F58" s="299" t="s">
        <v>10</v>
      </c>
      <c r="G58" s="299" t="s">
        <v>1998</v>
      </c>
      <c r="H58" s="241">
        <v>405400</v>
      </c>
      <c r="I58" s="20">
        <v>589</v>
      </c>
      <c r="J58" s="20">
        <v>8</v>
      </c>
      <c r="K58" s="417">
        <v>73.625</v>
      </c>
      <c r="L58" s="243">
        <v>589</v>
      </c>
      <c r="M58" s="20">
        <v>8</v>
      </c>
      <c r="N58" s="20">
        <v>73.625</v>
      </c>
      <c r="O58" s="20">
        <v>1492</v>
      </c>
      <c r="P58" s="20">
        <v>18</v>
      </c>
      <c r="Q58" s="20">
        <v>82.9</v>
      </c>
      <c r="R58" s="414">
        <v>1629</v>
      </c>
      <c r="S58" s="378">
        <v>17</v>
      </c>
      <c r="T58" s="415">
        <v>95.8</v>
      </c>
      <c r="U58" s="378">
        <v>2064</v>
      </c>
      <c r="V58" s="378">
        <v>22</v>
      </c>
      <c r="W58" s="378">
        <v>93.82</v>
      </c>
      <c r="X58" s="378">
        <v>1693</v>
      </c>
      <c r="Y58" s="416">
        <v>21</v>
      </c>
      <c r="Z58" s="21"/>
      <c r="AA58" s="241">
        <v>405400</v>
      </c>
      <c r="AB58" s="417">
        <v>0</v>
      </c>
      <c r="AC58" s="417">
        <v>0</v>
      </c>
      <c r="AD58" s="20">
        <v>76</v>
      </c>
      <c r="AE58" s="20">
        <v>0</v>
      </c>
      <c r="AF58" s="20">
        <v>0</v>
      </c>
      <c r="AH58" s="379"/>
      <c r="AI58" s="378"/>
      <c r="AJ58" s="378"/>
      <c r="AK58" s="378"/>
      <c r="AL58" s="378"/>
      <c r="AM58" s="378"/>
      <c r="AN58" s="203"/>
      <c r="AO58" s="418"/>
      <c r="AP58" s="378"/>
      <c r="AQ58" s="378"/>
      <c r="AR58" s="378"/>
      <c r="AS58" s="378"/>
      <c r="AT58" s="378"/>
      <c r="AU58" s="203"/>
      <c r="AV58" s="418"/>
      <c r="AW58" s="378"/>
      <c r="AX58" s="378"/>
      <c r="AY58" s="378"/>
      <c r="AZ58" s="378"/>
      <c r="BA58" s="378"/>
      <c r="BB58" s="203"/>
    </row>
    <row r="59" spans="1:54" x14ac:dyDescent="0.3">
      <c r="A59" s="199" t="s">
        <v>1861</v>
      </c>
      <c r="B59" s="199" t="s">
        <v>26</v>
      </c>
      <c r="C59" s="199" t="s">
        <v>1020</v>
      </c>
      <c r="D59" s="441" t="s">
        <v>1020</v>
      </c>
      <c r="E59" s="441" t="s">
        <v>1972</v>
      </c>
      <c r="F59" s="441" t="s">
        <v>1020</v>
      </c>
      <c r="G59" s="441" t="s">
        <v>1020</v>
      </c>
      <c r="H59" s="245">
        <v>117300</v>
      </c>
      <c r="I59" s="246" t="s">
        <v>1020</v>
      </c>
      <c r="J59" s="246" t="s">
        <v>1020</v>
      </c>
      <c r="K59" s="442" t="s">
        <v>1020</v>
      </c>
      <c r="L59" s="322" t="s">
        <v>1020</v>
      </c>
      <c r="M59" s="246" t="s">
        <v>1020</v>
      </c>
      <c r="N59" s="246" t="s">
        <v>1020</v>
      </c>
      <c r="O59" s="246" t="s">
        <v>1020</v>
      </c>
      <c r="P59" s="246" t="s">
        <v>1020</v>
      </c>
      <c r="Q59" s="246" t="s">
        <v>1020</v>
      </c>
      <c r="R59" s="443" t="s">
        <v>1020</v>
      </c>
      <c r="S59" s="444" t="s">
        <v>1020</v>
      </c>
      <c r="T59" s="445" t="s">
        <v>1020</v>
      </c>
      <c r="U59" s="444" t="s">
        <v>1020</v>
      </c>
      <c r="V59" s="444" t="s">
        <v>1020</v>
      </c>
      <c r="W59" s="444" t="s">
        <v>1020</v>
      </c>
      <c r="X59" s="444" t="s">
        <v>1020</v>
      </c>
      <c r="Y59" s="446" t="s">
        <v>1020</v>
      </c>
      <c r="Z59" s="301"/>
      <c r="AA59" s="245">
        <v>117300</v>
      </c>
      <c r="AB59" s="442">
        <v>0</v>
      </c>
      <c r="AC59" s="442">
        <v>0</v>
      </c>
      <c r="AD59" s="246">
        <v>22</v>
      </c>
      <c r="AE59" s="246">
        <v>0</v>
      </c>
      <c r="AF59" s="246">
        <v>0</v>
      </c>
      <c r="AG59" s="200"/>
      <c r="AH59" s="450"/>
      <c r="AI59" s="444"/>
      <c r="AJ59" s="444"/>
      <c r="AK59" s="444"/>
      <c r="AL59" s="444"/>
      <c r="AM59" s="444"/>
      <c r="AN59" s="199"/>
      <c r="AO59" s="450"/>
      <c r="AP59" s="444"/>
      <c r="AQ59" s="444"/>
      <c r="AR59" s="444"/>
      <c r="AS59" s="444"/>
      <c r="AT59" s="444"/>
      <c r="AU59" s="199"/>
      <c r="AV59" s="450"/>
      <c r="AW59" s="444"/>
      <c r="AX59" s="444"/>
      <c r="AY59" s="444"/>
      <c r="AZ59" s="444"/>
      <c r="BA59" s="444"/>
      <c r="BB59" s="199"/>
    </row>
    <row r="60" spans="1:54" x14ac:dyDescent="0.3">
      <c r="A60" s="199" t="s">
        <v>1055</v>
      </c>
      <c r="B60" s="437" t="s">
        <v>17</v>
      </c>
      <c r="C60" s="199" t="s">
        <v>16</v>
      </c>
      <c r="D60" s="441" t="s">
        <v>38</v>
      </c>
      <c r="E60" s="441" t="s">
        <v>10</v>
      </c>
      <c r="F60" s="441" t="s">
        <v>10</v>
      </c>
      <c r="G60" s="441" t="s">
        <v>1998</v>
      </c>
      <c r="H60" s="245">
        <v>123900</v>
      </c>
      <c r="I60" s="246">
        <v>0</v>
      </c>
      <c r="J60" s="246">
        <v>0</v>
      </c>
      <c r="K60" s="442" t="s">
        <v>1020</v>
      </c>
      <c r="L60" s="322">
        <v>0</v>
      </c>
      <c r="M60" s="246">
        <v>0</v>
      </c>
      <c r="N60" s="246">
        <v>0</v>
      </c>
      <c r="O60" s="246">
        <v>483</v>
      </c>
      <c r="P60" s="246">
        <v>11</v>
      </c>
      <c r="Q60" s="246">
        <v>43.9</v>
      </c>
      <c r="R60" s="443">
        <v>305</v>
      </c>
      <c r="S60" s="444">
        <v>5</v>
      </c>
      <c r="T60" s="445">
        <v>61</v>
      </c>
      <c r="U60" s="444">
        <v>1061</v>
      </c>
      <c r="V60" s="444">
        <v>14</v>
      </c>
      <c r="W60" s="444">
        <v>75.790000000000006</v>
      </c>
      <c r="X60" s="444">
        <v>1106</v>
      </c>
      <c r="Y60" s="446">
        <v>13</v>
      </c>
      <c r="Z60" s="199"/>
      <c r="AA60" s="245">
        <v>123900</v>
      </c>
      <c r="AB60" s="442">
        <v>0</v>
      </c>
      <c r="AC60" s="442">
        <v>0</v>
      </c>
      <c r="AD60" s="246">
        <v>23</v>
      </c>
      <c r="AE60" s="246">
        <v>0</v>
      </c>
      <c r="AF60" s="246">
        <v>0</v>
      </c>
      <c r="AG60" s="200"/>
      <c r="AH60" s="449"/>
      <c r="AI60" s="444"/>
      <c r="AJ60" s="444"/>
      <c r="AK60" s="444"/>
      <c r="AL60" s="444"/>
      <c r="AM60" s="444"/>
      <c r="AN60" s="199"/>
      <c r="AO60" s="450"/>
      <c r="AP60" s="444"/>
      <c r="AQ60" s="444"/>
      <c r="AR60" s="444"/>
      <c r="AS60" s="444"/>
      <c r="AT60" s="444"/>
      <c r="AU60" s="199"/>
      <c r="AV60" s="450"/>
      <c r="AW60" s="444"/>
      <c r="AX60" s="444"/>
      <c r="AY60" s="444"/>
      <c r="AZ60" s="444"/>
      <c r="BA60" s="444"/>
      <c r="BB60" s="199"/>
    </row>
    <row r="61" spans="1:54" x14ac:dyDescent="0.3">
      <c r="A61" s="21" t="s">
        <v>959</v>
      </c>
      <c r="B61" s="21" t="s">
        <v>24</v>
      </c>
      <c r="C61" s="21" t="s">
        <v>24</v>
      </c>
      <c r="D61" s="299" t="s">
        <v>1998</v>
      </c>
      <c r="E61" s="299" t="s">
        <v>9</v>
      </c>
      <c r="F61" s="299" t="s">
        <v>9</v>
      </c>
      <c r="G61" s="299" t="s">
        <v>1998</v>
      </c>
      <c r="H61" s="241">
        <v>475300</v>
      </c>
      <c r="I61" s="20">
        <v>1814</v>
      </c>
      <c r="J61" s="20">
        <v>21</v>
      </c>
      <c r="K61" s="417">
        <v>86.38095238095238</v>
      </c>
      <c r="L61" s="243">
        <v>1814</v>
      </c>
      <c r="M61" s="20">
        <v>21</v>
      </c>
      <c r="N61" s="20">
        <v>86.38095238095238</v>
      </c>
      <c r="O61" s="20">
        <v>896</v>
      </c>
      <c r="P61" s="20">
        <v>15</v>
      </c>
      <c r="Q61" s="20">
        <v>59.7</v>
      </c>
      <c r="R61" s="414">
        <v>949</v>
      </c>
      <c r="S61" s="378">
        <v>16</v>
      </c>
      <c r="T61" s="415">
        <v>59.3</v>
      </c>
      <c r="U61" s="378">
        <v>1144</v>
      </c>
      <c r="V61" s="378">
        <v>21</v>
      </c>
      <c r="W61" s="378">
        <v>54.48</v>
      </c>
      <c r="X61" s="378">
        <v>0</v>
      </c>
      <c r="Y61" s="416">
        <v>0</v>
      </c>
      <c r="Z61" s="21"/>
      <c r="AA61" s="241">
        <v>486100</v>
      </c>
      <c r="AB61" s="417">
        <v>91.25</v>
      </c>
      <c r="AC61" s="417">
        <v>74</v>
      </c>
      <c r="AD61" s="20">
        <v>133</v>
      </c>
      <c r="AE61" s="20">
        <v>8</v>
      </c>
      <c r="AF61" s="20">
        <v>730</v>
      </c>
      <c r="AH61" s="379"/>
      <c r="AI61" s="378"/>
      <c r="AJ61" s="378"/>
      <c r="AK61" s="378"/>
      <c r="AL61" s="378"/>
      <c r="AM61" s="378"/>
      <c r="AN61" s="21"/>
      <c r="AO61" s="418"/>
      <c r="AP61" s="378"/>
      <c r="AQ61" s="378"/>
      <c r="AR61" s="378"/>
      <c r="AS61" s="378"/>
      <c r="AT61" s="378"/>
      <c r="AU61" s="21"/>
      <c r="AV61" s="418"/>
      <c r="AW61" s="378"/>
      <c r="AX61" s="378"/>
      <c r="AY61" s="378"/>
      <c r="AZ61" s="378"/>
      <c r="BA61" s="378"/>
      <c r="BB61" s="21"/>
    </row>
    <row r="62" spans="1:54" x14ac:dyDescent="0.3">
      <c r="A62" s="21" t="s">
        <v>1862</v>
      </c>
      <c r="B62" s="21" t="s">
        <v>20</v>
      </c>
      <c r="C62" s="21" t="s">
        <v>1020</v>
      </c>
      <c r="D62" s="299" t="s">
        <v>1020</v>
      </c>
      <c r="E62" s="299" t="s">
        <v>9</v>
      </c>
      <c r="F62" s="299" t="s">
        <v>1020</v>
      </c>
      <c r="G62" s="299" t="s">
        <v>1020</v>
      </c>
      <c r="H62" s="241">
        <v>245000</v>
      </c>
      <c r="I62" s="20">
        <v>356</v>
      </c>
      <c r="J62" s="20">
        <v>8</v>
      </c>
      <c r="K62" s="417">
        <v>44.5</v>
      </c>
      <c r="L62" s="243" t="s">
        <v>1020</v>
      </c>
      <c r="M62" s="20" t="s">
        <v>1020</v>
      </c>
      <c r="N62" s="20" t="s">
        <v>1020</v>
      </c>
      <c r="O62" s="20" t="s">
        <v>1020</v>
      </c>
      <c r="P62" s="20" t="s">
        <v>1020</v>
      </c>
      <c r="Q62" s="20" t="s">
        <v>1020</v>
      </c>
      <c r="R62" s="414" t="s">
        <v>1020</v>
      </c>
      <c r="S62" s="378" t="s">
        <v>1020</v>
      </c>
      <c r="T62" s="415" t="s">
        <v>1020</v>
      </c>
      <c r="U62" s="378" t="s">
        <v>1020</v>
      </c>
      <c r="V62" s="378" t="s">
        <v>1020</v>
      </c>
      <c r="W62" s="378" t="s">
        <v>1020</v>
      </c>
      <c r="X62" s="378" t="s">
        <v>1020</v>
      </c>
      <c r="Y62" s="416" t="s">
        <v>1020</v>
      </c>
      <c r="Z62" s="298"/>
      <c r="AA62" s="241">
        <v>245000</v>
      </c>
      <c r="AB62" s="417">
        <v>42.5</v>
      </c>
      <c r="AC62" s="417">
        <v>42.5</v>
      </c>
      <c r="AD62" s="20">
        <v>54</v>
      </c>
      <c r="AE62" s="20">
        <v>2</v>
      </c>
      <c r="AF62" s="20">
        <v>85</v>
      </c>
      <c r="AH62" s="379"/>
      <c r="AI62" s="378"/>
      <c r="AJ62" s="378"/>
      <c r="AK62" s="378"/>
      <c r="AL62" s="378"/>
      <c r="AM62" s="378"/>
      <c r="AN62" s="23"/>
      <c r="AO62" s="418"/>
      <c r="AP62" s="378"/>
      <c r="AQ62" s="378"/>
      <c r="AR62" s="378"/>
      <c r="AS62" s="378"/>
      <c r="AT62" s="378"/>
      <c r="AU62" s="23"/>
      <c r="AV62" s="418"/>
      <c r="AW62" s="378"/>
      <c r="AX62" s="378"/>
      <c r="AY62" s="378"/>
      <c r="AZ62" s="378"/>
      <c r="BA62" s="378"/>
      <c r="BB62" s="23"/>
    </row>
    <row r="63" spans="1:54" x14ac:dyDescent="0.3">
      <c r="A63" s="21" t="s">
        <v>1056</v>
      </c>
      <c r="B63" s="21" t="s">
        <v>18</v>
      </c>
      <c r="C63" s="21" t="s">
        <v>18</v>
      </c>
      <c r="D63" s="299" t="s">
        <v>1998</v>
      </c>
      <c r="E63" s="435" t="s">
        <v>1977</v>
      </c>
      <c r="F63" s="299" t="s">
        <v>1976</v>
      </c>
      <c r="G63" s="299" t="s">
        <v>38</v>
      </c>
      <c r="H63" s="241">
        <v>537200</v>
      </c>
      <c r="I63" s="20">
        <v>2049</v>
      </c>
      <c r="J63" s="20">
        <v>21</v>
      </c>
      <c r="K63" s="417">
        <v>97.571428571428569</v>
      </c>
      <c r="L63" s="243">
        <v>2049</v>
      </c>
      <c r="M63" s="20">
        <v>21</v>
      </c>
      <c r="N63" s="20">
        <v>97.571428571428569</v>
      </c>
      <c r="O63" s="20">
        <v>1761</v>
      </c>
      <c r="P63" s="20">
        <v>21</v>
      </c>
      <c r="Q63" s="20">
        <v>83.9</v>
      </c>
      <c r="R63" s="414">
        <v>1682</v>
      </c>
      <c r="S63" s="378">
        <v>17</v>
      </c>
      <c r="T63" s="415">
        <v>98.9</v>
      </c>
      <c r="U63" s="378">
        <v>1820</v>
      </c>
      <c r="V63" s="378">
        <v>22</v>
      </c>
      <c r="W63" s="378">
        <v>82.73</v>
      </c>
      <c r="X63" s="378">
        <v>1642</v>
      </c>
      <c r="Y63" s="416">
        <v>22</v>
      </c>
      <c r="Z63" s="280"/>
      <c r="AA63" s="241">
        <v>519000</v>
      </c>
      <c r="AB63" s="417">
        <v>93.25</v>
      </c>
      <c r="AC63" s="417">
        <v>104</v>
      </c>
      <c r="AD63" s="20">
        <v>81</v>
      </c>
      <c r="AE63" s="20">
        <v>8</v>
      </c>
      <c r="AF63" s="20">
        <v>746</v>
      </c>
      <c r="AH63" s="418"/>
      <c r="AI63" s="378"/>
      <c r="AJ63" s="378"/>
      <c r="AK63" s="378"/>
      <c r="AL63" s="378"/>
      <c r="AM63" s="378"/>
      <c r="AN63" s="63"/>
      <c r="AO63" s="418"/>
      <c r="AP63" s="378"/>
      <c r="AQ63" s="378"/>
      <c r="AR63" s="378"/>
      <c r="AS63" s="378"/>
      <c r="AT63" s="378"/>
      <c r="AU63" s="63"/>
      <c r="AV63" s="418"/>
      <c r="AW63" s="378"/>
      <c r="AX63" s="378"/>
      <c r="AY63" s="378"/>
      <c r="AZ63" s="378"/>
      <c r="BA63" s="378"/>
      <c r="BB63" s="63"/>
    </row>
    <row r="64" spans="1:54" x14ac:dyDescent="0.3">
      <c r="A64" s="21" t="s">
        <v>1057</v>
      </c>
      <c r="B64" s="21" t="s">
        <v>23</v>
      </c>
      <c r="C64" s="21" t="s">
        <v>23</v>
      </c>
      <c r="D64" s="299" t="s">
        <v>1998</v>
      </c>
      <c r="E64" s="299" t="s">
        <v>10</v>
      </c>
      <c r="F64" s="299" t="s">
        <v>10</v>
      </c>
      <c r="G64" s="299" t="s">
        <v>1998</v>
      </c>
      <c r="H64" s="241">
        <v>580200</v>
      </c>
      <c r="I64" s="20">
        <v>2213</v>
      </c>
      <c r="J64" s="20">
        <v>21</v>
      </c>
      <c r="K64" s="417">
        <v>105.38095238095238</v>
      </c>
      <c r="L64" s="243">
        <v>2213</v>
      </c>
      <c r="M64" s="20">
        <v>21</v>
      </c>
      <c r="N64" s="20">
        <v>105.38095238095238</v>
      </c>
      <c r="O64" s="20">
        <v>2232</v>
      </c>
      <c r="P64" s="20">
        <v>21</v>
      </c>
      <c r="Q64" s="20">
        <v>106.3</v>
      </c>
      <c r="R64" s="414">
        <v>1868</v>
      </c>
      <c r="S64" s="378">
        <v>17</v>
      </c>
      <c r="T64" s="415">
        <v>109.9</v>
      </c>
      <c r="U64" s="378">
        <v>2252</v>
      </c>
      <c r="V64" s="378">
        <v>21</v>
      </c>
      <c r="W64" s="378">
        <v>107.24</v>
      </c>
      <c r="X64" s="378">
        <v>1937</v>
      </c>
      <c r="Y64" s="416">
        <v>22</v>
      </c>
      <c r="Z64" s="20"/>
      <c r="AA64" s="241">
        <v>481400</v>
      </c>
      <c r="AB64" s="417">
        <v>75.285714285714292</v>
      </c>
      <c r="AC64" s="417">
        <v>101.66666666666667</v>
      </c>
      <c r="AD64" s="20">
        <v>54</v>
      </c>
      <c r="AE64" s="20">
        <v>7</v>
      </c>
      <c r="AF64" s="20">
        <v>527</v>
      </c>
      <c r="AH64" s="379"/>
      <c r="AI64" s="378"/>
      <c r="AJ64" s="378"/>
      <c r="AK64" s="378"/>
      <c r="AL64" s="378"/>
      <c r="AM64" s="378"/>
      <c r="AN64" s="20"/>
      <c r="AO64" s="418"/>
      <c r="AP64" s="378"/>
      <c r="AQ64" s="378"/>
      <c r="AR64" s="378"/>
      <c r="AS64" s="378"/>
      <c r="AT64" s="378"/>
      <c r="AU64" s="20"/>
      <c r="AV64" s="418"/>
      <c r="AW64" s="378"/>
      <c r="AX64" s="378"/>
      <c r="AY64" s="378"/>
      <c r="AZ64" s="378"/>
      <c r="BA64" s="378"/>
      <c r="BB64" s="20"/>
    </row>
    <row r="65" spans="1:54" s="200" customFormat="1" x14ac:dyDescent="0.3">
      <c r="A65" s="21" t="s">
        <v>1058</v>
      </c>
      <c r="B65" s="21" t="s">
        <v>2</v>
      </c>
      <c r="C65" s="21" t="s">
        <v>2</v>
      </c>
      <c r="D65" s="299" t="s">
        <v>1998</v>
      </c>
      <c r="E65" s="299" t="s">
        <v>1972</v>
      </c>
      <c r="F65" s="299" t="s">
        <v>1972</v>
      </c>
      <c r="G65" s="299" t="s">
        <v>1998</v>
      </c>
      <c r="H65" s="241">
        <v>480800</v>
      </c>
      <c r="I65" s="20">
        <v>1921</v>
      </c>
      <c r="J65" s="20">
        <v>22</v>
      </c>
      <c r="K65" s="417">
        <v>87.318181818181813</v>
      </c>
      <c r="L65" s="243">
        <v>1921</v>
      </c>
      <c r="M65" s="20">
        <v>22</v>
      </c>
      <c r="N65" s="20">
        <v>87.318181818181813</v>
      </c>
      <c r="O65" s="20">
        <v>1685</v>
      </c>
      <c r="P65" s="20">
        <v>20</v>
      </c>
      <c r="Q65" s="20">
        <v>84.2</v>
      </c>
      <c r="R65" s="414">
        <v>1291</v>
      </c>
      <c r="S65" s="378">
        <v>15</v>
      </c>
      <c r="T65" s="415">
        <v>86.1</v>
      </c>
      <c r="U65" s="378">
        <v>1117</v>
      </c>
      <c r="V65" s="378">
        <v>16</v>
      </c>
      <c r="W65" s="378">
        <v>69.81</v>
      </c>
      <c r="X65" s="378">
        <v>90</v>
      </c>
      <c r="Y65" s="416">
        <v>3</v>
      </c>
      <c r="Z65" s="298"/>
      <c r="AA65" s="241">
        <v>465200</v>
      </c>
      <c r="AB65" s="417">
        <v>87.25</v>
      </c>
      <c r="AC65" s="417">
        <v>110.33333333333333</v>
      </c>
      <c r="AD65" s="20">
        <v>14</v>
      </c>
      <c r="AE65" s="20">
        <v>8</v>
      </c>
      <c r="AF65" s="20">
        <v>698</v>
      </c>
      <c r="AG65"/>
      <c r="AH65" s="379"/>
      <c r="AI65" s="378"/>
      <c r="AJ65" s="378"/>
      <c r="AK65" s="378"/>
      <c r="AL65" s="378"/>
      <c r="AM65" s="378"/>
      <c r="AN65" s="25"/>
      <c r="AO65" s="418"/>
      <c r="AP65" s="378"/>
      <c r="AQ65" s="378"/>
      <c r="AR65" s="378"/>
      <c r="AS65" s="378"/>
      <c r="AT65" s="378"/>
      <c r="AU65" s="25"/>
      <c r="AV65" s="418"/>
      <c r="AW65" s="378"/>
      <c r="AX65" s="378"/>
      <c r="AY65" s="378"/>
      <c r="AZ65" s="378"/>
      <c r="BA65" s="378"/>
      <c r="BB65" s="25"/>
    </row>
    <row r="66" spans="1:54" x14ac:dyDescent="0.3">
      <c r="A66" s="199" t="s">
        <v>1059</v>
      </c>
      <c r="B66" s="199" t="s">
        <v>22</v>
      </c>
      <c r="C66" s="199" t="s">
        <v>22</v>
      </c>
      <c r="D66" s="441" t="s">
        <v>1998</v>
      </c>
      <c r="E66" s="441" t="s">
        <v>9</v>
      </c>
      <c r="F66" s="441" t="s">
        <v>9</v>
      </c>
      <c r="G66" s="441" t="s">
        <v>1998</v>
      </c>
      <c r="H66" s="245">
        <v>203700</v>
      </c>
      <c r="I66" s="246">
        <v>370</v>
      </c>
      <c r="J66" s="246">
        <v>10</v>
      </c>
      <c r="K66" s="442">
        <v>37</v>
      </c>
      <c r="L66" s="322">
        <v>370</v>
      </c>
      <c r="M66" s="246">
        <v>10</v>
      </c>
      <c r="N66" s="246">
        <v>37</v>
      </c>
      <c r="O66" s="246">
        <v>531</v>
      </c>
      <c r="P66" s="246">
        <v>10</v>
      </c>
      <c r="Q66" s="246">
        <v>53.1</v>
      </c>
      <c r="R66" s="443">
        <v>274</v>
      </c>
      <c r="S66" s="444">
        <v>6</v>
      </c>
      <c r="T66" s="445">
        <v>45.7</v>
      </c>
      <c r="U66" s="444">
        <v>83</v>
      </c>
      <c r="V66" s="444">
        <v>2</v>
      </c>
      <c r="W66" s="444">
        <v>41.5</v>
      </c>
      <c r="X66" s="444">
        <v>230</v>
      </c>
      <c r="Y66" s="446">
        <v>4</v>
      </c>
      <c r="Z66" s="372"/>
      <c r="AA66" s="245">
        <v>203700</v>
      </c>
      <c r="AB66" s="442">
        <v>60.5</v>
      </c>
      <c r="AC66" s="442">
        <v>60.5</v>
      </c>
      <c r="AD66" s="246">
        <v>-6</v>
      </c>
      <c r="AE66" s="246">
        <v>2</v>
      </c>
      <c r="AF66" s="246">
        <v>121</v>
      </c>
      <c r="AG66" s="200"/>
      <c r="AH66" s="449"/>
      <c r="AI66" s="444"/>
      <c r="AJ66" s="444"/>
      <c r="AK66" s="444"/>
      <c r="AL66" s="444"/>
      <c r="AM66" s="444"/>
      <c r="AN66" s="278"/>
      <c r="AO66" s="450"/>
      <c r="AP66" s="444"/>
      <c r="AQ66" s="444"/>
      <c r="AR66" s="444"/>
      <c r="AS66" s="444"/>
      <c r="AT66" s="444"/>
      <c r="AU66" s="278"/>
      <c r="AV66" s="450"/>
      <c r="AW66" s="444"/>
      <c r="AX66" s="444"/>
      <c r="AY66" s="444"/>
      <c r="AZ66" s="444"/>
      <c r="BA66" s="444"/>
      <c r="BB66" s="278"/>
    </row>
    <row r="67" spans="1:54" x14ac:dyDescent="0.3">
      <c r="A67" s="199" t="s">
        <v>1863</v>
      </c>
      <c r="B67" s="199" t="s">
        <v>12</v>
      </c>
      <c r="C67" s="199" t="s">
        <v>1020</v>
      </c>
      <c r="D67" s="441" t="s">
        <v>1020</v>
      </c>
      <c r="E67" s="441" t="s">
        <v>10</v>
      </c>
      <c r="F67" s="441" t="s">
        <v>1020</v>
      </c>
      <c r="G67" s="441" t="s">
        <v>1020</v>
      </c>
      <c r="H67" s="245">
        <v>117300</v>
      </c>
      <c r="I67" s="246" t="s">
        <v>1020</v>
      </c>
      <c r="J67" s="246" t="s">
        <v>1020</v>
      </c>
      <c r="K67" s="442" t="s">
        <v>1020</v>
      </c>
      <c r="L67" s="322" t="s">
        <v>1020</v>
      </c>
      <c r="M67" s="246" t="s">
        <v>1020</v>
      </c>
      <c r="N67" s="246" t="s">
        <v>1020</v>
      </c>
      <c r="O67" s="246" t="s">
        <v>1020</v>
      </c>
      <c r="P67" s="246" t="s">
        <v>1020</v>
      </c>
      <c r="Q67" s="246" t="s">
        <v>1020</v>
      </c>
      <c r="R67" s="443" t="s">
        <v>1020</v>
      </c>
      <c r="S67" s="444" t="s">
        <v>1020</v>
      </c>
      <c r="T67" s="445" t="s">
        <v>1020</v>
      </c>
      <c r="U67" s="444" t="s">
        <v>1020</v>
      </c>
      <c r="V67" s="444" t="s">
        <v>1020</v>
      </c>
      <c r="W67" s="444" t="s">
        <v>1020</v>
      </c>
      <c r="X67" s="444" t="s">
        <v>1020</v>
      </c>
      <c r="Y67" s="446" t="s">
        <v>1020</v>
      </c>
      <c r="Z67" s="372"/>
      <c r="AA67" s="245">
        <v>117300</v>
      </c>
      <c r="AB67" s="442">
        <v>0</v>
      </c>
      <c r="AC67" s="442">
        <v>0</v>
      </c>
      <c r="AD67" s="246">
        <v>22</v>
      </c>
      <c r="AE67" s="246">
        <v>0</v>
      </c>
      <c r="AF67" s="246">
        <v>0</v>
      </c>
      <c r="AG67" s="200"/>
      <c r="AH67" s="449"/>
      <c r="AI67" s="444"/>
      <c r="AJ67" s="444"/>
      <c r="AK67" s="444"/>
      <c r="AL67" s="444"/>
      <c r="AM67" s="444"/>
      <c r="AN67" s="278"/>
      <c r="AO67" s="450"/>
      <c r="AP67" s="444"/>
      <c r="AQ67" s="444"/>
      <c r="AR67" s="444"/>
      <c r="AS67" s="444"/>
      <c r="AT67" s="444"/>
      <c r="AU67" s="278"/>
      <c r="AV67" s="450"/>
      <c r="AW67" s="444"/>
      <c r="AX67" s="444"/>
      <c r="AY67" s="444"/>
      <c r="AZ67" s="444"/>
      <c r="BA67" s="444"/>
      <c r="BB67" s="278"/>
    </row>
    <row r="68" spans="1:54" x14ac:dyDescent="0.3">
      <c r="A68" s="21" t="s">
        <v>1060</v>
      </c>
      <c r="B68" s="21" t="s">
        <v>23</v>
      </c>
      <c r="C68" s="21" t="s">
        <v>23</v>
      </c>
      <c r="D68" s="299" t="s">
        <v>1998</v>
      </c>
      <c r="E68" s="435" t="s">
        <v>9</v>
      </c>
      <c r="F68" s="299" t="s">
        <v>1971</v>
      </c>
      <c r="G68" s="299" t="s">
        <v>38</v>
      </c>
      <c r="H68" s="241">
        <v>419500</v>
      </c>
      <c r="I68" s="20">
        <v>1219</v>
      </c>
      <c r="J68" s="20">
        <v>16</v>
      </c>
      <c r="K68" s="417">
        <v>76.1875</v>
      </c>
      <c r="L68" s="243">
        <v>1219</v>
      </c>
      <c r="M68" s="20">
        <v>16</v>
      </c>
      <c r="N68" s="20">
        <v>76.1875</v>
      </c>
      <c r="O68" s="20">
        <v>803</v>
      </c>
      <c r="P68" s="20">
        <v>12</v>
      </c>
      <c r="Q68" s="20">
        <v>66.900000000000006</v>
      </c>
      <c r="R68" s="414">
        <v>533</v>
      </c>
      <c r="S68" s="378">
        <v>9</v>
      </c>
      <c r="T68" s="415">
        <v>59.2</v>
      </c>
      <c r="U68" s="378">
        <v>1314</v>
      </c>
      <c r="V68" s="378">
        <v>19</v>
      </c>
      <c r="W68" s="378">
        <v>69.16</v>
      </c>
      <c r="X68" s="378">
        <v>1211</v>
      </c>
      <c r="Y68" s="416">
        <v>19</v>
      </c>
      <c r="Z68" s="280"/>
      <c r="AA68" s="241">
        <v>382600</v>
      </c>
      <c r="AB68" s="417">
        <v>52</v>
      </c>
      <c r="AC68" s="417">
        <v>52</v>
      </c>
      <c r="AD68" s="20">
        <v>119</v>
      </c>
      <c r="AE68" s="20">
        <v>3</v>
      </c>
      <c r="AF68" s="20">
        <v>156</v>
      </c>
      <c r="AH68" s="379"/>
      <c r="AI68" s="378"/>
      <c r="AJ68" s="378"/>
      <c r="AK68" s="378"/>
      <c r="AL68" s="378"/>
      <c r="AM68" s="378"/>
      <c r="AN68" s="23"/>
      <c r="AO68" s="418"/>
      <c r="AP68" s="378"/>
      <c r="AQ68" s="378"/>
      <c r="AR68" s="378"/>
      <c r="AS68" s="378"/>
      <c r="AT68" s="378"/>
      <c r="AU68" s="23"/>
      <c r="AV68" s="418"/>
      <c r="AW68" s="378"/>
      <c r="AX68" s="378"/>
      <c r="AY68" s="378"/>
      <c r="AZ68" s="378"/>
      <c r="BA68" s="378"/>
      <c r="BB68" s="23"/>
    </row>
    <row r="69" spans="1:54" x14ac:dyDescent="0.3">
      <c r="A69" s="21" t="s">
        <v>1061</v>
      </c>
      <c r="B69" s="21" t="s">
        <v>3</v>
      </c>
      <c r="C69" s="21" t="s">
        <v>3</v>
      </c>
      <c r="D69" s="299" t="s">
        <v>1998</v>
      </c>
      <c r="E69" s="435" t="s">
        <v>10</v>
      </c>
      <c r="F69" s="299" t="s">
        <v>1972</v>
      </c>
      <c r="G69" s="299" t="s">
        <v>38</v>
      </c>
      <c r="H69" s="241">
        <v>639500</v>
      </c>
      <c r="I69" s="20">
        <v>2439</v>
      </c>
      <c r="J69" s="20">
        <v>21</v>
      </c>
      <c r="K69" s="417">
        <v>116.14285714285714</v>
      </c>
      <c r="L69" s="243">
        <v>2439</v>
      </c>
      <c r="M69" s="20">
        <v>21</v>
      </c>
      <c r="N69" s="20">
        <v>116.14285714285714</v>
      </c>
      <c r="O69" s="20">
        <v>2634</v>
      </c>
      <c r="P69" s="20">
        <v>22</v>
      </c>
      <c r="Q69" s="20">
        <v>119.7</v>
      </c>
      <c r="R69" s="414">
        <v>1974</v>
      </c>
      <c r="S69" s="378">
        <v>17</v>
      </c>
      <c r="T69" s="415">
        <v>116.1</v>
      </c>
      <c r="U69" s="378">
        <v>2524</v>
      </c>
      <c r="V69" s="378">
        <v>22</v>
      </c>
      <c r="W69" s="378">
        <v>114.73</v>
      </c>
      <c r="X69" s="378">
        <v>1976</v>
      </c>
      <c r="Y69" s="416">
        <v>19</v>
      </c>
      <c r="Z69" s="280"/>
      <c r="AA69" s="241">
        <v>725200</v>
      </c>
      <c r="AB69" s="417">
        <v>132</v>
      </c>
      <c r="AC69" s="417">
        <v>156</v>
      </c>
      <c r="AD69" s="20">
        <v>124</v>
      </c>
      <c r="AE69" s="20">
        <v>8</v>
      </c>
      <c r="AF69" s="20">
        <v>1056</v>
      </c>
      <c r="AH69" s="379"/>
      <c r="AI69" s="378"/>
      <c r="AJ69" s="378"/>
      <c r="AK69" s="378"/>
      <c r="AL69" s="378"/>
      <c r="AM69" s="378"/>
      <c r="AN69" s="21"/>
      <c r="AO69" s="418"/>
      <c r="AP69" s="378"/>
      <c r="AQ69" s="378"/>
      <c r="AR69" s="378"/>
      <c r="AS69" s="378"/>
      <c r="AT69" s="378"/>
      <c r="AU69" s="21"/>
      <c r="AV69" s="418"/>
      <c r="AW69" s="378"/>
      <c r="AX69" s="378"/>
      <c r="AY69" s="378"/>
      <c r="AZ69" s="378"/>
      <c r="BA69" s="378"/>
      <c r="BB69" s="21"/>
    </row>
    <row r="70" spans="1:54" x14ac:dyDescent="0.3">
      <c r="A70" s="199" t="s">
        <v>1489</v>
      </c>
      <c r="B70" s="199" t="s">
        <v>12</v>
      </c>
      <c r="C70" s="199" t="s">
        <v>12</v>
      </c>
      <c r="D70" s="441" t="s">
        <v>1998</v>
      </c>
      <c r="E70" s="441" t="s">
        <v>9</v>
      </c>
      <c r="F70" s="441" t="s">
        <v>9</v>
      </c>
      <c r="G70" s="441" t="s">
        <v>1998</v>
      </c>
      <c r="H70" s="245">
        <v>123900</v>
      </c>
      <c r="I70" s="246">
        <v>0</v>
      </c>
      <c r="J70" s="246">
        <v>0</v>
      </c>
      <c r="K70" s="442" t="s">
        <v>1020</v>
      </c>
      <c r="L70" s="322">
        <v>0</v>
      </c>
      <c r="M70" s="246">
        <v>0</v>
      </c>
      <c r="N70" s="246">
        <v>0</v>
      </c>
      <c r="O70" s="246">
        <v>0</v>
      </c>
      <c r="P70" s="246">
        <v>0</v>
      </c>
      <c r="Q70" s="246">
        <v>0</v>
      </c>
      <c r="R70" s="443">
        <v>0</v>
      </c>
      <c r="S70" s="444">
        <v>0</v>
      </c>
      <c r="T70" s="445">
        <v>0</v>
      </c>
      <c r="U70" s="444">
        <v>0</v>
      </c>
      <c r="V70" s="444">
        <v>0</v>
      </c>
      <c r="W70" s="444">
        <v>0</v>
      </c>
      <c r="X70" s="444">
        <v>0</v>
      </c>
      <c r="Y70" s="446">
        <v>0</v>
      </c>
      <c r="Z70" s="199"/>
      <c r="AA70" s="245">
        <v>123900</v>
      </c>
      <c r="AB70" s="442">
        <v>0</v>
      </c>
      <c r="AC70" s="442">
        <v>0</v>
      </c>
      <c r="AD70" s="246">
        <v>23</v>
      </c>
      <c r="AE70" s="246">
        <v>0</v>
      </c>
      <c r="AF70" s="246">
        <v>0</v>
      </c>
      <c r="AG70" s="200"/>
      <c r="AH70" s="449"/>
      <c r="AI70" s="444"/>
      <c r="AJ70" s="444"/>
      <c r="AK70" s="444"/>
      <c r="AL70" s="444"/>
      <c r="AM70" s="444"/>
      <c r="AN70" s="199"/>
      <c r="AO70" s="450"/>
      <c r="AP70" s="444"/>
      <c r="AQ70" s="444"/>
      <c r="AR70" s="444"/>
      <c r="AS70" s="444"/>
      <c r="AT70" s="444"/>
      <c r="AU70" s="199"/>
      <c r="AV70" s="450"/>
      <c r="AW70" s="444"/>
      <c r="AX70" s="444"/>
      <c r="AY70" s="444"/>
      <c r="AZ70" s="444"/>
      <c r="BA70" s="444"/>
      <c r="BB70" s="199"/>
    </row>
    <row r="71" spans="1:54" x14ac:dyDescent="0.3">
      <c r="A71" s="21" t="s">
        <v>1062</v>
      </c>
      <c r="B71" s="437" t="s">
        <v>18</v>
      </c>
      <c r="C71" s="21" t="s">
        <v>17</v>
      </c>
      <c r="D71" s="299" t="s">
        <v>38</v>
      </c>
      <c r="E71" s="299" t="s">
        <v>9</v>
      </c>
      <c r="F71" s="299" t="s">
        <v>9</v>
      </c>
      <c r="G71" s="299" t="s">
        <v>1998</v>
      </c>
      <c r="H71" s="241">
        <v>277500</v>
      </c>
      <c r="I71" s="20">
        <v>315</v>
      </c>
      <c r="J71" s="20">
        <v>5</v>
      </c>
      <c r="K71" s="417">
        <v>63</v>
      </c>
      <c r="L71" s="243">
        <v>315</v>
      </c>
      <c r="M71" s="20">
        <v>5</v>
      </c>
      <c r="N71" s="20">
        <v>63</v>
      </c>
      <c r="O71" s="20">
        <v>1574</v>
      </c>
      <c r="P71" s="20">
        <v>19</v>
      </c>
      <c r="Q71" s="20">
        <v>82.8</v>
      </c>
      <c r="R71" s="414">
        <v>1428</v>
      </c>
      <c r="S71" s="378">
        <v>17</v>
      </c>
      <c r="T71" s="415">
        <v>84</v>
      </c>
      <c r="U71" s="378">
        <v>1136</v>
      </c>
      <c r="V71" s="378">
        <v>15</v>
      </c>
      <c r="W71" s="378">
        <v>75.73</v>
      </c>
      <c r="X71" s="378">
        <v>1026</v>
      </c>
      <c r="Y71" s="416">
        <v>16</v>
      </c>
      <c r="Z71" s="20"/>
      <c r="AA71" s="241">
        <v>335600</v>
      </c>
      <c r="AB71" s="417">
        <v>69.666666666666671</v>
      </c>
      <c r="AC71" s="417">
        <v>59</v>
      </c>
      <c r="AD71" s="20">
        <v>79</v>
      </c>
      <c r="AE71" s="20">
        <v>6</v>
      </c>
      <c r="AF71" s="20">
        <v>418</v>
      </c>
      <c r="AH71" s="418"/>
      <c r="AI71" s="378"/>
      <c r="AJ71" s="378"/>
      <c r="AK71" s="378"/>
      <c r="AL71" s="378"/>
      <c r="AM71" s="378"/>
      <c r="AN71" s="21"/>
      <c r="AO71" s="418"/>
      <c r="AP71" s="378"/>
      <c r="AQ71" s="378"/>
      <c r="AR71" s="378"/>
      <c r="AS71" s="378"/>
      <c r="AT71" s="378"/>
      <c r="AU71" s="21"/>
      <c r="AV71" s="418"/>
      <c r="AW71" s="378"/>
      <c r="AX71" s="378"/>
      <c r="AY71" s="378"/>
      <c r="AZ71" s="378"/>
      <c r="BA71" s="378"/>
      <c r="BB71" s="21"/>
    </row>
    <row r="72" spans="1:54" x14ac:dyDescent="0.3">
      <c r="A72" s="21" t="s">
        <v>1490</v>
      </c>
      <c r="B72" s="21" t="s">
        <v>21</v>
      </c>
      <c r="C72" s="21" t="s">
        <v>21</v>
      </c>
      <c r="D72" s="299" t="s">
        <v>1998</v>
      </c>
      <c r="E72" s="299" t="s">
        <v>9</v>
      </c>
      <c r="F72" s="299" t="s">
        <v>9</v>
      </c>
      <c r="G72" s="299" t="s">
        <v>1998</v>
      </c>
      <c r="H72" s="241">
        <v>380500</v>
      </c>
      <c r="I72" s="20">
        <v>1175</v>
      </c>
      <c r="J72" s="20">
        <v>17</v>
      </c>
      <c r="K72" s="417">
        <v>69.117647058823536</v>
      </c>
      <c r="L72" s="243">
        <v>1175</v>
      </c>
      <c r="M72" s="20">
        <v>17</v>
      </c>
      <c r="N72" s="20">
        <v>69.117647058823536</v>
      </c>
      <c r="O72" s="20">
        <v>244</v>
      </c>
      <c r="P72" s="20">
        <v>4</v>
      </c>
      <c r="Q72" s="20">
        <v>61</v>
      </c>
      <c r="R72" s="414">
        <v>0</v>
      </c>
      <c r="S72" s="378">
        <v>0</v>
      </c>
      <c r="T72" s="415">
        <v>0</v>
      </c>
      <c r="U72" s="378">
        <v>0</v>
      </c>
      <c r="V72" s="378">
        <v>0</v>
      </c>
      <c r="W72" s="378">
        <v>0</v>
      </c>
      <c r="X72" s="378">
        <v>0</v>
      </c>
      <c r="Y72" s="416">
        <v>0</v>
      </c>
      <c r="Z72" s="20"/>
      <c r="AA72" s="241">
        <v>370800</v>
      </c>
      <c r="AB72" s="417">
        <v>73.375</v>
      </c>
      <c r="AC72" s="417">
        <v>82.666666666666671</v>
      </c>
      <c r="AD72" s="20">
        <v>13</v>
      </c>
      <c r="AE72" s="20">
        <v>8</v>
      </c>
      <c r="AF72" s="20">
        <v>587</v>
      </c>
      <c r="AH72" s="379"/>
      <c r="AI72" s="378"/>
      <c r="AJ72" s="378"/>
      <c r="AK72" s="378"/>
      <c r="AL72" s="378"/>
      <c r="AM72" s="378"/>
      <c r="AN72" s="21"/>
      <c r="AO72" s="418"/>
      <c r="AP72" s="378"/>
      <c r="AQ72" s="378"/>
      <c r="AR72" s="378"/>
      <c r="AS72" s="378"/>
      <c r="AT72" s="378"/>
      <c r="AU72" s="21"/>
      <c r="AV72" s="418"/>
      <c r="AW72" s="378"/>
      <c r="AX72" s="378"/>
      <c r="AY72" s="378"/>
      <c r="AZ72" s="378"/>
      <c r="BA72" s="378"/>
      <c r="BB72" s="21"/>
    </row>
    <row r="73" spans="1:54" x14ac:dyDescent="0.3">
      <c r="A73" s="21" t="s">
        <v>1631</v>
      </c>
      <c r="B73" s="21" t="s">
        <v>26</v>
      </c>
      <c r="C73" s="21" t="s">
        <v>26</v>
      </c>
      <c r="D73" s="299" t="s">
        <v>1998</v>
      </c>
      <c r="E73" s="299" t="s">
        <v>9</v>
      </c>
      <c r="F73" s="299" t="s">
        <v>9</v>
      </c>
      <c r="G73" s="299" t="s">
        <v>1998</v>
      </c>
      <c r="H73" s="241">
        <v>247100</v>
      </c>
      <c r="I73" s="20">
        <v>349</v>
      </c>
      <c r="J73" s="20">
        <v>7</v>
      </c>
      <c r="K73" s="417">
        <v>49.857142857142854</v>
      </c>
      <c r="L73" s="243">
        <v>349</v>
      </c>
      <c r="M73" s="20">
        <v>7</v>
      </c>
      <c r="N73" s="20">
        <v>49.857142857142854</v>
      </c>
      <c r="O73" s="20">
        <v>0</v>
      </c>
      <c r="P73" s="20">
        <v>0</v>
      </c>
      <c r="Q73" s="20">
        <v>0</v>
      </c>
      <c r="R73" s="414">
        <v>0</v>
      </c>
      <c r="S73" s="378">
        <v>0</v>
      </c>
      <c r="T73" s="415">
        <v>0</v>
      </c>
      <c r="U73" s="378">
        <v>0</v>
      </c>
      <c r="V73" s="378">
        <v>0</v>
      </c>
      <c r="W73" s="378">
        <v>0</v>
      </c>
      <c r="X73" s="378">
        <v>0</v>
      </c>
      <c r="Y73" s="416">
        <v>0</v>
      </c>
      <c r="Z73" s="280"/>
      <c r="AA73" s="241">
        <v>247100</v>
      </c>
      <c r="AB73" s="417">
        <v>0</v>
      </c>
      <c r="AC73" s="417">
        <v>0</v>
      </c>
      <c r="AD73" s="20">
        <v>47</v>
      </c>
      <c r="AE73" s="20">
        <v>0</v>
      </c>
      <c r="AF73" s="20">
        <v>0</v>
      </c>
      <c r="AH73" s="379"/>
      <c r="AI73" s="378"/>
      <c r="AJ73" s="378"/>
      <c r="AK73" s="378"/>
      <c r="AL73" s="378"/>
      <c r="AM73" s="378"/>
      <c r="AN73" s="203"/>
      <c r="AO73" s="418"/>
      <c r="AP73" s="378"/>
      <c r="AQ73" s="378"/>
      <c r="AR73" s="378"/>
      <c r="AS73" s="378"/>
      <c r="AT73" s="378"/>
      <c r="AU73" s="203"/>
      <c r="AV73" s="418"/>
      <c r="AW73" s="378"/>
      <c r="AX73" s="378"/>
      <c r="AY73" s="378"/>
      <c r="AZ73" s="378"/>
      <c r="BA73" s="378"/>
      <c r="BB73" s="203"/>
    </row>
    <row r="74" spans="1:54" x14ac:dyDescent="0.3">
      <c r="A74" s="199" t="s">
        <v>1864</v>
      </c>
      <c r="B74" s="199" t="s">
        <v>2</v>
      </c>
      <c r="C74" s="199" t="s">
        <v>1020</v>
      </c>
      <c r="D74" s="441" t="s">
        <v>1020</v>
      </c>
      <c r="E74" s="441" t="s">
        <v>38</v>
      </c>
      <c r="F74" s="441" t="s">
        <v>1020</v>
      </c>
      <c r="G74" s="441" t="s">
        <v>1020</v>
      </c>
      <c r="H74" s="245">
        <v>102400</v>
      </c>
      <c r="I74" s="246" t="s">
        <v>1020</v>
      </c>
      <c r="J74" s="246" t="s">
        <v>1020</v>
      </c>
      <c r="K74" s="442" t="s">
        <v>1020</v>
      </c>
      <c r="L74" s="322" t="s">
        <v>1020</v>
      </c>
      <c r="M74" s="246" t="s">
        <v>1020</v>
      </c>
      <c r="N74" s="246" t="s">
        <v>1020</v>
      </c>
      <c r="O74" s="246" t="s">
        <v>1020</v>
      </c>
      <c r="P74" s="246" t="s">
        <v>1020</v>
      </c>
      <c r="Q74" s="246" t="s">
        <v>1020</v>
      </c>
      <c r="R74" s="443" t="s">
        <v>1020</v>
      </c>
      <c r="S74" s="444" t="s">
        <v>1020</v>
      </c>
      <c r="T74" s="445" t="s">
        <v>1020</v>
      </c>
      <c r="U74" s="444" t="s">
        <v>1020</v>
      </c>
      <c r="V74" s="444" t="s">
        <v>1020</v>
      </c>
      <c r="W74" s="444" t="s">
        <v>1020</v>
      </c>
      <c r="X74" s="444" t="s">
        <v>1020</v>
      </c>
      <c r="Y74" s="446" t="s">
        <v>1020</v>
      </c>
      <c r="Z74" s="199"/>
      <c r="AA74" s="245">
        <v>102400</v>
      </c>
      <c r="AB74" s="442">
        <v>0</v>
      </c>
      <c r="AC74" s="442">
        <v>0</v>
      </c>
      <c r="AD74" s="246">
        <v>19</v>
      </c>
      <c r="AE74" s="246">
        <v>0</v>
      </c>
      <c r="AF74" s="246">
        <v>0</v>
      </c>
      <c r="AG74" s="200"/>
      <c r="AH74" s="450"/>
      <c r="AI74" s="444"/>
      <c r="AJ74" s="444"/>
      <c r="AK74" s="444"/>
      <c r="AL74" s="444"/>
      <c r="AM74" s="444"/>
      <c r="AN74" s="199"/>
      <c r="AO74" s="450"/>
      <c r="AP74" s="444"/>
      <c r="AQ74" s="444"/>
      <c r="AR74" s="444"/>
      <c r="AS74" s="444"/>
      <c r="AT74" s="444"/>
      <c r="AU74" s="199"/>
      <c r="AV74" s="450"/>
      <c r="AW74" s="444"/>
      <c r="AX74" s="444"/>
      <c r="AY74" s="444"/>
      <c r="AZ74" s="444"/>
      <c r="BA74" s="444"/>
      <c r="BB74" s="199"/>
    </row>
    <row r="75" spans="1:54" x14ac:dyDescent="0.3">
      <c r="A75" s="199" t="s">
        <v>1865</v>
      </c>
      <c r="B75" s="199" t="s">
        <v>13</v>
      </c>
      <c r="C75" s="199" t="s">
        <v>1020</v>
      </c>
      <c r="D75" s="441" t="s">
        <v>1020</v>
      </c>
      <c r="E75" s="441" t="s">
        <v>38</v>
      </c>
      <c r="F75" s="441" t="s">
        <v>1020</v>
      </c>
      <c r="G75" s="441" t="s">
        <v>1020</v>
      </c>
      <c r="H75" s="245">
        <v>102400</v>
      </c>
      <c r="I75" s="246" t="s">
        <v>1020</v>
      </c>
      <c r="J75" s="246" t="s">
        <v>1020</v>
      </c>
      <c r="K75" s="442" t="s">
        <v>1020</v>
      </c>
      <c r="L75" s="322" t="s">
        <v>1020</v>
      </c>
      <c r="M75" s="246" t="s">
        <v>1020</v>
      </c>
      <c r="N75" s="246" t="s">
        <v>1020</v>
      </c>
      <c r="O75" s="246" t="s">
        <v>1020</v>
      </c>
      <c r="P75" s="246" t="s">
        <v>1020</v>
      </c>
      <c r="Q75" s="246" t="s">
        <v>1020</v>
      </c>
      <c r="R75" s="443" t="s">
        <v>1020</v>
      </c>
      <c r="S75" s="444" t="s">
        <v>1020</v>
      </c>
      <c r="T75" s="445" t="s">
        <v>1020</v>
      </c>
      <c r="U75" s="444" t="s">
        <v>1020</v>
      </c>
      <c r="V75" s="444" t="s">
        <v>1020</v>
      </c>
      <c r="W75" s="444" t="s">
        <v>1020</v>
      </c>
      <c r="X75" s="444" t="s">
        <v>1020</v>
      </c>
      <c r="Y75" s="446" t="s">
        <v>1020</v>
      </c>
      <c r="Z75" s="372"/>
      <c r="AA75" s="245">
        <v>102400</v>
      </c>
      <c r="AB75" s="442">
        <v>0</v>
      </c>
      <c r="AC75" s="442">
        <v>0</v>
      </c>
      <c r="AD75" s="246">
        <v>19</v>
      </c>
      <c r="AE75" s="246">
        <v>0</v>
      </c>
      <c r="AF75" s="246">
        <v>0</v>
      </c>
      <c r="AG75" s="200"/>
      <c r="AH75" s="449"/>
      <c r="AI75" s="444"/>
      <c r="AJ75" s="444"/>
      <c r="AK75" s="444"/>
      <c r="AL75" s="444"/>
      <c r="AM75" s="444"/>
      <c r="AN75" s="246"/>
      <c r="AO75" s="450"/>
      <c r="AP75" s="444"/>
      <c r="AQ75" s="444"/>
      <c r="AR75" s="444"/>
      <c r="AS75" s="444"/>
      <c r="AT75" s="444"/>
      <c r="AU75" s="246"/>
      <c r="AV75" s="450"/>
      <c r="AW75" s="444"/>
      <c r="AX75" s="444"/>
      <c r="AY75" s="444"/>
      <c r="AZ75" s="444"/>
      <c r="BA75" s="444"/>
      <c r="BB75" s="246"/>
    </row>
    <row r="76" spans="1:54" x14ac:dyDescent="0.3">
      <c r="A76" s="21" t="s">
        <v>1491</v>
      </c>
      <c r="B76" s="21" t="s">
        <v>20</v>
      </c>
      <c r="C76" s="21" t="s">
        <v>20</v>
      </c>
      <c r="D76" s="299" t="s">
        <v>1998</v>
      </c>
      <c r="E76" s="299" t="s">
        <v>9</v>
      </c>
      <c r="F76" s="299" t="s">
        <v>9</v>
      </c>
      <c r="G76" s="299" t="s">
        <v>1998</v>
      </c>
      <c r="H76" s="241">
        <v>354200</v>
      </c>
      <c r="I76" s="20">
        <v>579</v>
      </c>
      <c r="J76" s="20">
        <v>9</v>
      </c>
      <c r="K76" s="417">
        <v>64.333333333333329</v>
      </c>
      <c r="L76" s="243">
        <v>579</v>
      </c>
      <c r="M76" s="20">
        <v>9</v>
      </c>
      <c r="N76" s="20">
        <v>64.333333333333329</v>
      </c>
      <c r="O76" s="20">
        <v>755</v>
      </c>
      <c r="P76" s="20">
        <v>10</v>
      </c>
      <c r="Q76" s="20">
        <v>75.5</v>
      </c>
      <c r="R76" s="414">
        <v>0</v>
      </c>
      <c r="S76" s="378">
        <v>0</v>
      </c>
      <c r="T76" s="415">
        <v>0</v>
      </c>
      <c r="U76" s="378">
        <v>0</v>
      </c>
      <c r="V76" s="378">
        <v>0</v>
      </c>
      <c r="W76" s="378">
        <v>0</v>
      </c>
      <c r="X76" s="378">
        <v>0</v>
      </c>
      <c r="Y76" s="416">
        <v>0</v>
      </c>
      <c r="Z76" s="20"/>
      <c r="AA76" s="241">
        <v>309500</v>
      </c>
      <c r="AB76" s="417">
        <v>47.5</v>
      </c>
      <c r="AC76" s="417">
        <v>43.666666666666664</v>
      </c>
      <c r="AD76" s="20">
        <v>119</v>
      </c>
      <c r="AE76" s="20">
        <v>4</v>
      </c>
      <c r="AF76" s="20">
        <v>190</v>
      </c>
      <c r="AH76" s="379"/>
      <c r="AI76" s="378"/>
      <c r="AJ76" s="378"/>
      <c r="AK76" s="378"/>
      <c r="AL76" s="378"/>
      <c r="AM76" s="378"/>
      <c r="AN76" s="20"/>
      <c r="AO76" s="418"/>
      <c r="AP76" s="378"/>
      <c r="AQ76" s="378"/>
      <c r="AR76" s="378"/>
      <c r="AS76" s="378"/>
      <c r="AT76" s="378"/>
      <c r="AU76" s="20"/>
      <c r="AV76" s="418"/>
      <c r="AW76" s="378"/>
      <c r="AX76" s="378"/>
      <c r="AY76" s="378"/>
      <c r="AZ76" s="378"/>
      <c r="BA76" s="378"/>
      <c r="BB76" s="20"/>
    </row>
    <row r="77" spans="1:54" x14ac:dyDescent="0.3">
      <c r="A77" s="21" t="s">
        <v>1064</v>
      </c>
      <c r="B77" s="21" t="s">
        <v>16</v>
      </c>
      <c r="C77" s="21" t="s">
        <v>16</v>
      </c>
      <c r="D77" s="299" t="s">
        <v>1998</v>
      </c>
      <c r="E77" s="299" t="s">
        <v>10</v>
      </c>
      <c r="F77" s="299" t="s">
        <v>10</v>
      </c>
      <c r="G77" s="299" t="s">
        <v>1998</v>
      </c>
      <c r="H77" s="241">
        <v>615600</v>
      </c>
      <c r="I77" s="20">
        <v>2460</v>
      </c>
      <c r="J77" s="20">
        <v>22</v>
      </c>
      <c r="K77" s="417">
        <v>111.81818181818181</v>
      </c>
      <c r="L77" s="243">
        <v>2460</v>
      </c>
      <c r="M77" s="20">
        <v>22</v>
      </c>
      <c r="N77" s="20">
        <v>111.81818181818181</v>
      </c>
      <c r="O77" s="20">
        <v>2147</v>
      </c>
      <c r="P77" s="20">
        <v>20</v>
      </c>
      <c r="Q77" s="20">
        <v>107.3</v>
      </c>
      <c r="R77" s="414">
        <v>1722</v>
      </c>
      <c r="S77" s="378">
        <v>17</v>
      </c>
      <c r="T77" s="415">
        <v>101.3</v>
      </c>
      <c r="U77" s="378">
        <v>1551</v>
      </c>
      <c r="V77" s="378">
        <v>22</v>
      </c>
      <c r="W77" s="378">
        <v>70.5</v>
      </c>
      <c r="X77" s="378">
        <v>1029</v>
      </c>
      <c r="Y77" s="416">
        <v>17</v>
      </c>
      <c r="Z77" s="21"/>
      <c r="AA77" s="241">
        <v>531300</v>
      </c>
      <c r="AB77" s="417">
        <v>98.375</v>
      </c>
      <c r="AC77" s="417">
        <v>112</v>
      </c>
      <c r="AD77" s="20">
        <v>54</v>
      </c>
      <c r="AE77" s="20">
        <v>8</v>
      </c>
      <c r="AF77" s="20">
        <v>787</v>
      </c>
      <c r="AH77" s="379"/>
      <c r="AI77" s="378"/>
      <c r="AJ77" s="378"/>
      <c r="AK77" s="378"/>
      <c r="AL77" s="378"/>
      <c r="AM77" s="378"/>
      <c r="AN77" s="21"/>
      <c r="AO77" s="418"/>
      <c r="AP77" s="378"/>
      <c r="AQ77" s="378"/>
      <c r="AR77" s="378"/>
      <c r="AS77" s="378"/>
      <c r="AT77" s="378"/>
      <c r="AU77" s="21"/>
      <c r="AV77" s="418"/>
      <c r="AW77" s="378"/>
      <c r="AX77" s="378"/>
      <c r="AY77" s="378"/>
      <c r="AZ77" s="378"/>
      <c r="BA77" s="378"/>
      <c r="BB77" s="21"/>
    </row>
    <row r="78" spans="1:54" x14ac:dyDescent="0.3">
      <c r="A78" s="21" t="s">
        <v>1065</v>
      </c>
      <c r="B78" s="21" t="s">
        <v>21</v>
      </c>
      <c r="C78" s="21" t="s">
        <v>21</v>
      </c>
      <c r="D78" s="299" t="s">
        <v>1998</v>
      </c>
      <c r="E78" s="435" t="s">
        <v>9</v>
      </c>
      <c r="F78" s="299" t="s">
        <v>1971</v>
      </c>
      <c r="G78" s="299" t="s">
        <v>38</v>
      </c>
      <c r="H78" s="241">
        <v>550300</v>
      </c>
      <c r="I78" s="20">
        <v>2199</v>
      </c>
      <c r="J78" s="20">
        <v>22</v>
      </c>
      <c r="K78" s="417">
        <v>99.954545454545453</v>
      </c>
      <c r="L78" s="243">
        <v>2199</v>
      </c>
      <c r="M78" s="20">
        <v>22</v>
      </c>
      <c r="N78" s="20">
        <v>99.954545454545453</v>
      </c>
      <c r="O78" s="20">
        <v>1480</v>
      </c>
      <c r="P78" s="20">
        <v>22</v>
      </c>
      <c r="Q78" s="20">
        <v>67.3</v>
      </c>
      <c r="R78" s="414">
        <v>1134</v>
      </c>
      <c r="S78" s="378">
        <v>14</v>
      </c>
      <c r="T78" s="415">
        <v>81</v>
      </c>
      <c r="U78" s="378">
        <v>1833</v>
      </c>
      <c r="V78" s="378">
        <v>22</v>
      </c>
      <c r="W78" s="378">
        <v>83.32</v>
      </c>
      <c r="X78" s="378">
        <v>1844</v>
      </c>
      <c r="Y78" s="416">
        <v>19</v>
      </c>
      <c r="Z78" s="20"/>
      <c r="AA78" s="241">
        <v>458800</v>
      </c>
      <c r="AB78" s="417">
        <v>83.75</v>
      </c>
      <c r="AC78" s="417">
        <v>100.66666666666667</v>
      </c>
      <c r="AD78" s="20">
        <v>39</v>
      </c>
      <c r="AE78" s="20">
        <v>8</v>
      </c>
      <c r="AF78" s="20">
        <v>670</v>
      </c>
      <c r="AH78" s="379"/>
      <c r="AI78" s="378"/>
      <c r="AJ78" s="378"/>
      <c r="AK78" s="378"/>
      <c r="AL78" s="378"/>
      <c r="AM78" s="378"/>
      <c r="AN78" s="21"/>
      <c r="AO78" s="418"/>
      <c r="AP78" s="378"/>
      <c r="AQ78" s="378"/>
      <c r="AR78" s="378"/>
      <c r="AS78" s="378"/>
      <c r="AT78" s="378"/>
      <c r="AU78" s="21"/>
      <c r="AV78" s="418"/>
      <c r="AW78" s="378"/>
      <c r="AX78" s="378"/>
      <c r="AY78" s="378"/>
      <c r="AZ78" s="378"/>
      <c r="BA78" s="378"/>
      <c r="BB78" s="21"/>
    </row>
    <row r="79" spans="1:54" x14ac:dyDescent="0.3">
      <c r="A79" s="21" t="s">
        <v>1066</v>
      </c>
      <c r="B79" s="21" t="s">
        <v>20</v>
      </c>
      <c r="C79" s="21" t="s">
        <v>20</v>
      </c>
      <c r="D79" s="299" t="s">
        <v>1998</v>
      </c>
      <c r="E79" s="299" t="s">
        <v>38</v>
      </c>
      <c r="F79" s="299" t="s">
        <v>38</v>
      </c>
      <c r="G79" s="299" t="s">
        <v>1998</v>
      </c>
      <c r="H79" s="241">
        <v>350300</v>
      </c>
      <c r="I79" s="20">
        <v>1336</v>
      </c>
      <c r="J79" s="20">
        <v>21</v>
      </c>
      <c r="K79" s="417">
        <v>63.61904761904762</v>
      </c>
      <c r="L79" s="243">
        <v>1336</v>
      </c>
      <c r="M79" s="20">
        <v>21</v>
      </c>
      <c r="N79" s="20">
        <v>63.61904761904762</v>
      </c>
      <c r="O79" s="20">
        <v>1353</v>
      </c>
      <c r="P79" s="20">
        <v>19</v>
      </c>
      <c r="Q79" s="20">
        <v>71.2</v>
      </c>
      <c r="R79" s="414">
        <v>1060</v>
      </c>
      <c r="S79" s="378">
        <v>13</v>
      </c>
      <c r="T79" s="415">
        <v>81.5</v>
      </c>
      <c r="U79" s="378">
        <v>1694</v>
      </c>
      <c r="V79" s="378">
        <v>22</v>
      </c>
      <c r="W79" s="378">
        <v>77</v>
      </c>
      <c r="X79" s="378">
        <v>2093</v>
      </c>
      <c r="Y79" s="416">
        <v>22</v>
      </c>
      <c r="Z79" s="21"/>
      <c r="AA79" s="241">
        <v>283800</v>
      </c>
      <c r="AB79" s="417">
        <v>54.857142857142854</v>
      </c>
      <c r="AC79" s="417">
        <v>46.333333333333336</v>
      </c>
      <c r="AD79" s="20">
        <v>61</v>
      </c>
      <c r="AE79" s="20">
        <v>7</v>
      </c>
      <c r="AF79" s="20">
        <v>384</v>
      </c>
      <c r="AH79" s="379"/>
      <c r="AI79" s="378"/>
      <c r="AJ79" s="378"/>
      <c r="AK79" s="378"/>
      <c r="AL79" s="378"/>
      <c r="AM79" s="378"/>
      <c r="AN79" s="21"/>
      <c r="AO79" s="418"/>
      <c r="AP79" s="378"/>
      <c r="AQ79" s="378"/>
      <c r="AR79" s="378"/>
      <c r="AS79" s="378"/>
      <c r="AT79" s="378"/>
      <c r="AU79" s="21"/>
      <c r="AV79" s="418"/>
      <c r="AW79" s="378"/>
      <c r="AX79" s="378"/>
      <c r="AY79" s="378"/>
      <c r="AZ79" s="378"/>
      <c r="BA79" s="378"/>
      <c r="BB79" s="21"/>
    </row>
    <row r="80" spans="1:54" x14ac:dyDescent="0.3">
      <c r="A80" s="21" t="s">
        <v>961</v>
      </c>
      <c r="B80" s="21" t="s">
        <v>19</v>
      </c>
      <c r="C80" s="21" t="s">
        <v>19</v>
      </c>
      <c r="D80" s="299" t="s">
        <v>1998</v>
      </c>
      <c r="E80" s="299" t="s">
        <v>11</v>
      </c>
      <c r="F80" s="299" t="s">
        <v>11</v>
      </c>
      <c r="G80" s="299" t="s">
        <v>1998</v>
      </c>
      <c r="H80" s="241">
        <v>254400</v>
      </c>
      <c r="I80" s="20">
        <v>231</v>
      </c>
      <c r="J80" s="20">
        <v>4</v>
      </c>
      <c r="K80" s="417">
        <v>57.75</v>
      </c>
      <c r="L80" s="243">
        <v>231</v>
      </c>
      <c r="M80" s="20">
        <v>4</v>
      </c>
      <c r="N80" s="20">
        <v>57.75</v>
      </c>
      <c r="O80" s="20">
        <v>358</v>
      </c>
      <c r="P80" s="20">
        <v>5</v>
      </c>
      <c r="Q80" s="20">
        <v>71.599999999999994</v>
      </c>
      <c r="R80" s="414">
        <v>0</v>
      </c>
      <c r="S80" s="378">
        <v>0</v>
      </c>
      <c r="T80" s="415">
        <v>0</v>
      </c>
      <c r="U80" s="378">
        <v>0</v>
      </c>
      <c r="V80" s="378">
        <v>0</v>
      </c>
      <c r="W80" s="378">
        <v>0</v>
      </c>
      <c r="X80" s="378">
        <v>0</v>
      </c>
      <c r="Y80" s="416">
        <v>0</v>
      </c>
      <c r="Z80" s="298"/>
      <c r="AA80" s="241">
        <v>254400</v>
      </c>
      <c r="AB80" s="417">
        <v>0</v>
      </c>
      <c r="AC80" s="417">
        <v>0</v>
      </c>
      <c r="AD80" s="20">
        <v>48</v>
      </c>
      <c r="AE80" s="20">
        <v>0</v>
      </c>
      <c r="AF80" s="20">
        <v>0</v>
      </c>
      <c r="AH80" s="379"/>
      <c r="AI80" s="378"/>
      <c r="AJ80" s="378"/>
      <c r="AK80" s="378"/>
      <c r="AL80" s="378"/>
      <c r="AM80" s="378"/>
      <c r="AN80" s="63"/>
      <c r="AO80" s="418"/>
      <c r="AP80" s="378"/>
      <c r="AQ80" s="378"/>
      <c r="AR80" s="378"/>
      <c r="AS80" s="378"/>
      <c r="AT80" s="378"/>
      <c r="AU80" s="63"/>
      <c r="AV80" s="418"/>
      <c r="AW80" s="378"/>
      <c r="AX80" s="378"/>
      <c r="AY80" s="378"/>
      <c r="AZ80" s="378"/>
      <c r="BA80" s="378"/>
      <c r="BB80" s="63"/>
    </row>
    <row r="81" spans="1:54" x14ac:dyDescent="0.3">
      <c r="A81" s="21" t="s">
        <v>1067</v>
      </c>
      <c r="B81" s="21" t="s">
        <v>2</v>
      </c>
      <c r="C81" s="21" t="s">
        <v>2</v>
      </c>
      <c r="D81" s="299" t="s">
        <v>1998</v>
      </c>
      <c r="E81" s="299" t="s">
        <v>9</v>
      </c>
      <c r="F81" s="299" t="s">
        <v>9</v>
      </c>
      <c r="G81" s="299" t="s">
        <v>1998</v>
      </c>
      <c r="H81" s="241">
        <v>454700</v>
      </c>
      <c r="I81" s="20">
        <v>1817</v>
      </c>
      <c r="J81" s="20">
        <v>22</v>
      </c>
      <c r="K81" s="417">
        <v>82.590909090909093</v>
      </c>
      <c r="L81" s="243">
        <v>1817</v>
      </c>
      <c r="M81" s="20">
        <v>22</v>
      </c>
      <c r="N81" s="20">
        <v>82.590909090909093</v>
      </c>
      <c r="O81" s="20">
        <v>1064</v>
      </c>
      <c r="P81" s="20">
        <v>14</v>
      </c>
      <c r="Q81" s="20">
        <v>76</v>
      </c>
      <c r="R81" s="414">
        <v>845</v>
      </c>
      <c r="S81" s="378">
        <v>13</v>
      </c>
      <c r="T81" s="415">
        <v>65</v>
      </c>
      <c r="U81" s="378">
        <v>1140</v>
      </c>
      <c r="V81" s="378">
        <v>21</v>
      </c>
      <c r="W81" s="378">
        <v>54.29</v>
      </c>
      <c r="X81" s="378">
        <v>857</v>
      </c>
      <c r="Y81" s="416">
        <v>16</v>
      </c>
      <c r="Z81" s="21"/>
      <c r="AA81" s="241">
        <v>431600</v>
      </c>
      <c r="AB81" s="417">
        <v>73.75</v>
      </c>
      <c r="AC81" s="417">
        <v>76.333333333333329</v>
      </c>
      <c r="AD81" s="20">
        <v>100</v>
      </c>
      <c r="AE81" s="20">
        <v>4</v>
      </c>
      <c r="AF81" s="20">
        <v>295</v>
      </c>
      <c r="AH81" s="379"/>
      <c r="AI81" s="378"/>
      <c r="AJ81" s="378"/>
      <c r="AK81" s="378"/>
      <c r="AL81" s="378"/>
      <c r="AM81" s="378"/>
      <c r="AN81" s="21"/>
      <c r="AO81" s="418"/>
      <c r="AP81" s="378"/>
      <c r="AQ81" s="378"/>
      <c r="AR81" s="378"/>
      <c r="AS81" s="378"/>
      <c r="AT81" s="378"/>
      <c r="AU81" s="21"/>
      <c r="AV81" s="418"/>
      <c r="AW81" s="378"/>
      <c r="AX81" s="378"/>
      <c r="AY81" s="378"/>
      <c r="AZ81" s="378"/>
      <c r="BA81" s="378"/>
      <c r="BB81" s="21"/>
    </row>
    <row r="82" spans="1:54" x14ac:dyDescent="0.3">
      <c r="A82" s="199" t="s">
        <v>1632</v>
      </c>
      <c r="B82" s="199" t="s">
        <v>17</v>
      </c>
      <c r="C82" s="199" t="s">
        <v>17</v>
      </c>
      <c r="D82" s="441" t="s">
        <v>1998</v>
      </c>
      <c r="E82" s="441" t="s">
        <v>9</v>
      </c>
      <c r="F82" s="441" t="s">
        <v>9</v>
      </c>
      <c r="G82" s="441" t="s">
        <v>1998</v>
      </c>
      <c r="H82" s="245">
        <v>123900</v>
      </c>
      <c r="I82" s="246">
        <v>0</v>
      </c>
      <c r="J82" s="246">
        <v>0</v>
      </c>
      <c r="K82" s="442" t="s">
        <v>1020</v>
      </c>
      <c r="L82" s="322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443">
        <v>0</v>
      </c>
      <c r="S82" s="444">
        <v>0</v>
      </c>
      <c r="T82" s="445">
        <v>0</v>
      </c>
      <c r="U82" s="444">
        <v>0</v>
      </c>
      <c r="V82" s="444">
        <v>0</v>
      </c>
      <c r="W82" s="444">
        <v>0</v>
      </c>
      <c r="X82" s="444">
        <v>0</v>
      </c>
      <c r="Y82" s="446">
        <v>0</v>
      </c>
      <c r="Z82" s="199"/>
      <c r="AA82" s="245">
        <v>123900</v>
      </c>
      <c r="AB82" s="442">
        <v>0</v>
      </c>
      <c r="AC82" s="442">
        <v>0</v>
      </c>
      <c r="AD82" s="246">
        <v>23</v>
      </c>
      <c r="AE82" s="246">
        <v>0</v>
      </c>
      <c r="AF82" s="246">
        <v>0</v>
      </c>
      <c r="AG82" s="200"/>
      <c r="AH82" s="449"/>
      <c r="AI82" s="444"/>
      <c r="AJ82" s="444"/>
      <c r="AK82" s="444"/>
      <c r="AL82" s="444"/>
      <c r="AM82" s="444"/>
      <c r="AN82" s="199"/>
      <c r="AO82" s="450"/>
      <c r="AP82" s="444"/>
      <c r="AQ82" s="444"/>
      <c r="AR82" s="444"/>
      <c r="AS82" s="444"/>
      <c r="AT82" s="444"/>
      <c r="AU82" s="199"/>
      <c r="AV82" s="450"/>
      <c r="AW82" s="444"/>
      <c r="AX82" s="444"/>
      <c r="AY82" s="444"/>
      <c r="AZ82" s="444"/>
      <c r="BA82" s="444"/>
      <c r="BB82" s="199"/>
    </row>
    <row r="83" spans="1:54" x14ac:dyDescent="0.3">
      <c r="A83" s="199" t="s">
        <v>1492</v>
      </c>
      <c r="B83" s="199" t="s">
        <v>20</v>
      </c>
      <c r="C83" s="199" t="s">
        <v>20</v>
      </c>
      <c r="D83" s="441" t="s">
        <v>1998</v>
      </c>
      <c r="E83" s="441" t="s">
        <v>38</v>
      </c>
      <c r="F83" s="441" t="s">
        <v>38</v>
      </c>
      <c r="G83" s="441" t="s">
        <v>1998</v>
      </c>
      <c r="H83" s="245">
        <v>123900</v>
      </c>
      <c r="I83" s="246">
        <v>0</v>
      </c>
      <c r="J83" s="246">
        <v>0</v>
      </c>
      <c r="K83" s="442" t="s">
        <v>1020</v>
      </c>
      <c r="L83" s="322">
        <v>0</v>
      </c>
      <c r="M83" s="246">
        <v>0</v>
      </c>
      <c r="N83" s="246">
        <v>0</v>
      </c>
      <c r="O83" s="246">
        <v>459</v>
      </c>
      <c r="P83" s="246">
        <v>11</v>
      </c>
      <c r="Q83" s="246">
        <v>41.7</v>
      </c>
      <c r="R83" s="443">
        <v>0</v>
      </c>
      <c r="S83" s="444">
        <v>0</v>
      </c>
      <c r="T83" s="445">
        <v>0</v>
      </c>
      <c r="U83" s="444">
        <v>0</v>
      </c>
      <c r="V83" s="444">
        <v>0</v>
      </c>
      <c r="W83" s="444">
        <v>0</v>
      </c>
      <c r="X83" s="444">
        <v>0</v>
      </c>
      <c r="Y83" s="446">
        <v>0</v>
      </c>
      <c r="Z83" s="301"/>
      <c r="AA83" s="245">
        <v>226800</v>
      </c>
      <c r="AB83" s="442">
        <v>53.166666666666664</v>
      </c>
      <c r="AC83" s="442">
        <v>45</v>
      </c>
      <c r="AD83" s="246">
        <v>44</v>
      </c>
      <c r="AE83" s="246">
        <v>6</v>
      </c>
      <c r="AF83" s="246">
        <v>319</v>
      </c>
      <c r="AG83" s="200"/>
      <c r="AH83" s="449"/>
      <c r="AI83" s="444"/>
      <c r="AJ83" s="444"/>
      <c r="AK83" s="444"/>
      <c r="AL83" s="444"/>
      <c r="AM83" s="444"/>
      <c r="AN83" s="278"/>
      <c r="AO83" s="450"/>
      <c r="AP83" s="444"/>
      <c r="AQ83" s="444"/>
      <c r="AR83" s="444"/>
      <c r="AS83" s="444"/>
      <c r="AT83" s="444"/>
      <c r="AU83" s="278"/>
      <c r="AV83" s="450"/>
      <c r="AW83" s="444"/>
      <c r="AX83" s="444"/>
      <c r="AY83" s="444"/>
      <c r="AZ83" s="444"/>
      <c r="BA83" s="444"/>
      <c r="BB83" s="278"/>
    </row>
    <row r="84" spans="1:54" x14ac:dyDescent="0.3">
      <c r="A84" s="21" t="s">
        <v>1068</v>
      </c>
      <c r="B84" s="21" t="s">
        <v>16</v>
      </c>
      <c r="C84" s="21" t="s">
        <v>16</v>
      </c>
      <c r="D84" s="299" t="s">
        <v>1998</v>
      </c>
      <c r="E84" s="435" t="s">
        <v>10</v>
      </c>
      <c r="F84" s="299" t="s">
        <v>1972</v>
      </c>
      <c r="G84" s="299" t="s">
        <v>38</v>
      </c>
      <c r="H84" s="241">
        <v>563600</v>
      </c>
      <c r="I84" s="20">
        <v>2252</v>
      </c>
      <c r="J84" s="20">
        <v>22</v>
      </c>
      <c r="K84" s="417">
        <v>102.36363636363636</v>
      </c>
      <c r="L84" s="243">
        <v>2252</v>
      </c>
      <c r="M84" s="20">
        <v>22</v>
      </c>
      <c r="N84" s="20">
        <v>102.36363636363636</v>
      </c>
      <c r="O84" s="20">
        <v>206</v>
      </c>
      <c r="P84" s="20">
        <v>4</v>
      </c>
      <c r="Q84" s="20">
        <v>51.5</v>
      </c>
      <c r="R84" s="414">
        <v>36</v>
      </c>
      <c r="S84" s="378">
        <v>1</v>
      </c>
      <c r="T84" s="415">
        <v>36</v>
      </c>
      <c r="U84" s="378">
        <v>642</v>
      </c>
      <c r="V84" s="378">
        <v>8</v>
      </c>
      <c r="W84" s="378">
        <v>80.25</v>
      </c>
      <c r="X84" s="378">
        <v>545</v>
      </c>
      <c r="Y84" s="416">
        <v>8</v>
      </c>
      <c r="Z84" s="298"/>
      <c r="AA84" s="241">
        <v>451000</v>
      </c>
      <c r="AB84" s="417">
        <v>71.2</v>
      </c>
      <c r="AC84" s="417">
        <v>70.333333333333329</v>
      </c>
      <c r="AD84" s="20">
        <v>116</v>
      </c>
      <c r="AE84" s="20">
        <v>5</v>
      </c>
      <c r="AF84" s="20">
        <v>356</v>
      </c>
      <c r="AH84" s="379"/>
      <c r="AI84" s="378"/>
      <c r="AJ84" s="378"/>
      <c r="AK84" s="378"/>
      <c r="AL84" s="378"/>
      <c r="AM84" s="378"/>
      <c r="AN84" s="63"/>
      <c r="AO84" s="418"/>
      <c r="AP84" s="378"/>
      <c r="AQ84" s="378"/>
      <c r="AR84" s="378"/>
      <c r="AS84" s="378"/>
      <c r="AT84" s="378"/>
      <c r="AU84" s="63"/>
      <c r="AV84" s="418"/>
      <c r="AW84" s="378"/>
      <c r="AX84" s="378"/>
      <c r="AY84" s="378"/>
      <c r="AZ84" s="378"/>
      <c r="BA84" s="378"/>
      <c r="BB84" s="63"/>
    </row>
    <row r="85" spans="1:54" x14ac:dyDescent="0.3">
      <c r="A85" s="21" t="s">
        <v>1069</v>
      </c>
      <c r="B85" s="21" t="s">
        <v>21</v>
      </c>
      <c r="C85" s="21" t="s">
        <v>21</v>
      </c>
      <c r="D85" s="299" t="s">
        <v>1998</v>
      </c>
      <c r="E85" s="299" t="s">
        <v>38</v>
      </c>
      <c r="F85" s="299" t="s">
        <v>38</v>
      </c>
      <c r="G85" s="299" t="s">
        <v>1998</v>
      </c>
      <c r="H85" s="241">
        <v>339100</v>
      </c>
      <c r="I85" s="20">
        <v>1047</v>
      </c>
      <c r="J85" s="20">
        <v>17</v>
      </c>
      <c r="K85" s="417">
        <v>61.588235294117645</v>
      </c>
      <c r="L85" s="243">
        <v>1047</v>
      </c>
      <c r="M85" s="20">
        <v>17</v>
      </c>
      <c r="N85" s="20">
        <v>61.588235294117645</v>
      </c>
      <c r="O85" s="20">
        <v>697</v>
      </c>
      <c r="P85" s="20">
        <v>10</v>
      </c>
      <c r="Q85" s="20">
        <v>69.7</v>
      </c>
      <c r="R85" s="414">
        <v>436</v>
      </c>
      <c r="S85" s="378">
        <v>9</v>
      </c>
      <c r="T85" s="415">
        <v>48.4</v>
      </c>
      <c r="U85" s="378">
        <v>1750</v>
      </c>
      <c r="V85" s="378">
        <v>22</v>
      </c>
      <c r="W85" s="378">
        <v>79.55</v>
      </c>
      <c r="X85" s="378">
        <v>1828</v>
      </c>
      <c r="Y85" s="416">
        <v>22</v>
      </c>
      <c r="Z85" s="20"/>
      <c r="AA85" s="241">
        <v>353900</v>
      </c>
      <c r="AB85" s="417">
        <v>75.666666666666671</v>
      </c>
      <c r="AC85" s="417">
        <v>75.666666666666671</v>
      </c>
      <c r="AD85" s="20">
        <v>84</v>
      </c>
      <c r="AE85" s="20">
        <v>3</v>
      </c>
      <c r="AF85" s="20">
        <v>227</v>
      </c>
      <c r="AH85" s="379"/>
      <c r="AI85" s="378"/>
      <c r="AJ85" s="378"/>
      <c r="AK85" s="378"/>
      <c r="AL85" s="378"/>
      <c r="AM85" s="378"/>
      <c r="AN85" s="21"/>
      <c r="AO85" s="418"/>
      <c r="AP85" s="378"/>
      <c r="AQ85" s="378"/>
      <c r="AR85" s="378"/>
      <c r="AS85" s="378"/>
      <c r="AT85" s="378"/>
      <c r="AU85" s="21"/>
      <c r="AV85" s="418"/>
      <c r="AW85" s="378"/>
      <c r="AX85" s="378"/>
      <c r="AY85" s="378"/>
      <c r="AZ85" s="378"/>
      <c r="BA85" s="378"/>
      <c r="BB85" s="21"/>
    </row>
    <row r="86" spans="1:54" x14ac:dyDescent="0.3">
      <c r="A86" s="21" t="s">
        <v>1070</v>
      </c>
      <c r="B86" s="21" t="s">
        <v>19</v>
      </c>
      <c r="C86" s="21" t="s">
        <v>1020</v>
      </c>
      <c r="D86" s="299" t="s">
        <v>1020</v>
      </c>
      <c r="E86" s="299" t="s">
        <v>9</v>
      </c>
      <c r="F86" s="299" t="s">
        <v>1020</v>
      </c>
      <c r="G86" s="299" t="s">
        <v>1020</v>
      </c>
      <c r="H86" s="241">
        <v>270100</v>
      </c>
      <c r="I86" s="20" t="s">
        <v>1020</v>
      </c>
      <c r="J86" s="20" t="s">
        <v>1020</v>
      </c>
      <c r="K86" s="417" t="s">
        <v>1020</v>
      </c>
      <c r="L86" s="243" t="s">
        <v>1020</v>
      </c>
      <c r="M86" s="20" t="s">
        <v>1020</v>
      </c>
      <c r="N86" s="20" t="s">
        <v>1020</v>
      </c>
      <c r="O86" s="20" t="s">
        <v>1020</v>
      </c>
      <c r="P86" s="20" t="s">
        <v>1020</v>
      </c>
      <c r="Q86" s="20" t="s">
        <v>1020</v>
      </c>
      <c r="R86" s="414" t="s">
        <v>1020</v>
      </c>
      <c r="S86" s="378" t="s">
        <v>1020</v>
      </c>
      <c r="T86" s="415" t="s">
        <v>1020</v>
      </c>
      <c r="U86" s="378" t="s">
        <v>1020</v>
      </c>
      <c r="V86" s="378" t="s">
        <v>1020</v>
      </c>
      <c r="W86" s="378" t="s">
        <v>1020</v>
      </c>
      <c r="X86" s="378" t="s">
        <v>1020</v>
      </c>
      <c r="Y86" s="416" t="s">
        <v>1020</v>
      </c>
      <c r="Z86" s="21"/>
      <c r="AA86" s="241">
        <v>270100</v>
      </c>
      <c r="AB86" s="417">
        <v>49</v>
      </c>
      <c r="AC86" s="417">
        <v>49</v>
      </c>
      <c r="AD86" s="20">
        <v>55</v>
      </c>
      <c r="AE86" s="20">
        <v>2</v>
      </c>
      <c r="AF86" s="20">
        <v>98</v>
      </c>
      <c r="AH86" s="379"/>
      <c r="AI86" s="378"/>
      <c r="AJ86" s="378"/>
      <c r="AK86" s="378"/>
      <c r="AL86" s="378"/>
      <c r="AM86" s="378"/>
      <c r="AN86" s="25"/>
      <c r="AO86" s="418"/>
      <c r="AP86" s="378"/>
      <c r="AQ86" s="378"/>
      <c r="AR86" s="378"/>
      <c r="AS86" s="378"/>
      <c r="AT86" s="378"/>
      <c r="AU86" s="25"/>
      <c r="AV86" s="418"/>
      <c r="AW86" s="378"/>
      <c r="AX86" s="378"/>
      <c r="AY86" s="378"/>
      <c r="AZ86" s="378"/>
      <c r="BA86" s="378"/>
      <c r="BB86" s="25"/>
    </row>
    <row r="87" spans="1:54" x14ac:dyDescent="0.3">
      <c r="A87" s="199" t="s">
        <v>1633</v>
      </c>
      <c r="B87" s="199" t="s">
        <v>2</v>
      </c>
      <c r="C87" s="199" t="s">
        <v>2</v>
      </c>
      <c r="D87" s="441" t="s">
        <v>1998</v>
      </c>
      <c r="E87" s="441" t="s">
        <v>9</v>
      </c>
      <c r="F87" s="441" t="s">
        <v>9</v>
      </c>
      <c r="G87" s="441" t="s">
        <v>1998</v>
      </c>
      <c r="H87" s="245">
        <v>123900</v>
      </c>
      <c r="I87" s="246">
        <v>0</v>
      </c>
      <c r="J87" s="246">
        <v>0</v>
      </c>
      <c r="K87" s="442" t="s">
        <v>1020</v>
      </c>
      <c r="L87" s="322">
        <v>0</v>
      </c>
      <c r="M87" s="246">
        <v>0</v>
      </c>
      <c r="N87" s="246">
        <v>0</v>
      </c>
      <c r="O87" s="246">
        <v>0</v>
      </c>
      <c r="P87" s="246">
        <v>0</v>
      </c>
      <c r="Q87" s="246">
        <v>0</v>
      </c>
      <c r="R87" s="443">
        <v>0</v>
      </c>
      <c r="S87" s="444">
        <v>0</v>
      </c>
      <c r="T87" s="445">
        <v>0</v>
      </c>
      <c r="U87" s="444">
        <v>0</v>
      </c>
      <c r="V87" s="444">
        <v>0</v>
      </c>
      <c r="W87" s="444">
        <v>0</v>
      </c>
      <c r="X87" s="444">
        <v>0</v>
      </c>
      <c r="Y87" s="446">
        <v>0</v>
      </c>
      <c r="Z87" s="199"/>
      <c r="AA87" s="245">
        <v>123900</v>
      </c>
      <c r="AB87" s="442">
        <v>0</v>
      </c>
      <c r="AC87" s="442">
        <v>0</v>
      </c>
      <c r="AD87" s="246">
        <v>23</v>
      </c>
      <c r="AE87" s="246">
        <v>0</v>
      </c>
      <c r="AF87" s="246">
        <v>0</v>
      </c>
      <c r="AG87" s="200"/>
      <c r="AH87" s="449"/>
      <c r="AI87" s="444"/>
      <c r="AJ87" s="444"/>
      <c r="AK87" s="444"/>
      <c r="AL87" s="444"/>
      <c r="AM87" s="444"/>
      <c r="AN87" s="451"/>
      <c r="AO87" s="450"/>
      <c r="AP87" s="444"/>
      <c r="AQ87" s="444"/>
      <c r="AR87" s="444"/>
      <c r="AS87" s="444"/>
      <c r="AT87" s="444"/>
      <c r="AU87" s="451"/>
      <c r="AV87" s="450"/>
      <c r="AW87" s="444"/>
      <c r="AX87" s="444"/>
      <c r="AY87" s="444"/>
      <c r="AZ87" s="444"/>
      <c r="BA87" s="444"/>
      <c r="BB87" s="451"/>
    </row>
    <row r="88" spans="1:54" x14ac:dyDescent="0.3">
      <c r="A88" s="21" t="s">
        <v>896</v>
      </c>
      <c r="B88" s="437" t="s">
        <v>12</v>
      </c>
      <c r="C88" s="21" t="s">
        <v>14</v>
      </c>
      <c r="D88" s="299" t="s">
        <v>38</v>
      </c>
      <c r="E88" s="299" t="s">
        <v>1972</v>
      </c>
      <c r="F88" s="299" t="s">
        <v>1972</v>
      </c>
      <c r="G88" s="299" t="s">
        <v>1998</v>
      </c>
      <c r="H88" s="241">
        <v>229200</v>
      </c>
      <c r="I88" s="20">
        <v>333</v>
      </c>
      <c r="J88" s="20">
        <v>8</v>
      </c>
      <c r="K88" s="417">
        <v>41.625</v>
      </c>
      <c r="L88" s="243">
        <v>333</v>
      </c>
      <c r="M88" s="20">
        <v>8</v>
      </c>
      <c r="N88" s="20">
        <v>41.625</v>
      </c>
      <c r="O88" s="20">
        <v>309</v>
      </c>
      <c r="P88" s="20">
        <v>6</v>
      </c>
      <c r="Q88" s="20">
        <v>51.5</v>
      </c>
      <c r="R88" s="414">
        <v>521</v>
      </c>
      <c r="S88" s="378">
        <v>9</v>
      </c>
      <c r="T88" s="415">
        <v>57.9</v>
      </c>
      <c r="U88" s="378">
        <v>0</v>
      </c>
      <c r="V88" s="378">
        <v>0</v>
      </c>
      <c r="W88" s="378">
        <v>0</v>
      </c>
      <c r="X88" s="378">
        <v>0</v>
      </c>
      <c r="Y88" s="416">
        <v>0</v>
      </c>
      <c r="Z88" s="20"/>
      <c r="AA88" s="241">
        <v>229200</v>
      </c>
      <c r="AB88" s="417">
        <v>17</v>
      </c>
      <c r="AC88" s="417">
        <v>17</v>
      </c>
      <c r="AD88" s="20">
        <v>71</v>
      </c>
      <c r="AE88" s="20">
        <v>1</v>
      </c>
      <c r="AF88" s="20">
        <v>17</v>
      </c>
      <c r="AH88" s="379"/>
      <c r="AI88" s="378"/>
      <c r="AJ88" s="378"/>
      <c r="AK88" s="378"/>
      <c r="AL88" s="378"/>
      <c r="AM88" s="378"/>
      <c r="AN88" s="63"/>
      <c r="AO88" s="418"/>
      <c r="AP88" s="378"/>
      <c r="AQ88" s="378"/>
      <c r="AR88" s="378"/>
      <c r="AS88" s="378"/>
      <c r="AT88" s="378"/>
      <c r="AU88" s="63"/>
      <c r="AV88" s="418"/>
      <c r="AW88" s="378"/>
      <c r="AX88" s="378"/>
      <c r="AY88" s="378"/>
      <c r="AZ88" s="378"/>
      <c r="BA88" s="378"/>
      <c r="BB88" s="63"/>
    </row>
    <row r="89" spans="1:54" x14ac:dyDescent="0.3">
      <c r="A89" s="199" t="s">
        <v>1073</v>
      </c>
      <c r="B89" s="199" t="s">
        <v>3</v>
      </c>
      <c r="C89" s="199" t="s">
        <v>3</v>
      </c>
      <c r="D89" s="441" t="s">
        <v>1998</v>
      </c>
      <c r="E89" s="435" t="s">
        <v>1974</v>
      </c>
      <c r="F89" s="441" t="s">
        <v>38</v>
      </c>
      <c r="G89" s="441" t="s">
        <v>38</v>
      </c>
      <c r="H89" s="245">
        <v>161200</v>
      </c>
      <c r="I89" s="246">
        <v>183</v>
      </c>
      <c r="J89" s="246">
        <v>5</v>
      </c>
      <c r="K89" s="442">
        <v>36.6</v>
      </c>
      <c r="L89" s="322">
        <v>183</v>
      </c>
      <c r="M89" s="246">
        <v>5</v>
      </c>
      <c r="N89" s="246">
        <v>36.6</v>
      </c>
      <c r="O89" s="246">
        <v>1338</v>
      </c>
      <c r="P89" s="246">
        <v>20</v>
      </c>
      <c r="Q89" s="246">
        <v>66.900000000000006</v>
      </c>
      <c r="R89" s="443">
        <v>819</v>
      </c>
      <c r="S89" s="444">
        <v>16</v>
      </c>
      <c r="T89" s="445">
        <v>51.2</v>
      </c>
      <c r="U89" s="444">
        <v>1451</v>
      </c>
      <c r="V89" s="444">
        <v>22</v>
      </c>
      <c r="W89" s="444">
        <v>65.95</v>
      </c>
      <c r="X89" s="444">
        <v>212</v>
      </c>
      <c r="Y89" s="446">
        <v>3</v>
      </c>
      <c r="Z89" s="199"/>
      <c r="AA89" s="245">
        <v>227900</v>
      </c>
      <c r="AB89" s="442">
        <v>53.2</v>
      </c>
      <c r="AC89" s="442">
        <v>47.333333333333336</v>
      </c>
      <c r="AD89" s="246">
        <v>25</v>
      </c>
      <c r="AE89" s="246">
        <v>5</v>
      </c>
      <c r="AF89" s="246">
        <v>266</v>
      </c>
      <c r="AG89" s="200"/>
      <c r="AH89" s="449"/>
      <c r="AI89" s="444"/>
      <c r="AJ89" s="444"/>
      <c r="AK89" s="444"/>
      <c r="AL89" s="444"/>
      <c r="AM89" s="444"/>
      <c r="AN89" s="278"/>
      <c r="AO89" s="450"/>
      <c r="AP89" s="444"/>
      <c r="AQ89" s="444"/>
      <c r="AR89" s="444"/>
      <c r="AS89" s="444"/>
      <c r="AT89" s="444"/>
      <c r="AU89" s="278"/>
      <c r="AV89" s="450"/>
      <c r="AW89" s="444"/>
      <c r="AX89" s="444"/>
      <c r="AY89" s="444"/>
      <c r="AZ89" s="444"/>
      <c r="BA89" s="444"/>
      <c r="BB89" s="278"/>
    </row>
    <row r="90" spans="1:54" x14ac:dyDescent="0.3">
      <c r="A90" s="21" t="s">
        <v>1493</v>
      </c>
      <c r="B90" s="437" t="s">
        <v>18</v>
      </c>
      <c r="C90" s="21" t="s">
        <v>19</v>
      </c>
      <c r="D90" s="299" t="s">
        <v>38</v>
      </c>
      <c r="E90" s="299" t="s">
        <v>1972</v>
      </c>
      <c r="F90" s="299" t="s">
        <v>1972</v>
      </c>
      <c r="G90" s="299" t="s">
        <v>1998</v>
      </c>
      <c r="H90" s="241">
        <v>311400</v>
      </c>
      <c r="I90" s="20">
        <v>905</v>
      </c>
      <c r="J90" s="20">
        <v>16</v>
      </c>
      <c r="K90" s="417">
        <v>56.5625</v>
      </c>
      <c r="L90" s="243">
        <v>905</v>
      </c>
      <c r="M90" s="20">
        <v>16</v>
      </c>
      <c r="N90" s="20">
        <v>56.5625</v>
      </c>
      <c r="O90" s="20">
        <v>532</v>
      </c>
      <c r="P90" s="20">
        <v>11</v>
      </c>
      <c r="Q90" s="20">
        <v>48.4</v>
      </c>
      <c r="R90" s="414">
        <v>0</v>
      </c>
      <c r="S90" s="378">
        <v>0</v>
      </c>
      <c r="T90" s="415">
        <v>0</v>
      </c>
      <c r="U90" s="378">
        <v>0</v>
      </c>
      <c r="V90" s="378">
        <v>0</v>
      </c>
      <c r="W90" s="378">
        <v>0</v>
      </c>
      <c r="X90" s="378">
        <v>0</v>
      </c>
      <c r="Y90" s="416">
        <v>0</v>
      </c>
      <c r="Z90" s="21"/>
      <c r="AA90" s="241">
        <v>288700</v>
      </c>
      <c r="AB90" s="417">
        <v>52.4</v>
      </c>
      <c r="AC90" s="417">
        <v>52.666666666666664</v>
      </c>
      <c r="AD90" s="20">
        <v>59</v>
      </c>
      <c r="AE90" s="20">
        <v>5</v>
      </c>
      <c r="AF90" s="20">
        <v>262</v>
      </c>
      <c r="AH90" s="418"/>
      <c r="AI90" s="378"/>
      <c r="AJ90" s="378"/>
      <c r="AK90" s="378"/>
      <c r="AL90" s="378"/>
      <c r="AM90" s="378"/>
      <c r="AN90" s="63"/>
      <c r="AO90" s="418"/>
      <c r="AP90" s="378"/>
      <c r="AQ90" s="378"/>
      <c r="AR90" s="378"/>
      <c r="AS90" s="378"/>
      <c r="AT90" s="378"/>
      <c r="AU90" s="63"/>
      <c r="AV90" s="418"/>
      <c r="AW90" s="378"/>
      <c r="AX90" s="378"/>
      <c r="AY90" s="378"/>
      <c r="AZ90" s="378"/>
      <c r="BA90" s="378"/>
      <c r="BB90" s="63"/>
    </row>
    <row r="91" spans="1:54" x14ac:dyDescent="0.3">
      <c r="A91" s="199" t="s">
        <v>1074</v>
      </c>
      <c r="B91" s="199" t="s">
        <v>15</v>
      </c>
      <c r="C91" s="199" t="s">
        <v>15</v>
      </c>
      <c r="D91" s="441" t="s">
        <v>1998</v>
      </c>
      <c r="E91" s="441" t="s">
        <v>1973</v>
      </c>
      <c r="F91" s="441" t="s">
        <v>1973</v>
      </c>
      <c r="G91" s="441" t="s">
        <v>1998</v>
      </c>
      <c r="H91" s="245">
        <v>200000</v>
      </c>
      <c r="I91" s="246">
        <v>227</v>
      </c>
      <c r="J91" s="246">
        <v>5</v>
      </c>
      <c r="K91" s="442">
        <v>45.4</v>
      </c>
      <c r="L91" s="322">
        <v>227</v>
      </c>
      <c r="M91" s="246">
        <v>5</v>
      </c>
      <c r="N91" s="246">
        <v>45.4</v>
      </c>
      <c r="O91" s="246">
        <v>51</v>
      </c>
      <c r="P91" s="246">
        <v>1</v>
      </c>
      <c r="Q91" s="246">
        <v>51</v>
      </c>
      <c r="R91" s="443">
        <v>0</v>
      </c>
      <c r="S91" s="444">
        <v>0</v>
      </c>
      <c r="T91" s="445">
        <v>0</v>
      </c>
      <c r="U91" s="444">
        <v>0</v>
      </c>
      <c r="V91" s="444">
        <v>0</v>
      </c>
      <c r="W91" s="444">
        <v>0</v>
      </c>
      <c r="X91" s="444">
        <v>0</v>
      </c>
      <c r="Y91" s="446">
        <v>0</v>
      </c>
      <c r="Z91" s="301"/>
      <c r="AA91" s="245">
        <v>200000</v>
      </c>
      <c r="AB91" s="442">
        <v>0</v>
      </c>
      <c r="AC91" s="442">
        <v>0</v>
      </c>
      <c r="AD91" s="246">
        <v>38</v>
      </c>
      <c r="AE91" s="246">
        <v>0</v>
      </c>
      <c r="AF91" s="246">
        <v>0</v>
      </c>
      <c r="AG91" s="200"/>
      <c r="AH91" s="449"/>
      <c r="AI91" s="444"/>
      <c r="AJ91" s="444"/>
      <c r="AK91" s="444"/>
      <c r="AL91" s="444"/>
      <c r="AM91" s="444"/>
      <c r="AN91" s="451"/>
      <c r="AO91" s="450"/>
      <c r="AP91" s="444"/>
      <c r="AQ91" s="444"/>
      <c r="AR91" s="444"/>
      <c r="AS91" s="444"/>
      <c r="AT91" s="444"/>
      <c r="AU91" s="451"/>
      <c r="AV91" s="450"/>
      <c r="AW91" s="444"/>
      <c r="AX91" s="444"/>
      <c r="AY91" s="444"/>
      <c r="AZ91" s="444"/>
      <c r="BA91" s="444"/>
      <c r="BB91" s="451"/>
    </row>
    <row r="92" spans="1:54" x14ac:dyDescent="0.3">
      <c r="A92" s="199" t="s">
        <v>1075</v>
      </c>
      <c r="B92" s="199" t="s">
        <v>19</v>
      </c>
      <c r="C92" s="199" t="s">
        <v>19</v>
      </c>
      <c r="D92" s="441" t="s">
        <v>1998</v>
      </c>
      <c r="E92" s="441" t="s">
        <v>9</v>
      </c>
      <c r="F92" s="441" t="s">
        <v>9</v>
      </c>
      <c r="G92" s="441" t="s">
        <v>1998</v>
      </c>
      <c r="H92" s="245">
        <v>205000</v>
      </c>
      <c r="I92" s="246">
        <v>0</v>
      </c>
      <c r="J92" s="246">
        <v>0</v>
      </c>
      <c r="K92" s="442" t="s">
        <v>1020</v>
      </c>
      <c r="L92" s="322">
        <v>0</v>
      </c>
      <c r="M92" s="246">
        <v>0</v>
      </c>
      <c r="N92" s="246">
        <v>0</v>
      </c>
      <c r="O92" s="246">
        <v>931</v>
      </c>
      <c r="P92" s="246">
        <v>15</v>
      </c>
      <c r="Q92" s="246">
        <v>62.1</v>
      </c>
      <c r="R92" s="443">
        <v>119</v>
      </c>
      <c r="S92" s="444">
        <v>2</v>
      </c>
      <c r="T92" s="445">
        <v>59.5</v>
      </c>
      <c r="U92" s="444">
        <v>0</v>
      </c>
      <c r="V92" s="444">
        <v>0</v>
      </c>
      <c r="W92" s="444">
        <v>0</v>
      </c>
      <c r="X92" s="444">
        <v>0</v>
      </c>
      <c r="Y92" s="446">
        <v>0</v>
      </c>
      <c r="Z92" s="199"/>
      <c r="AA92" s="245">
        <v>419900</v>
      </c>
      <c r="AB92" s="442">
        <v>88.625</v>
      </c>
      <c r="AC92" s="442">
        <v>92.333333333333329</v>
      </c>
      <c r="AD92" s="246">
        <v>48</v>
      </c>
      <c r="AE92" s="246">
        <v>8</v>
      </c>
      <c r="AF92" s="246">
        <v>709</v>
      </c>
      <c r="AG92" s="200"/>
      <c r="AH92" s="449"/>
      <c r="AI92" s="444"/>
      <c r="AJ92" s="444"/>
      <c r="AK92" s="444"/>
      <c r="AL92" s="444"/>
      <c r="AM92" s="444"/>
      <c r="AN92" s="199"/>
      <c r="AO92" s="450"/>
      <c r="AP92" s="444"/>
      <c r="AQ92" s="444"/>
      <c r="AR92" s="444"/>
      <c r="AS92" s="444"/>
      <c r="AT92" s="444"/>
      <c r="AU92" s="199"/>
      <c r="AV92" s="450"/>
      <c r="AW92" s="444"/>
      <c r="AX92" s="444"/>
      <c r="AY92" s="444"/>
      <c r="AZ92" s="444"/>
      <c r="BA92" s="444"/>
      <c r="BB92" s="199"/>
    </row>
    <row r="93" spans="1:54" x14ac:dyDescent="0.3">
      <c r="A93" s="21" t="s">
        <v>1076</v>
      </c>
      <c r="B93" s="21" t="s">
        <v>17</v>
      </c>
      <c r="C93" s="21" t="s">
        <v>17</v>
      </c>
      <c r="D93" s="299" t="s">
        <v>1998</v>
      </c>
      <c r="E93" s="299" t="s">
        <v>9</v>
      </c>
      <c r="F93" s="299" t="s">
        <v>9</v>
      </c>
      <c r="G93" s="299" t="s">
        <v>1998</v>
      </c>
      <c r="H93" s="241">
        <v>362800</v>
      </c>
      <c r="I93" s="20">
        <v>593</v>
      </c>
      <c r="J93" s="20">
        <v>9</v>
      </c>
      <c r="K93" s="417">
        <v>65.888888888888886</v>
      </c>
      <c r="L93" s="243">
        <v>593</v>
      </c>
      <c r="M93" s="20">
        <v>9</v>
      </c>
      <c r="N93" s="20">
        <v>65.888888888888886</v>
      </c>
      <c r="O93" s="20">
        <v>123</v>
      </c>
      <c r="P93" s="20">
        <v>2</v>
      </c>
      <c r="Q93" s="20">
        <v>61.5</v>
      </c>
      <c r="R93" s="414">
        <v>716</v>
      </c>
      <c r="S93" s="378">
        <v>15</v>
      </c>
      <c r="T93" s="415">
        <v>47.7</v>
      </c>
      <c r="U93" s="378">
        <v>0</v>
      </c>
      <c r="V93" s="378">
        <v>0</v>
      </c>
      <c r="W93" s="378">
        <v>0</v>
      </c>
      <c r="X93" s="378">
        <v>0</v>
      </c>
      <c r="Y93" s="416">
        <v>0</v>
      </c>
      <c r="Z93" s="21"/>
      <c r="AA93" s="241">
        <v>362800</v>
      </c>
      <c r="AB93" s="417">
        <v>0</v>
      </c>
      <c r="AC93" s="417">
        <v>0</v>
      </c>
      <c r="AD93" s="20">
        <v>68</v>
      </c>
      <c r="AE93" s="20">
        <v>0</v>
      </c>
      <c r="AF93" s="20">
        <v>0</v>
      </c>
      <c r="AH93" s="379"/>
      <c r="AI93" s="378"/>
      <c r="AJ93" s="378"/>
      <c r="AK93" s="378"/>
      <c r="AL93" s="378"/>
      <c r="AM93" s="378"/>
      <c r="AN93" s="21"/>
      <c r="AO93" s="418"/>
      <c r="AP93" s="378"/>
      <c r="AQ93" s="378"/>
      <c r="AR93" s="378"/>
      <c r="AS93" s="378"/>
      <c r="AT93" s="378"/>
      <c r="AU93" s="21"/>
      <c r="AV93" s="418"/>
      <c r="AW93" s="378"/>
      <c r="AX93" s="378"/>
      <c r="AY93" s="378"/>
      <c r="AZ93" s="378"/>
      <c r="BA93" s="378"/>
      <c r="BB93" s="21"/>
    </row>
    <row r="94" spans="1:54" x14ac:dyDescent="0.3">
      <c r="A94" s="199" t="s">
        <v>1494</v>
      </c>
      <c r="B94" s="199" t="s">
        <v>17</v>
      </c>
      <c r="C94" s="199" t="s">
        <v>17</v>
      </c>
      <c r="D94" s="441" t="s">
        <v>1998</v>
      </c>
      <c r="E94" s="435" t="s">
        <v>1974</v>
      </c>
      <c r="F94" s="441" t="s">
        <v>1973</v>
      </c>
      <c r="G94" s="441" t="s">
        <v>38</v>
      </c>
      <c r="H94" s="245">
        <v>138700</v>
      </c>
      <c r="I94" s="246">
        <v>72</v>
      </c>
      <c r="J94" s="246">
        <v>2</v>
      </c>
      <c r="K94" s="442">
        <v>36</v>
      </c>
      <c r="L94" s="322">
        <v>72</v>
      </c>
      <c r="M94" s="246">
        <v>2</v>
      </c>
      <c r="N94" s="246">
        <v>36</v>
      </c>
      <c r="O94" s="246">
        <v>1095</v>
      </c>
      <c r="P94" s="246">
        <v>19</v>
      </c>
      <c r="Q94" s="246">
        <v>57.6</v>
      </c>
      <c r="R94" s="443">
        <v>0</v>
      </c>
      <c r="S94" s="444">
        <v>0</v>
      </c>
      <c r="T94" s="445">
        <v>0</v>
      </c>
      <c r="U94" s="444">
        <v>684</v>
      </c>
      <c r="V94" s="444">
        <v>14</v>
      </c>
      <c r="W94" s="444">
        <v>48.86</v>
      </c>
      <c r="X94" s="444">
        <v>0</v>
      </c>
      <c r="Y94" s="446">
        <v>0</v>
      </c>
      <c r="Z94" s="372"/>
      <c r="AA94" s="245">
        <v>138700</v>
      </c>
      <c r="AB94" s="442">
        <v>0</v>
      </c>
      <c r="AC94" s="442">
        <v>0</v>
      </c>
      <c r="AD94" s="246">
        <v>26</v>
      </c>
      <c r="AE94" s="246">
        <v>0</v>
      </c>
      <c r="AF94" s="246">
        <v>0</v>
      </c>
      <c r="AG94" s="200"/>
      <c r="AH94" s="450"/>
      <c r="AI94" s="444"/>
      <c r="AJ94" s="444"/>
      <c r="AK94" s="444"/>
      <c r="AL94" s="444"/>
      <c r="AM94" s="444"/>
      <c r="AN94" s="278"/>
      <c r="AO94" s="450"/>
      <c r="AP94" s="444"/>
      <c r="AQ94" s="444"/>
      <c r="AR94" s="444"/>
      <c r="AS94" s="444"/>
      <c r="AT94" s="444"/>
      <c r="AU94" s="278"/>
      <c r="AV94" s="450"/>
      <c r="AW94" s="444"/>
      <c r="AX94" s="444"/>
      <c r="AY94" s="444"/>
      <c r="AZ94" s="444"/>
      <c r="BA94" s="444"/>
      <c r="BB94" s="278"/>
    </row>
    <row r="95" spans="1:54" x14ac:dyDescent="0.3">
      <c r="A95" s="199" t="s">
        <v>1866</v>
      </c>
      <c r="B95" s="199" t="s">
        <v>25</v>
      </c>
      <c r="C95" s="199" t="s">
        <v>1020</v>
      </c>
      <c r="D95" s="441" t="s">
        <v>1020</v>
      </c>
      <c r="E95" s="441" t="s">
        <v>1972</v>
      </c>
      <c r="F95" s="441" t="s">
        <v>1020</v>
      </c>
      <c r="G95" s="441" t="s">
        <v>1020</v>
      </c>
      <c r="H95" s="245">
        <v>117300</v>
      </c>
      <c r="I95" s="246" t="s">
        <v>1020</v>
      </c>
      <c r="J95" s="246" t="s">
        <v>1020</v>
      </c>
      <c r="K95" s="442" t="s">
        <v>1020</v>
      </c>
      <c r="L95" s="322" t="s">
        <v>1020</v>
      </c>
      <c r="M95" s="246" t="s">
        <v>1020</v>
      </c>
      <c r="N95" s="246" t="s">
        <v>1020</v>
      </c>
      <c r="O95" s="246" t="s">
        <v>1020</v>
      </c>
      <c r="P95" s="246" t="s">
        <v>1020</v>
      </c>
      <c r="Q95" s="246" t="s">
        <v>1020</v>
      </c>
      <c r="R95" s="443" t="s">
        <v>1020</v>
      </c>
      <c r="S95" s="444" t="s">
        <v>1020</v>
      </c>
      <c r="T95" s="445" t="s">
        <v>1020</v>
      </c>
      <c r="U95" s="444" t="s">
        <v>1020</v>
      </c>
      <c r="V95" s="444" t="s">
        <v>1020</v>
      </c>
      <c r="W95" s="444" t="s">
        <v>1020</v>
      </c>
      <c r="X95" s="444" t="s">
        <v>1020</v>
      </c>
      <c r="Y95" s="446" t="s">
        <v>1020</v>
      </c>
      <c r="Z95" s="372"/>
      <c r="AA95" s="245">
        <v>117300</v>
      </c>
      <c r="AB95" s="442">
        <v>0</v>
      </c>
      <c r="AC95" s="442">
        <v>0</v>
      </c>
      <c r="AD95" s="246">
        <v>22</v>
      </c>
      <c r="AE95" s="246">
        <v>0</v>
      </c>
      <c r="AF95" s="246">
        <v>0</v>
      </c>
      <c r="AG95" s="200"/>
      <c r="AH95" s="450"/>
      <c r="AI95" s="444"/>
      <c r="AJ95" s="444"/>
      <c r="AK95" s="444"/>
      <c r="AL95" s="444"/>
      <c r="AM95" s="444"/>
      <c r="AN95" s="278"/>
      <c r="AO95" s="450"/>
      <c r="AP95" s="444"/>
      <c r="AQ95" s="444"/>
      <c r="AR95" s="444"/>
      <c r="AS95" s="444"/>
      <c r="AT95" s="444"/>
      <c r="AU95" s="278"/>
      <c r="AV95" s="450"/>
      <c r="AW95" s="444"/>
      <c r="AX95" s="444"/>
      <c r="AY95" s="444"/>
      <c r="AZ95" s="444"/>
      <c r="BA95" s="444"/>
      <c r="BB95" s="278"/>
    </row>
    <row r="96" spans="1:54" x14ac:dyDescent="0.3">
      <c r="A96" s="21" t="s">
        <v>1753</v>
      </c>
      <c r="B96" s="21" t="s">
        <v>23</v>
      </c>
      <c r="C96" s="21" t="s">
        <v>23</v>
      </c>
      <c r="D96" s="299" t="s">
        <v>1998</v>
      </c>
      <c r="E96" s="435" t="s">
        <v>9</v>
      </c>
      <c r="F96" s="299" t="s">
        <v>1971</v>
      </c>
      <c r="G96" s="299" t="s">
        <v>38</v>
      </c>
      <c r="H96" s="241">
        <v>298000</v>
      </c>
      <c r="I96" s="20">
        <v>421</v>
      </c>
      <c r="J96" s="20">
        <v>7</v>
      </c>
      <c r="K96" s="417">
        <v>60.142857142857146</v>
      </c>
      <c r="L96" s="243">
        <v>421</v>
      </c>
      <c r="M96" s="20">
        <v>7</v>
      </c>
      <c r="N96" s="20">
        <v>60.142857142857146</v>
      </c>
      <c r="O96" s="20">
        <v>0</v>
      </c>
      <c r="P96" s="20">
        <v>0</v>
      </c>
      <c r="Q96" s="20">
        <v>0</v>
      </c>
      <c r="R96" s="414">
        <v>0</v>
      </c>
      <c r="S96" s="378">
        <v>0</v>
      </c>
      <c r="T96" s="415">
        <v>0</v>
      </c>
      <c r="U96" s="378">
        <v>0</v>
      </c>
      <c r="V96" s="378">
        <v>0</v>
      </c>
      <c r="W96" s="378">
        <v>0</v>
      </c>
      <c r="X96" s="378">
        <v>0</v>
      </c>
      <c r="Y96" s="416">
        <v>0</v>
      </c>
      <c r="Z96" s="298"/>
      <c r="AA96" s="241">
        <v>298000</v>
      </c>
      <c r="AB96" s="417">
        <v>33.5</v>
      </c>
      <c r="AC96" s="417">
        <v>33.5</v>
      </c>
      <c r="AD96" s="20">
        <v>102</v>
      </c>
      <c r="AE96" s="20">
        <v>2</v>
      </c>
      <c r="AF96" s="20">
        <v>67</v>
      </c>
      <c r="AH96" s="379"/>
      <c r="AI96" s="378"/>
      <c r="AJ96" s="378"/>
      <c r="AK96" s="378"/>
      <c r="AL96" s="378"/>
      <c r="AM96" s="378"/>
      <c r="AN96" s="63"/>
      <c r="AO96" s="418"/>
      <c r="AP96" s="378"/>
      <c r="AQ96" s="378"/>
      <c r="AR96" s="378"/>
      <c r="AS96" s="378"/>
      <c r="AT96" s="378"/>
      <c r="AU96" s="63"/>
      <c r="AV96" s="418"/>
      <c r="AW96" s="378"/>
      <c r="AX96" s="378"/>
      <c r="AY96" s="378"/>
      <c r="AZ96" s="378"/>
      <c r="BA96" s="378"/>
      <c r="BB96" s="63"/>
    </row>
    <row r="97" spans="1:55" x14ac:dyDescent="0.3">
      <c r="A97" s="21" t="s">
        <v>1077</v>
      </c>
      <c r="B97" s="21" t="s">
        <v>23</v>
      </c>
      <c r="C97" s="21" t="s">
        <v>23</v>
      </c>
      <c r="D97" s="299" t="s">
        <v>1998</v>
      </c>
      <c r="E97" s="299" t="s">
        <v>9</v>
      </c>
      <c r="F97" s="299" t="s">
        <v>9</v>
      </c>
      <c r="G97" s="299" t="s">
        <v>1998</v>
      </c>
      <c r="H97" s="241">
        <v>455000</v>
      </c>
      <c r="I97" s="20">
        <v>1818</v>
      </c>
      <c r="J97" s="20">
        <v>22</v>
      </c>
      <c r="K97" s="417">
        <v>82.63636363636364</v>
      </c>
      <c r="L97" s="243">
        <v>1818</v>
      </c>
      <c r="M97" s="20">
        <v>22</v>
      </c>
      <c r="N97" s="20">
        <v>82.63636363636364</v>
      </c>
      <c r="O97" s="20">
        <v>1650</v>
      </c>
      <c r="P97" s="20">
        <v>22</v>
      </c>
      <c r="Q97" s="20">
        <v>75</v>
      </c>
      <c r="R97" s="414">
        <v>356</v>
      </c>
      <c r="S97" s="378">
        <v>6</v>
      </c>
      <c r="T97" s="415">
        <v>59.3</v>
      </c>
      <c r="U97" s="378">
        <v>1184</v>
      </c>
      <c r="V97" s="378">
        <v>16</v>
      </c>
      <c r="W97" s="378">
        <v>74</v>
      </c>
      <c r="X97" s="378">
        <v>1380</v>
      </c>
      <c r="Y97" s="416">
        <v>21</v>
      </c>
      <c r="Z97" s="298"/>
      <c r="AA97" s="241">
        <v>407600</v>
      </c>
      <c r="AB97" s="417">
        <v>75.666666666666671</v>
      </c>
      <c r="AC97" s="417">
        <v>77.333333333333329</v>
      </c>
      <c r="AD97" s="20">
        <v>66</v>
      </c>
      <c r="AE97" s="20">
        <v>6</v>
      </c>
      <c r="AF97" s="20">
        <v>454</v>
      </c>
      <c r="AH97" s="379"/>
      <c r="AI97" s="378"/>
      <c r="AJ97" s="378"/>
      <c r="AK97" s="378"/>
      <c r="AL97" s="378"/>
      <c r="AM97" s="378"/>
      <c r="AN97" s="63"/>
      <c r="AO97" s="418"/>
      <c r="AP97" s="378"/>
      <c r="AQ97" s="378"/>
      <c r="AR97" s="378"/>
      <c r="AS97" s="378"/>
      <c r="AT97" s="378"/>
      <c r="AU97" s="63"/>
      <c r="AV97" s="418"/>
      <c r="AW97" s="378"/>
      <c r="AX97" s="378"/>
      <c r="AY97" s="378"/>
      <c r="AZ97" s="378"/>
      <c r="BA97" s="378"/>
      <c r="BB97" s="63"/>
    </row>
    <row r="98" spans="1:55" x14ac:dyDescent="0.3">
      <c r="A98" s="199" t="s">
        <v>1867</v>
      </c>
      <c r="B98" s="199" t="s">
        <v>3</v>
      </c>
      <c r="C98" s="199" t="s">
        <v>1020</v>
      </c>
      <c r="D98" s="441" t="s">
        <v>1020</v>
      </c>
      <c r="E98" s="441" t="s">
        <v>9</v>
      </c>
      <c r="F98" s="441" t="s">
        <v>1020</v>
      </c>
      <c r="G98" s="441" t="s">
        <v>1020</v>
      </c>
      <c r="H98" s="245">
        <v>153300</v>
      </c>
      <c r="I98" s="246" t="s">
        <v>1020</v>
      </c>
      <c r="J98" s="246" t="s">
        <v>1020</v>
      </c>
      <c r="K98" s="442" t="s">
        <v>1020</v>
      </c>
      <c r="L98" s="322" t="s">
        <v>1020</v>
      </c>
      <c r="M98" s="246" t="s">
        <v>1020</v>
      </c>
      <c r="N98" s="246" t="s">
        <v>1020</v>
      </c>
      <c r="O98" s="246" t="s">
        <v>1020</v>
      </c>
      <c r="P98" s="246" t="s">
        <v>1020</v>
      </c>
      <c r="Q98" s="246" t="s">
        <v>1020</v>
      </c>
      <c r="R98" s="443" t="s">
        <v>1020</v>
      </c>
      <c r="S98" s="444" t="s">
        <v>1020</v>
      </c>
      <c r="T98" s="445" t="s">
        <v>1020</v>
      </c>
      <c r="U98" s="444" t="s">
        <v>1020</v>
      </c>
      <c r="V98" s="444" t="s">
        <v>1020</v>
      </c>
      <c r="W98" s="444" t="s">
        <v>1020</v>
      </c>
      <c r="X98" s="444" t="s">
        <v>1020</v>
      </c>
      <c r="Y98" s="446" t="s">
        <v>1020</v>
      </c>
      <c r="Z98" s="301"/>
      <c r="AA98" s="245">
        <v>153300</v>
      </c>
      <c r="AB98" s="442">
        <v>0</v>
      </c>
      <c r="AC98" s="442">
        <v>0</v>
      </c>
      <c r="AD98" s="246">
        <v>29</v>
      </c>
      <c r="AE98" s="246">
        <v>0</v>
      </c>
      <c r="AF98" s="246">
        <v>0</v>
      </c>
      <c r="AG98" s="200"/>
      <c r="AH98" s="450"/>
      <c r="AI98" s="444"/>
      <c r="AJ98" s="444"/>
      <c r="AK98" s="444"/>
      <c r="AL98" s="444"/>
      <c r="AM98" s="444"/>
      <c r="AN98" s="199"/>
      <c r="AO98" s="450"/>
      <c r="AP98" s="444"/>
      <c r="AQ98" s="444"/>
      <c r="AR98" s="444"/>
      <c r="AS98" s="444"/>
      <c r="AT98" s="444"/>
      <c r="AU98" s="199"/>
      <c r="AV98" s="450"/>
      <c r="AW98" s="444"/>
      <c r="AX98" s="444"/>
      <c r="AY98" s="444"/>
      <c r="AZ98" s="444"/>
      <c r="BA98" s="444"/>
      <c r="BB98" s="199"/>
    </row>
    <row r="99" spans="1:55" x14ac:dyDescent="0.3">
      <c r="A99" s="21" t="s">
        <v>1078</v>
      </c>
      <c r="B99" s="21" t="s">
        <v>41</v>
      </c>
      <c r="C99" s="21" t="s">
        <v>1020</v>
      </c>
      <c r="D99" s="299" t="s">
        <v>1020</v>
      </c>
      <c r="E99" s="299" t="s">
        <v>38</v>
      </c>
      <c r="F99" s="299" t="s">
        <v>1020</v>
      </c>
      <c r="G99" s="299" t="s">
        <v>1020</v>
      </c>
      <c r="H99" s="241">
        <v>299000</v>
      </c>
      <c r="I99" s="20" t="s">
        <v>1020</v>
      </c>
      <c r="J99" s="20" t="s">
        <v>1020</v>
      </c>
      <c r="K99" s="417" t="s">
        <v>1020</v>
      </c>
      <c r="L99" s="243" t="s">
        <v>1020</v>
      </c>
      <c r="M99" s="20" t="s">
        <v>1020</v>
      </c>
      <c r="N99" s="20" t="s">
        <v>1020</v>
      </c>
      <c r="O99" s="20" t="s">
        <v>1020</v>
      </c>
      <c r="P99" s="20" t="s">
        <v>1020</v>
      </c>
      <c r="Q99" s="20" t="s">
        <v>1020</v>
      </c>
      <c r="R99" s="414" t="s">
        <v>1020</v>
      </c>
      <c r="S99" s="378" t="s">
        <v>1020</v>
      </c>
      <c r="T99" s="415" t="s">
        <v>1020</v>
      </c>
      <c r="U99" s="378" t="s">
        <v>1020</v>
      </c>
      <c r="V99" s="378" t="s">
        <v>1020</v>
      </c>
      <c r="W99" s="378" t="s">
        <v>1020</v>
      </c>
      <c r="X99" s="378" t="s">
        <v>1020</v>
      </c>
      <c r="Y99" s="416" t="s">
        <v>1020</v>
      </c>
      <c r="Z99" s="298"/>
      <c r="AA99" s="241">
        <v>321700</v>
      </c>
      <c r="AB99" s="417">
        <v>55.25</v>
      </c>
      <c r="AC99" s="417">
        <v>65.333333333333329</v>
      </c>
      <c r="AD99" s="20">
        <v>72</v>
      </c>
      <c r="AE99" s="20">
        <v>8</v>
      </c>
      <c r="AF99" s="20">
        <v>442</v>
      </c>
      <c r="AH99" s="379"/>
      <c r="AI99" s="378"/>
      <c r="AJ99" s="378"/>
      <c r="AK99" s="378"/>
      <c r="AL99" s="378"/>
      <c r="AM99" s="378"/>
      <c r="AN99" s="20"/>
      <c r="AO99" s="418"/>
      <c r="AP99" s="378"/>
      <c r="AQ99" s="378"/>
      <c r="AR99" s="378"/>
      <c r="AS99" s="378"/>
      <c r="AT99" s="378"/>
      <c r="AU99" s="20"/>
      <c r="AV99" s="418"/>
      <c r="AW99" s="378"/>
      <c r="AX99" s="378"/>
      <c r="AY99" s="378"/>
      <c r="AZ99" s="378"/>
      <c r="BA99" s="378"/>
      <c r="BB99" s="20"/>
    </row>
    <row r="100" spans="1:55" x14ac:dyDescent="0.3">
      <c r="A100" s="199" t="s">
        <v>1634</v>
      </c>
      <c r="B100" s="199" t="s">
        <v>20</v>
      </c>
      <c r="C100" s="199" t="s">
        <v>20</v>
      </c>
      <c r="D100" s="441" t="s">
        <v>1998</v>
      </c>
      <c r="E100" s="435" t="s">
        <v>38</v>
      </c>
      <c r="F100" s="441" t="s">
        <v>1972</v>
      </c>
      <c r="G100" s="441" t="s">
        <v>38</v>
      </c>
      <c r="H100" s="245">
        <v>197600</v>
      </c>
      <c r="I100" s="246">
        <v>323</v>
      </c>
      <c r="J100" s="246">
        <v>9</v>
      </c>
      <c r="K100" s="442">
        <v>35.888888888888886</v>
      </c>
      <c r="L100" s="322">
        <v>323</v>
      </c>
      <c r="M100" s="246">
        <v>9</v>
      </c>
      <c r="N100" s="246">
        <v>35.888888888888886</v>
      </c>
      <c r="O100" s="246">
        <v>0</v>
      </c>
      <c r="P100" s="246">
        <v>0</v>
      </c>
      <c r="Q100" s="246">
        <v>0</v>
      </c>
      <c r="R100" s="443">
        <v>0</v>
      </c>
      <c r="S100" s="444">
        <v>0</v>
      </c>
      <c r="T100" s="445">
        <v>0</v>
      </c>
      <c r="U100" s="444">
        <v>0</v>
      </c>
      <c r="V100" s="444">
        <v>0</v>
      </c>
      <c r="W100" s="444">
        <v>0</v>
      </c>
      <c r="X100" s="444">
        <v>0</v>
      </c>
      <c r="Y100" s="446">
        <v>0</v>
      </c>
      <c r="Z100" s="301"/>
      <c r="AA100" s="245">
        <v>197600</v>
      </c>
      <c r="AB100" s="442">
        <v>7</v>
      </c>
      <c r="AC100" s="442">
        <v>7</v>
      </c>
      <c r="AD100" s="246">
        <v>69</v>
      </c>
      <c r="AE100" s="246">
        <v>1</v>
      </c>
      <c r="AF100" s="246">
        <v>7</v>
      </c>
      <c r="AG100" s="200"/>
      <c r="AH100" s="449"/>
      <c r="AI100" s="444"/>
      <c r="AJ100" s="444"/>
      <c r="AK100" s="444"/>
      <c r="AL100" s="444"/>
      <c r="AM100" s="444"/>
      <c r="AN100" s="199"/>
      <c r="AO100" s="450"/>
      <c r="AP100" s="444"/>
      <c r="AQ100" s="444"/>
      <c r="AR100" s="444"/>
      <c r="AS100" s="444"/>
      <c r="AT100" s="444"/>
      <c r="AU100" s="199"/>
      <c r="AV100" s="450"/>
      <c r="AW100" s="444"/>
      <c r="AX100" s="444"/>
      <c r="AY100" s="444"/>
      <c r="AZ100" s="444"/>
      <c r="BA100" s="444"/>
      <c r="BB100" s="199"/>
    </row>
    <row r="101" spans="1:55" x14ac:dyDescent="0.3">
      <c r="A101" s="21" t="s">
        <v>962</v>
      </c>
      <c r="B101" s="21" t="s">
        <v>23</v>
      </c>
      <c r="C101" s="21" t="s">
        <v>23</v>
      </c>
      <c r="D101" s="299" t="s">
        <v>1998</v>
      </c>
      <c r="E101" s="299" t="s">
        <v>1972</v>
      </c>
      <c r="F101" s="299" t="s">
        <v>1972</v>
      </c>
      <c r="G101" s="299" t="s">
        <v>1998</v>
      </c>
      <c r="H101" s="241">
        <v>529400</v>
      </c>
      <c r="I101" s="20">
        <v>1923</v>
      </c>
      <c r="J101" s="20">
        <v>20</v>
      </c>
      <c r="K101" s="417">
        <v>96.15</v>
      </c>
      <c r="L101" s="243">
        <v>1923</v>
      </c>
      <c r="M101" s="20">
        <v>20</v>
      </c>
      <c r="N101" s="20">
        <v>96.15</v>
      </c>
      <c r="O101" s="20">
        <v>815</v>
      </c>
      <c r="P101" s="20">
        <v>10</v>
      </c>
      <c r="Q101" s="20">
        <v>81.5</v>
      </c>
      <c r="R101" s="414">
        <v>1316</v>
      </c>
      <c r="S101" s="378">
        <v>15</v>
      </c>
      <c r="T101" s="415">
        <v>87.7</v>
      </c>
      <c r="U101" s="378">
        <v>1150</v>
      </c>
      <c r="V101" s="378">
        <v>19</v>
      </c>
      <c r="W101" s="378">
        <v>60.53</v>
      </c>
      <c r="X101" s="378">
        <v>0</v>
      </c>
      <c r="Y101" s="416">
        <v>0</v>
      </c>
      <c r="Z101" s="20"/>
      <c r="AA101" s="241">
        <v>540500</v>
      </c>
      <c r="AB101" s="417">
        <v>99.625</v>
      </c>
      <c r="AC101" s="417">
        <v>105</v>
      </c>
      <c r="AD101" s="20">
        <v>85</v>
      </c>
      <c r="AE101" s="20">
        <v>8</v>
      </c>
      <c r="AF101" s="20">
        <v>797</v>
      </c>
      <c r="AH101" s="379"/>
      <c r="AI101" s="378"/>
      <c r="AJ101" s="378"/>
      <c r="AK101" s="378"/>
      <c r="AL101" s="378"/>
      <c r="AM101" s="378"/>
      <c r="AN101" s="20"/>
      <c r="AO101" s="418"/>
      <c r="AP101" s="378"/>
      <c r="AQ101" s="378"/>
      <c r="AR101" s="378"/>
      <c r="AS101" s="378"/>
      <c r="AT101" s="378"/>
      <c r="AU101" s="20"/>
      <c r="AV101" s="418"/>
      <c r="AW101" s="378"/>
      <c r="AX101" s="378"/>
      <c r="AY101" s="378"/>
      <c r="AZ101" s="378"/>
      <c r="BA101" s="378"/>
      <c r="BB101" s="20"/>
    </row>
    <row r="102" spans="1:55" x14ac:dyDescent="0.3">
      <c r="A102" s="21" t="s">
        <v>1080</v>
      </c>
      <c r="B102" s="21" t="s">
        <v>12</v>
      </c>
      <c r="C102" s="21" t="s">
        <v>12</v>
      </c>
      <c r="D102" s="299" t="s">
        <v>1998</v>
      </c>
      <c r="E102" s="299" t="s">
        <v>9</v>
      </c>
      <c r="F102" s="299" t="s">
        <v>9</v>
      </c>
      <c r="G102" s="299" t="s">
        <v>1998</v>
      </c>
      <c r="H102" s="241">
        <v>280500</v>
      </c>
      <c r="I102" s="20">
        <v>968</v>
      </c>
      <c r="J102" s="20">
        <v>19</v>
      </c>
      <c r="K102" s="417">
        <v>50.94736842105263</v>
      </c>
      <c r="L102" s="243">
        <v>968</v>
      </c>
      <c r="M102" s="20">
        <v>19</v>
      </c>
      <c r="N102" s="20">
        <v>50.94736842105263</v>
      </c>
      <c r="O102" s="20">
        <v>1252</v>
      </c>
      <c r="P102" s="20">
        <v>22</v>
      </c>
      <c r="Q102" s="20">
        <v>56.9</v>
      </c>
      <c r="R102" s="414">
        <v>94</v>
      </c>
      <c r="S102" s="378">
        <v>2</v>
      </c>
      <c r="T102" s="415">
        <v>47</v>
      </c>
      <c r="U102" s="378">
        <v>0</v>
      </c>
      <c r="V102" s="378">
        <v>0</v>
      </c>
      <c r="W102" s="378">
        <v>0</v>
      </c>
      <c r="X102" s="378">
        <v>0</v>
      </c>
      <c r="Y102" s="416">
        <v>0</v>
      </c>
      <c r="Z102" s="298"/>
      <c r="AA102" s="241">
        <v>256800</v>
      </c>
      <c r="AB102" s="417">
        <v>47.428571428571431</v>
      </c>
      <c r="AC102" s="417">
        <v>55.666666666666664</v>
      </c>
      <c r="AD102" s="20">
        <v>13</v>
      </c>
      <c r="AE102" s="20">
        <v>7</v>
      </c>
      <c r="AF102" s="20">
        <v>332</v>
      </c>
      <c r="AH102" s="379"/>
      <c r="AI102" s="378"/>
      <c r="AJ102" s="378"/>
      <c r="AK102" s="378"/>
      <c r="AL102" s="378"/>
      <c r="AM102" s="378"/>
      <c r="AN102" s="63"/>
      <c r="AO102" s="418"/>
      <c r="AP102" s="378"/>
      <c r="AQ102" s="378"/>
      <c r="AR102" s="378"/>
      <c r="AS102" s="378"/>
      <c r="AT102" s="378"/>
      <c r="AU102" s="63"/>
      <c r="AV102" s="418"/>
      <c r="AW102" s="378"/>
      <c r="AX102" s="378"/>
      <c r="AY102" s="378"/>
      <c r="AZ102" s="378"/>
      <c r="BA102" s="378"/>
      <c r="BB102" s="63"/>
    </row>
    <row r="103" spans="1:55" x14ac:dyDescent="0.3">
      <c r="A103" s="21" t="s">
        <v>1081</v>
      </c>
      <c r="B103" s="21" t="s">
        <v>23</v>
      </c>
      <c r="C103" s="21" t="s">
        <v>23</v>
      </c>
      <c r="D103" s="299" t="s">
        <v>1998</v>
      </c>
      <c r="E103" s="299" t="s">
        <v>9</v>
      </c>
      <c r="F103" s="299" t="s">
        <v>9</v>
      </c>
      <c r="G103" s="299" t="s">
        <v>1998</v>
      </c>
      <c r="H103" s="241">
        <v>460400</v>
      </c>
      <c r="I103" s="20">
        <v>1756</v>
      </c>
      <c r="J103" s="20">
        <v>21</v>
      </c>
      <c r="K103" s="417">
        <v>83.61904761904762</v>
      </c>
      <c r="L103" s="243">
        <v>1756</v>
      </c>
      <c r="M103" s="20">
        <v>21</v>
      </c>
      <c r="N103" s="20">
        <v>83.61904761904762</v>
      </c>
      <c r="O103" s="20">
        <v>1659</v>
      </c>
      <c r="P103" s="20">
        <v>22</v>
      </c>
      <c r="Q103" s="20">
        <v>75.400000000000006</v>
      </c>
      <c r="R103" s="414">
        <v>1398</v>
      </c>
      <c r="S103" s="378">
        <v>17</v>
      </c>
      <c r="T103" s="415">
        <v>82.2</v>
      </c>
      <c r="U103" s="378">
        <v>1918</v>
      </c>
      <c r="V103" s="378">
        <v>22</v>
      </c>
      <c r="W103" s="378">
        <v>87.18</v>
      </c>
      <c r="X103" s="378">
        <v>1507</v>
      </c>
      <c r="Y103" s="416">
        <v>21</v>
      </c>
      <c r="Z103" s="298"/>
      <c r="AA103" s="241">
        <v>415300</v>
      </c>
      <c r="AB103" s="417">
        <v>74.375</v>
      </c>
      <c r="AC103" s="417">
        <v>83.333333333333329</v>
      </c>
      <c r="AD103" s="20">
        <v>92</v>
      </c>
      <c r="AE103" s="20">
        <v>8</v>
      </c>
      <c r="AF103" s="20">
        <v>595</v>
      </c>
      <c r="AH103" s="418"/>
      <c r="AI103" s="378"/>
      <c r="AJ103" s="378"/>
      <c r="AK103" s="378"/>
      <c r="AL103" s="378"/>
      <c r="AM103" s="378"/>
      <c r="AN103" s="25"/>
      <c r="AO103" s="418"/>
      <c r="AP103" s="378"/>
      <c r="AQ103" s="378"/>
      <c r="AR103" s="378"/>
      <c r="AS103" s="378"/>
      <c r="AT103" s="378"/>
      <c r="AU103" s="25"/>
      <c r="AV103" s="418"/>
      <c r="AW103" s="378"/>
      <c r="AX103" s="378"/>
      <c r="AY103" s="378"/>
      <c r="AZ103" s="378"/>
      <c r="BA103" s="378"/>
      <c r="BB103" s="25"/>
    </row>
    <row r="104" spans="1:55" x14ac:dyDescent="0.3">
      <c r="A104" s="21" t="s">
        <v>1082</v>
      </c>
      <c r="B104" s="21" t="s">
        <v>41</v>
      </c>
      <c r="C104" s="21" t="s">
        <v>41</v>
      </c>
      <c r="D104" s="299" t="s">
        <v>1998</v>
      </c>
      <c r="E104" s="299" t="s">
        <v>1972</v>
      </c>
      <c r="F104" s="299" t="s">
        <v>1972</v>
      </c>
      <c r="G104" s="299" t="s">
        <v>1998</v>
      </c>
      <c r="H104" s="241">
        <v>262600</v>
      </c>
      <c r="I104" s="20">
        <v>0</v>
      </c>
      <c r="J104" s="20">
        <v>0</v>
      </c>
      <c r="K104" s="417" t="s">
        <v>1020</v>
      </c>
      <c r="L104" s="243">
        <v>0</v>
      </c>
      <c r="M104" s="20">
        <v>0</v>
      </c>
      <c r="N104" s="20">
        <v>0</v>
      </c>
      <c r="O104" s="20">
        <v>846</v>
      </c>
      <c r="P104" s="20">
        <v>16</v>
      </c>
      <c r="Q104" s="20">
        <v>52.9</v>
      </c>
      <c r="R104" s="414">
        <v>22</v>
      </c>
      <c r="S104" s="378">
        <v>1</v>
      </c>
      <c r="T104" s="415">
        <v>22</v>
      </c>
      <c r="U104" s="378">
        <v>0</v>
      </c>
      <c r="V104" s="378">
        <v>0</v>
      </c>
      <c r="W104" s="378">
        <v>0</v>
      </c>
      <c r="X104" s="378">
        <v>0</v>
      </c>
      <c r="Y104" s="416">
        <v>0</v>
      </c>
      <c r="Z104" s="280"/>
      <c r="AA104" s="241">
        <v>353400</v>
      </c>
      <c r="AB104" s="417">
        <v>72.875</v>
      </c>
      <c r="AC104" s="417">
        <v>75.666666666666671</v>
      </c>
      <c r="AD104" s="20">
        <v>36</v>
      </c>
      <c r="AE104" s="20">
        <v>8</v>
      </c>
      <c r="AF104" s="20">
        <v>583</v>
      </c>
      <c r="AH104" s="418"/>
      <c r="AI104" s="378"/>
      <c r="AJ104" s="378"/>
      <c r="AK104" s="378"/>
      <c r="AL104" s="378"/>
      <c r="AM104" s="378"/>
      <c r="AN104" s="23"/>
      <c r="AO104" s="418"/>
      <c r="AP104" s="378"/>
      <c r="AQ104" s="378"/>
      <c r="AR104" s="378"/>
      <c r="AS104" s="378"/>
      <c r="AT104" s="378"/>
      <c r="AU104" s="23"/>
      <c r="AV104" s="418"/>
      <c r="AW104" s="378"/>
      <c r="AX104" s="378"/>
      <c r="AY104" s="378"/>
      <c r="AZ104" s="378"/>
      <c r="BA104" s="378"/>
      <c r="BB104" s="23"/>
      <c r="BC104" s="200"/>
    </row>
    <row r="105" spans="1:55" x14ac:dyDescent="0.3">
      <c r="A105" s="199" t="s">
        <v>963</v>
      </c>
      <c r="B105" s="199" t="s">
        <v>41</v>
      </c>
      <c r="C105" s="199" t="s">
        <v>41</v>
      </c>
      <c r="D105" s="441" t="s">
        <v>1998</v>
      </c>
      <c r="E105" s="441" t="s">
        <v>10</v>
      </c>
      <c r="F105" s="441" t="s">
        <v>10</v>
      </c>
      <c r="G105" s="441" t="s">
        <v>1998</v>
      </c>
      <c r="H105" s="245">
        <v>158600</v>
      </c>
      <c r="I105" s="246">
        <v>0</v>
      </c>
      <c r="J105" s="246">
        <v>0</v>
      </c>
      <c r="K105" s="442" t="s">
        <v>1020</v>
      </c>
      <c r="L105" s="322">
        <v>0</v>
      </c>
      <c r="M105" s="246">
        <v>0</v>
      </c>
      <c r="N105" s="246">
        <v>0</v>
      </c>
      <c r="O105" s="246">
        <v>624</v>
      </c>
      <c r="P105" s="246">
        <v>13</v>
      </c>
      <c r="Q105" s="246">
        <v>48</v>
      </c>
      <c r="R105" s="443">
        <v>174</v>
      </c>
      <c r="S105" s="444">
        <v>3</v>
      </c>
      <c r="T105" s="445">
        <v>58</v>
      </c>
      <c r="U105" s="444">
        <v>0</v>
      </c>
      <c r="V105" s="444">
        <v>0</v>
      </c>
      <c r="W105" s="444">
        <v>0</v>
      </c>
      <c r="X105" s="444">
        <v>0</v>
      </c>
      <c r="Y105" s="446">
        <v>0</v>
      </c>
      <c r="Z105" s="199"/>
      <c r="AA105" s="245">
        <v>133500</v>
      </c>
      <c r="AB105" s="442">
        <v>25.75</v>
      </c>
      <c r="AC105" s="442">
        <v>10.666666666666666</v>
      </c>
      <c r="AD105" s="246">
        <v>54</v>
      </c>
      <c r="AE105" s="246">
        <v>4</v>
      </c>
      <c r="AF105" s="246">
        <v>103</v>
      </c>
      <c r="AG105" s="200"/>
      <c r="AH105" s="450"/>
      <c r="AI105" s="444"/>
      <c r="AJ105" s="444"/>
      <c r="AK105" s="444"/>
      <c r="AL105" s="444"/>
      <c r="AM105" s="444"/>
      <c r="AN105" s="199"/>
      <c r="AO105" s="450"/>
      <c r="AP105" s="444"/>
      <c r="AQ105" s="444"/>
      <c r="AR105" s="444"/>
      <c r="AS105" s="444"/>
      <c r="AT105" s="444"/>
      <c r="AU105" s="199"/>
      <c r="AV105" s="450"/>
      <c r="AW105" s="444"/>
      <c r="AX105" s="444"/>
      <c r="AY105" s="444"/>
      <c r="AZ105" s="444"/>
      <c r="BA105" s="444"/>
      <c r="BB105" s="199"/>
    </row>
    <row r="106" spans="1:55" s="200" customFormat="1" x14ac:dyDescent="0.3">
      <c r="A106" s="199" t="s">
        <v>1868</v>
      </c>
      <c r="B106" s="199" t="s">
        <v>19</v>
      </c>
      <c r="C106" s="199" t="s">
        <v>1020</v>
      </c>
      <c r="D106" s="441" t="s">
        <v>1020</v>
      </c>
      <c r="E106" s="441" t="s">
        <v>38</v>
      </c>
      <c r="F106" s="441" t="s">
        <v>1020</v>
      </c>
      <c r="G106" s="441" t="s">
        <v>1020</v>
      </c>
      <c r="H106" s="245">
        <v>207300</v>
      </c>
      <c r="I106" s="246" t="s">
        <v>1020</v>
      </c>
      <c r="J106" s="246" t="s">
        <v>1020</v>
      </c>
      <c r="K106" s="442" t="s">
        <v>1020</v>
      </c>
      <c r="L106" s="322" t="s">
        <v>1020</v>
      </c>
      <c r="M106" s="246" t="s">
        <v>1020</v>
      </c>
      <c r="N106" s="246" t="s">
        <v>1020</v>
      </c>
      <c r="O106" s="246" t="s">
        <v>1020</v>
      </c>
      <c r="P106" s="246" t="s">
        <v>1020</v>
      </c>
      <c r="Q106" s="246" t="s">
        <v>1020</v>
      </c>
      <c r="R106" s="443" t="s">
        <v>1020</v>
      </c>
      <c r="S106" s="444" t="s">
        <v>1020</v>
      </c>
      <c r="T106" s="445" t="s">
        <v>1020</v>
      </c>
      <c r="U106" s="444" t="s">
        <v>1020</v>
      </c>
      <c r="V106" s="444" t="s">
        <v>1020</v>
      </c>
      <c r="W106" s="444" t="s">
        <v>1020</v>
      </c>
      <c r="X106" s="444" t="s">
        <v>1020</v>
      </c>
      <c r="Y106" s="446" t="s">
        <v>1020</v>
      </c>
      <c r="Z106" s="372"/>
      <c r="AA106" s="245">
        <v>171900</v>
      </c>
      <c r="AB106" s="442">
        <v>24.25</v>
      </c>
      <c r="AC106" s="442">
        <v>22</v>
      </c>
      <c r="AD106" s="246">
        <v>67</v>
      </c>
      <c r="AE106" s="246">
        <v>4</v>
      </c>
      <c r="AF106" s="246">
        <v>97</v>
      </c>
      <c r="AH106" s="449"/>
      <c r="AI106" s="444"/>
      <c r="AJ106" s="444"/>
      <c r="AK106" s="444"/>
      <c r="AL106" s="444"/>
      <c r="AM106" s="444"/>
      <c r="AN106" s="447"/>
      <c r="AO106" s="450"/>
      <c r="AP106" s="444"/>
      <c r="AQ106" s="444"/>
      <c r="AR106" s="444"/>
      <c r="AS106" s="444"/>
      <c r="AT106" s="444"/>
      <c r="AU106" s="447"/>
      <c r="AV106" s="450"/>
      <c r="AW106" s="444"/>
      <c r="AX106" s="444"/>
      <c r="AY106" s="444"/>
      <c r="AZ106" s="444"/>
      <c r="BA106" s="444"/>
      <c r="BB106" s="447"/>
      <c r="BC106"/>
    </row>
    <row r="107" spans="1:55" x14ac:dyDescent="0.3">
      <c r="A107" s="21" t="s">
        <v>964</v>
      </c>
      <c r="B107" s="21" t="s">
        <v>15</v>
      </c>
      <c r="C107" s="21" t="s">
        <v>15</v>
      </c>
      <c r="D107" s="299" t="s">
        <v>1998</v>
      </c>
      <c r="E107" s="435" t="s">
        <v>1972</v>
      </c>
      <c r="F107" s="299" t="s">
        <v>10</v>
      </c>
      <c r="G107" s="299" t="s">
        <v>38</v>
      </c>
      <c r="H107" s="241">
        <v>442900</v>
      </c>
      <c r="I107" s="20">
        <v>1609</v>
      </c>
      <c r="J107" s="20">
        <v>20</v>
      </c>
      <c r="K107" s="417">
        <v>80.45</v>
      </c>
      <c r="L107" s="243">
        <v>1609</v>
      </c>
      <c r="M107" s="20">
        <v>20</v>
      </c>
      <c r="N107" s="20">
        <v>80.45</v>
      </c>
      <c r="O107" s="20">
        <v>140</v>
      </c>
      <c r="P107" s="20">
        <v>2</v>
      </c>
      <c r="Q107" s="20">
        <v>70</v>
      </c>
      <c r="R107" s="414">
        <v>584</v>
      </c>
      <c r="S107" s="378">
        <v>9</v>
      </c>
      <c r="T107" s="415">
        <v>64.900000000000006</v>
      </c>
      <c r="U107" s="378">
        <v>100</v>
      </c>
      <c r="V107" s="378">
        <v>2</v>
      </c>
      <c r="W107" s="378">
        <v>50</v>
      </c>
      <c r="X107" s="378">
        <v>0</v>
      </c>
      <c r="Y107" s="416">
        <v>0</v>
      </c>
      <c r="Z107" s="20"/>
      <c r="AA107" s="241">
        <v>418800</v>
      </c>
      <c r="AB107" s="417">
        <v>76.5</v>
      </c>
      <c r="AC107" s="417">
        <v>87.666666666666671</v>
      </c>
      <c r="AD107" s="20">
        <v>75</v>
      </c>
      <c r="AE107" s="20">
        <v>8</v>
      </c>
      <c r="AF107" s="20">
        <v>612</v>
      </c>
      <c r="AH107" s="418"/>
      <c r="AI107" s="378"/>
      <c r="AJ107" s="378"/>
      <c r="AK107" s="378"/>
      <c r="AL107" s="378"/>
      <c r="AM107" s="378"/>
      <c r="AN107" s="20"/>
      <c r="AO107" s="418"/>
      <c r="AP107" s="378"/>
      <c r="AQ107" s="378"/>
      <c r="AR107" s="378"/>
      <c r="AS107" s="378"/>
      <c r="AT107" s="378"/>
      <c r="AU107" s="20"/>
      <c r="AV107" s="418"/>
      <c r="AW107" s="378"/>
      <c r="AX107" s="378"/>
      <c r="AY107" s="378"/>
      <c r="AZ107" s="378"/>
      <c r="BA107" s="378"/>
      <c r="BB107" s="20"/>
    </row>
    <row r="108" spans="1:55" x14ac:dyDescent="0.3">
      <c r="A108" s="21" t="s">
        <v>1635</v>
      </c>
      <c r="B108" s="21" t="s">
        <v>19</v>
      </c>
      <c r="C108" s="21" t="s">
        <v>19</v>
      </c>
      <c r="D108" s="299" t="s">
        <v>1998</v>
      </c>
      <c r="E108" s="299" t="s">
        <v>10</v>
      </c>
      <c r="F108" s="299" t="s">
        <v>10</v>
      </c>
      <c r="G108" s="299" t="s">
        <v>1998</v>
      </c>
      <c r="H108" s="241">
        <v>244000</v>
      </c>
      <c r="I108" s="20">
        <v>277</v>
      </c>
      <c r="J108" s="20">
        <v>5</v>
      </c>
      <c r="K108" s="417">
        <v>55.4</v>
      </c>
      <c r="L108" s="243">
        <v>277</v>
      </c>
      <c r="M108" s="20">
        <v>5</v>
      </c>
      <c r="N108" s="20">
        <v>55.4</v>
      </c>
      <c r="O108" s="20">
        <v>0</v>
      </c>
      <c r="P108" s="20">
        <v>0</v>
      </c>
      <c r="Q108" s="20">
        <v>0</v>
      </c>
      <c r="R108" s="414">
        <v>0</v>
      </c>
      <c r="S108" s="378">
        <v>0</v>
      </c>
      <c r="T108" s="415">
        <v>0</v>
      </c>
      <c r="U108" s="378">
        <v>0</v>
      </c>
      <c r="V108" s="378">
        <v>0</v>
      </c>
      <c r="W108" s="378">
        <v>0</v>
      </c>
      <c r="X108" s="378">
        <v>0</v>
      </c>
      <c r="Y108" s="416">
        <v>0</v>
      </c>
      <c r="Z108" s="21"/>
      <c r="AA108" s="241">
        <v>345700</v>
      </c>
      <c r="AB108" s="417">
        <v>68</v>
      </c>
      <c r="AC108" s="417">
        <v>74.666666666666671</v>
      </c>
      <c r="AD108" s="20">
        <v>49</v>
      </c>
      <c r="AE108" s="20">
        <v>8</v>
      </c>
      <c r="AF108" s="20">
        <v>544</v>
      </c>
      <c r="AH108" s="379"/>
      <c r="AI108" s="378"/>
      <c r="AJ108" s="378"/>
      <c r="AK108" s="378"/>
      <c r="AL108" s="378"/>
      <c r="AM108" s="378"/>
      <c r="AN108" s="21"/>
      <c r="AO108" s="418"/>
      <c r="AP108" s="378"/>
      <c r="AQ108" s="378"/>
      <c r="AR108" s="378"/>
      <c r="AS108" s="378"/>
      <c r="AT108" s="378"/>
      <c r="AU108" s="21"/>
      <c r="AV108" s="418"/>
      <c r="AW108" s="378"/>
      <c r="AX108" s="378"/>
      <c r="AY108" s="378"/>
      <c r="AZ108" s="378"/>
      <c r="BA108" s="378"/>
      <c r="BB108" s="21"/>
    </row>
    <row r="109" spans="1:55" x14ac:dyDescent="0.3">
      <c r="A109" s="21" t="s">
        <v>1084</v>
      </c>
      <c r="B109" s="21" t="s">
        <v>13</v>
      </c>
      <c r="C109" s="21" t="s">
        <v>13</v>
      </c>
      <c r="D109" s="299" t="s">
        <v>1998</v>
      </c>
      <c r="E109" s="299" t="s">
        <v>38</v>
      </c>
      <c r="F109" s="299" t="s">
        <v>38</v>
      </c>
      <c r="G109" s="299" t="s">
        <v>1998</v>
      </c>
      <c r="H109" s="241">
        <v>427400</v>
      </c>
      <c r="I109" s="20">
        <v>1708</v>
      </c>
      <c r="J109" s="20">
        <v>22</v>
      </c>
      <c r="K109" s="417">
        <v>77.63636363636364</v>
      </c>
      <c r="L109" s="243">
        <v>1708</v>
      </c>
      <c r="M109" s="20">
        <v>22</v>
      </c>
      <c r="N109" s="20">
        <v>77.63636363636364</v>
      </c>
      <c r="O109" s="20">
        <v>1519</v>
      </c>
      <c r="P109" s="20">
        <v>22</v>
      </c>
      <c r="Q109" s="20">
        <v>69</v>
      </c>
      <c r="R109" s="414">
        <v>1251</v>
      </c>
      <c r="S109" s="378">
        <v>17</v>
      </c>
      <c r="T109" s="415">
        <v>73.599999999999994</v>
      </c>
      <c r="U109" s="378">
        <v>1755</v>
      </c>
      <c r="V109" s="378">
        <v>22</v>
      </c>
      <c r="W109" s="378">
        <v>79.77</v>
      </c>
      <c r="X109" s="378">
        <v>785</v>
      </c>
      <c r="Y109" s="416">
        <v>11</v>
      </c>
      <c r="Z109" s="21"/>
      <c r="AA109" s="241">
        <v>489000</v>
      </c>
      <c r="AB109" s="417">
        <v>85</v>
      </c>
      <c r="AC109" s="417">
        <v>109.33333333333333</v>
      </c>
      <c r="AD109" s="20">
        <v>72</v>
      </c>
      <c r="AE109" s="20">
        <v>8</v>
      </c>
      <c r="AF109" s="20">
        <v>680</v>
      </c>
      <c r="AH109" s="379"/>
      <c r="AI109" s="378"/>
      <c r="AJ109" s="378"/>
      <c r="AK109" s="378"/>
      <c r="AL109" s="378"/>
      <c r="AM109" s="378"/>
      <c r="AN109" s="21"/>
      <c r="AO109" s="418"/>
      <c r="AP109" s="378"/>
      <c r="AQ109" s="378"/>
      <c r="AR109" s="378"/>
      <c r="AS109" s="378"/>
      <c r="AT109" s="378"/>
      <c r="AU109" s="21"/>
      <c r="AV109" s="418"/>
      <c r="AW109" s="378"/>
      <c r="AX109" s="378"/>
      <c r="AY109" s="378"/>
      <c r="AZ109" s="378"/>
      <c r="BA109" s="378"/>
      <c r="BB109" s="21"/>
    </row>
    <row r="110" spans="1:55" x14ac:dyDescent="0.3">
      <c r="A110" s="21" t="s">
        <v>897</v>
      </c>
      <c r="B110" s="21" t="s">
        <v>14</v>
      </c>
      <c r="C110" s="21" t="s">
        <v>14</v>
      </c>
      <c r="D110" s="299" t="s">
        <v>1998</v>
      </c>
      <c r="E110" s="435" t="s">
        <v>1973</v>
      </c>
      <c r="F110" s="299" t="s">
        <v>1975</v>
      </c>
      <c r="G110" s="299" t="s">
        <v>38</v>
      </c>
      <c r="H110" s="241">
        <v>465900</v>
      </c>
      <c r="I110" s="20">
        <v>1777</v>
      </c>
      <c r="J110" s="20">
        <v>21</v>
      </c>
      <c r="K110" s="417">
        <v>84.61904761904762</v>
      </c>
      <c r="L110" s="243">
        <v>1777</v>
      </c>
      <c r="M110" s="20">
        <v>21</v>
      </c>
      <c r="N110" s="20">
        <v>84.61904761904762</v>
      </c>
      <c r="O110" s="20">
        <v>1391</v>
      </c>
      <c r="P110" s="20">
        <v>18</v>
      </c>
      <c r="Q110" s="20">
        <v>77.3</v>
      </c>
      <c r="R110" s="414">
        <v>451</v>
      </c>
      <c r="S110" s="378">
        <v>8</v>
      </c>
      <c r="T110" s="415">
        <v>56.4</v>
      </c>
      <c r="U110" s="378">
        <v>0</v>
      </c>
      <c r="V110" s="378">
        <v>0</v>
      </c>
      <c r="W110" s="378">
        <v>0</v>
      </c>
      <c r="X110" s="378">
        <v>25</v>
      </c>
      <c r="Y110" s="416">
        <v>1</v>
      </c>
      <c r="Z110" s="280"/>
      <c r="AA110" s="241">
        <v>494000</v>
      </c>
      <c r="AB110" s="417">
        <v>109.66666666666667</v>
      </c>
      <c r="AC110" s="417">
        <v>109.66666666666667</v>
      </c>
      <c r="AD110" s="20">
        <v>53</v>
      </c>
      <c r="AE110" s="20">
        <v>3</v>
      </c>
      <c r="AF110" s="20">
        <v>329</v>
      </c>
      <c r="AH110" s="418"/>
      <c r="AI110" s="378"/>
      <c r="AJ110" s="378"/>
      <c r="AK110" s="378"/>
      <c r="AL110" s="378"/>
      <c r="AM110" s="378"/>
      <c r="AN110" s="21"/>
      <c r="AO110" s="418"/>
      <c r="AP110" s="378"/>
      <c r="AQ110" s="378"/>
      <c r="AR110" s="378"/>
      <c r="AS110" s="378"/>
      <c r="AT110" s="378"/>
      <c r="AU110" s="21"/>
      <c r="AV110" s="418"/>
      <c r="AW110" s="378"/>
      <c r="AX110" s="378"/>
      <c r="AY110" s="378"/>
      <c r="AZ110" s="378"/>
      <c r="BA110" s="378"/>
      <c r="BB110" s="21"/>
    </row>
    <row r="111" spans="1:55" x14ac:dyDescent="0.3">
      <c r="A111" s="21" t="s">
        <v>1085</v>
      </c>
      <c r="B111" s="21" t="s">
        <v>18</v>
      </c>
      <c r="C111" s="21" t="s">
        <v>18</v>
      </c>
      <c r="D111" s="299" t="s">
        <v>1998</v>
      </c>
      <c r="E111" s="299" t="s">
        <v>38</v>
      </c>
      <c r="F111" s="299" t="s">
        <v>38</v>
      </c>
      <c r="G111" s="299" t="s">
        <v>1998</v>
      </c>
      <c r="H111" s="241">
        <v>501500</v>
      </c>
      <c r="I111" s="20">
        <v>1913</v>
      </c>
      <c r="J111" s="20">
        <v>21</v>
      </c>
      <c r="K111" s="417">
        <v>91.095238095238102</v>
      </c>
      <c r="L111" s="243">
        <v>1913</v>
      </c>
      <c r="M111" s="20">
        <v>21</v>
      </c>
      <c r="N111" s="20">
        <v>91.095238095238102</v>
      </c>
      <c r="O111" s="20">
        <v>974</v>
      </c>
      <c r="P111" s="20">
        <v>12</v>
      </c>
      <c r="Q111" s="20">
        <v>81.2</v>
      </c>
      <c r="R111" s="414">
        <v>1228</v>
      </c>
      <c r="S111" s="378">
        <v>17</v>
      </c>
      <c r="T111" s="415">
        <v>72.2</v>
      </c>
      <c r="U111" s="378">
        <v>1856</v>
      </c>
      <c r="V111" s="378">
        <v>20</v>
      </c>
      <c r="W111" s="378">
        <v>92.8</v>
      </c>
      <c r="X111" s="378">
        <v>1300</v>
      </c>
      <c r="Y111" s="416">
        <v>16</v>
      </c>
      <c r="Z111" s="20"/>
      <c r="AA111" s="241">
        <v>558700</v>
      </c>
      <c r="AB111" s="417">
        <v>107.75</v>
      </c>
      <c r="AC111" s="417">
        <v>93.666666666666671</v>
      </c>
      <c r="AD111" s="20">
        <v>141</v>
      </c>
      <c r="AE111" s="20">
        <v>8</v>
      </c>
      <c r="AF111" s="20">
        <v>862</v>
      </c>
      <c r="AH111" s="418"/>
      <c r="AI111" s="378"/>
      <c r="AJ111" s="378"/>
      <c r="AK111" s="378"/>
      <c r="AL111" s="378"/>
      <c r="AM111" s="378"/>
      <c r="AN111" s="21"/>
      <c r="AO111" s="418"/>
      <c r="AP111" s="378"/>
      <c r="AQ111" s="378"/>
      <c r="AR111" s="378"/>
      <c r="AS111" s="378"/>
      <c r="AT111" s="378"/>
      <c r="AU111" s="21"/>
      <c r="AV111" s="418"/>
      <c r="AW111" s="378"/>
      <c r="AX111" s="378"/>
      <c r="AY111" s="378"/>
      <c r="AZ111" s="378"/>
      <c r="BA111" s="378"/>
      <c r="BB111" s="21"/>
    </row>
    <row r="112" spans="1:55" x14ac:dyDescent="0.3">
      <c r="A112" s="199" t="s">
        <v>1869</v>
      </c>
      <c r="B112" s="199" t="s">
        <v>41</v>
      </c>
      <c r="C112" s="199" t="s">
        <v>1020</v>
      </c>
      <c r="D112" s="441" t="s">
        <v>1020</v>
      </c>
      <c r="E112" s="441" t="s">
        <v>38</v>
      </c>
      <c r="F112" s="441" t="s">
        <v>1020</v>
      </c>
      <c r="G112" s="441" t="s">
        <v>1020</v>
      </c>
      <c r="H112" s="245">
        <v>102400</v>
      </c>
      <c r="I112" s="246" t="s">
        <v>1020</v>
      </c>
      <c r="J112" s="246" t="s">
        <v>1020</v>
      </c>
      <c r="K112" s="442" t="s">
        <v>1020</v>
      </c>
      <c r="L112" s="322" t="s">
        <v>1020</v>
      </c>
      <c r="M112" s="246" t="s">
        <v>1020</v>
      </c>
      <c r="N112" s="246" t="s">
        <v>1020</v>
      </c>
      <c r="O112" s="246" t="s">
        <v>1020</v>
      </c>
      <c r="P112" s="246" t="s">
        <v>1020</v>
      </c>
      <c r="Q112" s="246" t="s">
        <v>1020</v>
      </c>
      <c r="R112" s="443" t="s">
        <v>1020</v>
      </c>
      <c r="S112" s="444" t="s">
        <v>1020</v>
      </c>
      <c r="T112" s="445" t="s">
        <v>1020</v>
      </c>
      <c r="U112" s="444" t="s">
        <v>1020</v>
      </c>
      <c r="V112" s="444" t="s">
        <v>1020</v>
      </c>
      <c r="W112" s="444" t="s">
        <v>1020</v>
      </c>
      <c r="X112" s="444" t="s">
        <v>1020</v>
      </c>
      <c r="Y112" s="446" t="s">
        <v>1020</v>
      </c>
      <c r="Z112" s="199"/>
      <c r="AA112" s="245">
        <v>229900</v>
      </c>
      <c r="AB112" s="442">
        <v>56</v>
      </c>
      <c r="AC112" s="442">
        <v>57.666666666666664</v>
      </c>
      <c r="AD112" s="246">
        <v>22</v>
      </c>
      <c r="AE112" s="246">
        <v>5</v>
      </c>
      <c r="AF112" s="246">
        <v>280</v>
      </c>
      <c r="AG112" s="200"/>
      <c r="AH112" s="449"/>
      <c r="AI112" s="444"/>
      <c r="AJ112" s="444"/>
      <c r="AK112" s="444"/>
      <c r="AL112" s="444"/>
      <c r="AM112" s="444"/>
      <c r="AN112" s="199"/>
      <c r="AO112" s="450"/>
      <c r="AP112" s="444"/>
      <c r="AQ112" s="444"/>
      <c r="AR112" s="444"/>
      <c r="AS112" s="444"/>
      <c r="AT112" s="444"/>
      <c r="AU112" s="199"/>
      <c r="AV112" s="450"/>
      <c r="AW112" s="444"/>
      <c r="AX112" s="444"/>
      <c r="AY112" s="444"/>
      <c r="AZ112" s="444"/>
      <c r="BA112" s="444"/>
      <c r="BB112" s="199"/>
    </row>
    <row r="113" spans="1:54" x14ac:dyDescent="0.3">
      <c r="A113" s="21" t="s">
        <v>1496</v>
      </c>
      <c r="B113" s="21" t="s">
        <v>24</v>
      </c>
      <c r="C113" s="21" t="s">
        <v>24</v>
      </c>
      <c r="D113" s="299" t="s">
        <v>1998</v>
      </c>
      <c r="E113" s="299" t="s">
        <v>9</v>
      </c>
      <c r="F113" s="299" t="s">
        <v>9</v>
      </c>
      <c r="G113" s="299" t="s">
        <v>1998</v>
      </c>
      <c r="H113" s="241">
        <v>294100</v>
      </c>
      <c r="I113" s="20">
        <v>641</v>
      </c>
      <c r="J113" s="20">
        <v>12</v>
      </c>
      <c r="K113" s="417">
        <v>53.416666666666664</v>
      </c>
      <c r="L113" s="243">
        <v>641</v>
      </c>
      <c r="M113" s="20">
        <v>12</v>
      </c>
      <c r="N113" s="20">
        <v>53.416666666666664</v>
      </c>
      <c r="O113" s="20">
        <v>432</v>
      </c>
      <c r="P113" s="20">
        <v>8</v>
      </c>
      <c r="Q113" s="20">
        <v>54</v>
      </c>
      <c r="R113" s="414">
        <v>0</v>
      </c>
      <c r="S113" s="378">
        <v>0</v>
      </c>
      <c r="T113" s="415">
        <v>0</v>
      </c>
      <c r="U113" s="378">
        <v>0</v>
      </c>
      <c r="V113" s="378">
        <v>0</v>
      </c>
      <c r="W113" s="378">
        <v>0</v>
      </c>
      <c r="X113" s="378">
        <v>0</v>
      </c>
      <c r="Y113" s="416">
        <v>0</v>
      </c>
      <c r="Z113" s="21"/>
      <c r="AA113" s="241">
        <v>358800</v>
      </c>
      <c r="AB113" s="417">
        <v>71.25</v>
      </c>
      <c r="AC113" s="417">
        <v>57.333333333333336</v>
      </c>
      <c r="AD113" s="20">
        <v>102</v>
      </c>
      <c r="AE113" s="20">
        <v>8</v>
      </c>
      <c r="AF113" s="20">
        <v>570</v>
      </c>
      <c r="AH113" s="379"/>
      <c r="AI113" s="378"/>
      <c r="AJ113" s="378"/>
      <c r="AK113" s="378"/>
      <c r="AL113" s="378"/>
      <c r="AM113" s="378"/>
      <c r="AN113" s="20"/>
      <c r="AO113" s="418"/>
      <c r="AP113" s="378"/>
      <c r="AQ113" s="378"/>
      <c r="AR113" s="378"/>
      <c r="AS113" s="378"/>
      <c r="AT113" s="378"/>
      <c r="AU113" s="20"/>
      <c r="AV113" s="418"/>
      <c r="AW113" s="378"/>
      <c r="AX113" s="378"/>
      <c r="AY113" s="378"/>
      <c r="AZ113" s="378"/>
      <c r="BA113" s="378"/>
      <c r="BB113" s="20"/>
    </row>
    <row r="114" spans="1:54" x14ac:dyDescent="0.3">
      <c r="A114" s="199" t="s">
        <v>1870</v>
      </c>
      <c r="B114" s="199" t="s">
        <v>2</v>
      </c>
      <c r="C114" s="199" t="s">
        <v>1020</v>
      </c>
      <c r="D114" s="441" t="s">
        <v>1020</v>
      </c>
      <c r="E114" s="441" t="s">
        <v>38</v>
      </c>
      <c r="F114" s="441" t="s">
        <v>1020</v>
      </c>
      <c r="G114" s="441" t="s">
        <v>1020</v>
      </c>
      <c r="H114" s="245">
        <v>102400</v>
      </c>
      <c r="I114" s="246" t="s">
        <v>1020</v>
      </c>
      <c r="J114" s="246" t="s">
        <v>1020</v>
      </c>
      <c r="K114" s="442" t="s">
        <v>1020</v>
      </c>
      <c r="L114" s="322" t="s">
        <v>1020</v>
      </c>
      <c r="M114" s="246" t="s">
        <v>1020</v>
      </c>
      <c r="N114" s="246" t="s">
        <v>1020</v>
      </c>
      <c r="O114" s="246" t="s">
        <v>1020</v>
      </c>
      <c r="P114" s="246" t="s">
        <v>1020</v>
      </c>
      <c r="Q114" s="246" t="s">
        <v>1020</v>
      </c>
      <c r="R114" s="443" t="s">
        <v>1020</v>
      </c>
      <c r="S114" s="444" t="s">
        <v>1020</v>
      </c>
      <c r="T114" s="445" t="s">
        <v>1020</v>
      </c>
      <c r="U114" s="444" t="s">
        <v>1020</v>
      </c>
      <c r="V114" s="444" t="s">
        <v>1020</v>
      </c>
      <c r="W114" s="444" t="s">
        <v>1020</v>
      </c>
      <c r="X114" s="444" t="s">
        <v>1020</v>
      </c>
      <c r="Y114" s="446" t="s">
        <v>1020</v>
      </c>
      <c r="Z114" s="246"/>
      <c r="AA114" s="245">
        <v>102400</v>
      </c>
      <c r="AB114" s="442">
        <v>0</v>
      </c>
      <c r="AC114" s="442">
        <v>0</v>
      </c>
      <c r="AD114" s="246">
        <v>19</v>
      </c>
      <c r="AE114" s="246">
        <v>0</v>
      </c>
      <c r="AF114" s="246">
        <v>0</v>
      </c>
      <c r="AG114" s="200"/>
      <c r="AH114" s="449"/>
      <c r="AI114" s="444"/>
      <c r="AJ114" s="444"/>
      <c r="AK114" s="444"/>
      <c r="AL114" s="444"/>
      <c r="AM114" s="444"/>
      <c r="AN114" s="246"/>
      <c r="AO114" s="450"/>
      <c r="AP114" s="444"/>
      <c r="AQ114" s="444"/>
      <c r="AR114" s="444"/>
      <c r="AS114" s="444"/>
      <c r="AT114" s="444"/>
      <c r="AU114" s="246"/>
      <c r="AV114" s="450"/>
      <c r="AW114" s="444"/>
      <c r="AX114" s="444"/>
      <c r="AY114" s="444"/>
      <c r="AZ114" s="444"/>
      <c r="BA114" s="444"/>
      <c r="BB114" s="246"/>
    </row>
    <row r="115" spans="1:54" x14ac:dyDescent="0.3">
      <c r="A115" s="21" t="s">
        <v>1086</v>
      </c>
      <c r="B115" s="21" t="s">
        <v>41</v>
      </c>
      <c r="C115" s="21" t="s">
        <v>41</v>
      </c>
      <c r="D115" s="299" t="s">
        <v>1998</v>
      </c>
      <c r="E115" s="299" t="s">
        <v>1973</v>
      </c>
      <c r="F115" s="299" t="s">
        <v>1973</v>
      </c>
      <c r="G115" s="299" t="s">
        <v>1998</v>
      </c>
      <c r="H115" s="241">
        <v>302500</v>
      </c>
      <c r="I115" s="20">
        <v>0</v>
      </c>
      <c r="J115" s="20">
        <v>0</v>
      </c>
      <c r="K115" s="417" t="s">
        <v>1020</v>
      </c>
      <c r="L115" s="243">
        <v>0</v>
      </c>
      <c r="M115" s="20">
        <v>0</v>
      </c>
      <c r="N115" s="20">
        <v>0</v>
      </c>
      <c r="O115" s="20">
        <v>517</v>
      </c>
      <c r="P115" s="20">
        <v>9</v>
      </c>
      <c r="Q115" s="20">
        <v>57.4</v>
      </c>
      <c r="R115" s="414">
        <v>36</v>
      </c>
      <c r="S115" s="378">
        <v>1</v>
      </c>
      <c r="T115" s="415">
        <v>36</v>
      </c>
      <c r="U115" s="378">
        <v>105</v>
      </c>
      <c r="V115" s="378">
        <v>2</v>
      </c>
      <c r="W115" s="378">
        <v>52.5</v>
      </c>
      <c r="X115" s="378">
        <v>0</v>
      </c>
      <c r="Y115" s="416">
        <v>0</v>
      </c>
      <c r="Z115" s="298"/>
      <c r="AA115" s="241">
        <v>302500</v>
      </c>
      <c r="AB115" s="417">
        <v>0</v>
      </c>
      <c r="AC115" s="417">
        <v>0</v>
      </c>
      <c r="AD115" s="20">
        <v>57</v>
      </c>
      <c r="AE115" s="20">
        <v>0</v>
      </c>
      <c r="AF115" s="20">
        <v>0</v>
      </c>
      <c r="AH115" s="379"/>
      <c r="AI115" s="378"/>
      <c r="AJ115" s="378"/>
      <c r="AK115" s="378"/>
      <c r="AL115" s="378"/>
      <c r="AM115" s="378"/>
      <c r="AN115" s="63"/>
      <c r="AO115" s="418"/>
      <c r="AP115" s="378"/>
      <c r="AQ115" s="378"/>
      <c r="AR115" s="378"/>
      <c r="AS115" s="378"/>
      <c r="AT115" s="378"/>
      <c r="AU115" s="63"/>
      <c r="AV115" s="418"/>
      <c r="AW115" s="378"/>
      <c r="AX115" s="378"/>
      <c r="AY115" s="378"/>
      <c r="AZ115" s="378"/>
      <c r="BA115" s="378"/>
      <c r="BB115" s="63"/>
    </row>
    <row r="116" spans="1:54" x14ac:dyDescent="0.3">
      <c r="A116" s="21" t="s">
        <v>1871</v>
      </c>
      <c r="B116" s="21" t="s">
        <v>14</v>
      </c>
      <c r="C116" s="21" t="s">
        <v>1020</v>
      </c>
      <c r="D116" s="299" t="s">
        <v>1020</v>
      </c>
      <c r="E116" s="299" t="s">
        <v>1972</v>
      </c>
      <c r="F116" s="299" t="s">
        <v>1020</v>
      </c>
      <c r="G116" s="299" t="s">
        <v>1020</v>
      </c>
      <c r="H116" s="241">
        <v>218900</v>
      </c>
      <c r="I116" s="20">
        <v>265</v>
      </c>
      <c r="J116" s="20">
        <v>6</v>
      </c>
      <c r="K116" s="417">
        <v>44.166666666666664</v>
      </c>
      <c r="L116" s="243" t="s">
        <v>1020</v>
      </c>
      <c r="M116" s="20" t="s">
        <v>1020</v>
      </c>
      <c r="N116" s="20" t="s">
        <v>1020</v>
      </c>
      <c r="O116" s="20" t="s">
        <v>1020</v>
      </c>
      <c r="P116" s="20" t="s">
        <v>1020</v>
      </c>
      <c r="Q116" s="20" t="s">
        <v>1020</v>
      </c>
      <c r="R116" s="414" t="s">
        <v>1020</v>
      </c>
      <c r="S116" s="378" t="s">
        <v>1020</v>
      </c>
      <c r="T116" s="415" t="s">
        <v>1020</v>
      </c>
      <c r="U116" s="378" t="s">
        <v>1020</v>
      </c>
      <c r="V116" s="378" t="s">
        <v>1020</v>
      </c>
      <c r="W116" s="378" t="s">
        <v>1020</v>
      </c>
      <c r="X116" s="378" t="s">
        <v>1020</v>
      </c>
      <c r="Y116" s="416" t="s">
        <v>1020</v>
      </c>
      <c r="Z116" s="280"/>
      <c r="AA116" s="241">
        <v>218900</v>
      </c>
      <c r="AB116" s="417">
        <v>15</v>
      </c>
      <c r="AC116" s="417">
        <v>15</v>
      </c>
      <c r="AD116" s="20">
        <v>69</v>
      </c>
      <c r="AE116" s="20">
        <v>1</v>
      </c>
      <c r="AF116" s="20">
        <v>15</v>
      </c>
      <c r="AH116" s="379"/>
      <c r="AI116" s="378"/>
      <c r="AJ116" s="378"/>
      <c r="AK116" s="378"/>
      <c r="AL116" s="378"/>
      <c r="AM116" s="378"/>
      <c r="AN116" s="203"/>
      <c r="AO116" s="418"/>
      <c r="AP116" s="378"/>
      <c r="AQ116" s="378"/>
      <c r="AR116" s="378"/>
      <c r="AS116" s="378"/>
      <c r="AT116" s="378"/>
      <c r="AU116" s="203"/>
      <c r="AV116" s="418"/>
      <c r="AW116" s="378"/>
      <c r="AX116" s="378"/>
      <c r="AY116" s="378"/>
      <c r="AZ116" s="378"/>
      <c r="BA116" s="378"/>
      <c r="BB116" s="203"/>
    </row>
    <row r="117" spans="1:54" x14ac:dyDescent="0.3">
      <c r="A117" s="199" t="s">
        <v>1637</v>
      </c>
      <c r="B117" s="199" t="s">
        <v>26</v>
      </c>
      <c r="C117" s="199" t="s">
        <v>26</v>
      </c>
      <c r="D117" s="441" t="s">
        <v>1998</v>
      </c>
      <c r="E117" s="435" t="s">
        <v>38</v>
      </c>
      <c r="F117" s="441" t="s">
        <v>10</v>
      </c>
      <c r="G117" s="441" t="s">
        <v>38</v>
      </c>
      <c r="H117" s="245">
        <v>207000</v>
      </c>
      <c r="I117" s="246">
        <v>235</v>
      </c>
      <c r="J117" s="246">
        <v>5</v>
      </c>
      <c r="K117" s="442">
        <v>47</v>
      </c>
      <c r="L117" s="322">
        <v>235</v>
      </c>
      <c r="M117" s="246">
        <v>5</v>
      </c>
      <c r="N117" s="246">
        <v>47</v>
      </c>
      <c r="O117" s="246">
        <v>0</v>
      </c>
      <c r="P117" s="246">
        <v>0</v>
      </c>
      <c r="Q117" s="246">
        <v>0</v>
      </c>
      <c r="R117" s="443">
        <v>0</v>
      </c>
      <c r="S117" s="444">
        <v>0</v>
      </c>
      <c r="T117" s="445">
        <v>0</v>
      </c>
      <c r="U117" s="444">
        <v>0</v>
      </c>
      <c r="V117" s="444">
        <v>0</v>
      </c>
      <c r="W117" s="444">
        <v>0</v>
      </c>
      <c r="X117" s="444">
        <v>0</v>
      </c>
      <c r="Y117" s="446">
        <v>0</v>
      </c>
      <c r="Z117" s="301"/>
      <c r="AA117" s="245">
        <v>207000</v>
      </c>
      <c r="AB117" s="442">
        <v>9</v>
      </c>
      <c r="AC117" s="442">
        <v>9</v>
      </c>
      <c r="AD117" s="246">
        <v>70</v>
      </c>
      <c r="AE117" s="246">
        <v>1</v>
      </c>
      <c r="AF117" s="246">
        <v>9</v>
      </c>
      <c r="AG117" s="200"/>
      <c r="AH117" s="449"/>
      <c r="AI117" s="444"/>
      <c r="AJ117" s="444"/>
      <c r="AK117" s="444"/>
      <c r="AL117" s="444"/>
      <c r="AM117" s="444"/>
      <c r="AN117" s="244"/>
      <c r="AO117" s="450"/>
      <c r="AP117" s="444"/>
      <c r="AQ117" s="444"/>
      <c r="AR117" s="444"/>
      <c r="AS117" s="444"/>
      <c r="AT117" s="444"/>
      <c r="AU117" s="244"/>
      <c r="AV117" s="450"/>
      <c r="AW117" s="444"/>
      <c r="AX117" s="444"/>
      <c r="AY117" s="444"/>
      <c r="AZ117" s="444"/>
      <c r="BA117" s="444"/>
      <c r="BB117" s="244"/>
    </row>
    <row r="118" spans="1:54" x14ac:dyDescent="0.3">
      <c r="A118" s="21" t="s">
        <v>1087</v>
      </c>
      <c r="B118" s="21" t="s">
        <v>17</v>
      </c>
      <c r="C118" s="21" t="s">
        <v>17</v>
      </c>
      <c r="D118" s="299" t="s">
        <v>1998</v>
      </c>
      <c r="E118" s="299" t="s">
        <v>38</v>
      </c>
      <c r="F118" s="299" t="s">
        <v>38</v>
      </c>
      <c r="G118" s="299" t="s">
        <v>1998</v>
      </c>
      <c r="H118" s="241">
        <v>270600</v>
      </c>
      <c r="I118" s="20">
        <v>1031</v>
      </c>
      <c r="J118" s="20">
        <v>21</v>
      </c>
      <c r="K118" s="417">
        <v>49.095238095238095</v>
      </c>
      <c r="L118" s="243">
        <v>1031</v>
      </c>
      <c r="M118" s="20">
        <v>21</v>
      </c>
      <c r="N118" s="20">
        <v>49.095238095238095</v>
      </c>
      <c r="O118" s="20">
        <v>646</v>
      </c>
      <c r="P118" s="20">
        <v>13</v>
      </c>
      <c r="Q118" s="20">
        <v>49.7</v>
      </c>
      <c r="R118" s="414">
        <v>1107</v>
      </c>
      <c r="S118" s="378">
        <v>17</v>
      </c>
      <c r="T118" s="415">
        <v>65.099999999999994</v>
      </c>
      <c r="U118" s="378">
        <v>1486</v>
      </c>
      <c r="V118" s="378">
        <v>20</v>
      </c>
      <c r="W118" s="378">
        <v>74.3</v>
      </c>
      <c r="X118" s="378">
        <v>576</v>
      </c>
      <c r="Y118" s="416">
        <v>10</v>
      </c>
      <c r="Z118" s="21"/>
      <c r="AA118" s="241">
        <v>285100</v>
      </c>
      <c r="AB118" s="417">
        <v>49.666666666666664</v>
      </c>
      <c r="AC118" s="417">
        <v>56.666666666666664</v>
      </c>
      <c r="AD118" s="20">
        <v>53</v>
      </c>
      <c r="AE118" s="20">
        <v>6</v>
      </c>
      <c r="AF118" s="20">
        <v>298</v>
      </c>
      <c r="AH118" s="379"/>
      <c r="AI118" s="378"/>
      <c r="AJ118" s="378"/>
      <c r="AK118" s="378"/>
      <c r="AL118" s="378"/>
      <c r="AM118" s="378"/>
      <c r="AN118" s="63"/>
      <c r="AO118" s="418"/>
      <c r="AP118" s="378"/>
      <c r="AQ118" s="378"/>
      <c r="AR118" s="378"/>
      <c r="AS118" s="378"/>
      <c r="AT118" s="378"/>
      <c r="AU118" s="63"/>
      <c r="AV118" s="418"/>
      <c r="AW118" s="378"/>
      <c r="AX118" s="378"/>
      <c r="AY118" s="378"/>
      <c r="AZ118" s="378"/>
      <c r="BA118" s="378"/>
      <c r="BB118" s="63"/>
    </row>
    <row r="119" spans="1:54" x14ac:dyDescent="0.3">
      <c r="A119" s="21" t="s">
        <v>1088</v>
      </c>
      <c r="B119" s="21" t="s">
        <v>2</v>
      </c>
      <c r="C119" s="21" t="s">
        <v>2</v>
      </c>
      <c r="D119" s="299" t="s">
        <v>1998</v>
      </c>
      <c r="E119" s="299" t="s">
        <v>38</v>
      </c>
      <c r="F119" s="299" t="s">
        <v>38</v>
      </c>
      <c r="G119" s="299" t="s">
        <v>1998</v>
      </c>
      <c r="H119" s="241">
        <v>281800</v>
      </c>
      <c r="I119" s="20">
        <v>819</v>
      </c>
      <c r="J119" s="20">
        <v>16</v>
      </c>
      <c r="K119" s="417">
        <v>51.1875</v>
      </c>
      <c r="L119" s="243">
        <v>819</v>
      </c>
      <c r="M119" s="20">
        <v>16</v>
      </c>
      <c r="N119" s="20">
        <v>51.1875</v>
      </c>
      <c r="O119" s="20">
        <v>1113</v>
      </c>
      <c r="P119" s="20">
        <v>20</v>
      </c>
      <c r="Q119" s="20">
        <v>55.6</v>
      </c>
      <c r="R119" s="414">
        <v>1079</v>
      </c>
      <c r="S119" s="378">
        <v>17</v>
      </c>
      <c r="T119" s="415">
        <v>63.5</v>
      </c>
      <c r="U119" s="378">
        <v>1395</v>
      </c>
      <c r="V119" s="378">
        <v>21</v>
      </c>
      <c r="W119" s="378">
        <v>66.430000000000007</v>
      </c>
      <c r="X119" s="378">
        <v>1168</v>
      </c>
      <c r="Y119" s="416">
        <v>20</v>
      </c>
      <c r="Z119" s="280"/>
      <c r="AA119" s="241">
        <v>281800</v>
      </c>
      <c r="AB119" s="417">
        <v>0</v>
      </c>
      <c r="AC119" s="417">
        <v>0</v>
      </c>
      <c r="AD119" s="20">
        <v>53</v>
      </c>
      <c r="AE119" s="20">
        <v>0</v>
      </c>
      <c r="AF119" s="20">
        <v>0</v>
      </c>
      <c r="AH119" s="379"/>
      <c r="AI119" s="378"/>
      <c r="AJ119" s="378"/>
      <c r="AK119" s="378"/>
      <c r="AL119" s="378"/>
      <c r="AM119" s="378"/>
      <c r="AN119" s="23"/>
      <c r="AO119" s="418"/>
      <c r="AP119" s="378"/>
      <c r="AQ119" s="378"/>
      <c r="AR119" s="378"/>
      <c r="AS119" s="378"/>
      <c r="AT119" s="378"/>
      <c r="AU119" s="23"/>
      <c r="AV119" s="418"/>
      <c r="AW119" s="378"/>
      <c r="AX119" s="378"/>
      <c r="AY119" s="378"/>
      <c r="AZ119" s="378"/>
      <c r="BA119" s="378"/>
      <c r="BB119" s="23"/>
    </row>
    <row r="120" spans="1:54" x14ac:dyDescent="0.3">
      <c r="A120" s="21" t="s">
        <v>1089</v>
      </c>
      <c r="B120" s="21" t="s">
        <v>18</v>
      </c>
      <c r="C120" s="21" t="s">
        <v>18</v>
      </c>
      <c r="D120" s="299" t="s">
        <v>1998</v>
      </c>
      <c r="E120" s="299" t="s">
        <v>11</v>
      </c>
      <c r="F120" s="299" t="s">
        <v>11</v>
      </c>
      <c r="G120" s="299" t="s">
        <v>1998</v>
      </c>
      <c r="H120" s="241">
        <v>374400</v>
      </c>
      <c r="I120" s="20">
        <v>170</v>
      </c>
      <c r="J120" s="20">
        <v>2</v>
      </c>
      <c r="K120" s="417">
        <v>85</v>
      </c>
      <c r="L120" s="243">
        <v>170</v>
      </c>
      <c r="M120" s="20">
        <v>2</v>
      </c>
      <c r="N120" s="20">
        <v>85</v>
      </c>
      <c r="O120" s="20">
        <v>1084</v>
      </c>
      <c r="P120" s="20">
        <v>12</v>
      </c>
      <c r="Q120" s="20">
        <v>90.3</v>
      </c>
      <c r="R120" s="414">
        <v>939</v>
      </c>
      <c r="S120" s="378">
        <v>13</v>
      </c>
      <c r="T120" s="415">
        <v>72.2</v>
      </c>
      <c r="U120" s="378">
        <v>1152</v>
      </c>
      <c r="V120" s="378">
        <v>15</v>
      </c>
      <c r="W120" s="378">
        <v>76.8</v>
      </c>
      <c r="X120" s="378">
        <v>731</v>
      </c>
      <c r="Y120" s="416">
        <v>10</v>
      </c>
      <c r="Z120" s="298"/>
      <c r="AA120" s="241">
        <v>374400</v>
      </c>
      <c r="AB120" s="417">
        <v>80</v>
      </c>
      <c r="AC120" s="417">
        <v>80</v>
      </c>
      <c r="AD120" s="20">
        <v>52</v>
      </c>
      <c r="AE120" s="20">
        <v>2</v>
      </c>
      <c r="AF120" s="20">
        <v>160</v>
      </c>
      <c r="AH120" s="379"/>
      <c r="AI120" s="378"/>
      <c r="AJ120" s="378"/>
      <c r="AK120" s="378"/>
      <c r="AL120" s="378"/>
      <c r="AM120" s="378"/>
      <c r="AN120" s="25"/>
      <c r="AO120" s="418"/>
      <c r="AP120" s="378"/>
      <c r="AQ120" s="378"/>
      <c r="AR120" s="378"/>
      <c r="AS120" s="378"/>
      <c r="AT120" s="378"/>
      <c r="AU120" s="25"/>
      <c r="AV120" s="418"/>
      <c r="AW120" s="378"/>
      <c r="AX120" s="378"/>
      <c r="AY120" s="378"/>
      <c r="AZ120" s="378"/>
      <c r="BA120" s="378"/>
      <c r="BB120" s="25"/>
    </row>
    <row r="121" spans="1:54" x14ac:dyDescent="0.3">
      <c r="A121" s="21" t="s">
        <v>1090</v>
      </c>
      <c r="B121" s="21" t="s">
        <v>26</v>
      </c>
      <c r="C121" s="21" t="s">
        <v>26</v>
      </c>
      <c r="D121" s="299" t="s">
        <v>1998</v>
      </c>
      <c r="E121" s="299" t="s">
        <v>10</v>
      </c>
      <c r="F121" s="299" t="s">
        <v>10</v>
      </c>
      <c r="G121" s="299" t="s">
        <v>1998</v>
      </c>
      <c r="H121" s="241">
        <v>504400</v>
      </c>
      <c r="I121" s="20">
        <v>1649</v>
      </c>
      <c r="J121" s="20">
        <v>18</v>
      </c>
      <c r="K121" s="417">
        <v>91.611111111111114</v>
      </c>
      <c r="L121" s="243">
        <v>1649</v>
      </c>
      <c r="M121" s="20">
        <v>18</v>
      </c>
      <c r="N121" s="20">
        <v>91.611111111111114</v>
      </c>
      <c r="O121" s="20">
        <v>1621</v>
      </c>
      <c r="P121" s="20">
        <v>18</v>
      </c>
      <c r="Q121" s="20">
        <v>90.1</v>
      </c>
      <c r="R121" s="414">
        <v>1534</v>
      </c>
      <c r="S121" s="378">
        <v>17</v>
      </c>
      <c r="T121" s="415">
        <v>90.2</v>
      </c>
      <c r="U121" s="378">
        <v>1248</v>
      </c>
      <c r="V121" s="378">
        <v>20</v>
      </c>
      <c r="W121" s="378">
        <v>62.4</v>
      </c>
      <c r="X121" s="378">
        <v>1275</v>
      </c>
      <c r="Y121" s="416">
        <v>21</v>
      </c>
      <c r="Z121" s="20"/>
      <c r="AA121" s="241">
        <v>596900</v>
      </c>
      <c r="AB121" s="417">
        <v>108.875</v>
      </c>
      <c r="AC121" s="417">
        <v>136.66666666666666</v>
      </c>
      <c r="AD121" s="20">
        <v>72</v>
      </c>
      <c r="AE121" s="20">
        <v>8</v>
      </c>
      <c r="AF121" s="20">
        <v>871</v>
      </c>
      <c r="AH121" s="379"/>
      <c r="AI121" s="378"/>
      <c r="AJ121" s="378"/>
      <c r="AK121" s="378"/>
      <c r="AL121" s="378"/>
      <c r="AM121" s="378"/>
      <c r="AN121" s="21"/>
      <c r="AO121" s="418"/>
      <c r="AP121" s="378"/>
      <c r="AQ121" s="378"/>
      <c r="AR121" s="378"/>
      <c r="AS121" s="378"/>
      <c r="AT121" s="378"/>
      <c r="AU121" s="21"/>
      <c r="AV121" s="418"/>
      <c r="AW121" s="378"/>
      <c r="AX121" s="378"/>
      <c r="AY121" s="378"/>
      <c r="AZ121" s="378"/>
      <c r="BA121" s="378"/>
      <c r="BB121" s="21"/>
    </row>
    <row r="122" spans="1:54" x14ac:dyDescent="0.3">
      <c r="A122" s="199" t="s">
        <v>965</v>
      </c>
      <c r="B122" s="199" t="s">
        <v>21</v>
      </c>
      <c r="C122" s="199" t="s">
        <v>21</v>
      </c>
      <c r="D122" s="441" t="s">
        <v>1998</v>
      </c>
      <c r="E122" s="441" t="s">
        <v>38</v>
      </c>
      <c r="F122" s="441" t="s">
        <v>38</v>
      </c>
      <c r="G122" s="441" t="s">
        <v>1998</v>
      </c>
      <c r="H122" s="245">
        <v>123900</v>
      </c>
      <c r="I122" s="246">
        <v>19</v>
      </c>
      <c r="J122" s="246">
        <v>3</v>
      </c>
      <c r="K122" s="442">
        <v>6.333333333333333</v>
      </c>
      <c r="L122" s="322">
        <v>19</v>
      </c>
      <c r="M122" s="246">
        <v>3</v>
      </c>
      <c r="N122" s="246">
        <v>6.333333333333333</v>
      </c>
      <c r="O122" s="246">
        <v>7</v>
      </c>
      <c r="P122" s="246">
        <v>1</v>
      </c>
      <c r="Q122" s="246">
        <v>7</v>
      </c>
      <c r="R122" s="443">
        <v>0</v>
      </c>
      <c r="S122" s="444">
        <v>0</v>
      </c>
      <c r="T122" s="445">
        <v>0</v>
      </c>
      <c r="U122" s="444">
        <v>60</v>
      </c>
      <c r="V122" s="444">
        <v>1</v>
      </c>
      <c r="W122" s="444">
        <v>60</v>
      </c>
      <c r="X122" s="444">
        <v>0</v>
      </c>
      <c r="Y122" s="446">
        <v>0</v>
      </c>
      <c r="Z122" s="372"/>
      <c r="AA122" s="245">
        <v>358000</v>
      </c>
      <c r="AB122" s="442">
        <v>76.875</v>
      </c>
      <c r="AC122" s="442">
        <v>82</v>
      </c>
      <c r="AD122" s="246">
        <v>42</v>
      </c>
      <c r="AE122" s="246">
        <v>8</v>
      </c>
      <c r="AF122" s="246">
        <v>615</v>
      </c>
      <c r="AG122" s="200"/>
      <c r="AH122" s="449"/>
      <c r="AI122" s="444"/>
      <c r="AJ122" s="444"/>
      <c r="AK122" s="444"/>
      <c r="AL122" s="444"/>
      <c r="AM122" s="444"/>
      <c r="AN122" s="447"/>
      <c r="AO122" s="450"/>
      <c r="AP122" s="444"/>
      <c r="AQ122" s="444"/>
      <c r="AR122" s="444"/>
      <c r="AS122" s="444"/>
      <c r="AT122" s="444"/>
      <c r="AU122" s="447"/>
      <c r="AV122" s="450"/>
      <c r="AW122" s="444"/>
      <c r="AX122" s="444"/>
      <c r="AY122" s="444"/>
      <c r="AZ122" s="444"/>
      <c r="BA122" s="444"/>
      <c r="BB122" s="447"/>
    </row>
    <row r="123" spans="1:54" x14ac:dyDescent="0.3">
      <c r="A123" s="21" t="s">
        <v>1497</v>
      </c>
      <c r="B123" s="21" t="s">
        <v>16</v>
      </c>
      <c r="C123" s="21" t="s">
        <v>16</v>
      </c>
      <c r="D123" s="299" t="s">
        <v>1998</v>
      </c>
      <c r="E123" s="299" t="s">
        <v>9</v>
      </c>
      <c r="F123" s="299" t="s">
        <v>9</v>
      </c>
      <c r="G123" s="299" t="s">
        <v>1998</v>
      </c>
      <c r="H123" s="241">
        <v>417700</v>
      </c>
      <c r="I123" s="20">
        <v>1134</v>
      </c>
      <c r="J123" s="20">
        <v>15</v>
      </c>
      <c r="K123" s="417">
        <v>75.599999999999994</v>
      </c>
      <c r="L123" s="243">
        <v>1134</v>
      </c>
      <c r="M123" s="20">
        <v>15</v>
      </c>
      <c r="N123" s="20">
        <v>75.599999999999994</v>
      </c>
      <c r="O123" s="20">
        <v>337</v>
      </c>
      <c r="P123" s="20">
        <v>6</v>
      </c>
      <c r="Q123" s="20">
        <v>56.2</v>
      </c>
      <c r="R123" s="414">
        <v>0</v>
      </c>
      <c r="S123" s="378">
        <v>0</v>
      </c>
      <c r="T123" s="415">
        <v>0</v>
      </c>
      <c r="U123" s="378">
        <v>0</v>
      </c>
      <c r="V123" s="378">
        <v>0</v>
      </c>
      <c r="W123" s="378">
        <v>0</v>
      </c>
      <c r="X123" s="378">
        <v>0</v>
      </c>
      <c r="Y123" s="416">
        <v>0</v>
      </c>
      <c r="Z123" s="298"/>
      <c r="AA123" s="241">
        <v>396700</v>
      </c>
      <c r="AB123" s="417">
        <v>64.333333333333329</v>
      </c>
      <c r="AC123" s="417">
        <v>64.333333333333329</v>
      </c>
      <c r="AD123" s="20">
        <v>121</v>
      </c>
      <c r="AE123" s="20">
        <v>3</v>
      </c>
      <c r="AF123" s="20">
        <v>193</v>
      </c>
      <c r="AH123" s="418"/>
      <c r="AI123" s="378"/>
      <c r="AJ123" s="378"/>
      <c r="AK123" s="378"/>
      <c r="AL123" s="378"/>
      <c r="AM123" s="378"/>
      <c r="AN123" s="25"/>
      <c r="AO123" s="418"/>
      <c r="AP123" s="378"/>
      <c r="AQ123" s="378"/>
      <c r="AR123" s="378"/>
      <c r="AS123" s="378"/>
      <c r="AT123" s="378"/>
      <c r="AU123" s="25"/>
      <c r="AV123" s="418"/>
      <c r="AW123" s="378"/>
      <c r="AX123" s="378"/>
      <c r="AY123" s="378"/>
      <c r="AZ123" s="378"/>
      <c r="BA123" s="378"/>
      <c r="BB123" s="25"/>
    </row>
    <row r="124" spans="1:54" x14ac:dyDescent="0.3">
      <c r="A124" s="199" t="s">
        <v>1638</v>
      </c>
      <c r="B124" s="199" t="s">
        <v>25</v>
      </c>
      <c r="C124" s="199" t="s">
        <v>25</v>
      </c>
      <c r="D124" s="441" t="s">
        <v>1998</v>
      </c>
      <c r="E124" s="441" t="s">
        <v>1971</v>
      </c>
      <c r="F124" s="441" t="s">
        <v>1971</v>
      </c>
      <c r="G124" s="441" t="s">
        <v>1998</v>
      </c>
      <c r="H124" s="245">
        <v>123900</v>
      </c>
      <c r="I124" s="246">
        <v>0</v>
      </c>
      <c r="J124" s="246">
        <v>0</v>
      </c>
      <c r="K124" s="442" t="s">
        <v>1020</v>
      </c>
      <c r="L124" s="322">
        <v>0</v>
      </c>
      <c r="M124" s="246">
        <v>0</v>
      </c>
      <c r="N124" s="246">
        <v>0</v>
      </c>
      <c r="O124" s="246">
        <v>0</v>
      </c>
      <c r="P124" s="246">
        <v>0</v>
      </c>
      <c r="Q124" s="246">
        <v>0</v>
      </c>
      <c r="R124" s="443">
        <v>0</v>
      </c>
      <c r="S124" s="444">
        <v>0</v>
      </c>
      <c r="T124" s="445">
        <v>0</v>
      </c>
      <c r="U124" s="444">
        <v>0</v>
      </c>
      <c r="V124" s="444">
        <v>0</v>
      </c>
      <c r="W124" s="444">
        <v>0</v>
      </c>
      <c r="X124" s="444">
        <v>0</v>
      </c>
      <c r="Y124" s="446">
        <v>0</v>
      </c>
      <c r="Z124" s="246"/>
      <c r="AA124" s="245">
        <v>132100</v>
      </c>
      <c r="AB124" s="442">
        <v>29.666666666666668</v>
      </c>
      <c r="AC124" s="442">
        <v>29.666666666666668</v>
      </c>
      <c r="AD124" s="246">
        <v>6</v>
      </c>
      <c r="AE124" s="246">
        <v>3</v>
      </c>
      <c r="AF124" s="246">
        <v>89</v>
      </c>
      <c r="AG124" s="200"/>
      <c r="AH124" s="450"/>
      <c r="AI124" s="444"/>
      <c r="AJ124" s="444"/>
      <c r="AK124" s="444"/>
      <c r="AL124" s="444"/>
      <c r="AM124" s="444"/>
      <c r="AN124" s="199"/>
      <c r="AO124" s="450"/>
      <c r="AP124" s="444"/>
      <c r="AQ124" s="444"/>
      <c r="AR124" s="444"/>
      <c r="AS124" s="444"/>
      <c r="AT124" s="444"/>
      <c r="AU124" s="199"/>
      <c r="AV124" s="450"/>
      <c r="AW124" s="444"/>
      <c r="AX124" s="444"/>
      <c r="AY124" s="444"/>
      <c r="AZ124" s="444"/>
      <c r="BA124" s="444"/>
      <c r="BB124" s="199"/>
    </row>
    <row r="125" spans="1:54" x14ac:dyDescent="0.3">
      <c r="A125" s="21" t="s">
        <v>1091</v>
      </c>
      <c r="B125" s="21" t="s">
        <v>17</v>
      </c>
      <c r="C125" s="21" t="s">
        <v>17</v>
      </c>
      <c r="D125" s="299" t="s">
        <v>1998</v>
      </c>
      <c r="E125" s="435" t="s">
        <v>38</v>
      </c>
      <c r="F125" s="299" t="s">
        <v>1973</v>
      </c>
      <c r="G125" s="299" t="s">
        <v>38</v>
      </c>
      <c r="H125" s="241">
        <v>373600</v>
      </c>
      <c r="I125" s="20">
        <v>1492</v>
      </c>
      <c r="J125" s="20">
        <v>22</v>
      </c>
      <c r="K125" s="417">
        <v>67.818181818181813</v>
      </c>
      <c r="L125" s="243">
        <v>1492</v>
      </c>
      <c r="M125" s="20">
        <v>22</v>
      </c>
      <c r="N125" s="20">
        <v>67.818181818181813</v>
      </c>
      <c r="O125" s="20">
        <v>675</v>
      </c>
      <c r="P125" s="20">
        <v>10</v>
      </c>
      <c r="Q125" s="20">
        <v>67.5</v>
      </c>
      <c r="R125" s="414">
        <v>609</v>
      </c>
      <c r="S125" s="378">
        <v>10</v>
      </c>
      <c r="T125" s="415">
        <v>60.9</v>
      </c>
      <c r="U125" s="378">
        <v>524</v>
      </c>
      <c r="V125" s="378">
        <v>9</v>
      </c>
      <c r="W125" s="378">
        <v>58.22</v>
      </c>
      <c r="X125" s="378">
        <v>0</v>
      </c>
      <c r="Y125" s="416">
        <v>0</v>
      </c>
      <c r="Z125" s="298"/>
      <c r="AA125" s="241">
        <v>290800</v>
      </c>
      <c r="AB125" s="417">
        <v>39.4</v>
      </c>
      <c r="AC125" s="417">
        <v>37</v>
      </c>
      <c r="AD125" s="20">
        <v>138</v>
      </c>
      <c r="AE125" s="20">
        <v>5</v>
      </c>
      <c r="AF125" s="20">
        <v>197</v>
      </c>
      <c r="AH125" s="379"/>
      <c r="AI125" s="378"/>
      <c r="AJ125" s="378"/>
      <c r="AK125" s="378"/>
      <c r="AL125" s="378"/>
      <c r="AM125" s="378"/>
      <c r="AN125" s="25"/>
      <c r="AO125" s="418"/>
      <c r="AP125" s="378"/>
      <c r="AQ125" s="378"/>
      <c r="AR125" s="378"/>
      <c r="AS125" s="378"/>
      <c r="AT125" s="378"/>
      <c r="AU125" s="25"/>
      <c r="AV125" s="418"/>
      <c r="AW125" s="378"/>
      <c r="AX125" s="378"/>
      <c r="AY125" s="378"/>
      <c r="AZ125" s="378"/>
      <c r="BA125" s="378"/>
      <c r="BB125" s="25"/>
    </row>
    <row r="126" spans="1:54" x14ac:dyDescent="0.3">
      <c r="A126" s="199" t="s">
        <v>1872</v>
      </c>
      <c r="B126" s="199" t="s">
        <v>26</v>
      </c>
      <c r="C126" s="199" t="s">
        <v>1020</v>
      </c>
      <c r="D126" s="441" t="s">
        <v>1020</v>
      </c>
      <c r="E126" s="441" t="s">
        <v>1971</v>
      </c>
      <c r="F126" s="441" t="s">
        <v>1020</v>
      </c>
      <c r="G126" s="441" t="s">
        <v>1020</v>
      </c>
      <c r="H126" s="245">
        <v>102400</v>
      </c>
      <c r="I126" s="246" t="s">
        <v>1020</v>
      </c>
      <c r="J126" s="246" t="s">
        <v>1020</v>
      </c>
      <c r="K126" s="442" t="s">
        <v>1020</v>
      </c>
      <c r="L126" s="322" t="s">
        <v>1020</v>
      </c>
      <c r="M126" s="246" t="s">
        <v>1020</v>
      </c>
      <c r="N126" s="246" t="s">
        <v>1020</v>
      </c>
      <c r="O126" s="246" t="s">
        <v>1020</v>
      </c>
      <c r="P126" s="246" t="s">
        <v>1020</v>
      </c>
      <c r="Q126" s="246" t="s">
        <v>1020</v>
      </c>
      <c r="R126" s="443" t="s">
        <v>1020</v>
      </c>
      <c r="S126" s="444" t="s">
        <v>1020</v>
      </c>
      <c r="T126" s="445" t="s">
        <v>1020</v>
      </c>
      <c r="U126" s="444" t="s">
        <v>1020</v>
      </c>
      <c r="V126" s="444" t="s">
        <v>1020</v>
      </c>
      <c r="W126" s="444" t="s">
        <v>1020</v>
      </c>
      <c r="X126" s="444" t="s">
        <v>1020</v>
      </c>
      <c r="Y126" s="446" t="s">
        <v>1020</v>
      </c>
      <c r="Z126" s="301"/>
      <c r="AA126" s="245">
        <v>178300</v>
      </c>
      <c r="AB126" s="442">
        <v>75</v>
      </c>
      <c r="AC126" s="442">
        <v>75</v>
      </c>
      <c r="AD126" s="246">
        <v>-57</v>
      </c>
      <c r="AE126" s="246">
        <v>3</v>
      </c>
      <c r="AF126" s="246">
        <v>225</v>
      </c>
      <c r="AG126" s="200"/>
      <c r="AH126" s="450"/>
      <c r="AI126" s="444"/>
      <c r="AJ126" s="444"/>
      <c r="AK126" s="444"/>
      <c r="AL126" s="444"/>
      <c r="AM126" s="444"/>
      <c r="AN126" s="278"/>
      <c r="AO126" s="450"/>
      <c r="AP126" s="444"/>
      <c r="AQ126" s="444"/>
      <c r="AR126" s="444"/>
      <c r="AS126" s="444"/>
      <c r="AT126" s="444"/>
      <c r="AU126" s="278"/>
      <c r="AV126" s="450"/>
      <c r="AW126" s="444"/>
      <c r="AX126" s="444"/>
      <c r="AY126" s="444"/>
      <c r="AZ126" s="444"/>
      <c r="BA126" s="444"/>
      <c r="BB126" s="278"/>
    </row>
    <row r="127" spans="1:54" x14ac:dyDescent="0.3">
      <c r="A127" s="21" t="s">
        <v>1639</v>
      </c>
      <c r="B127" s="21" t="s">
        <v>25</v>
      </c>
      <c r="C127" s="21" t="s">
        <v>25</v>
      </c>
      <c r="D127" s="299" t="s">
        <v>1998</v>
      </c>
      <c r="E127" s="299" t="s">
        <v>10</v>
      </c>
      <c r="F127" s="299" t="s">
        <v>10</v>
      </c>
      <c r="G127" s="299" t="s">
        <v>1998</v>
      </c>
      <c r="H127" s="241">
        <v>249600</v>
      </c>
      <c r="I127" s="20">
        <v>408</v>
      </c>
      <c r="J127" s="20">
        <v>9</v>
      </c>
      <c r="K127" s="417">
        <v>45.333333333333336</v>
      </c>
      <c r="L127" s="243">
        <v>408</v>
      </c>
      <c r="M127" s="20">
        <v>9</v>
      </c>
      <c r="N127" s="20">
        <v>45.333333333333336</v>
      </c>
      <c r="O127" s="20">
        <v>0</v>
      </c>
      <c r="P127" s="20">
        <v>0</v>
      </c>
      <c r="Q127" s="20">
        <v>0</v>
      </c>
      <c r="R127" s="414">
        <v>0</v>
      </c>
      <c r="S127" s="378">
        <v>0</v>
      </c>
      <c r="T127" s="415">
        <v>0</v>
      </c>
      <c r="U127" s="378">
        <v>0</v>
      </c>
      <c r="V127" s="378">
        <v>0</v>
      </c>
      <c r="W127" s="378">
        <v>0</v>
      </c>
      <c r="X127" s="378">
        <v>0</v>
      </c>
      <c r="Y127" s="416">
        <v>0</v>
      </c>
      <c r="Z127" s="21"/>
      <c r="AA127" s="241">
        <v>257100.00000000003</v>
      </c>
      <c r="AB127" s="417">
        <v>50.6</v>
      </c>
      <c r="AC127" s="417">
        <v>48.666666666666664</v>
      </c>
      <c r="AD127" s="20">
        <v>59</v>
      </c>
      <c r="AE127" s="20">
        <v>5</v>
      </c>
      <c r="AF127" s="20">
        <v>253</v>
      </c>
      <c r="AH127" s="418"/>
      <c r="AI127" s="378"/>
      <c r="AJ127" s="378"/>
      <c r="AK127" s="378"/>
      <c r="AL127" s="378"/>
      <c r="AM127" s="378"/>
      <c r="AN127" s="21"/>
      <c r="AO127" s="418"/>
      <c r="AP127" s="378"/>
      <c r="AQ127" s="378"/>
      <c r="AR127" s="378"/>
      <c r="AS127" s="378"/>
      <c r="AT127" s="378"/>
      <c r="AU127" s="21"/>
      <c r="AV127" s="418"/>
      <c r="AW127" s="378"/>
      <c r="AX127" s="378"/>
      <c r="AY127" s="378"/>
      <c r="AZ127" s="378"/>
      <c r="BA127" s="378"/>
      <c r="BB127" s="21"/>
    </row>
    <row r="128" spans="1:54" x14ac:dyDescent="0.3">
      <c r="A128" s="21" t="s">
        <v>1092</v>
      </c>
      <c r="B128" s="21" t="s">
        <v>41</v>
      </c>
      <c r="C128" s="21" t="s">
        <v>41</v>
      </c>
      <c r="D128" s="299" t="s">
        <v>1998</v>
      </c>
      <c r="E128" s="435" t="s">
        <v>1971</v>
      </c>
      <c r="F128" s="299" t="s">
        <v>1971</v>
      </c>
      <c r="G128" s="299" t="s">
        <v>1998</v>
      </c>
      <c r="H128" s="241">
        <v>315200</v>
      </c>
      <c r="I128" s="20">
        <v>458</v>
      </c>
      <c r="J128" s="20">
        <v>8</v>
      </c>
      <c r="K128" s="417">
        <v>57.25</v>
      </c>
      <c r="L128" s="243">
        <v>458</v>
      </c>
      <c r="M128" s="20">
        <v>8</v>
      </c>
      <c r="N128" s="20">
        <v>57.25</v>
      </c>
      <c r="O128" s="20">
        <v>958</v>
      </c>
      <c r="P128" s="20">
        <v>13</v>
      </c>
      <c r="Q128" s="20">
        <v>73.7</v>
      </c>
      <c r="R128" s="414">
        <v>1307</v>
      </c>
      <c r="S128" s="378">
        <v>16</v>
      </c>
      <c r="T128" s="415">
        <v>81.7</v>
      </c>
      <c r="U128" s="378">
        <v>1037</v>
      </c>
      <c r="V128" s="378">
        <v>14</v>
      </c>
      <c r="W128" s="378">
        <v>74.069999999999993</v>
      </c>
      <c r="X128" s="378">
        <v>811</v>
      </c>
      <c r="Y128" s="416">
        <v>15</v>
      </c>
      <c r="Z128" s="280"/>
      <c r="AA128" s="241">
        <v>416800</v>
      </c>
      <c r="AB128" s="417">
        <v>79.5</v>
      </c>
      <c r="AC128" s="417">
        <v>88.666666666666671</v>
      </c>
      <c r="AD128" s="20">
        <v>41</v>
      </c>
      <c r="AE128" s="20">
        <v>8</v>
      </c>
      <c r="AF128" s="20">
        <v>636</v>
      </c>
      <c r="AH128" s="418"/>
      <c r="AI128" s="378"/>
      <c r="AJ128" s="378"/>
      <c r="AK128" s="378"/>
      <c r="AL128" s="378"/>
      <c r="AM128" s="378"/>
      <c r="AN128" s="21"/>
      <c r="AO128" s="418"/>
      <c r="AP128" s="378"/>
      <c r="AQ128" s="378"/>
      <c r="AR128" s="378"/>
      <c r="AS128" s="378"/>
      <c r="AT128" s="378"/>
      <c r="AU128" s="21"/>
      <c r="AV128" s="418"/>
      <c r="AW128" s="378"/>
      <c r="AX128" s="378"/>
      <c r="AY128" s="378"/>
      <c r="AZ128" s="378"/>
      <c r="BA128" s="378"/>
      <c r="BB128" s="21"/>
    </row>
    <row r="129" spans="1:56" x14ac:dyDescent="0.3">
      <c r="A129" s="199" t="s">
        <v>1873</v>
      </c>
      <c r="B129" s="199" t="s">
        <v>18</v>
      </c>
      <c r="C129" s="199" t="s">
        <v>1020</v>
      </c>
      <c r="D129" s="441" t="s">
        <v>1020</v>
      </c>
      <c r="E129" s="441" t="s">
        <v>10</v>
      </c>
      <c r="F129" s="441" t="s">
        <v>1020</v>
      </c>
      <c r="G129" s="441" t="s">
        <v>1020</v>
      </c>
      <c r="H129" s="245">
        <v>175800</v>
      </c>
      <c r="I129" s="246" t="s">
        <v>1020</v>
      </c>
      <c r="J129" s="246" t="s">
        <v>1020</v>
      </c>
      <c r="K129" s="442" t="s">
        <v>1020</v>
      </c>
      <c r="L129" s="322" t="s">
        <v>1020</v>
      </c>
      <c r="M129" s="246" t="s">
        <v>1020</v>
      </c>
      <c r="N129" s="246" t="s">
        <v>1020</v>
      </c>
      <c r="O129" s="246" t="s">
        <v>1020</v>
      </c>
      <c r="P129" s="246" t="s">
        <v>1020</v>
      </c>
      <c r="Q129" s="246" t="s">
        <v>1020</v>
      </c>
      <c r="R129" s="443" t="s">
        <v>1020</v>
      </c>
      <c r="S129" s="444" t="s">
        <v>1020</v>
      </c>
      <c r="T129" s="445" t="s">
        <v>1020</v>
      </c>
      <c r="U129" s="444" t="s">
        <v>1020</v>
      </c>
      <c r="V129" s="444" t="s">
        <v>1020</v>
      </c>
      <c r="W129" s="444" t="s">
        <v>1020</v>
      </c>
      <c r="X129" s="444" t="s">
        <v>1020</v>
      </c>
      <c r="Y129" s="446" t="s">
        <v>1020</v>
      </c>
      <c r="Z129" s="199"/>
      <c r="AA129" s="245">
        <v>175800</v>
      </c>
      <c r="AB129" s="442">
        <v>0</v>
      </c>
      <c r="AC129" s="442">
        <v>0</v>
      </c>
      <c r="AD129" s="246">
        <v>33</v>
      </c>
      <c r="AE129" s="246">
        <v>0</v>
      </c>
      <c r="AF129" s="246">
        <v>0</v>
      </c>
      <c r="AG129" s="200"/>
      <c r="AH129" s="449"/>
      <c r="AI129" s="444"/>
      <c r="AJ129" s="444"/>
      <c r="AK129" s="444"/>
      <c r="AL129" s="444"/>
      <c r="AM129" s="444"/>
      <c r="AN129" s="199"/>
      <c r="AO129" s="450"/>
      <c r="AP129" s="444"/>
      <c r="AQ129" s="444"/>
      <c r="AR129" s="444"/>
      <c r="AS129" s="444"/>
      <c r="AT129" s="444"/>
      <c r="AU129" s="199"/>
      <c r="AV129" s="450"/>
      <c r="AW129" s="444"/>
      <c r="AX129" s="444"/>
      <c r="AY129" s="444"/>
      <c r="AZ129" s="444"/>
      <c r="BA129" s="444"/>
      <c r="BB129" s="199"/>
    </row>
    <row r="130" spans="1:56" x14ac:dyDescent="0.3">
      <c r="A130" s="21" t="s">
        <v>966</v>
      </c>
      <c r="B130" s="21" t="s">
        <v>16</v>
      </c>
      <c r="C130" s="21" t="s">
        <v>16</v>
      </c>
      <c r="D130" s="299" t="s">
        <v>1998</v>
      </c>
      <c r="E130" s="435" t="s">
        <v>9</v>
      </c>
      <c r="F130" s="299" t="s">
        <v>1971</v>
      </c>
      <c r="G130" s="299" t="s">
        <v>38</v>
      </c>
      <c r="H130" s="241">
        <v>482300</v>
      </c>
      <c r="I130" s="20">
        <v>1927</v>
      </c>
      <c r="J130" s="20">
        <v>22</v>
      </c>
      <c r="K130" s="417">
        <v>87.590909090909093</v>
      </c>
      <c r="L130" s="243">
        <v>1927</v>
      </c>
      <c r="M130" s="20">
        <v>22</v>
      </c>
      <c r="N130" s="20">
        <v>87.590909090909093</v>
      </c>
      <c r="O130" s="20">
        <v>497</v>
      </c>
      <c r="P130" s="20">
        <v>8</v>
      </c>
      <c r="Q130" s="20">
        <v>62.1</v>
      </c>
      <c r="R130" s="414">
        <v>150</v>
      </c>
      <c r="S130" s="378">
        <v>3</v>
      </c>
      <c r="T130" s="415">
        <v>50</v>
      </c>
      <c r="U130" s="378">
        <v>1097</v>
      </c>
      <c r="V130" s="378">
        <v>18</v>
      </c>
      <c r="W130" s="378">
        <v>60.94</v>
      </c>
      <c r="X130" s="378">
        <v>0</v>
      </c>
      <c r="Y130" s="416">
        <v>0</v>
      </c>
      <c r="Z130" s="21"/>
      <c r="AA130" s="241">
        <v>433400</v>
      </c>
      <c r="AB130" s="417">
        <v>81.125</v>
      </c>
      <c r="AC130" s="417">
        <v>78.666666666666671</v>
      </c>
      <c r="AD130" s="20">
        <v>90</v>
      </c>
      <c r="AE130" s="20">
        <v>8</v>
      </c>
      <c r="AF130" s="20">
        <v>649</v>
      </c>
      <c r="AH130" s="379"/>
      <c r="AI130" s="378"/>
      <c r="AJ130" s="378"/>
      <c r="AK130" s="378"/>
      <c r="AL130" s="378"/>
      <c r="AM130" s="378"/>
      <c r="AN130" s="21"/>
      <c r="AO130" s="418"/>
      <c r="AP130" s="378"/>
      <c r="AQ130" s="378"/>
      <c r="AR130" s="378"/>
      <c r="AS130" s="378"/>
      <c r="AT130" s="378"/>
      <c r="AU130" s="21"/>
      <c r="AV130" s="418"/>
      <c r="AW130" s="378"/>
      <c r="AX130" s="378"/>
      <c r="AY130" s="378"/>
      <c r="AZ130" s="378"/>
      <c r="BA130" s="378"/>
      <c r="BB130" s="21"/>
    </row>
    <row r="131" spans="1:56" x14ac:dyDescent="0.3">
      <c r="A131" s="199" t="s">
        <v>1874</v>
      </c>
      <c r="B131" s="199" t="s">
        <v>3</v>
      </c>
      <c r="C131" s="199" t="s">
        <v>1020</v>
      </c>
      <c r="D131" s="441" t="s">
        <v>1020</v>
      </c>
      <c r="E131" s="441" t="s">
        <v>38</v>
      </c>
      <c r="F131" s="441" t="s">
        <v>1020</v>
      </c>
      <c r="G131" s="441" t="s">
        <v>1020</v>
      </c>
      <c r="H131" s="245">
        <v>117300</v>
      </c>
      <c r="I131" s="246" t="s">
        <v>1020</v>
      </c>
      <c r="J131" s="246" t="s">
        <v>1020</v>
      </c>
      <c r="K131" s="442" t="s">
        <v>1020</v>
      </c>
      <c r="L131" s="322" t="s">
        <v>1020</v>
      </c>
      <c r="M131" s="246" t="s">
        <v>1020</v>
      </c>
      <c r="N131" s="246" t="s">
        <v>1020</v>
      </c>
      <c r="O131" s="246" t="s">
        <v>1020</v>
      </c>
      <c r="P131" s="246" t="s">
        <v>1020</v>
      </c>
      <c r="Q131" s="246" t="s">
        <v>1020</v>
      </c>
      <c r="R131" s="443" t="s">
        <v>1020</v>
      </c>
      <c r="S131" s="444" t="s">
        <v>1020</v>
      </c>
      <c r="T131" s="445" t="s">
        <v>1020</v>
      </c>
      <c r="U131" s="444" t="s">
        <v>1020</v>
      </c>
      <c r="V131" s="444" t="s">
        <v>1020</v>
      </c>
      <c r="W131" s="444" t="s">
        <v>1020</v>
      </c>
      <c r="X131" s="444" t="s">
        <v>1020</v>
      </c>
      <c r="Y131" s="446" t="s">
        <v>1020</v>
      </c>
      <c r="Z131" s="372"/>
      <c r="AA131" s="245">
        <v>117300</v>
      </c>
      <c r="AB131" s="442">
        <v>0</v>
      </c>
      <c r="AC131" s="442">
        <v>0</v>
      </c>
      <c r="AD131" s="246">
        <v>22</v>
      </c>
      <c r="AE131" s="246">
        <v>0</v>
      </c>
      <c r="AF131" s="246">
        <v>0</v>
      </c>
      <c r="AG131" s="200"/>
      <c r="AH131" s="449"/>
      <c r="AI131" s="444"/>
      <c r="AJ131" s="444"/>
      <c r="AK131" s="444"/>
      <c r="AL131" s="444"/>
      <c r="AM131" s="444"/>
      <c r="AN131" s="278"/>
      <c r="AO131" s="450"/>
      <c r="AP131" s="444"/>
      <c r="AQ131" s="444"/>
      <c r="AR131" s="444"/>
      <c r="AS131" s="444"/>
      <c r="AT131" s="444"/>
      <c r="AU131" s="278"/>
      <c r="AV131" s="450"/>
      <c r="AW131" s="444"/>
      <c r="AX131" s="444"/>
      <c r="AY131" s="444"/>
      <c r="AZ131" s="444"/>
      <c r="BA131" s="444"/>
      <c r="BB131" s="278"/>
    </row>
    <row r="132" spans="1:56" x14ac:dyDescent="0.3">
      <c r="A132" s="199" t="s">
        <v>1640</v>
      </c>
      <c r="B132" s="199" t="s">
        <v>2</v>
      </c>
      <c r="C132" s="199" t="s">
        <v>2</v>
      </c>
      <c r="D132" s="441" t="s">
        <v>1998</v>
      </c>
      <c r="E132" s="435" t="s">
        <v>38</v>
      </c>
      <c r="F132" s="441" t="s">
        <v>1972</v>
      </c>
      <c r="G132" s="441" t="s">
        <v>38</v>
      </c>
      <c r="H132" s="245">
        <v>196700</v>
      </c>
      <c r="I132" s="246">
        <v>134</v>
      </c>
      <c r="J132" s="246">
        <v>3</v>
      </c>
      <c r="K132" s="442">
        <v>44.666666666666664</v>
      </c>
      <c r="L132" s="322">
        <v>134</v>
      </c>
      <c r="M132" s="246">
        <v>3</v>
      </c>
      <c r="N132" s="246">
        <v>44.666666666666664</v>
      </c>
      <c r="O132" s="246">
        <v>0</v>
      </c>
      <c r="P132" s="246">
        <v>0</v>
      </c>
      <c r="Q132" s="246">
        <v>0</v>
      </c>
      <c r="R132" s="443">
        <v>0</v>
      </c>
      <c r="S132" s="444">
        <v>0</v>
      </c>
      <c r="T132" s="445">
        <v>0</v>
      </c>
      <c r="U132" s="444">
        <v>0</v>
      </c>
      <c r="V132" s="444">
        <v>0</v>
      </c>
      <c r="W132" s="444">
        <v>0</v>
      </c>
      <c r="X132" s="444">
        <v>0</v>
      </c>
      <c r="Y132" s="446">
        <v>0</v>
      </c>
      <c r="Z132" s="301"/>
      <c r="AA132" s="245">
        <v>245900</v>
      </c>
      <c r="AB132" s="442">
        <v>54.5</v>
      </c>
      <c r="AC132" s="442">
        <v>41.333333333333336</v>
      </c>
      <c r="AD132" s="246">
        <v>68</v>
      </c>
      <c r="AE132" s="246">
        <v>6</v>
      </c>
      <c r="AF132" s="246">
        <v>327</v>
      </c>
      <c r="AG132" s="200"/>
      <c r="AH132" s="450"/>
      <c r="AI132" s="444"/>
      <c r="AJ132" s="444"/>
      <c r="AK132" s="444"/>
      <c r="AL132" s="444"/>
      <c r="AM132" s="444"/>
      <c r="AN132" s="451"/>
      <c r="AO132" s="450"/>
      <c r="AP132" s="444"/>
      <c r="AQ132" s="444"/>
      <c r="AR132" s="444"/>
      <c r="AS132" s="444"/>
      <c r="AT132" s="444"/>
      <c r="AU132" s="451"/>
      <c r="AV132" s="450"/>
      <c r="AW132" s="444"/>
      <c r="AX132" s="444"/>
      <c r="AY132" s="444"/>
      <c r="AZ132" s="444"/>
      <c r="BA132" s="444"/>
      <c r="BB132" s="451"/>
    </row>
    <row r="133" spans="1:56" x14ac:dyDescent="0.3">
      <c r="A133" s="21" t="s">
        <v>1093</v>
      </c>
      <c r="B133" s="21" t="s">
        <v>24</v>
      </c>
      <c r="C133" s="21" t="s">
        <v>24</v>
      </c>
      <c r="D133" s="299" t="s">
        <v>1998</v>
      </c>
      <c r="E133" s="435" t="s">
        <v>38</v>
      </c>
      <c r="F133" s="299" t="s">
        <v>1971</v>
      </c>
      <c r="G133" s="299" t="s">
        <v>38</v>
      </c>
      <c r="H133" s="241">
        <v>313100</v>
      </c>
      <c r="I133" s="20">
        <v>455</v>
      </c>
      <c r="J133" s="20">
        <v>8</v>
      </c>
      <c r="K133" s="417">
        <v>56.875</v>
      </c>
      <c r="L133" s="243">
        <v>455</v>
      </c>
      <c r="M133" s="20">
        <v>8</v>
      </c>
      <c r="N133" s="20">
        <v>56.875</v>
      </c>
      <c r="O133" s="20">
        <v>24</v>
      </c>
      <c r="P133" s="20">
        <v>2</v>
      </c>
      <c r="Q133" s="20">
        <v>12</v>
      </c>
      <c r="R133" s="414">
        <v>759</v>
      </c>
      <c r="S133" s="378">
        <v>10</v>
      </c>
      <c r="T133" s="415">
        <v>75.900000000000006</v>
      </c>
      <c r="U133" s="378">
        <v>797</v>
      </c>
      <c r="V133" s="378">
        <v>14</v>
      </c>
      <c r="W133" s="378">
        <v>56.93</v>
      </c>
      <c r="X133" s="378">
        <v>1244</v>
      </c>
      <c r="Y133" s="416">
        <v>19</v>
      </c>
      <c r="Z133" s="280"/>
      <c r="AA133" s="241">
        <v>301700</v>
      </c>
      <c r="AB133" s="417">
        <v>50.666666666666664</v>
      </c>
      <c r="AC133" s="417">
        <v>50.666666666666664</v>
      </c>
      <c r="AD133" s="20">
        <v>73</v>
      </c>
      <c r="AE133" s="20">
        <v>3</v>
      </c>
      <c r="AF133" s="20">
        <v>152</v>
      </c>
      <c r="AH133" s="418"/>
      <c r="AI133" s="378"/>
      <c r="AJ133" s="378"/>
      <c r="AK133" s="378"/>
      <c r="AL133" s="378"/>
      <c r="AM133" s="378"/>
      <c r="AN133" s="203"/>
      <c r="AO133" s="418"/>
      <c r="AP133" s="378"/>
      <c r="AQ133" s="378"/>
      <c r="AR133" s="378"/>
      <c r="AS133" s="378"/>
      <c r="AT133" s="378"/>
      <c r="AU133" s="203"/>
      <c r="AV133" s="418"/>
      <c r="AW133" s="378"/>
      <c r="AX133" s="378"/>
      <c r="AY133" s="378"/>
      <c r="AZ133" s="378"/>
      <c r="BA133" s="378"/>
      <c r="BB133" s="203"/>
    </row>
    <row r="134" spans="1:56" x14ac:dyDescent="0.3">
      <c r="A134" s="21" t="s">
        <v>1752</v>
      </c>
      <c r="B134" s="21" t="s">
        <v>3</v>
      </c>
      <c r="C134" s="21" t="s">
        <v>3</v>
      </c>
      <c r="D134" s="299" t="s">
        <v>1998</v>
      </c>
      <c r="E134" s="299" t="s">
        <v>9</v>
      </c>
      <c r="F134" s="299" t="s">
        <v>9</v>
      </c>
      <c r="G134" s="299" t="s">
        <v>1998</v>
      </c>
      <c r="H134" s="241">
        <v>224600</v>
      </c>
      <c r="I134" s="20">
        <v>136</v>
      </c>
      <c r="J134" s="20">
        <v>2</v>
      </c>
      <c r="K134" s="417">
        <v>68</v>
      </c>
      <c r="L134" s="243">
        <v>136</v>
      </c>
      <c r="M134" s="20">
        <v>2</v>
      </c>
      <c r="N134" s="20">
        <v>68</v>
      </c>
      <c r="O134" s="20">
        <v>0</v>
      </c>
      <c r="P134" s="20">
        <v>0</v>
      </c>
      <c r="Q134" s="20">
        <v>0</v>
      </c>
      <c r="R134" s="414">
        <v>0</v>
      </c>
      <c r="S134" s="378">
        <v>0</v>
      </c>
      <c r="T134" s="415">
        <v>0</v>
      </c>
      <c r="U134" s="378">
        <v>0</v>
      </c>
      <c r="V134" s="378">
        <v>0</v>
      </c>
      <c r="W134" s="378">
        <v>0</v>
      </c>
      <c r="X134" s="378">
        <v>0</v>
      </c>
      <c r="Y134" s="416">
        <v>0</v>
      </c>
      <c r="Z134" s="298"/>
      <c r="AA134" s="241">
        <v>224600</v>
      </c>
      <c r="AB134" s="417">
        <v>0</v>
      </c>
      <c r="AC134" s="417">
        <v>0</v>
      </c>
      <c r="AD134" s="20">
        <v>42</v>
      </c>
      <c r="AE134" s="20">
        <v>0</v>
      </c>
      <c r="AF134" s="20">
        <v>0</v>
      </c>
      <c r="AH134" s="379"/>
      <c r="AI134" s="378"/>
      <c r="AJ134" s="378"/>
      <c r="AK134" s="378"/>
      <c r="AL134" s="378"/>
      <c r="AM134" s="378"/>
      <c r="AN134" s="203"/>
      <c r="AO134" s="418"/>
      <c r="AP134" s="378"/>
      <c r="AQ134" s="378"/>
      <c r="AR134" s="378"/>
      <c r="AS134" s="378"/>
      <c r="AT134" s="378"/>
      <c r="AU134" s="203"/>
      <c r="AV134" s="418"/>
      <c r="AW134" s="378"/>
      <c r="AX134" s="378"/>
      <c r="AY134" s="378"/>
      <c r="AZ134" s="378"/>
      <c r="BA134" s="378"/>
      <c r="BB134" s="203"/>
    </row>
    <row r="135" spans="1:56" x14ac:dyDescent="0.3">
      <c r="A135" s="199" t="s">
        <v>1875</v>
      </c>
      <c r="B135" s="199" t="s">
        <v>18</v>
      </c>
      <c r="C135" s="199" t="s">
        <v>1020</v>
      </c>
      <c r="D135" s="441" t="s">
        <v>1020</v>
      </c>
      <c r="E135" s="441" t="s">
        <v>10</v>
      </c>
      <c r="F135" s="441" t="s">
        <v>1020</v>
      </c>
      <c r="G135" s="441" t="s">
        <v>1020</v>
      </c>
      <c r="H135" s="245">
        <v>102400</v>
      </c>
      <c r="I135" s="246" t="s">
        <v>1020</v>
      </c>
      <c r="J135" s="246" t="s">
        <v>1020</v>
      </c>
      <c r="K135" s="442" t="s">
        <v>1020</v>
      </c>
      <c r="L135" s="322" t="s">
        <v>1020</v>
      </c>
      <c r="M135" s="246" t="s">
        <v>1020</v>
      </c>
      <c r="N135" s="246" t="s">
        <v>1020</v>
      </c>
      <c r="O135" s="246" t="s">
        <v>1020</v>
      </c>
      <c r="P135" s="246" t="s">
        <v>1020</v>
      </c>
      <c r="Q135" s="246" t="s">
        <v>1020</v>
      </c>
      <c r="R135" s="443" t="s">
        <v>1020</v>
      </c>
      <c r="S135" s="444" t="s">
        <v>1020</v>
      </c>
      <c r="T135" s="445" t="s">
        <v>1020</v>
      </c>
      <c r="U135" s="444" t="s">
        <v>1020</v>
      </c>
      <c r="V135" s="444" t="s">
        <v>1020</v>
      </c>
      <c r="W135" s="444" t="s">
        <v>1020</v>
      </c>
      <c r="X135" s="444" t="s">
        <v>1020</v>
      </c>
      <c r="Y135" s="446" t="s">
        <v>1020</v>
      </c>
      <c r="Z135" s="199"/>
      <c r="AA135" s="245">
        <v>102400</v>
      </c>
      <c r="AB135" s="442">
        <v>0</v>
      </c>
      <c r="AC135" s="442">
        <v>0</v>
      </c>
      <c r="AD135" s="246">
        <v>19</v>
      </c>
      <c r="AE135" s="246">
        <v>0</v>
      </c>
      <c r="AF135" s="246">
        <v>0</v>
      </c>
      <c r="AG135" s="200"/>
      <c r="AH135" s="450"/>
      <c r="AI135" s="444"/>
      <c r="AJ135" s="444"/>
      <c r="AK135" s="444"/>
      <c r="AL135" s="444"/>
      <c r="AM135" s="444"/>
      <c r="AN135" s="447"/>
      <c r="AO135" s="450"/>
      <c r="AP135" s="444"/>
      <c r="AQ135" s="444"/>
      <c r="AR135" s="444"/>
      <c r="AS135" s="444"/>
      <c r="AT135" s="444"/>
      <c r="AU135" s="447"/>
      <c r="AV135" s="450"/>
      <c r="AW135" s="444"/>
      <c r="AX135" s="444"/>
      <c r="AY135" s="444"/>
      <c r="AZ135" s="444"/>
      <c r="BA135" s="444"/>
      <c r="BB135" s="447"/>
    </row>
    <row r="136" spans="1:56" x14ac:dyDescent="0.3">
      <c r="A136" s="21" t="s">
        <v>1876</v>
      </c>
      <c r="B136" s="21" t="s">
        <v>18</v>
      </c>
      <c r="C136" s="21" t="s">
        <v>1020</v>
      </c>
      <c r="D136" s="299" t="s">
        <v>1020</v>
      </c>
      <c r="E136" s="299" t="s">
        <v>38</v>
      </c>
      <c r="F136" s="299" t="s">
        <v>1020</v>
      </c>
      <c r="G136" s="299" t="s">
        <v>1020</v>
      </c>
      <c r="H136" s="241">
        <v>420400</v>
      </c>
      <c r="I136" s="20" t="s">
        <v>1020</v>
      </c>
      <c r="J136" s="20" t="s">
        <v>1020</v>
      </c>
      <c r="K136" s="417" t="s">
        <v>1020</v>
      </c>
      <c r="L136" s="243" t="s">
        <v>1020</v>
      </c>
      <c r="M136" s="20" t="s">
        <v>1020</v>
      </c>
      <c r="N136" s="20" t="s">
        <v>1020</v>
      </c>
      <c r="O136" s="20" t="s">
        <v>1020</v>
      </c>
      <c r="P136" s="20" t="s">
        <v>1020</v>
      </c>
      <c r="Q136" s="20" t="s">
        <v>1020</v>
      </c>
      <c r="R136" s="414" t="s">
        <v>1020</v>
      </c>
      <c r="S136" s="378" t="s">
        <v>1020</v>
      </c>
      <c r="T136" s="415" t="s">
        <v>1020</v>
      </c>
      <c r="U136" s="378" t="s">
        <v>1020</v>
      </c>
      <c r="V136" s="378" t="s">
        <v>1020</v>
      </c>
      <c r="W136" s="378" t="s">
        <v>1020</v>
      </c>
      <c r="X136" s="378" t="s">
        <v>1020</v>
      </c>
      <c r="Y136" s="416" t="s">
        <v>1020</v>
      </c>
      <c r="Z136" s="21"/>
      <c r="AA136" s="241">
        <v>402900</v>
      </c>
      <c r="AB136" s="417">
        <v>64.375</v>
      </c>
      <c r="AC136" s="417">
        <v>71.333333333333329</v>
      </c>
      <c r="AD136" s="20">
        <v>109</v>
      </c>
      <c r="AE136" s="20">
        <v>8</v>
      </c>
      <c r="AF136" s="20">
        <v>515</v>
      </c>
      <c r="AH136" s="379"/>
      <c r="AI136" s="378"/>
      <c r="AJ136" s="378"/>
      <c r="AK136" s="378"/>
      <c r="AL136" s="378"/>
      <c r="AM136" s="378"/>
      <c r="AN136" s="63"/>
      <c r="AO136" s="418"/>
      <c r="AP136" s="378"/>
      <c r="AQ136" s="378"/>
      <c r="AR136" s="378"/>
      <c r="AS136" s="378"/>
      <c r="AT136" s="378"/>
      <c r="AU136" s="63"/>
      <c r="AV136" s="418"/>
      <c r="AW136" s="378"/>
      <c r="AX136" s="378"/>
      <c r="AY136" s="378"/>
      <c r="AZ136" s="378"/>
      <c r="BA136" s="378"/>
      <c r="BB136" s="63"/>
    </row>
    <row r="137" spans="1:56" x14ac:dyDescent="0.3">
      <c r="A137" s="21" t="s">
        <v>1095</v>
      </c>
      <c r="B137" s="21" t="s">
        <v>23</v>
      </c>
      <c r="C137" s="21" t="s">
        <v>23</v>
      </c>
      <c r="D137" s="299" t="s">
        <v>1998</v>
      </c>
      <c r="E137" s="299" t="s">
        <v>9</v>
      </c>
      <c r="F137" s="299" t="s">
        <v>9</v>
      </c>
      <c r="G137" s="299" t="s">
        <v>1998</v>
      </c>
      <c r="H137" s="241">
        <v>333300</v>
      </c>
      <c r="I137" s="20">
        <v>787</v>
      </c>
      <c r="J137" s="20">
        <v>13</v>
      </c>
      <c r="K137" s="417">
        <v>60.53846153846154</v>
      </c>
      <c r="L137" s="243">
        <v>787</v>
      </c>
      <c r="M137" s="20">
        <v>13</v>
      </c>
      <c r="N137" s="20">
        <v>60.53846153846154</v>
      </c>
      <c r="O137" s="20">
        <v>774</v>
      </c>
      <c r="P137" s="20">
        <v>11</v>
      </c>
      <c r="Q137" s="20">
        <v>70.400000000000006</v>
      </c>
      <c r="R137" s="414">
        <v>999</v>
      </c>
      <c r="S137" s="378">
        <v>16</v>
      </c>
      <c r="T137" s="415">
        <v>62.4</v>
      </c>
      <c r="U137" s="378">
        <v>1554</v>
      </c>
      <c r="V137" s="378">
        <v>21</v>
      </c>
      <c r="W137" s="378">
        <v>74</v>
      </c>
      <c r="X137" s="378">
        <v>1226</v>
      </c>
      <c r="Y137" s="416">
        <v>19</v>
      </c>
      <c r="Z137" s="20"/>
      <c r="AA137" s="241">
        <v>333300</v>
      </c>
      <c r="AB137" s="417">
        <v>29</v>
      </c>
      <c r="AC137" s="417">
        <v>29</v>
      </c>
      <c r="AD137" s="20">
        <v>99</v>
      </c>
      <c r="AE137" s="20">
        <v>1</v>
      </c>
      <c r="AF137" s="20">
        <v>29</v>
      </c>
      <c r="AH137" s="418"/>
      <c r="AI137" s="378"/>
      <c r="AJ137" s="378"/>
      <c r="AK137" s="378"/>
      <c r="AL137" s="378"/>
      <c r="AM137" s="378"/>
      <c r="AN137" s="21"/>
      <c r="AO137" s="418"/>
      <c r="AP137" s="378"/>
      <c r="AQ137" s="378"/>
      <c r="AR137" s="378"/>
      <c r="AS137" s="378"/>
      <c r="AT137" s="378"/>
      <c r="AU137" s="21"/>
      <c r="AV137" s="418"/>
      <c r="AW137" s="378"/>
      <c r="AX137" s="378"/>
      <c r="AY137" s="378"/>
      <c r="AZ137" s="378"/>
      <c r="BA137" s="378"/>
      <c r="BB137" s="21"/>
    </row>
    <row r="138" spans="1:56" x14ac:dyDescent="0.3">
      <c r="A138" s="21" t="s">
        <v>1096</v>
      </c>
      <c r="B138" s="21" t="s">
        <v>13</v>
      </c>
      <c r="C138" s="21" t="s">
        <v>13</v>
      </c>
      <c r="D138" s="299" t="s">
        <v>1998</v>
      </c>
      <c r="E138" s="299" t="s">
        <v>38</v>
      </c>
      <c r="F138" s="299" t="s">
        <v>38</v>
      </c>
      <c r="G138" s="299" t="s">
        <v>1998</v>
      </c>
      <c r="H138" s="241">
        <v>303000</v>
      </c>
      <c r="I138" s="20">
        <v>428</v>
      </c>
      <c r="J138" s="20">
        <v>7</v>
      </c>
      <c r="K138" s="417">
        <v>61.142857142857146</v>
      </c>
      <c r="L138" s="243">
        <v>428</v>
      </c>
      <c r="M138" s="20">
        <v>7</v>
      </c>
      <c r="N138" s="20">
        <v>61.142857142857146</v>
      </c>
      <c r="O138" s="20">
        <v>244</v>
      </c>
      <c r="P138" s="20">
        <v>4</v>
      </c>
      <c r="Q138" s="20">
        <v>61</v>
      </c>
      <c r="R138" s="414">
        <v>0</v>
      </c>
      <c r="S138" s="378">
        <v>0</v>
      </c>
      <c r="T138" s="415">
        <v>0</v>
      </c>
      <c r="U138" s="378">
        <v>0</v>
      </c>
      <c r="V138" s="378">
        <v>0</v>
      </c>
      <c r="W138" s="378">
        <v>0</v>
      </c>
      <c r="X138" s="378">
        <v>78</v>
      </c>
      <c r="Y138" s="416">
        <v>2</v>
      </c>
      <c r="Z138" s="298"/>
      <c r="AA138" s="241">
        <v>303000</v>
      </c>
      <c r="AB138" s="417">
        <v>0</v>
      </c>
      <c r="AC138" s="417">
        <v>0</v>
      </c>
      <c r="AD138" s="20">
        <v>57</v>
      </c>
      <c r="AE138" s="20">
        <v>0</v>
      </c>
      <c r="AF138" s="20">
        <v>0</v>
      </c>
      <c r="AH138" s="379"/>
      <c r="AI138" s="378"/>
      <c r="AJ138" s="378"/>
      <c r="AK138" s="378"/>
      <c r="AL138" s="378"/>
      <c r="AM138" s="378"/>
      <c r="AN138" s="21"/>
      <c r="AO138" s="418"/>
      <c r="AP138" s="378"/>
      <c r="AQ138" s="378"/>
      <c r="AR138" s="378"/>
      <c r="AS138" s="378"/>
      <c r="AT138" s="378"/>
      <c r="AU138" s="21"/>
      <c r="AV138" s="418"/>
      <c r="AW138" s="378"/>
      <c r="AX138" s="378"/>
      <c r="AY138" s="378"/>
      <c r="AZ138" s="378"/>
      <c r="BA138" s="378"/>
      <c r="BB138" s="21"/>
    </row>
    <row r="139" spans="1:56" x14ac:dyDescent="0.3">
      <c r="A139" s="21" t="s">
        <v>1097</v>
      </c>
      <c r="B139" s="21" t="s">
        <v>41</v>
      </c>
      <c r="C139" s="21" t="s">
        <v>1020</v>
      </c>
      <c r="D139" s="299" t="s">
        <v>1020</v>
      </c>
      <c r="E139" s="299" t="s">
        <v>9</v>
      </c>
      <c r="F139" s="299" t="s">
        <v>1020</v>
      </c>
      <c r="G139" s="299" t="s">
        <v>1020</v>
      </c>
      <c r="H139" s="241">
        <v>208800</v>
      </c>
      <c r="I139" s="20" t="s">
        <v>1020</v>
      </c>
      <c r="J139" s="20" t="s">
        <v>1020</v>
      </c>
      <c r="K139" s="417" t="s">
        <v>1020</v>
      </c>
      <c r="L139" s="243" t="s">
        <v>1020</v>
      </c>
      <c r="M139" s="20" t="s">
        <v>1020</v>
      </c>
      <c r="N139" s="20" t="s">
        <v>1020</v>
      </c>
      <c r="O139" s="20" t="s">
        <v>1020</v>
      </c>
      <c r="P139" s="20" t="s">
        <v>1020</v>
      </c>
      <c r="Q139" s="20" t="s">
        <v>1020</v>
      </c>
      <c r="R139" s="414" t="s">
        <v>1020</v>
      </c>
      <c r="S139" s="378" t="s">
        <v>1020</v>
      </c>
      <c r="T139" s="415" t="s">
        <v>1020</v>
      </c>
      <c r="U139" s="378" t="s">
        <v>1020</v>
      </c>
      <c r="V139" s="378" t="s">
        <v>1020</v>
      </c>
      <c r="W139" s="378" t="s">
        <v>1020</v>
      </c>
      <c r="X139" s="378" t="s">
        <v>1020</v>
      </c>
      <c r="Y139" s="416" t="s">
        <v>1020</v>
      </c>
      <c r="Z139" s="20"/>
      <c r="AA139" s="241">
        <v>208800</v>
      </c>
      <c r="AB139" s="417">
        <v>0</v>
      </c>
      <c r="AC139" s="417">
        <v>0</v>
      </c>
      <c r="AD139" s="20">
        <v>39</v>
      </c>
      <c r="AE139" s="20">
        <v>0</v>
      </c>
      <c r="AF139" s="20">
        <v>0</v>
      </c>
      <c r="AH139" s="418"/>
      <c r="AI139" s="378"/>
      <c r="AJ139" s="378"/>
      <c r="AK139" s="378"/>
      <c r="AL139" s="378"/>
      <c r="AM139" s="378"/>
      <c r="AN139" s="21"/>
      <c r="AO139" s="418"/>
      <c r="AP139" s="378"/>
      <c r="AQ139" s="378"/>
      <c r="AR139" s="378"/>
      <c r="AS139" s="378"/>
      <c r="AT139" s="378"/>
      <c r="AU139" s="21"/>
      <c r="AV139" s="418"/>
      <c r="AW139" s="378"/>
      <c r="AX139" s="378"/>
      <c r="AY139" s="378"/>
      <c r="AZ139" s="378"/>
      <c r="BA139" s="378"/>
      <c r="BB139" s="21"/>
    </row>
    <row r="140" spans="1:56" x14ac:dyDescent="0.3">
      <c r="A140" s="199" t="s">
        <v>1500</v>
      </c>
      <c r="B140" s="199" t="s">
        <v>25</v>
      </c>
      <c r="C140" s="199" t="s">
        <v>25</v>
      </c>
      <c r="D140" s="441" t="s">
        <v>1998</v>
      </c>
      <c r="E140" s="441" t="s">
        <v>9</v>
      </c>
      <c r="F140" s="441" t="s">
        <v>9</v>
      </c>
      <c r="G140" s="441" t="s">
        <v>1998</v>
      </c>
      <c r="H140" s="245">
        <v>182300</v>
      </c>
      <c r="I140" s="246">
        <v>323</v>
      </c>
      <c r="J140" s="246">
        <v>5</v>
      </c>
      <c r="K140" s="442">
        <v>64.599999999999994</v>
      </c>
      <c r="L140" s="322">
        <v>323</v>
      </c>
      <c r="M140" s="246">
        <v>5</v>
      </c>
      <c r="N140" s="246">
        <v>64.599999999999994</v>
      </c>
      <c r="O140" s="246">
        <v>1214</v>
      </c>
      <c r="P140" s="246">
        <v>22</v>
      </c>
      <c r="Q140" s="246">
        <v>55.2</v>
      </c>
      <c r="R140" s="443">
        <v>950</v>
      </c>
      <c r="S140" s="444">
        <v>14</v>
      </c>
      <c r="T140" s="445">
        <v>67.900000000000006</v>
      </c>
      <c r="U140" s="444">
        <v>803</v>
      </c>
      <c r="V140" s="444">
        <v>14</v>
      </c>
      <c r="W140" s="444">
        <v>57.36</v>
      </c>
      <c r="X140" s="444">
        <v>1127</v>
      </c>
      <c r="Y140" s="446">
        <v>18</v>
      </c>
      <c r="Z140" s="246"/>
      <c r="AA140" s="245">
        <v>254200</v>
      </c>
      <c r="AB140" s="442">
        <v>66</v>
      </c>
      <c r="AC140" s="442">
        <v>62</v>
      </c>
      <c r="AD140" s="246">
        <v>10</v>
      </c>
      <c r="AE140" s="246">
        <v>4</v>
      </c>
      <c r="AF140" s="246">
        <v>264</v>
      </c>
      <c r="AG140" s="200"/>
      <c r="AH140" s="450"/>
      <c r="AI140" s="444"/>
      <c r="AJ140" s="444"/>
      <c r="AK140" s="444"/>
      <c r="AL140" s="444"/>
      <c r="AM140" s="444"/>
      <c r="AN140" s="278"/>
      <c r="AO140" s="450"/>
      <c r="AP140" s="444"/>
      <c r="AQ140" s="444"/>
      <c r="AR140" s="444"/>
      <c r="AS140" s="444"/>
      <c r="AT140" s="444"/>
      <c r="AU140" s="278"/>
      <c r="AV140" s="450"/>
      <c r="AW140" s="444"/>
      <c r="AX140" s="444"/>
      <c r="AY140" s="444"/>
      <c r="AZ140" s="444"/>
      <c r="BA140" s="444"/>
      <c r="BB140" s="278"/>
      <c r="BD140" s="200"/>
    </row>
    <row r="141" spans="1:56" s="200" customFormat="1" x14ac:dyDescent="0.3">
      <c r="A141" s="199" t="s">
        <v>1501</v>
      </c>
      <c r="B141" s="199" t="s">
        <v>13</v>
      </c>
      <c r="C141" s="199" t="s">
        <v>13</v>
      </c>
      <c r="D141" s="441" t="s">
        <v>1998</v>
      </c>
      <c r="E141" s="441" t="s">
        <v>38</v>
      </c>
      <c r="F141" s="441" t="s">
        <v>38</v>
      </c>
      <c r="G141" s="441" t="s">
        <v>1998</v>
      </c>
      <c r="H141" s="245">
        <v>123900</v>
      </c>
      <c r="I141" s="246">
        <v>0</v>
      </c>
      <c r="J141" s="246">
        <v>0</v>
      </c>
      <c r="K141" s="442" t="s">
        <v>1020</v>
      </c>
      <c r="L141" s="322">
        <v>0</v>
      </c>
      <c r="M141" s="246">
        <v>0</v>
      </c>
      <c r="N141" s="246">
        <v>0</v>
      </c>
      <c r="O141" s="246">
        <v>0</v>
      </c>
      <c r="P141" s="246">
        <v>0</v>
      </c>
      <c r="Q141" s="246">
        <v>0</v>
      </c>
      <c r="R141" s="443">
        <v>0</v>
      </c>
      <c r="S141" s="444">
        <v>0</v>
      </c>
      <c r="T141" s="445">
        <v>0</v>
      </c>
      <c r="U141" s="444">
        <v>0</v>
      </c>
      <c r="V141" s="444">
        <v>0</v>
      </c>
      <c r="W141" s="444">
        <v>0</v>
      </c>
      <c r="X141" s="444">
        <v>0</v>
      </c>
      <c r="Y141" s="446">
        <v>0</v>
      </c>
      <c r="Z141" s="372"/>
      <c r="AA141" s="245">
        <v>123900</v>
      </c>
      <c r="AB141" s="442">
        <v>0</v>
      </c>
      <c r="AC141" s="442">
        <v>0</v>
      </c>
      <c r="AD141" s="246">
        <v>23</v>
      </c>
      <c r="AE141" s="246">
        <v>0</v>
      </c>
      <c r="AF141" s="246">
        <v>0</v>
      </c>
      <c r="AH141" s="449"/>
      <c r="AI141" s="444"/>
      <c r="AJ141" s="444"/>
      <c r="AK141" s="444"/>
      <c r="AL141" s="444"/>
      <c r="AM141" s="444"/>
      <c r="AN141" s="451"/>
      <c r="AO141" s="450"/>
      <c r="AP141" s="444"/>
      <c r="AQ141" s="444"/>
      <c r="AR141" s="444"/>
      <c r="AS141" s="444"/>
      <c r="AT141" s="444"/>
      <c r="AU141" s="451"/>
      <c r="AV141" s="450"/>
      <c r="AW141" s="444"/>
      <c r="AX141" s="444"/>
      <c r="AY141" s="444"/>
      <c r="AZ141" s="444"/>
      <c r="BA141" s="444"/>
      <c r="BB141" s="451"/>
      <c r="BC141"/>
      <c r="BD141"/>
    </row>
    <row r="142" spans="1:56" x14ac:dyDescent="0.3">
      <c r="A142" s="21" t="s">
        <v>1098</v>
      </c>
      <c r="B142" s="21" t="s">
        <v>13</v>
      </c>
      <c r="C142" s="21" t="s">
        <v>13</v>
      </c>
      <c r="D142" s="299" t="s">
        <v>1998</v>
      </c>
      <c r="E142" s="435" t="s">
        <v>9</v>
      </c>
      <c r="F142" s="299" t="s">
        <v>1974</v>
      </c>
      <c r="G142" s="299" t="s">
        <v>38</v>
      </c>
      <c r="H142" s="241">
        <v>479000</v>
      </c>
      <c r="I142" s="20">
        <v>1305</v>
      </c>
      <c r="J142" s="20">
        <v>15</v>
      </c>
      <c r="K142" s="417">
        <v>87</v>
      </c>
      <c r="L142" s="243">
        <v>1305</v>
      </c>
      <c r="M142" s="20">
        <v>15</v>
      </c>
      <c r="N142" s="20">
        <v>87</v>
      </c>
      <c r="O142" s="20">
        <v>677</v>
      </c>
      <c r="P142" s="20">
        <v>14</v>
      </c>
      <c r="Q142" s="20">
        <v>48.4</v>
      </c>
      <c r="R142" s="414">
        <v>248</v>
      </c>
      <c r="S142" s="378">
        <v>4</v>
      </c>
      <c r="T142" s="415">
        <v>62</v>
      </c>
      <c r="U142" s="378">
        <v>0</v>
      </c>
      <c r="V142" s="378">
        <v>0</v>
      </c>
      <c r="W142" s="378">
        <v>0</v>
      </c>
      <c r="X142" s="378">
        <v>0</v>
      </c>
      <c r="Y142" s="416">
        <v>0</v>
      </c>
      <c r="Z142" s="203"/>
      <c r="AA142" s="241">
        <v>349400</v>
      </c>
      <c r="AB142" s="417">
        <v>59.428571428571431</v>
      </c>
      <c r="AC142" s="417">
        <v>62.333333333333336</v>
      </c>
      <c r="AD142" s="20">
        <v>69</v>
      </c>
      <c r="AE142" s="20">
        <v>7</v>
      </c>
      <c r="AF142" s="20">
        <v>416</v>
      </c>
      <c r="AH142" s="379"/>
      <c r="AI142" s="378"/>
      <c r="AJ142" s="378"/>
      <c r="AK142" s="378"/>
      <c r="AL142" s="378"/>
      <c r="AM142" s="378"/>
      <c r="AN142" s="63"/>
      <c r="AO142" s="418"/>
      <c r="AP142" s="378"/>
      <c r="AQ142" s="378"/>
      <c r="AR142" s="378"/>
      <c r="AS142" s="378"/>
      <c r="AT142" s="378"/>
      <c r="AU142" s="63"/>
      <c r="AV142" s="418"/>
      <c r="AW142" s="378"/>
      <c r="AX142" s="378"/>
      <c r="AY142" s="378"/>
      <c r="AZ142" s="378"/>
      <c r="BA142" s="378"/>
      <c r="BB142" s="63"/>
    </row>
    <row r="143" spans="1:56" x14ac:dyDescent="0.3">
      <c r="A143" s="21" t="s">
        <v>898</v>
      </c>
      <c r="B143" s="21" t="s">
        <v>22</v>
      </c>
      <c r="C143" s="21" t="s">
        <v>22</v>
      </c>
      <c r="D143" s="299" t="s">
        <v>1998</v>
      </c>
      <c r="E143" s="299" t="s">
        <v>1973</v>
      </c>
      <c r="F143" s="299" t="s">
        <v>1973</v>
      </c>
      <c r="G143" s="299" t="s">
        <v>1998</v>
      </c>
      <c r="H143" s="241">
        <v>312700</v>
      </c>
      <c r="I143" s="20">
        <v>568</v>
      </c>
      <c r="J143" s="20">
        <v>10</v>
      </c>
      <c r="K143" s="417">
        <v>56.8</v>
      </c>
      <c r="L143" s="243">
        <v>568</v>
      </c>
      <c r="M143" s="20">
        <v>10</v>
      </c>
      <c r="N143" s="20">
        <v>56.8</v>
      </c>
      <c r="O143" s="20">
        <v>531</v>
      </c>
      <c r="P143" s="20">
        <v>8</v>
      </c>
      <c r="Q143" s="20">
        <v>66.400000000000006</v>
      </c>
      <c r="R143" s="414">
        <v>0</v>
      </c>
      <c r="S143" s="378">
        <v>0</v>
      </c>
      <c r="T143" s="415">
        <v>0</v>
      </c>
      <c r="U143" s="378">
        <v>60</v>
      </c>
      <c r="V143" s="378">
        <v>1</v>
      </c>
      <c r="W143" s="378">
        <v>60</v>
      </c>
      <c r="X143" s="378">
        <v>0</v>
      </c>
      <c r="Y143" s="416">
        <v>0</v>
      </c>
      <c r="Z143" s="280"/>
      <c r="AA143" s="241">
        <v>312700</v>
      </c>
      <c r="AB143" s="417">
        <v>14</v>
      </c>
      <c r="AC143" s="417">
        <v>14</v>
      </c>
      <c r="AD143" s="20">
        <v>106</v>
      </c>
      <c r="AE143" s="20">
        <v>1</v>
      </c>
      <c r="AF143" s="20">
        <v>14</v>
      </c>
      <c r="AH143" s="379"/>
      <c r="AI143" s="378"/>
      <c r="AJ143" s="378"/>
      <c r="AK143" s="378"/>
      <c r="AL143" s="378"/>
      <c r="AM143" s="378"/>
      <c r="AN143" s="25"/>
      <c r="AO143" s="418"/>
      <c r="AP143" s="378"/>
      <c r="AQ143" s="378"/>
      <c r="AR143" s="378"/>
      <c r="AS143" s="378"/>
      <c r="AT143" s="378"/>
      <c r="AU143" s="25"/>
      <c r="AV143" s="418"/>
      <c r="AW143" s="378"/>
      <c r="AX143" s="378"/>
      <c r="AY143" s="378"/>
      <c r="AZ143" s="378"/>
      <c r="BA143" s="378"/>
      <c r="BB143" s="25"/>
    </row>
    <row r="144" spans="1:56" x14ac:dyDescent="0.3">
      <c r="A144" s="199" t="s">
        <v>1502</v>
      </c>
      <c r="B144" s="199" t="s">
        <v>2</v>
      </c>
      <c r="C144" s="199" t="s">
        <v>2</v>
      </c>
      <c r="D144" s="441" t="s">
        <v>1998</v>
      </c>
      <c r="E144" s="435" t="s">
        <v>1973</v>
      </c>
      <c r="F144" s="441" t="s">
        <v>11</v>
      </c>
      <c r="G144" s="441" t="s">
        <v>38</v>
      </c>
      <c r="H144" s="245">
        <v>123900</v>
      </c>
      <c r="I144" s="246">
        <v>0</v>
      </c>
      <c r="J144" s="246">
        <v>0</v>
      </c>
      <c r="K144" s="442" t="s">
        <v>1020</v>
      </c>
      <c r="L144" s="322">
        <v>0</v>
      </c>
      <c r="M144" s="246">
        <v>0</v>
      </c>
      <c r="N144" s="246">
        <v>0</v>
      </c>
      <c r="O144" s="246">
        <v>0</v>
      </c>
      <c r="P144" s="246">
        <v>0</v>
      </c>
      <c r="Q144" s="246">
        <v>0</v>
      </c>
      <c r="R144" s="443">
        <v>0</v>
      </c>
      <c r="S144" s="444">
        <v>0</v>
      </c>
      <c r="T144" s="445">
        <v>0</v>
      </c>
      <c r="U144" s="444">
        <v>0</v>
      </c>
      <c r="V144" s="444">
        <v>0</v>
      </c>
      <c r="W144" s="444">
        <v>0</v>
      </c>
      <c r="X144" s="444">
        <v>0</v>
      </c>
      <c r="Y144" s="446">
        <v>0</v>
      </c>
      <c r="Z144" s="199"/>
      <c r="AA144" s="245">
        <v>123900</v>
      </c>
      <c r="AB144" s="442">
        <v>0</v>
      </c>
      <c r="AC144" s="442">
        <v>0</v>
      </c>
      <c r="AD144" s="246">
        <v>23</v>
      </c>
      <c r="AE144" s="246">
        <v>0</v>
      </c>
      <c r="AF144" s="246">
        <v>0</v>
      </c>
      <c r="AG144" s="200"/>
      <c r="AH144" s="449"/>
      <c r="AI144" s="444"/>
      <c r="AJ144" s="444"/>
      <c r="AK144" s="444"/>
      <c r="AL144" s="444"/>
      <c r="AM144" s="444"/>
      <c r="AN144" s="278"/>
      <c r="AO144" s="450"/>
      <c r="AP144" s="444"/>
      <c r="AQ144" s="444"/>
      <c r="AR144" s="444"/>
      <c r="AS144" s="444"/>
      <c r="AT144" s="444"/>
      <c r="AU144" s="278"/>
      <c r="AV144" s="450"/>
      <c r="AW144" s="444"/>
      <c r="AX144" s="444"/>
      <c r="AY144" s="444"/>
      <c r="AZ144" s="444"/>
      <c r="BA144" s="444"/>
      <c r="BB144" s="278"/>
    </row>
    <row r="145" spans="1:54" x14ac:dyDescent="0.3">
      <c r="A145" s="21" t="s">
        <v>968</v>
      </c>
      <c r="B145" s="21" t="s">
        <v>17</v>
      </c>
      <c r="C145" s="21" t="s">
        <v>1020</v>
      </c>
      <c r="D145" s="299" t="s">
        <v>1020</v>
      </c>
      <c r="E145" s="299" t="s">
        <v>9</v>
      </c>
      <c r="F145" s="299" t="s">
        <v>1020</v>
      </c>
      <c r="G145" s="299" t="s">
        <v>1020</v>
      </c>
      <c r="H145" s="241">
        <v>379100</v>
      </c>
      <c r="I145" s="20" t="s">
        <v>1020</v>
      </c>
      <c r="J145" s="20" t="s">
        <v>1020</v>
      </c>
      <c r="K145" s="417" t="s">
        <v>1020</v>
      </c>
      <c r="L145" s="243" t="s">
        <v>1020</v>
      </c>
      <c r="M145" s="20" t="s">
        <v>1020</v>
      </c>
      <c r="N145" s="20" t="s">
        <v>1020</v>
      </c>
      <c r="O145" s="20" t="s">
        <v>1020</v>
      </c>
      <c r="P145" s="20" t="s">
        <v>1020</v>
      </c>
      <c r="Q145" s="20" t="s">
        <v>1020</v>
      </c>
      <c r="R145" s="414" t="s">
        <v>1020</v>
      </c>
      <c r="S145" s="378" t="s">
        <v>1020</v>
      </c>
      <c r="T145" s="415" t="s">
        <v>1020</v>
      </c>
      <c r="U145" s="378" t="s">
        <v>1020</v>
      </c>
      <c r="V145" s="378" t="s">
        <v>1020</v>
      </c>
      <c r="W145" s="378" t="s">
        <v>1020</v>
      </c>
      <c r="X145" s="378" t="s">
        <v>1020</v>
      </c>
      <c r="Y145" s="416" t="s">
        <v>1020</v>
      </c>
      <c r="Z145" s="21"/>
      <c r="AA145" s="241">
        <v>453000</v>
      </c>
      <c r="AB145" s="417">
        <v>84.875</v>
      </c>
      <c r="AC145" s="417">
        <v>88.666666666666671</v>
      </c>
      <c r="AD145" s="20">
        <v>83</v>
      </c>
      <c r="AE145" s="20">
        <v>8</v>
      </c>
      <c r="AF145" s="20">
        <v>679</v>
      </c>
      <c r="AH145" s="379"/>
      <c r="AI145" s="378"/>
      <c r="AJ145" s="378"/>
      <c r="AK145" s="378"/>
      <c r="AL145" s="378"/>
      <c r="AM145" s="378"/>
      <c r="AN145" s="21"/>
      <c r="AO145" s="418"/>
      <c r="AP145" s="378"/>
      <c r="AQ145" s="378"/>
      <c r="AR145" s="378"/>
      <c r="AS145" s="378"/>
      <c r="AT145" s="378"/>
      <c r="AU145" s="21"/>
      <c r="AV145" s="418"/>
      <c r="AW145" s="378"/>
      <c r="AX145" s="378"/>
      <c r="AY145" s="378"/>
      <c r="AZ145" s="378"/>
      <c r="BA145" s="378"/>
      <c r="BB145" s="21"/>
    </row>
    <row r="146" spans="1:54" x14ac:dyDescent="0.3">
      <c r="A146" s="21" t="s">
        <v>1099</v>
      </c>
      <c r="B146" s="21" t="s">
        <v>16</v>
      </c>
      <c r="C146" s="21" t="s">
        <v>16</v>
      </c>
      <c r="D146" s="299" t="s">
        <v>1998</v>
      </c>
      <c r="E146" s="299" t="s">
        <v>38</v>
      </c>
      <c r="F146" s="299" t="s">
        <v>38</v>
      </c>
      <c r="G146" s="299" t="s">
        <v>1998</v>
      </c>
      <c r="H146" s="241">
        <v>309600</v>
      </c>
      <c r="I146" s="20">
        <v>957</v>
      </c>
      <c r="J146" s="20">
        <v>17</v>
      </c>
      <c r="K146" s="417">
        <v>56.294117647058826</v>
      </c>
      <c r="L146" s="243">
        <v>957</v>
      </c>
      <c r="M146" s="20">
        <v>17</v>
      </c>
      <c r="N146" s="20">
        <v>56.294117647058826</v>
      </c>
      <c r="O146" s="20">
        <v>1308</v>
      </c>
      <c r="P146" s="20">
        <v>22</v>
      </c>
      <c r="Q146" s="20">
        <v>59.5</v>
      </c>
      <c r="R146" s="414">
        <v>462</v>
      </c>
      <c r="S146" s="378">
        <v>9</v>
      </c>
      <c r="T146" s="415">
        <v>51.3</v>
      </c>
      <c r="U146" s="378">
        <v>538</v>
      </c>
      <c r="V146" s="378">
        <v>10</v>
      </c>
      <c r="W146" s="378">
        <v>53.8</v>
      </c>
      <c r="X146" s="378">
        <v>416</v>
      </c>
      <c r="Y146" s="416">
        <v>8</v>
      </c>
      <c r="Z146" s="20"/>
      <c r="AA146" s="241">
        <v>309600</v>
      </c>
      <c r="AB146" s="417">
        <v>0</v>
      </c>
      <c r="AC146" s="417">
        <v>0</v>
      </c>
      <c r="AD146" s="20">
        <v>58</v>
      </c>
      <c r="AE146" s="20">
        <v>0</v>
      </c>
      <c r="AF146" s="20">
        <v>0</v>
      </c>
      <c r="AH146" s="379"/>
      <c r="AI146" s="378"/>
      <c r="AJ146" s="378"/>
      <c r="AK146" s="378"/>
      <c r="AL146" s="378"/>
      <c r="AM146" s="378"/>
      <c r="AN146" s="21"/>
      <c r="AO146" s="418"/>
      <c r="AP146" s="378"/>
      <c r="AQ146" s="378"/>
      <c r="AR146" s="378"/>
      <c r="AS146" s="378"/>
      <c r="AT146" s="378"/>
      <c r="AU146" s="21"/>
      <c r="AV146" s="418"/>
      <c r="AW146" s="378"/>
      <c r="AX146" s="378"/>
      <c r="AY146" s="378"/>
      <c r="AZ146" s="378"/>
      <c r="BA146" s="378"/>
      <c r="BB146" s="21"/>
    </row>
    <row r="147" spans="1:54" x14ac:dyDescent="0.3">
      <c r="A147" s="199" t="s">
        <v>1100</v>
      </c>
      <c r="B147" s="199" t="s">
        <v>22</v>
      </c>
      <c r="C147" s="199" t="s">
        <v>22</v>
      </c>
      <c r="D147" s="441" t="s">
        <v>1998</v>
      </c>
      <c r="E147" s="435" t="s">
        <v>38</v>
      </c>
      <c r="F147" s="441" t="s">
        <v>1973</v>
      </c>
      <c r="G147" s="441" t="s">
        <v>38</v>
      </c>
      <c r="H147" s="245">
        <v>123900</v>
      </c>
      <c r="I147" s="246">
        <v>31</v>
      </c>
      <c r="J147" s="246">
        <v>1</v>
      </c>
      <c r="K147" s="442">
        <v>31</v>
      </c>
      <c r="L147" s="322">
        <v>31</v>
      </c>
      <c r="M147" s="246">
        <v>1</v>
      </c>
      <c r="N147" s="246">
        <v>31</v>
      </c>
      <c r="O147" s="246">
        <v>35</v>
      </c>
      <c r="P147" s="246">
        <v>1</v>
      </c>
      <c r="Q147" s="246">
        <v>35</v>
      </c>
      <c r="R147" s="443">
        <v>0</v>
      </c>
      <c r="S147" s="444">
        <v>0</v>
      </c>
      <c r="T147" s="445">
        <v>0</v>
      </c>
      <c r="U147" s="444">
        <v>0</v>
      </c>
      <c r="V147" s="444">
        <v>0</v>
      </c>
      <c r="W147" s="444">
        <v>0</v>
      </c>
      <c r="X147" s="444">
        <v>0</v>
      </c>
      <c r="Y147" s="446">
        <v>0</v>
      </c>
      <c r="Z147" s="246"/>
      <c r="AA147" s="245">
        <v>212400</v>
      </c>
      <c r="AB147" s="442">
        <v>45.142857142857146</v>
      </c>
      <c r="AC147" s="442">
        <v>39.666666666666664</v>
      </c>
      <c r="AD147" s="246">
        <v>60</v>
      </c>
      <c r="AE147" s="246">
        <v>7</v>
      </c>
      <c r="AF147" s="246">
        <v>316</v>
      </c>
      <c r="AG147" s="200"/>
      <c r="AH147" s="450"/>
      <c r="AI147" s="444"/>
      <c r="AJ147" s="444"/>
      <c r="AK147" s="444"/>
      <c r="AL147" s="444"/>
      <c r="AM147" s="444"/>
      <c r="AN147" s="199"/>
      <c r="AO147" s="450"/>
      <c r="AP147" s="444"/>
      <c r="AQ147" s="444"/>
      <c r="AR147" s="444"/>
      <c r="AS147" s="444"/>
      <c r="AT147" s="444"/>
      <c r="AU147" s="199"/>
      <c r="AV147" s="450"/>
      <c r="AW147" s="444"/>
      <c r="AX147" s="444"/>
      <c r="AY147" s="444"/>
      <c r="AZ147" s="444"/>
      <c r="BA147" s="444"/>
      <c r="BB147" s="199"/>
    </row>
    <row r="148" spans="1:54" x14ac:dyDescent="0.3">
      <c r="A148" s="21" t="s">
        <v>1101</v>
      </c>
      <c r="B148" s="21" t="s">
        <v>19</v>
      </c>
      <c r="C148" s="21" t="s">
        <v>19</v>
      </c>
      <c r="D148" s="299" t="s">
        <v>1998</v>
      </c>
      <c r="E148" s="299" t="s">
        <v>1972</v>
      </c>
      <c r="F148" s="299" t="s">
        <v>1972</v>
      </c>
      <c r="G148" s="299" t="s">
        <v>1998</v>
      </c>
      <c r="H148" s="241">
        <v>557700</v>
      </c>
      <c r="I148" s="20">
        <v>2127</v>
      </c>
      <c r="J148" s="20">
        <v>21</v>
      </c>
      <c r="K148" s="417">
        <v>101.28571428571429</v>
      </c>
      <c r="L148" s="243">
        <v>2127</v>
      </c>
      <c r="M148" s="20">
        <v>21</v>
      </c>
      <c r="N148" s="20">
        <v>101.28571428571429</v>
      </c>
      <c r="O148" s="20">
        <v>300</v>
      </c>
      <c r="P148" s="20">
        <v>5</v>
      </c>
      <c r="Q148" s="20">
        <v>60</v>
      </c>
      <c r="R148" s="414">
        <v>1575</v>
      </c>
      <c r="S148" s="378">
        <v>16</v>
      </c>
      <c r="T148" s="415">
        <v>98.4</v>
      </c>
      <c r="U148" s="378">
        <v>1518</v>
      </c>
      <c r="V148" s="378">
        <v>15</v>
      </c>
      <c r="W148" s="378">
        <v>101.2</v>
      </c>
      <c r="X148" s="378">
        <v>2277</v>
      </c>
      <c r="Y148" s="416">
        <v>21</v>
      </c>
      <c r="Z148" s="20"/>
      <c r="AA148" s="241">
        <v>538300</v>
      </c>
      <c r="AB148" s="417">
        <v>100.5</v>
      </c>
      <c r="AC148" s="417">
        <v>107.66666666666667</v>
      </c>
      <c r="AD148" s="20">
        <v>118</v>
      </c>
      <c r="AE148" s="20">
        <v>8</v>
      </c>
      <c r="AF148" s="20">
        <v>804</v>
      </c>
      <c r="AH148" s="379"/>
      <c r="AI148" s="378"/>
      <c r="AJ148" s="378"/>
      <c r="AK148" s="378"/>
      <c r="AL148" s="378"/>
      <c r="AM148" s="378"/>
      <c r="AN148" s="20"/>
      <c r="AO148" s="418"/>
      <c r="AP148" s="378"/>
      <c r="AQ148" s="378"/>
      <c r="AR148" s="378"/>
      <c r="AS148" s="378"/>
      <c r="AT148" s="378"/>
      <c r="AU148" s="20"/>
      <c r="AV148" s="418"/>
      <c r="AW148" s="378"/>
      <c r="AX148" s="378"/>
      <c r="AY148" s="378"/>
      <c r="AZ148" s="378"/>
      <c r="BA148" s="378"/>
      <c r="BB148" s="20"/>
    </row>
    <row r="149" spans="1:54" x14ac:dyDescent="0.3">
      <c r="A149" s="199" t="s">
        <v>1102</v>
      </c>
      <c r="B149" s="199" t="s">
        <v>41</v>
      </c>
      <c r="C149" s="199" t="s">
        <v>41</v>
      </c>
      <c r="D149" s="441" t="s">
        <v>1998</v>
      </c>
      <c r="E149" s="441" t="s">
        <v>9</v>
      </c>
      <c r="F149" s="441" t="s">
        <v>9</v>
      </c>
      <c r="G149" s="441" t="s">
        <v>1998</v>
      </c>
      <c r="H149" s="245">
        <v>123900</v>
      </c>
      <c r="I149" s="246">
        <v>0</v>
      </c>
      <c r="J149" s="246">
        <v>0</v>
      </c>
      <c r="K149" s="442" t="s">
        <v>1020</v>
      </c>
      <c r="L149" s="322">
        <v>0</v>
      </c>
      <c r="M149" s="246">
        <v>0</v>
      </c>
      <c r="N149" s="246">
        <v>0</v>
      </c>
      <c r="O149" s="246">
        <v>294</v>
      </c>
      <c r="P149" s="246">
        <v>7</v>
      </c>
      <c r="Q149" s="246">
        <v>42</v>
      </c>
      <c r="R149" s="443">
        <v>0</v>
      </c>
      <c r="S149" s="444">
        <v>0</v>
      </c>
      <c r="T149" s="445">
        <v>0</v>
      </c>
      <c r="U149" s="444">
        <v>0</v>
      </c>
      <c r="V149" s="444">
        <v>0</v>
      </c>
      <c r="W149" s="444">
        <v>0</v>
      </c>
      <c r="X149" s="444">
        <v>0</v>
      </c>
      <c r="Y149" s="446">
        <v>0</v>
      </c>
      <c r="Z149" s="301"/>
      <c r="AA149" s="245">
        <v>123900</v>
      </c>
      <c r="AB149" s="442">
        <v>0</v>
      </c>
      <c r="AC149" s="442">
        <v>0</v>
      </c>
      <c r="AD149" s="246">
        <v>23</v>
      </c>
      <c r="AE149" s="246">
        <v>0</v>
      </c>
      <c r="AF149" s="246">
        <v>0</v>
      </c>
      <c r="AG149" s="200"/>
      <c r="AH149" s="449"/>
      <c r="AI149" s="444"/>
      <c r="AJ149" s="444"/>
      <c r="AK149" s="444"/>
      <c r="AL149" s="444"/>
      <c r="AM149" s="444"/>
      <c r="AN149" s="447"/>
      <c r="AO149" s="450"/>
      <c r="AP149" s="444"/>
      <c r="AQ149" s="444"/>
      <c r="AR149" s="444"/>
      <c r="AS149" s="444"/>
      <c r="AT149" s="444"/>
      <c r="AU149" s="447"/>
      <c r="AV149" s="450"/>
      <c r="AW149" s="444"/>
      <c r="AX149" s="444"/>
      <c r="AY149" s="444"/>
      <c r="AZ149" s="444"/>
      <c r="BA149" s="444"/>
      <c r="BB149" s="447"/>
    </row>
    <row r="150" spans="1:54" x14ac:dyDescent="0.3">
      <c r="A150" s="199" t="s">
        <v>1103</v>
      </c>
      <c r="B150" s="199" t="s">
        <v>17</v>
      </c>
      <c r="C150" s="199" t="s">
        <v>17</v>
      </c>
      <c r="D150" s="441" t="s">
        <v>1998</v>
      </c>
      <c r="E150" s="435" t="s">
        <v>1971</v>
      </c>
      <c r="F150" s="441" t="s">
        <v>10</v>
      </c>
      <c r="G150" s="441" t="s">
        <v>38</v>
      </c>
      <c r="H150" s="245">
        <v>123900</v>
      </c>
      <c r="I150" s="246">
        <v>0</v>
      </c>
      <c r="J150" s="246">
        <v>0</v>
      </c>
      <c r="K150" s="442" t="s">
        <v>1020</v>
      </c>
      <c r="L150" s="322">
        <v>0</v>
      </c>
      <c r="M150" s="246">
        <v>0</v>
      </c>
      <c r="N150" s="246">
        <v>0</v>
      </c>
      <c r="O150" s="246">
        <v>147</v>
      </c>
      <c r="P150" s="246">
        <v>3</v>
      </c>
      <c r="Q150" s="246">
        <v>49</v>
      </c>
      <c r="R150" s="443">
        <v>124</v>
      </c>
      <c r="S150" s="444">
        <v>2</v>
      </c>
      <c r="T150" s="445">
        <v>62</v>
      </c>
      <c r="U150" s="444">
        <v>560</v>
      </c>
      <c r="V150" s="444">
        <v>7</v>
      </c>
      <c r="W150" s="444">
        <v>80</v>
      </c>
      <c r="X150" s="444">
        <v>0</v>
      </c>
      <c r="Y150" s="446">
        <v>0</v>
      </c>
      <c r="Z150" s="199"/>
      <c r="AA150" s="245">
        <v>123900</v>
      </c>
      <c r="AB150" s="442">
        <v>61.5</v>
      </c>
      <c r="AC150" s="442">
        <v>61.5</v>
      </c>
      <c r="AD150" s="246">
        <v>-53</v>
      </c>
      <c r="AE150" s="246">
        <v>2</v>
      </c>
      <c r="AF150" s="246">
        <v>123</v>
      </c>
      <c r="AG150" s="200"/>
      <c r="AH150" s="449"/>
      <c r="AI150" s="444"/>
      <c r="AJ150" s="444"/>
      <c r="AK150" s="444"/>
      <c r="AL150" s="444"/>
      <c r="AM150" s="444"/>
      <c r="AN150" s="246"/>
      <c r="AO150" s="450"/>
      <c r="AP150" s="444"/>
      <c r="AQ150" s="444"/>
      <c r="AR150" s="444"/>
      <c r="AS150" s="444"/>
      <c r="AT150" s="444"/>
      <c r="AU150" s="246"/>
      <c r="AV150" s="450"/>
      <c r="AW150" s="444"/>
      <c r="AX150" s="444"/>
      <c r="AY150" s="444"/>
      <c r="AZ150" s="444"/>
      <c r="BA150" s="444"/>
      <c r="BB150" s="246"/>
    </row>
    <row r="151" spans="1:54" x14ac:dyDescent="0.3">
      <c r="A151" s="199" t="s">
        <v>1642</v>
      </c>
      <c r="B151" s="199" t="s">
        <v>18</v>
      </c>
      <c r="C151" s="199" t="s">
        <v>18</v>
      </c>
      <c r="D151" s="441" t="s">
        <v>1998</v>
      </c>
      <c r="E151" s="441" t="s">
        <v>11</v>
      </c>
      <c r="F151" s="441" t="s">
        <v>11</v>
      </c>
      <c r="G151" s="441" t="s">
        <v>1998</v>
      </c>
      <c r="H151" s="245">
        <v>123900</v>
      </c>
      <c r="I151" s="246">
        <v>0</v>
      </c>
      <c r="J151" s="246">
        <v>0</v>
      </c>
      <c r="K151" s="442" t="s">
        <v>1020</v>
      </c>
      <c r="L151" s="322">
        <v>0</v>
      </c>
      <c r="M151" s="246">
        <v>0</v>
      </c>
      <c r="N151" s="246">
        <v>0</v>
      </c>
      <c r="O151" s="246">
        <v>0</v>
      </c>
      <c r="P151" s="246">
        <v>0</v>
      </c>
      <c r="Q151" s="246">
        <v>0</v>
      </c>
      <c r="R151" s="443">
        <v>0</v>
      </c>
      <c r="S151" s="444">
        <v>0</v>
      </c>
      <c r="T151" s="445">
        <v>0</v>
      </c>
      <c r="U151" s="444">
        <v>0</v>
      </c>
      <c r="V151" s="444">
        <v>0</v>
      </c>
      <c r="W151" s="444">
        <v>0</v>
      </c>
      <c r="X151" s="444">
        <v>0</v>
      </c>
      <c r="Y151" s="446">
        <v>0</v>
      </c>
      <c r="Z151" s="246"/>
      <c r="AA151" s="245">
        <v>123900</v>
      </c>
      <c r="AB151" s="442">
        <v>0</v>
      </c>
      <c r="AC151" s="442">
        <v>0</v>
      </c>
      <c r="AD151" s="246">
        <v>23</v>
      </c>
      <c r="AE151" s="246">
        <v>0</v>
      </c>
      <c r="AF151" s="246">
        <v>0</v>
      </c>
      <c r="AG151" s="200"/>
      <c r="AH151" s="449"/>
      <c r="AI151" s="444"/>
      <c r="AJ151" s="444"/>
      <c r="AK151" s="444"/>
      <c r="AL151" s="444"/>
      <c r="AM151" s="444"/>
      <c r="AN151" s="199"/>
      <c r="AO151" s="450"/>
      <c r="AP151" s="444"/>
      <c r="AQ151" s="444"/>
      <c r="AR151" s="444"/>
      <c r="AS151" s="444"/>
      <c r="AT151" s="444"/>
      <c r="AU151" s="199"/>
      <c r="AV151" s="450"/>
      <c r="AW151" s="444"/>
      <c r="AX151" s="444"/>
      <c r="AY151" s="444"/>
      <c r="AZ151" s="444"/>
      <c r="BA151" s="444"/>
      <c r="BB151" s="199"/>
    </row>
    <row r="152" spans="1:54" x14ac:dyDescent="0.3">
      <c r="A152" s="21" t="s">
        <v>1504</v>
      </c>
      <c r="B152" s="21" t="s">
        <v>12</v>
      </c>
      <c r="C152" s="21" t="s">
        <v>12</v>
      </c>
      <c r="D152" s="299" t="s">
        <v>1998</v>
      </c>
      <c r="E152" s="299" t="s">
        <v>10</v>
      </c>
      <c r="F152" s="299" t="s">
        <v>10</v>
      </c>
      <c r="G152" s="299" t="s">
        <v>1998</v>
      </c>
      <c r="H152" s="241">
        <v>212000</v>
      </c>
      <c r="I152" s="20">
        <v>308</v>
      </c>
      <c r="J152" s="20">
        <v>8</v>
      </c>
      <c r="K152" s="417">
        <v>38.5</v>
      </c>
      <c r="L152" s="243">
        <v>308</v>
      </c>
      <c r="M152" s="20">
        <v>8</v>
      </c>
      <c r="N152" s="20">
        <v>38.5</v>
      </c>
      <c r="O152" s="20">
        <v>144</v>
      </c>
      <c r="P152" s="20">
        <v>3</v>
      </c>
      <c r="Q152" s="20">
        <v>48</v>
      </c>
      <c r="R152" s="414">
        <v>0</v>
      </c>
      <c r="S152" s="378">
        <v>0</v>
      </c>
      <c r="T152" s="415">
        <v>0</v>
      </c>
      <c r="U152" s="378">
        <v>0</v>
      </c>
      <c r="V152" s="378">
        <v>0</v>
      </c>
      <c r="W152" s="378">
        <v>0</v>
      </c>
      <c r="X152" s="378">
        <v>0</v>
      </c>
      <c r="Y152" s="416">
        <v>0</v>
      </c>
      <c r="Z152" s="298"/>
      <c r="AA152" s="241">
        <v>212000</v>
      </c>
      <c r="AB152" s="417">
        <v>0</v>
      </c>
      <c r="AC152" s="417">
        <v>0</v>
      </c>
      <c r="AD152" s="20">
        <v>40</v>
      </c>
      <c r="AE152" s="20">
        <v>0</v>
      </c>
      <c r="AF152" s="20">
        <v>0</v>
      </c>
      <c r="AH152" s="379"/>
      <c r="AI152" s="378"/>
      <c r="AJ152" s="378"/>
      <c r="AK152" s="378"/>
      <c r="AL152" s="378"/>
      <c r="AM152" s="378"/>
      <c r="AN152" s="25"/>
      <c r="AO152" s="418"/>
      <c r="AP152" s="378"/>
      <c r="AQ152" s="378"/>
      <c r="AR152" s="378"/>
      <c r="AS152" s="378"/>
      <c r="AT152" s="378"/>
      <c r="AU152" s="25"/>
      <c r="AV152" s="418"/>
      <c r="AW152" s="378"/>
      <c r="AX152" s="378"/>
      <c r="AY152" s="378"/>
      <c r="AZ152" s="378"/>
      <c r="BA152" s="378"/>
      <c r="BB152" s="25"/>
    </row>
    <row r="153" spans="1:54" x14ac:dyDescent="0.3">
      <c r="A153" s="199" t="s">
        <v>1505</v>
      </c>
      <c r="B153" s="437" t="s">
        <v>16</v>
      </c>
      <c r="C153" s="199" t="s">
        <v>17</v>
      </c>
      <c r="D153" s="441" t="s">
        <v>38</v>
      </c>
      <c r="E153" s="441" t="s">
        <v>38</v>
      </c>
      <c r="F153" s="441" t="s">
        <v>38</v>
      </c>
      <c r="G153" s="441" t="s">
        <v>1998</v>
      </c>
      <c r="H153" s="245">
        <v>163000</v>
      </c>
      <c r="I153" s="246">
        <v>111</v>
      </c>
      <c r="J153" s="246">
        <v>3</v>
      </c>
      <c r="K153" s="442">
        <v>37</v>
      </c>
      <c r="L153" s="322">
        <v>111</v>
      </c>
      <c r="M153" s="246">
        <v>3</v>
      </c>
      <c r="N153" s="246">
        <v>37</v>
      </c>
      <c r="O153" s="246">
        <v>860</v>
      </c>
      <c r="P153" s="246">
        <v>15</v>
      </c>
      <c r="Q153" s="246">
        <v>57.3</v>
      </c>
      <c r="R153" s="443">
        <v>356</v>
      </c>
      <c r="S153" s="444">
        <v>7</v>
      </c>
      <c r="T153" s="445">
        <v>50.9</v>
      </c>
      <c r="U153" s="444">
        <v>377</v>
      </c>
      <c r="V153" s="444">
        <v>9</v>
      </c>
      <c r="W153" s="444">
        <v>41.89</v>
      </c>
      <c r="X153" s="444">
        <v>0</v>
      </c>
      <c r="Y153" s="446">
        <v>0</v>
      </c>
      <c r="Z153" s="301"/>
      <c r="AA153" s="245">
        <v>163000</v>
      </c>
      <c r="AB153" s="442">
        <v>11</v>
      </c>
      <c r="AC153" s="442">
        <v>11</v>
      </c>
      <c r="AD153" s="246">
        <v>51</v>
      </c>
      <c r="AE153" s="246">
        <v>1</v>
      </c>
      <c r="AF153" s="246">
        <v>11</v>
      </c>
      <c r="AG153" s="200"/>
      <c r="AH153" s="450"/>
      <c r="AI153" s="444"/>
      <c r="AJ153" s="444"/>
      <c r="AK153" s="444"/>
      <c r="AL153" s="444"/>
      <c r="AM153" s="444"/>
      <c r="AN153" s="447"/>
      <c r="AO153" s="450"/>
      <c r="AP153" s="444"/>
      <c r="AQ153" s="444"/>
      <c r="AR153" s="444"/>
      <c r="AS153" s="444"/>
      <c r="AT153" s="444"/>
      <c r="AU153" s="447"/>
      <c r="AV153" s="450"/>
      <c r="AW153" s="444"/>
      <c r="AX153" s="444"/>
      <c r="AY153" s="444"/>
      <c r="AZ153" s="444"/>
      <c r="BA153" s="444"/>
      <c r="BB153" s="447"/>
    </row>
    <row r="154" spans="1:54" x14ac:dyDescent="0.3">
      <c r="A154" s="21" t="s">
        <v>1104</v>
      </c>
      <c r="B154" s="437" t="s">
        <v>41</v>
      </c>
      <c r="C154" s="21" t="s">
        <v>3</v>
      </c>
      <c r="D154" s="299" t="s">
        <v>38</v>
      </c>
      <c r="E154" s="435" t="s">
        <v>1974</v>
      </c>
      <c r="F154" s="299" t="s">
        <v>1974</v>
      </c>
      <c r="G154" s="299" t="s">
        <v>1998</v>
      </c>
      <c r="H154" s="241">
        <v>231700</v>
      </c>
      <c r="I154" s="20">
        <v>547</v>
      </c>
      <c r="J154" s="20">
        <v>13</v>
      </c>
      <c r="K154" s="417">
        <v>42.07692307692308</v>
      </c>
      <c r="L154" s="243">
        <v>547</v>
      </c>
      <c r="M154" s="20">
        <v>13</v>
      </c>
      <c r="N154" s="20">
        <v>42.07692307692308</v>
      </c>
      <c r="O154" s="20">
        <v>951</v>
      </c>
      <c r="P154" s="20">
        <v>17</v>
      </c>
      <c r="Q154" s="20">
        <v>55.9</v>
      </c>
      <c r="R154" s="414">
        <v>759</v>
      </c>
      <c r="S154" s="378">
        <v>13</v>
      </c>
      <c r="T154" s="415">
        <v>58.4</v>
      </c>
      <c r="U154" s="378">
        <v>1116</v>
      </c>
      <c r="V154" s="378">
        <v>22</v>
      </c>
      <c r="W154" s="378">
        <v>50.73</v>
      </c>
      <c r="X154" s="378">
        <v>1089</v>
      </c>
      <c r="Y154" s="416">
        <v>18</v>
      </c>
      <c r="Z154" s="20"/>
      <c r="AA154" s="241">
        <v>195400</v>
      </c>
      <c r="AB154" s="417">
        <v>36.714285714285715</v>
      </c>
      <c r="AC154" s="417">
        <v>25.666666666666668</v>
      </c>
      <c r="AD154" s="20">
        <v>57</v>
      </c>
      <c r="AE154" s="20">
        <v>7</v>
      </c>
      <c r="AF154" s="20">
        <v>257</v>
      </c>
      <c r="AH154" s="418"/>
      <c r="AI154" s="378"/>
      <c r="AJ154" s="378"/>
      <c r="AK154" s="378"/>
      <c r="AL154" s="378"/>
      <c r="AM154" s="378"/>
      <c r="AN154" s="21"/>
      <c r="AO154" s="418"/>
      <c r="AP154" s="378"/>
      <c r="AQ154" s="378"/>
      <c r="AR154" s="378"/>
      <c r="AS154" s="378"/>
      <c r="AT154" s="378"/>
      <c r="AU154" s="21"/>
      <c r="AV154" s="418"/>
      <c r="AW154" s="378"/>
      <c r="AX154" s="378"/>
      <c r="AY154" s="378"/>
      <c r="AZ154" s="378"/>
      <c r="BA154" s="378"/>
      <c r="BB154" s="21"/>
    </row>
    <row r="155" spans="1:54" x14ac:dyDescent="0.3">
      <c r="A155" s="21" t="s">
        <v>1105</v>
      </c>
      <c r="B155" s="21" t="s">
        <v>22</v>
      </c>
      <c r="C155" s="21" t="s">
        <v>22</v>
      </c>
      <c r="D155" s="299" t="s">
        <v>1998</v>
      </c>
      <c r="E155" s="299" t="s">
        <v>9</v>
      </c>
      <c r="F155" s="299" t="s">
        <v>9</v>
      </c>
      <c r="G155" s="299" t="s">
        <v>1998</v>
      </c>
      <c r="H155" s="241">
        <v>380700</v>
      </c>
      <c r="I155" s="20">
        <v>1383</v>
      </c>
      <c r="J155" s="20">
        <v>20</v>
      </c>
      <c r="K155" s="417">
        <v>69.150000000000006</v>
      </c>
      <c r="L155" s="243">
        <v>1383</v>
      </c>
      <c r="M155" s="20">
        <v>20</v>
      </c>
      <c r="N155" s="20">
        <v>69.150000000000006</v>
      </c>
      <c r="O155" s="20">
        <v>161</v>
      </c>
      <c r="P155" s="20">
        <v>2</v>
      </c>
      <c r="Q155" s="20">
        <v>80.5</v>
      </c>
      <c r="R155" s="414">
        <v>1064</v>
      </c>
      <c r="S155" s="378">
        <v>15</v>
      </c>
      <c r="T155" s="415">
        <v>70.900000000000006</v>
      </c>
      <c r="U155" s="378">
        <v>206</v>
      </c>
      <c r="V155" s="378">
        <v>4</v>
      </c>
      <c r="W155" s="378">
        <v>51.5</v>
      </c>
      <c r="X155" s="378">
        <v>883</v>
      </c>
      <c r="Y155" s="416">
        <v>16</v>
      </c>
      <c r="Z155" s="21"/>
      <c r="AA155" s="241">
        <v>316800</v>
      </c>
      <c r="AB155" s="417">
        <v>65.285714285714292</v>
      </c>
      <c r="AC155" s="417">
        <v>59.666666666666664</v>
      </c>
      <c r="AD155" s="20">
        <v>27</v>
      </c>
      <c r="AE155" s="20">
        <v>7</v>
      </c>
      <c r="AF155" s="20">
        <v>457</v>
      </c>
      <c r="AH155" s="379"/>
      <c r="AI155" s="378"/>
      <c r="AJ155" s="378"/>
      <c r="AK155" s="378"/>
      <c r="AL155" s="378"/>
      <c r="AM155" s="378"/>
      <c r="AN155" s="21"/>
      <c r="AO155" s="418"/>
      <c r="AP155" s="378"/>
      <c r="AQ155" s="378"/>
      <c r="AR155" s="378"/>
      <c r="AS155" s="378"/>
      <c r="AT155" s="378"/>
      <c r="AU155" s="21"/>
      <c r="AV155" s="418"/>
      <c r="AW155" s="378"/>
      <c r="AX155" s="378"/>
      <c r="AY155" s="378"/>
      <c r="AZ155" s="378"/>
      <c r="BA155" s="378"/>
      <c r="BB155" s="21"/>
    </row>
    <row r="156" spans="1:54" x14ac:dyDescent="0.3">
      <c r="A156" s="21" t="s">
        <v>1106</v>
      </c>
      <c r="B156" s="21" t="s">
        <v>2</v>
      </c>
      <c r="C156" s="21" t="s">
        <v>2</v>
      </c>
      <c r="D156" s="299" t="s">
        <v>1998</v>
      </c>
      <c r="E156" s="435" t="s">
        <v>1972</v>
      </c>
      <c r="F156" s="299" t="s">
        <v>10</v>
      </c>
      <c r="G156" s="299" t="s">
        <v>38</v>
      </c>
      <c r="H156" s="241">
        <v>454500</v>
      </c>
      <c r="I156" s="20">
        <v>1486</v>
      </c>
      <c r="J156" s="20">
        <v>18</v>
      </c>
      <c r="K156" s="417">
        <v>82.555555555555557</v>
      </c>
      <c r="L156" s="243">
        <v>1486</v>
      </c>
      <c r="M156" s="20">
        <v>18</v>
      </c>
      <c r="N156" s="20">
        <v>82.555555555555557</v>
      </c>
      <c r="O156" s="20">
        <v>1294</v>
      </c>
      <c r="P156" s="20">
        <v>17</v>
      </c>
      <c r="Q156" s="20">
        <v>76.099999999999994</v>
      </c>
      <c r="R156" s="414">
        <v>1073</v>
      </c>
      <c r="S156" s="378">
        <v>13</v>
      </c>
      <c r="T156" s="415">
        <v>82.5</v>
      </c>
      <c r="U156" s="378">
        <v>870</v>
      </c>
      <c r="V156" s="378">
        <v>11</v>
      </c>
      <c r="W156" s="378">
        <v>79.09</v>
      </c>
      <c r="X156" s="378">
        <v>1794</v>
      </c>
      <c r="Y156" s="416">
        <v>20</v>
      </c>
      <c r="Z156" s="20"/>
      <c r="AA156" s="241">
        <v>290800</v>
      </c>
      <c r="AB156" s="417">
        <v>54.714285714285715</v>
      </c>
      <c r="AC156" s="417">
        <v>34</v>
      </c>
      <c r="AD156" s="20">
        <v>77</v>
      </c>
      <c r="AE156" s="20">
        <v>7</v>
      </c>
      <c r="AF156" s="20">
        <v>383</v>
      </c>
      <c r="AH156" s="379"/>
      <c r="AI156" s="378"/>
      <c r="AJ156" s="378"/>
      <c r="AK156" s="378"/>
      <c r="AL156" s="378"/>
      <c r="AM156" s="378"/>
      <c r="AN156" s="21"/>
      <c r="AO156" s="418"/>
      <c r="AP156" s="378"/>
      <c r="AQ156" s="378"/>
      <c r="AR156" s="378"/>
      <c r="AS156" s="378"/>
      <c r="AT156" s="378"/>
      <c r="AU156" s="21"/>
      <c r="AV156" s="418"/>
      <c r="AW156" s="378"/>
      <c r="AX156" s="378"/>
      <c r="AY156" s="378"/>
      <c r="AZ156" s="378"/>
      <c r="BA156" s="378"/>
      <c r="BB156" s="21"/>
    </row>
    <row r="157" spans="1:54" x14ac:dyDescent="0.3">
      <c r="A157" s="21" t="s">
        <v>1021</v>
      </c>
      <c r="B157" s="21" t="s">
        <v>26</v>
      </c>
      <c r="C157" s="21" t="s">
        <v>1020</v>
      </c>
      <c r="D157" s="299" t="s">
        <v>1020</v>
      </c>
      <c r="E157" s="299" t="s">
        <v>1972</v>
      </c>
      <c r="F157" s="299" t="s">
        <v>1020</v>
      </c>
      <c r="G157" s="299" t="s">
        <v>1020</v>
      </c>
      <c r="H157" s="241">
        <v>335900</v>
      </c>
      <c r="I157" s="20" t="s">
        <v>1020</v>
      </c>
      <c r="J157" s="20" t="s">
        <v>1020</v>
      </c>
      <c r="K157" s="417" t="s">
        <v>1020</v>
      </c>
      <c r="L157" s="243" t="s">
        <v>1020</v>
      </c>
      <c r="M157" s="20" t="s">
        <v>1020</v>
      </c>
      <c r="N157" s="20" t="s">
        <v>1020</v>
      </c>
      <c r="O157" s="20" t="s">
        <v>1020</v>
      </c>
      <c r="P157" s="20" t="s">
        <v>1020</v>
      </c>
      <c r="Q157" s="20" t="s">
        <v>1020</v>
      </c>
      <c r="R157" s="414" t="s">
        <v>1020</v>
      </c>
      <c r="S157" s="378" t="s">
        <v>1020</v>
      </c>
      <c r="T157" s="415" t="s">
        <v>1020</v>
      </c>
      <c r="U157" s="378" t="s">
        <v>1020</v>
      </c>
      <c r="V157" s="378" t="s">
        <v>1020</v>
      </c>
      <c r="W157" s="378" t="s">
        <v>1020</v>
      </c>
      <c r="X157" s="378" t="s">
        <v>1020</v>
      </c>
      <c r="Y157" s="416" t="s">
        <v>1020</v>
      </c>
      <c r="Z157" s="20"/>
      <c r="AA157" s="241">
        <v>335900</v>
      </c>
      <c r="AB157" s="417">
        <v>0</v>
      </c>
      <c r="AC157" s="417">
        <v>0</v>
      </c>
      <c r="AD157" s="20">
        <v>63</v>
      </c>
      <c r="AE157" s="20">
        <v>0</v>
      </c>
      <c r="AF157" s="20">
        <v>0</v>
      </c>
      <c r="AH157" s="379"/>
      <c r="AI157" s="378"/>
      <c r="AJ157" s="378"/>
      <c r="AK157" s="378"/>
      <c r="AL157" s="378"/>
      <c r="AM157" s="378"/>
      <c r="AN157" s="21"/>
      <c r="AO157" s="418"/>
      <c r="AP157" s="378"/>
      <c r="AQ157" s="378"/>
      <c r="AR157" s="378"/>
      <c r="AS157" s="378"/>
      <c r="AT157" s="378"/>
      <c r="AU157" s="21"/>
      <c r="AV157" s="418"/>
      <c r="AW157" s="378"/>
      <c r="AX157" s="378"/>
      <c r="AY157" s="378"/>
      <c r="AZ157" s="378"/>
      <c r="BA157" s="378"/>
      <c r="BB157" s="21"/>
    </row>
    <row r="158" spans="1:54" x14ac:dyDescent="0.3">
      <c r="A158" s="199" t="s">
        <v>1877</v>
      </c>
      <c r="B158" s="199" t="s">
        <v>26</v>
      </c>
      <c r="C158" s="199" t="s">
        <v>1020</v>
      </c>
      <c r="D158" s="441" t="s">
        <v>1020</v>
      </c>
      <c r="E158" s="441" t="s">
        <v>9</v>
      </c>
      <c r="F158" s="441" t="s">
        <v>1020</v>
      </c>
      <c r="G158" s="441" t="s">
        <v>1020</v>
      </c>
      <c r="H158" s="245">
        <v>117300</v>
      </c>
      <c r="I158" s="246" t="s">
        <v>1020</v>
      </c>
      <c r="J158" s="246" t="s">
        <v>1020</v>
      </c>
      <c r="K158" s="442" t="s">
        <v>1020</v>
      </c>
      <c r="L158" s="322" t="s">
        <v>1020</v>
      </c>
      <c r="M158" s="246" t="s">
        <v>1020</v>
      </c>
      <c r="N158" s="246" t="s">
        <v>1020</v>
      </c>
      <c r="O158" s="246" t="s">
        <v>1020</v>
      </c>
      <c r="P158" s="246" t="s">
        <v>1020</v>
      </c>
      <c r="Q158" s="246" t="s">
        <v>1020</v>
      </c>
      <c r="R158" s="443" t="s">
        <v>1020</v>
      </c>
      <c r="S158" s="444" t="s">
        <v>1020</v>
      </c>
      <c r="T158" s="445" t="s">
        <v>1020</v>
      </c>
      <c r="U158" s="444" t="s">
        <v>1020</v>
      </c>
      <c r="V158" s="444" t="s">
        <v>1020</v>
      </c>
      <c r="W158" s="444" t="s">
        <v>1020</v>
      </c>
      <c r="X158" s="444" t="s">
        <v>1020</v>
      </c>
      <c r="Y158" s="446" t="s">
        <v>1020</v>
      </c>
      <c r="Z158" s="199"/>
      <c r="AA158" s="245">
        <v>204800</v>
      </c>
      <c r="AB158" s="442">
        <v>44.666666666666664</v>
      </c>
      <c r="AC158" s="442">
        <v>42.666666666666664</v>
      </c>
      <c r="AD158" s="246">
        <v>39</v>
      </c>
      <c r="AE158" s="246">
        <v>6</v>
      </c>
      <c r="AF158" s="246">
        <v>268</v>
      </c>
      <c r="AG158" s="200"/>
      <c r="AH158" s="449"/>
      <c r="AI158" s="444"/>
      <c r="AJ158" s="444"/>
      <c r="AK158" s="444"/>
      <c r="AL158" s="444"/>
      <c r="AM158" s="444"/>
      <c r="AN158" s="199"/>
      <c r="AO158" s="450"/>
      <c r="AP158" s="444"/>
      <c r="AQ158" s="444"/>
      <c r="AR158" s="444"/>
      <c r="AS158" s="444"/>
      <c r="AT158" s="444"/>
      <c r="AU158" s="199"/>
      <c r="AV158" s="450"/>
      <c r="AW158" s="444"/>
      <c r="AX158" s="444"/>
      <c r="AY158" s="444"/>
      <c r="AZ158" s="444"/>
      <c r="BA158" s="444"/>
      <c r="BB158" s="199"/>
    </row>
    <row r="159" spans="1:54" x14ac:dyDescent="0.3">
      <c r="A159" s="21" t="s">
        <v>1107</v>
      </c>
      <c r="B159" s="21" t="s">
        <v>16</v>
      </c>
      <c r="C159" s="21" t="s">
        <v>16</v>
      </c>
      <c r="D159" s="299" t="s">
        <v>1998</v>
      </c>
      <c r="E159" s="299" t="s">
        <v>9</v>
      </c>
      <c r="F159" s="299" t="s">
        <v>9</v>
      </c>
      <c r="G159" s="299" t="s">
        <v>1998</v>
      </c>
      <c r="H159" s="241">
        <v>445300</v>
      </c>
      <c r="I159" s="20">
        <v>1696</v>
      </c>
      <c r="J159" s="20">
        <v>21</v>
      </c>
      <c r="K159" s="417">
        <v>80.761904761904759</v>
      </c>
      <c r="L159" s="243">
        <v>1696</v>
      </c>
      <c r="M159" s="20">
        <v>21</v>
      </c>
      <c r="N159" s="20">
        <v>80.761904761904759</v>
      </c>
      <c r="O159" s="20">
        <v>844</v>
      </c>
      <c r="P159" s="20">
        <v>12</v>
      </c>
      <c r="Q159" s="20">
        <v>70.3</v>
      </c>
      <c r="R159" s="414">
        <v>1049</v>
      </c>
      <c r="S159" s="378">
        <v>13</v>
      </c>
      <c r="T159" s="415">
        <v>80.7</v>
      </c>
      <c r="U159" s="378">
        <v>450</v>
      </c>
      <c r="V159" s="378">
        <v>8</v>
      </c>
      <c r="W159" s="378">
        <v>56.25</v>
      </c>
      <c r="X159" s="378">
        <v>1031</v>
      </c>
      <c r="Y159" s="416">
        <v>16</v>
      </c>
      <c r="Z159" s="21"/>
      <c r="AA159" s="241">
        <v>444900</v>
      </c>
      <c r="AB159" s="417">
        <v>95.125</v>
      </c>
      <c r="AC159" s="417">
        <v>86.333333333333329</v>
      </c>
      <c r="AD159" s="20">
        <v>52</v>
      </c>
      <c r="AE159" s="20">
        <v>8</v>
      </c>
      <c r="AF159" s="20">
        <v>761</v>
      </c>
      <c r="AH159" s="379"/>
      <c r="AI159" s="378"/>
      <c r="AJ159" s="378"/>
      <c r="AK159" s="378"/>
      <c r="AL159" s="378"/>
      <c r="AM159" s="378"/>
      <c r="AN159" s="21"/>
      <c r="AO159" s="418"/>
      <c r="AP159" s="378"/>
      <c r="AQ159" s="378"/>
      <c r="AR159" s="378"/>
      <c r="AS159" s="378"/>
      <c r="AT159" s="378"/>
      <c r="AU159" s="21"/>
      <c r="AV159" s="418"/>
      <c r="AW159" s="378"/>
      <c r="AX159" s="378"/>
      <c r="AY159" s="378"/>
      <c r="AZ159" s="378"/>
      <c r="BA159" s="378"/>
      <c r="BB159" s="21"/>
    </row>
    <row r="160" spans="1:54" x14ac:dyDescent="0.3">
      <c r="A160" s="21" t="s">
        <v>1108</v>
      </c>
      <c r="B160" s="21" t="s">
        <v>14</v>
      </c>
      <c r="C160" s="21" t="s">
        <v>14</v>
      </c>
      <c r="D160" s="299" t="s">
        <v>1998</v>
      </c>
      <c r="E160" s="435" t="s">
        <v>1973</v>
      </c>
      <c r="F160" s="299" t="s">
        <v>38</v>
      </c>
      <c r="G160" s="299" t="s">
        <v>38</v>
      </c>
      <c r="H160" s="241">
        <v>335100</v>
      </c>
      <c r="I160" s="20">
        <v>913</v>
      </c>
      <c r="J160" s="20">
        <v>15</v>
      </c>
      <c r="K160" s="417">
        <v>60.866666666666667</v>
      </c>
      <c r="L160" s="243">
        <v>913</v>
      </c>
      <c r="M160" s="20">
        <v>15</v>
      </c>
      <c r="N160" s="20">
        <v>60.866666666666667</v>
      </c>
      <c r="O160" s="20">
        <v>354</v>
      </c>
      <c r="P160" s="20">
        <v>7</v>
      </c>
      <c r="Q160" s="20">
        <v>50.6</v>
      </c>
      <c r="R160" s="414">
        <v>523</v>
      </c>
      <c r="S160" s="378">
        <v>9</v>
      </c>
      <c r="T160" s="415">
        <v>58.1</v>
      </c>
      <c r="U160" s="378">
        <v>757</v>
      </c>
      <c r="V160" s="378">
        <v>14</v>
      </c>
      <c r="W160" s="378">
        <v>54.07</v>
      </c>
      <c r="X160" s="378">
        <v>1234</v>
      </c>
      <c r="Y160" s="416">
        <v>20</v>
      </c>
      <c r="Z160" s="20"/>
      <c r="AA160" s="241">
        <v>340800</v>
      </c>
      <c r="AB160" s="417">
        <v>67.333333333333329</v>
      </c>
      <c r="AC160" s="417">
        <v>67.333333333333329</v>
      </c>
      <c r="AD160" s="20">
        <v>60</v>
      </c>
      <c r="AE160" s="20">
        <v>3</v>
      </c>
      <c r="AF160" s="20">
        <v>202</v>
      </c>
      <c r="AH160" s="379"/>
      <c r="AI160" s="378"/>
      <c r="AJ160" s="378"/>
      <c r="AK160" s="378"/>
      <c r="AL160" s="378"/>
      <c r="AM160" s="378"/>
      <c r="AN160" s="20"/>
      <c r="AO160" s="418"/>
      <c r="AP160" s="378"/>
      <c r="AQ160" s="378"/>
      <c r="AR160" s="378"/>
      <c r="AS160" s="378"/>
      <c r="AT160" s="378"/>
      <c r="AU160" s="20"/>
      <c r="AV160" s="418"/>
      <c r="AW160" s="378"/>
      <c r="AX160" s="378"/>
      <c r="AY160" s="378"/>
      <c r="AZ160" s="378"/>
      <c r="BA160" s="378"/>
      <c r="BB160" s="20"/>
    </row>
    <row r="161" spans="1:54" x14ac:dyDescent="0.3">
      <c r="A161" s="199" t="s">
        <v>1878</v>
      </c>
      <c r="B161" s="199" t="s">
        <v>15</v>
      </c>
      <c r="C161" s="199" t="s">
        <v>1020</v>
      </c>
      <c r="D161" s="441" t="s">
        <v>1020</v>
      </c>
      <c r="E161" s="441" t="s">
        <v>10</v>
      </c>
      <c r="F161" s="441" t="s">
        <v>1020</v>
      </c>
      <c r="G161" s="441" t="s">
        <v>1020</v>
      </c>
      <c r="H161" s="245">
        <v>198200</v>
      </c>
      <c r="I161" s="246" t="s">
        <v>1020</v>
      </c>
      <c r="J161" s="246" t="s">
        <v>1020</v>
      </c>
      <c r="K161" s="442" t="s">
        <v>1020</v>
      </c>
      <c r="L161" s="322" t="s">
        <v>1020</v>
      </c>
      <c r="M161" s="246" t="s">
        <v>1020</v>
      </c>
      <c r="N161" s="246" t="s">
        <v>1020</v>
      </c>
      <c r="O161" s="246" t="s">
        <v>1020</v>
      </c>
      <c r="P161" s="246" t="s">
        <v>1020</v>
      </c>
      <c r="Q161" s="246" t="s">
        <v>1020</v>
      </c>
      <c r="R161" s="443" t="s">
        <v>1020</v>
      </c>
      <c r="S161" s="444" t="s">
        <v>1020</v>
      </c>
      <c r="T161" s="445" t="s">
        <v>1020</v>
      </c>
      <c r="U161" s="444" t="s">
        <v>1020</v>
      </c>
      <c r="V161" s="444" t="s">
        <v>1020</v>
      </c>
      <c r="W161" s="444" t="s">
        <v>1020</v>
      </c>
      <c r="X161" s="444" t="s">
        <v>1020</v>
      </c>
      <c r="Y161" s="446" t="s">
        <v>1020</v>
      </c>
      <c r="Z161" s="372"/>
      <c r="AA161" s="245">
        <v>198200</v>
      </c>
      <c r="AB161" s="442">
        <v>0</v>
      </c>
      <c r="AC161" s="442">
        <v>0</v>
      </c>
      <c r="AD161" s="246">
        <v>37</v>
      </c>
      <c r="AE161" s="246">
        <v>0</v>
      </c>
      <c r="AF161" s="246">
        <v>0</v>
      </c>
      <c r="AG161" s="200"/>
      <c r="AH161" s="449"/>
      <c r="AI161" s="444"/>
      <c r="AJ161" s="444"/>
      <c r="AK161" s="444"/>
      <c r="AL161" s="444"/>
      <c r="AM161" s="444"/>
      <c r="AN161" s="199"/>
      <c r="AO161" s="450"/>
      <c r="AP161" s="444"/>
      <c r="AQ161" s="444"/>
      <c r="AR161" s="444"/>
      <c r="AS161" s="444"/>
      <c r="AT161" s="444"/>
      <c r="AU161" s="199"/>
      <c r="AV161" s="450"/>
      <c r="AW161" s="444"/>
      <c r="AX161" s="444"/>
      <c r="AY161" s="444"/>
      <c r="AZ161" s="444"/>
      <c r="BA161" s="444"/>
      <c r="BB161" s="199"/>
    </row>
    <row r="162" spans="1:54" x14ac:dyDescent="0.3">
      <c r="A162" s="21" t="s">
        <v>1109</v>
      </c>
      <c r="B162" s="21" t="s">
        <v>25</v>
      </c>
      <c r="C162" s="21" t="s">
        <v>25</v>
      </c>
      <c r="D162" s="299" t="s">
        <v>1998</v>
      </c>
      <c r="E162" s="299" t="s">
        <v>38</v>
      </c>
      <c r="F162" s="299" t="s">
        <v>38</v>
      </c>
      <c r="G162" s="299" t="s">
        <v>1998</v>
      </c>
      <c r="H162" s="241">
        <v>398400</v>
      </c>
      <c r="I162" s="20">
        <v>1230</v>
      </c>
      <c r="J162" s="20">
        <v>17</v>
      </c>
      <c r="K162" s="417">
        <v>72.352941176470594</v>
      </c>
      <c r="L162" s="243">
        <v>1230</v>
      </c>
      <c r="M162" s="20">
        <v>17</v>
      </c>
      <c r="N162" s="20">
        <v>72.352941176470594</v>
      </c>
      <c r="O162" s="20">
        <v>1613</v>
      </c>
      <c r="P162" s="20">
        <v>22</v>
      </c>
      <c r="Q162" s="20">
        <v>73.3</v>
      </c>
      <c r="R162" s="414">
        <v>904</v>
      </c>
      <c r="S162" s="378">
        <v>13</v>
      </c>
      <c r="T162" s="415">
        <v>69.5</v>
      </c>
      <c r="U162" s="378">
        <v>1295</v>
      </c>
      <c r="V162" s="378">
        <v>17</v>
      </c>
      <c r="W162" s="378">
        <v>76.180000000000007</v>
      </c>
      <c r="X162" s="378">
        <v>1783</v>
      </c>
      <c r="Y162" s="416">
        <v>22</v>
      </c>
      <c r="Z162" s="21"/>
      <c r="AA162" s="241">
        <v>367900</v>
      </c>
      <c r="AB162" s="417">
        <v>53.666666666666664</v>
      </c>
      <c r="AC162" s="417">
        <v>53.666666666666664</v>
      </c>
      <c r="AD162" s="20">
        <v>102</v>
      </c>
      <c r="AE162" s="20">
        <v>3</v>
      </c>
      <c r="AF162" s="20">
        <v>161</v>
      </c>
      <c r="AH162" s="379"/>
      <c r="AI162" s="378"/>
      <c r="AJ162" s="378"/>
      <c r="AK162" s="378"/>
      <c r="AL162" s="378"/>
      <c r="AM162" s="378"/>
      <c r="AN162" s="21"/>
      <c r="AO162" s="418"/>
      <c r="AP162" s="378"/>
      <c r="AQ162" s="378"/>
      <c r="AR162" s="378"/>
      <c r="AS162" s="378"/>
      <c r="AT162" s="378"/>
      <c r="AU162" s="21"/>
      <c r="AV162" s="418"/>
      <c r="AW162" s="378"/>
      <c r="AX162" s="378"/>
      <c r="AY162" s="378"/>
      <c r="AZ162" s="378"/>
      <c r="BA162" s="378"/>
      <c r="BB162" s="21"/>
    </row>
    <row r="163" spans="1:54" x14ac:dyDescent="0.3">
      <c r="A163" s="21" t="s">
        <v>1110</v>
      </c>
      <c r="B163" s="21" t="s">
        <v>26</v>
      </c>
      <c r="C163" s="21" t="s">
        <v>26</v>
      </c>
      <c r="D163" s="299" t="s">
        <v>1998</v>
      </c>
      <c r="E163" s="299" t="s">
        <v>10</v>
      </c>
      <c r="F163" s="299" t="s">
        <v>10</v>
      </c>
      <c r="G163" s="299" t="s">
        <v>1998</v>
      </c>
      <c r="H163" s="241">
        <v>611900</v>
      </c>
      <c r="I163" s="20">
        <v>2334</v>
      </c>
      <c r="J163" s="20">
        <v>21</v>
      </c>
      <c r="K163" s="417">
        <v>111.14285714285714</v>
      </c>
      <c r="L163" s="243">
        <v>2334</v>
      </c>
      <c r="M163" s="20">
        <v>21</v>
      </c>
      <c r="N163" s="20">
        <v>111.14285714285714</v>
      </c>
      <c r="O163" s="20">
        <v>1671</v>
      </c>
      <c r="P163" s="20">
        <v>20</v>
      </c>
      <c r="Q163" s="20">
        <v>83.5</v>
      </c>
      <c r="R163" s="414">
        <v>1657</v>
      </c>
      <c r="S163" s="378">
        <v>17</v>
      </c>
      <c r="T163" s="415">
        <v>97.5</v>
      </c>
      <c r="U163" s="378">
        <v>2342</v>
      </c>
      <c r="V163" s="378">
        <v>20</v>
      </c>
      <c r="W163" s="378">
        <v>117.1</v>
      </c>
      <c r="X163" s="378">
        <v>2627</v>
      </c>
      <c r="Y163" s="416">
        <v>22</v>
      </c>
      <c r="Z163" s="20"/>
      <c r="AA163" s="241">
        <v>604600</v>
      </c>
      <c r="AB163" s="417">
        <v>111.5</v>
      </c>
      <c r="AC163" s="417">
        <v>122</v>
      </c>
      <c r="AD163" s="20">
        <v>106</v>
      </c>
      <c r="AE163" s="20">
        <v>8</v>
      </c>
      <c r="AF163" s="20">
        <v>892</v>
      </c>
      <c r="AH163" s="379"/>
      <c r="AI163" s="378"/>
      <c r="AJ163" s="378"/>
      <c r="AK163" s="378"/>
      <c r="AL163" s="378"/>
      <c r="AM163" s="378"/>
      <c r="AN163" s="20"/>
      <c r="AO163" s="418"/>
      <c r="AP163" s="378"/>
      <c r="AQ163" s="378"/>
      <c r="AR163" s="378"/>
      <c r="AS163" s="378"/>
      <c r="AT163" s="378"/>
      <c r="AU163" s="20"/>
      <c r="AV163" s="418"/>
      <c r="AW163" s="378"/>
      <c r="AX163" s="378"/>
      <c r="AY163" s="378"/>
      <c r="AZ163" s="378"/>
      <c r="BA163" s="378"/>
      <c r="BB163" s="20"/>
    </row>
    <row r="164" spans="1:54" x14ac:dyDescent="0.3">
      <c r="A164" s="21" t="s">
        <v>1111</v>
      </c>
      <c r="B164" s="21" t="s">
        <v>14</v>
      </c>
      <c r="C164" s="21" t="s">
        <v>14</v>
      </c>
      <c r="D164" s="299" t="s">
        <v>1998</v>
      </c>
      <c r="E164" s="435" t="s">
        <v>10</v>
      </c>
      <c r="F164" s="299" t="s">
        <v>1971</v>
      </c>
      <c r="G164" s="299" t="s">
        <v>38</v>
      </c>
      <c r="H164" s="241">
        <v>520299.99999999994</v>
      </c>
      <c r="I164" s="20">
        <v>2079</v>
      </c>
      <c r="J164" s="20">
        <v>22</v>
      </c>
      <c r="K164" s="417">
        <v>94.5</v>
      </c>
      <c r="L164" s="243">
        <v>2079</v>
      </c>
      <c r="M164" s="20">
        <v>22</v>
      </c>
      <c r="N164" s="20">
        <v>94.5</v>
      </c>
      <c r="O164" s="20">
        <v>2308</v>
      </c>
      <c r="P164" s="20">
        <v>22</v>
      </c>
      <c r="Q164" s="20">
        <v>104.9</v>
      </c>
      <c r="R164" s="414">
        <v>1687</v>
      </c>
      <c r="S164" s="378">
        <v>17</v>
      </c>
      <c r="T164" s="415">
        <v>99.2</v>
      </c>
      <c r="U164" s="378">
        <v>1956</v>
      </c>
      <c r="V164" s="378">
        <v>22</v>
      </c>
      <c r="W164" s="378">
        <v>88.91</v>
      </c>
      <c r="X164" s="378">
        <v>2107</v>
      </c>
      <c r="Y164" s="416">
        <v>22</v>
      </c>
      <c r="Z164" s="21"/>
      <c r="AA164" s="241">
        <v>486700</v>
      </c>
      <c r="AB164" s="417">
        <v>89.25</v>
      </c>
      <c r="AC164" s="417">
        <v>95.333333333333329</v>
      </c>
      <c r="AD164" s="20">
        <v>110</v>
      </c>
      <c r="AE164" s="20">
        <v>8</v>
      </c>
      <c r="AF164" s="20">
        <v>714</v>
      </c>
      <c r="AH164" s="418"/>
      <c r="AI164" s="378"/>
      <c r="AJ164" s="378"/>
      <c r="AK164" s="378"/>
      <c r="AL164" s="378"/>
      <c r="AM164" s="378"/>
      <c r="AN164" s="20"/>
      <c r="AO164" s="418"/>
      <c r="AP164" s="378"/>
      <c r="AQ164" s="378"/>
      <c r="AR164" s="378"/>
      <c r="AS164" s="378"/>
      <c r="AT164" s="378"/>
      <c r="AU164" s="20"/>
      <c r="AV164" s="418"/>
      <c r="AW164" s="378"/>
      <c r="AX164" s="378"/>
      <c r="AY164" s="378"/>
      <c r="AZ164" s="378"/>
      <c r="BA164" s="378"/>
      <c r="BB164" s="20"/>
    </row>
    <row r="165" spans="1:54" x14ac:dyDescent="0.3">
      <c r="A165" s="21" t="s">
        <v>899</v>
      </c>
      <c r="B165" s="21" t="s">
        <v>41</v>
      </c>
      <c r="C165" s="21" t="s">
        <v>41</v>
      </c>
      <c r="D165" s="299" t="s">
        <v>1998</v>
      </c>
      <c r="E165" s="299" t="s">
        <v>10</v>
      </c>
      <c r="F165" s="299" t="s">
        <v>10</v>
      </c>
      <c r="G165" s="299" t="s">
        <v>1998</v>
      </c>
      <c r="H165" s="241">
        <v>571000</v>
      </c>
      <c r="I165" s="20">
        <v>2178</v>
      </c>
      <c r="J165" s="20">
        <v>21</v>
      </c>
      <c r="K165" s="417">
        <v>103.71428571428571</v>
      </c>
      <c r="L165" s="243">
        <v>2178</v>
      </c>
      <c r="M165" s="20">
        <v>21</v>
      </c>
      <c r="N165" s="20">
        <v>103.71428571428571</v>
      </c>
      <c r="O165" s="20">
        <v>1806</v>
      </c>
      <c r="P165" s="20">
        <v>20</v>
      </c>
      <c r="Q165" s="20">
        <v>90.3</v>
      </c>
      <c r="R165" s="414">
        <v>1002</v>
      </c>
      <c r="S165" s="378">
        <v>12</v>
      </c>
      <c r="T165" s="415">
        <v>83.5</v>
      </c>
      <c r="U165" s="378">
        <v>2164</v>
      </c>
      <c r="V165" s="378">
        <v>22</v>
      </c>
      <c r="W165" s="378">
        <v>98.36</v>
      </c>
      <c r="X165" s="378">
        <v>0</v>
      </c>
      <c r="Y165" s="416">
        <v>0</v>
      </c>
      <c r="Z165" s="21"/>
      <c r="AA165" s="241">
        <v>480600</v>
      </c>
      <c r="AB165" s="417">
        <v>92.25</v>
      </c>
      <c r="AC165" s="417">
        <v>76.666666666666671</v>
      </c>
      <c r="AD165" s="20">
        <v>103</v>
      </c>
      <c r="AE165" s="20">
        <v>8</v>
      </c>
      <c r="AF165" s="20">
        <v>738</v>
      </c>
      <c r="AH165" s="379"/>
      <c r="AI165" s="378"/>
      <c r="AJ165" s="378"/>
      <c r="AK165" s="378"/>
      <c r="AL165" s="378"/>
      <c r="AM165" s="378"/>
      <c r="AN165" s="21"/>
      <c r="AO165" s="418"/>
      <c r="AP165" s="378"/>
      <c r="AQ165" s="378"/>
      <c r="AR165" s="378"/>
      <c r="AS165" s="378"/>
      <c r="AT165" s="378"/>
      <c r="AU165" s="21"/>
      <c r="AV165" s="418"/>
      <c r="AW165" s="378"/>
      <c r="AX165" s="378"/>
      <c r="AY165" s="378"/>
      <c r="AZ165" s="378"/>
      <c r="BA165" s="378"/>
      <c r="BB165" s="21"/>
    </row>
    <row r="166" spans="1:54" x14ac:dyDescent="0.3">
      <c r="A166" s="21" t="s">
        <v>1112</v>
      </c>
      <c r="B166" s="21" t="s">
        <v>12</v>
      </c>
      <c r="C166" s="21" t="s">
        <v>12</v>
      </c>
      <c r="D166" s="299" t="s">
        <v>1998</v>
      </c>
      <c r="E166" s="299" t="s">
        <v>10</v>
      </c>
      <c r="F166" s="299" t="s">
        <v>10</v>
      </c>
      <c r="G166" s="299" t="s">
        <v>1998</v>
      </c>
      <c r="H166" s="241">
        <v>498000</v>
      </c>
      <c r="I166" s="20">
        <v>995</v>
      </c>
      <c r="J166" s="20">
        <v>11</v>
      </c>
      <c r="K166" s="417">
        <v>90.454545454545453</v>
      </c>
      <c r="L166" s="243">
        <v>995</v>
      </c>
      <c r="M166" s="20">
        <v>11</v>
      </c>
      <c r="N166" s="20">
        <v>90.454545454545453</v>
      </c>
      <c r="O166" s="20">
        <v>0</v>
      </c>
      <c r="P166" s="20">
        <v>0</v>
      </c>
      <c r="Q166" s="20">
        <v>0</v>
      </c>
      <c r="R166" s="414">
        <v>1771</v>
      </c>
      <c r="S166" s="378">
        <v>16</v>
      </c>
      <c r="T166" s="415">
        <v>110.7</v>
      </c>
      <c r="U166" s="378">
        <v>1970</v>
      </c>
      <c r="V166" s="378">
        <v>19</v>
      </c>
      <c r="W166" s="378">
        <v>103.68</v>
      </c>
      <c r="X166" s="378">
        <v>1828</v>
      </c>
      <c r="Y166" s="416">
        <v>18</v>
      </c>
      <c r="Z166" s="21"/>
      <c r="AA166" s="241">
        <v>498000</v>
      </c>
      <c r="AB166" s="417">
        <v>35</v>
      </c>
      <c r="AC166" s="417">
        <v>35</v>
      </c>
      <c r="AD166" s="20">
        <v>157</v>
      </c>
      <c r="AE166" s="20">
        <v>1</v>
      </c>
      <c r="AF166" s="20">
        <v>35</v>
      </c>
      <c r="AH166" s="379"/>
      <c r="AI166" s="378"/>
      <c r="AJ166" s="378"/>
      <c r="AK166" s="378"/>
      <c r="AL166" s="378"/>
      <c r="AM166" s="378"/>
      <c r="AN166" s="21"/>
      <c r="AO166" s="418"/>
      <c r="AP166" s="378"/>
      <c r="AQ166" s="378"/>
      <c r="AR166" s="378"/>
      <c r="AS166" s="378"/>
      <c r="AT166" s="378"/>
      <c r="AU166" s="21"/>
      <c r="AV166" s="418"/>
      <c r="AW166" s="378"/>
      <c r="AX166" s="378"/>
      <c r="AY166" s="378"/>
      <c r="AZ166" s="378"/>
      <c r="BA166" s="378"/>
      <c r="BB166" s="21"/>
    </row>
    <row r="167" spans="1:54" x14ac:dyDescent="0.3">
      <c r="A167" s="21" t="s">
        <v>969</v>
      </c>
      <c r="B167" s="21" t="s">
        <v>3</v>
      </c>
      <c r="C167" s="21" t="s">
        <v>3</v>
      </c>
      <c r="D167" s="299" t="s">
        <v>1998</v>
      </c>
      <c r="E167" s="299" t="s">
        <v>9</v>
      </c>
      <c r="F167" s="299" t="s">
        <v>9</v>
      </c>
      <c r="G167" s="299" t="s">
        <v>1998</v>
      </c>
      <c r="H167" s="241">
        <v>218500</v>
      </c>
      <c r="I167" s="20">
        <v>248</v>
      </c>
      <c r="J167" s="20">
        <v>5</v>
      </c>
      <c r="K167" s="417">
        <v>49.6</v>
      </c>
      <c r="L167" s="243">
        <v>248</v>
      </c>
      <c r="M167" s="20">
        <v>5</v>
      </c>
      <c r="N167" s="20">
        <v>49.6</v>
      </c>
      <c r="O167" s="20">
        <v>697</v>
      </c>
      <c r="P167" s="20">
        <v>10</v>
      </c>
      <c r="Q167" s="20">
        <v>69.7</v>
      </c>
      <c r="R167" s="414">
        <v>1066</v>
      </c>
      <c r="S167" s="378">
        <v>14</v>
      </c>
      <c r="T167" s="415">
        <v>76.099999999999994</v>
      </c>
      <c r="U167" s="378">
        <v>1573</v>
      </c>
      <c r="V167" s="378">
        <v>21</v>
      </c>
      <c r="W167" s="378">
        <v>74.900000000000006</v>
      </c>
      <c r="X167" s="378">
        <v>1343</v>
      </c>
      <c r="Y167" s="416">
        <v>17</v>
      </c>
      <c r="Z167" s="21"/>
      <c r="AA167" s="241">
        <v>238300</v>
      </c>
      <c r="AB167" s="417">
        <v>56.333333333333336</v>
      </c>
      <c r="AC167" s="417">
        <v>56.333333333333336</v>
      </c>
      <c r="AD167" s="20">
        <v>62</v>
      </c>
      <c r="AE167" s="20">
        <v>3</v>
      </c>
      <c r="AF167" s="20">
        <v>169</v>
      </c>
      <c r="AH167" s="379"/>
      <c r="AI167" s="378"/>
      <c r="AJ167" s="378"/>
      <c r="AK167" s="378"/>
      <c r="AL167" s="378"/>
      <c r="AM167" s="378"/>
      <c r="AN167" s="21"/>
      <c r="AO167" s="418"/>
      <c r="AP167" s="378"/>
      <c r="AQ167" s="378"/>
      <c r="AR167" s="378"/>
      <c r="AS167" s="378"/>
      <c r="AT167" s="378"/>
      <c r="AU167" s="21"/>
      <c r="AV167" s="418"/>
      <c r="AW167" s="378"/>
      <c r="AX167" s="378"/>
      <c r="AY167" s="378"/>
      <c r="AZ167" s="378"/>
      <c r="BA167" s="378"/>
      <c r="BB167" s="21"/>
    </row>
    <row r="168" spans="1:54" x14ac:dyDescent="0.3">
      <c r="A168" s="21" t="s">
        <v>1879</v>
      </c>
      <c r="B168" s="21" t="s">
        <v>25</v>
      </c>
      <c r="C168" s="21" t="s">
        <v>1020</v>
      </c>
      <c r="D168" s="299" t="s">
        <v>1020</v>
      </c>
      <c r="E168" s="299" t="s">
        <v>10</v>
      </c>
      <c r="F168" s="299" t="s">
        <v>1020</v>
      </c>
      <c r="G168" s="299" t="s">
        <v>1020</v>
      </c>
      <c r="H168" s="241">
        <v>276400</v>
      </c>
      <c r="I168" s="20">
        <v>251</v>
      </c>
      <c r="J168" s="20">
        <v>4</v>
      </c>
      <c r="K168" s="417">
        <v>62.75</v>
      </c>
      <c r="L168" s="243" t="s">
        <v>1020</v>
      </c>
      <c r="M168" s="20" t="s">
        <v>1020</v>
      </c>
      <c r="N168" s="20" t="s">
        <v>1020</v>
      </c>
      <c r="O168" s="20" t="s">
        <v>1020</v>
      </c>
      <c r="P168" s="20" t="s">
        <v>1020</v>
      </c>
      <c r="Q168" s="20" t="s">
        <v>1020</v>
      </c>
      <c r="R168" s="414" t="s">
        <v>1020</v>
      </c>
      <c r="S168" s="378" t="s">
        <v>1020</v>
      </c>
      <c r="T168" s="415" t="s">
        <v>1020</v>
      </c>
      <c r="U168" s="378" t="s">
        <v>1020</v>
      </c>
      <c r="V168" s="378" t="s">
        <v>1020</v>
      </c>
      <c r="W168" s="378" t="s">
        <v>1020</v>
      </c>
      <c r="X168" s="378" t="s">
        <v>1020</v>
      </c>
      <c r="Y168" s="416" t="s">
        <v>1020</v>
      </c>
      <c r="Z168" s="298"/>
      <c r="AA168" s="241">
        <v>278800</v>
      </c>
      <c r="AB168" s="417">
        <v>43.2</v>
      </c>
      <c r="AC168" s="417">
        <v>45.333333333333336</v>
      </c>
      <c r="AD168" s="20">
        <v>113</v>
      </c>
      <c r="AE168" s="20">
        <v>5</v>
      </c>
      <c r="AF168" s="20">
        <v>216</v>
      </c>
      <c r="AH168" s="379"/>
      <c r="AI168" s="378"/>
      <c r="AJ168" s="378"/>
      <c r="AK168" s="378"/>
      <c r="AL168" s="378"/>
      <c r="AM168" s="378"/>
      <c r="AN168" s="20"/>
      <c r="AO168" s="418"/>
      <c r="AP168" s="378"/>
      <c r="AQ168" s="378"/>
      <c r="AR168" s="378"/>
      <c r="AS168" s="378"/>
      <c r="AT168" s="378"/>
      <c r="AU168" s="20"/>
      <c r="AV168" s="418"/>
      <c r="AW168" s="378"/>
      <c r="AX168" s="378"/>
      <c r="AY168" s="378"/>
      <c r="AZ168" s="378"/>
      <c r="BA168" s="378"/>
      <c r="BB168" s="20"/>
    </row>
    <row r="169" spans="1:54" x14ac:dyDescent="0.3">
      <c r="A169" s="21" t="s">
        <v>1114</v>
      </c>
      <c r="B169" s="21" t="s">
        <v>2</v>
      </c>
      <c r="C169" s="21" t="s">
        <v>2</v>
      </c>
      <c r="D169" s="299" t="s">
        <v>1998</v>
      </c>
      <c r="E169" s="299" t="s">
        <v>1972</v>
      </c>
      <c r="F169" s="299" t="s">
        <v>1972</v>
      </c>
      <c r="G169" s="299" t="s">
        <v>1998</v>
      </c>
      <c r="H169" s="241">
        <v>368800</v>
      </c>
      <c r="I169" s="20">
        <v>521</v>
      </c>
      <c r="J169" s="20">
        <v>7</v>
      </c>
      <c r="K169" s="417">
        <v>74.428571428571431</v>
      </c>
      <c r="L169" s="243">
        <v>521</v>
      </c>
      <c r="M169" s="20">
        <v>7</v>
      </c>
      <c r="N169" s="20">
        <v>74.428571428571431</v>
      </c>
      <c r="O169" s="20">
        <v>0</v>
      </c>
      <c r="P169" s="20">
        <v>0</v>
      </c>
      <c r="Q169" s="20">
        <v>0</v>
      </c>
      <c r="R169" s="414">
        <v>0</v>
      </c>
      <c r="S169" s="378">
        <v>0</v>
      </c>
      <c r="T169" s="415">
        <v>0</v>
      </c>
      <c r="U169" s="378">
        <v>0</v>
      </c>
      <c r="V169" s="378">
        <v>0</v>
      </c>
      <c r="W169" s="378">
        <v>0</v>
      </c>
      <c r="X169" s="378">
        <v>0</v>
      </c>
      <c r="Y169" s="416">
        <v>0</v>
      </c>
      <c r="Z169" s="20"/>
      <c r="AA169" s="241">
        <v>256800</v>
      </c>
      <c r="AB169" s="417">
        <v>38.333333333333336</v>
      </c>
      <c r="AC169" s="417">
        <v>18.666666666666668</v>
      </c>
      <c r="AD169" s="20">
        <v>138</v>
      </c>
      <c r="AE169" s="20">
        <v>6</v>
      </c>
      <c r="AF169" s="20">
        <v>230</v>
      </c>
      <c r="AH169" s="379"/>
      <c r="AI169" s="378"/>
      <c r="AJ169" s="378"/>
      <c r="AK169" s="378"/>
      <c r="AL169" s="378"/>
      <c r="AM169" s="378"/>
      <c r="AN169" s="21"/>
      <c r="AO169" s="418"/>
      <c r="AP169" s="378"/>
      <c r="AQ169" s="378"/>
      <c r="AR169" s="378"/>
      <c r="AS169" s="378"/>
      <c r="AT169" s="378"/>
      <c r="AU169" s="21"/>
      <c r="AV169" s="418"/>
      <c r="AW169" s="378"/>
      <c r="AX169" s="378"/>
      <c r="AY169" s="378"/>
      <c r="AZ169" s="378"/>
      <c r="BA169" s="378"/>
      <c r="BB169" s="21"/>
    </row>
    <row r="170" spans="1:54" x14ac:dyDescent="0.3">
      <c r="A170" s="21" t="s">
        <v>1115</v>
      </c>
      <c r="B170" s="21" t="s">
        <v>19</v>
      </c>
      <c r="C170" s="21" t="s">
        <v>19</v>
      </c>
      <c r="D170" s="299" t="s">
        <v>1998</v>
      </c>
      <c r="E170" s="299" t="s">
        <v>9</v>
      </c>
      <c r="F170" s="299" t="s">
        <v>9</v>
      </c>
      <c r="G170" s="299" t="s">
        <v>1998</v>
      </c>
      <c r="H170" s="241">
        <v>521200.00000000006</v>
      </c>
      <c r="I170" s="20">
        <v>1988</v>
      </c>
      <c r="J170" s="20">
        <v>21</v>
      </c>
      <c r="K170" s="417">
        <v>94.666666666666671</v>
      </c>
      <c r="L170" s="243">
        <v>1988</v>
      </c>
      <c r="M170" s="20">
        <v>21</v>
      </c>
      <c r="N170" s="20">
        <v>94.666666666666671</v>
      </c>
      <c r="O170" s="20">
        <v>2044</v>
      </c>
      <c r="P170" s="20">
        <v>22</v>
      </c>
      <c r="Q170" s="20">
        <v>92.9</v>
      </c>
      <c r="R170" s="414">
        <v>201</v>
      </c>
      <c r="S170" s="378">
        <v>3</v>
      </c>
      <c r="T170" s="415">
        <v>67</v>
      </c>
      <c r="U170" s="378">
        <v>282</v>
      </c>
      <c r="V170" s="378">
        <v>5</v>
      </c>
      <c r="W170" s="378">
        <v>56.4</v>
      </c>
      <c r="X170" s="378">
        <v>80</v>
      </c>
      <c r="Y170" s="416">
        <v>2</v>
      </c>
      <c r="Z170" s="20"/>
      <c r="AA170" s="241">
        <v>407000</v>
      </c>
      <c r="AB170" s="417">
        <v>74.5</v>
      </c>
      <c r="AC170" s="417">
        <v>60</v>
      </c>
      <c r="AD170" s="20">
        <v>108</v>
      </c>
      <c r="AE170" s="20">
        <v>8</v>
      </c>
      <c r="AF170" s="20">
        <v>596</v>
      </c>
      <c r="AH170" s="418"/>
      <c r="AI170" s="378"/>
      <c r="AJ170" s="378"/>
      <c r="AK170" s="378"/>
      <c r="AL170" s="378"/>
      <c r="AM170" s="378"/>
      <c r="AN170" s="20"/>
      <c r="AO170" s="418"/>
      <c r="AP170" s="378"/>
      <c r="AQ170" s="378"/>
      <c r="AR170" s="378"/>
      <c r="AS170" s="378"/>
      <c r="AT170" s="378"/>
      <c r="AU170" s="20"/>
      <c r="AV170" s="418"/>
      <c r="AW170" s="378"/>
      <c r="AX170" s="378"/>
      <c r="AY170" s="378"/>
      <c r="AZ170" s="378"/>
      <c r="BA170" s="378"/>
      <c r="BB170" s="20"/>
    </row>
    <row r="171" spans="1:54" x14ac:dyDescent="0.3">
      <c r="A171" s="199" t="s">
        <v>1116</v>
      </c>
      <c r="B171" s="199" t="s">
        <v>26</v>
      </c>
      <c r="C171" s="199" t="s">
        <v>26</v>
      </c>
      <c r="D171" s="441" t="s">
        <v>1998</v>
      </c>
      <c r="E171" s="441" t="s">
        <v>1972</v>
      </c>
      <c r="F171" s="441" t="s">
        <v>1972</v>
      </c>
      <c r="G171" s="441" t="s">
        <v>1998</v>
      </c>
      <c r="H171" s="245">
        <v>163800</v>
      </c>
      <c r="I171" s="246">
        <v>0</v>
      </c>
      <c r="J171" s="246">
        <v>0</v>
      </c>
      <c r="K171" s="442" t="s">
        <v>1020</v>
      </c>
      <c r="L171" s="322">
        <v>0</v>
      </c>
      <c r="M171" s="246">
        <v>0</v>
      </c>
      <c r="N171" s="246">
        <v>0</v>
      </c>
      <c r="O171" s="246">
        <v>238</v>
      </c>
      <c r="P171" s="246">
        <v>4</v>
      </c>
      <c r="Q171" s="246">
        <v>59.5</v>
      </c>
      <c r="R171" s="443">
        <v>761</v>
      </c>
      <c r="S171" s="444">
        <v>12</v>
      </c>
      <c r="T171" s="445">
        <v>63.4</v>
      </c>
      <c r="U171" s="444">
        <v>598</v>
      </c>
      <c r="V171" s="444">
        <v>9</v>
      </c>
      <c r="W171" s="444">
        <v>66.44</v>
      </c>
      <c r="X171" s="444">
        <v>256</v>
      </c>
      <c r="Y171" s="446">
        <v>5</v>
      </c>
      <c r="Z171" s="246"/>
      <c r="AA171" s="245">
        <v>163800</v>
      </c>
      <c r="AB171" s="442">
        <v>0</v>
      </c>
      <c r="AC171" s="442">
        <v>0</v>
      </c>
      <c r="AD171" s="246">
        <v>31</v>
      </c>
      <c r="AE171" s="246">
        <v>0</v>
      </c>
      <c r="AF171" s="246">
        <v>0</v>
      </c>
      <c r="AG171" s="200"/>
      <c r="AH171" s="449"/>
      <c r="AI171" s="444"/>
      <c r="AJ171" s="444"/>
      <c r="AK171" s="444"/>
      <c r="AL171" s="444"/>
      <c r="AM171" s="444"/>
      <c r="AN171" s="246"/>
      <c r="AO171" s="450"/>
      <c r="AP171" s="444"/>
      <c r="AQ171" s="444"/>
      <c r="AR171" s="444"/>
      <c r="AS171" s="444"/>
      <c r="AT171" s="444"/>
      <c r="AU171" s="246"/>
      <c r="AV171" s="450"/>
      <c r="AW171" s="444"/>
      <c r="AX171" s="444"/>
      <c r="AY171" s="444"/>
      <c r="AZ171" s="444"/>
      <c r="BA171" s="444"/>
      <c r="BB171" s="246"/>
    </row>
    <row r="172" spans="1:54" x14ac:dyDescent="0.3">
      <c r="A172" s="21" t="s">
        <v>1117</v>
      </c>
      <c r="B172" s="21" t="s">
        <v>24</v>
      </c>
      <c r="C172" s="21" t="s">
        <v>24</v>
      </c>
      <c r="D172" s="299" t="s">
        <v>1998</v>
      </c>
      <c r="E172" s="435" t="s">
        <v>1974</v>
      </c>
      <c r="F172" s="299" t="s">
        <v>9</v>
      </c>
      <c r="G172" s="299" t="s">
        <v>38</v>
      </c>
      <c r="H172" s="241">
        <v>309500</v>
      </c>
      <c r="I172" s="20">
        <v>506</v>
      </c>
      <c r="J172" s="20">
        <v>9</v>
      </c>
      <c r="K172" s="417">
        <v>56.222222222222221</v>
      </c>
      <c r="L172" s="243">
        <v>506</v>
      </c>
      <c r="M172" s="20">
        <v>9</v>
      </c>
      <c r="N172" s="20">
        <v>56.222222222222221</v>
      </c>
      <c r="O172" s="20">
        <v>1447</v>
      </c>
      <c r="P172" s="20">
        <v>20</v>
      </c>
      <c r="Q172" s="20">
        <v>72.3</v>
      </c>
      <c r="R172" s="414">
        <v>1270</v>
      </c>
      <c r="S172" s="378">
        <v>17</v>
      </c>
      <c r="T172" s="415">
        <v>74.7</v>
      </c>
      <c r="U172" s="378">
        <v>723</v>
      </c>
      <c r="V172" s="378">
        <v>9</v>
      </c>
      <c r="W172" s="378">
        <v>80.33</v>
      </c>
      <c r="X172" s="378">
        <v>1662</v>
      </c>
      <c r="Y172" s="416">
        <v>22</v>
      </c>
      <c r="Z172" s="280"/>
      <c r="AA172" s="241">
        <v>266300</v>
      </c>
      <c r="AB172" s="417">
        <v>48.375</v>
      </c>
      <c r="AC172" s="417">
        <v>55.666666666666664</v>
      </c>
      <c r="AD172" s="20">
        <v>47</v>
      </c>
      <c r="AE172" s="20">
        <v>8</v>
      </c>
      <c r="AF172" s="20">
        <v>387</v>
      </c>
      <c r="AH172" s="379"/>
      <c r="AI172" s="378"/>
      <c r="AJ172" s="378"/>
      <c r="AK172" s="378"/>
      <c r="AL172" s="378"/>
      <c r="AM172" s="378"/>
      <c r="AN172" s="20"/>
      <c r="AO172" s="418"/>
      <c r="AP172" s="378"/>
      <c r="AQ172" s="378"/>
      <c r="AR172" s="378"/>
      <c r="AS172" s="378"/>
      <c r="AT172" s="378"/>
      <c r="AU172" s="20"/>
      <c r="AV172" s="418"/>
      <c r="AW172" s="378"/>
      <c r="AX172" s="378"/>
      <c r="AY172" s="378"/>
      <c r="AZ172" s="378"/>
      <c r="BA172" s="378"/>
      <c r="BB172" s="20"/>
    </row>
    <row r="173" spans="1:54" x14ac:dyDescent="0.3">
      <c r="A173" s="21" t="s">
        <v>1118</v>
      </c>
      <c r="B173" s="21" t="s">
        <v>22</v>
      </c>
      <c r="C173" s="21" t="s">
        <v>22</v>
      </c>
      <c r="D173" s="299" t="s">
        <v>1998</v>
      </c>
      <c r="E173" s="435" t="s">
        <v>1972</v>
      </c>
      <c r="F173" s="299" t="s">
        <v>10</v>
      </c>
      <c r="G173" s="299" t="s">
        <v>38</v>
      </c>
      <c r="H173" s="241">
        <v>419000</v>
      </c>
      <c r="I173" s="20">
        <v>99</v>
      </c>
      <c r="J173" s="20">
        <v>2</v>
      </c>
      <c r="K173" s="417">
        <v>49.5</v>
      </c>
      <c r="L173" s="243">
        <v>99</v>
      </c>
      <c r="M173" s="20">
        <v>2</v>
      </c>
      <c r="N173" s="20">
        <v>49.5</v>
      </c>
      <c r="O173" s="20">
        <v>1631</v>
      </c>
      <c r="P173" s="20">
        <v>15</v>
      </c>
      <c r="Q173" s="20">
        <v>108.7</v>
      </c>
      <c r="R173" s="414">
        <v>307</v>
      </c>
      <c r="S173" s="378">
        <v>3</v>
      </c>
      <c r="T173" s="415">
        <v>102.3</v>
      </c>
      <c r="U173" s="378">
        <v>2245</v>
      </c>
      <c r="V173" s="378">
        <v>22</v>
      </c>
      <c r="W173" s="378">
        <v>102.05</v>
      </c>
      <c r="X173" s="378">
        <v>2119</v>
      </c>
      <c r="Y173" s="416">
        <v>22</v>
      </c>
      <c r="Z173" s="20"/>
      <c r="AA173" s="241">
        <v>387400</v>
      </c>
      <c r="AB173" s="417">
        <v>68.125</v>
      </c>
      <c r="AC173" s="417">
        <v>73</v>
      </c>
      <c r="AD173" s="20">
        <v>77</v>
      </c>
      <c r="AE173" s="20">
        <v>8</v>
      </c>
      <c r="AF173" s="20">
        <v>545</v>
      </c>
      <c r="AH173" s="379"/>
      <c r="AI173" s="378"/>
      <c r="AJ173" s="378"/>
      <c r="AK173" s="378"/>
      <c r="AL173" s="378"/>
      <c r="AM173" s="378"/>
      <c r="AN173" s="21"/>
      <c r="AO173" s="418"/>
      <c r="AP173" s="378"/>
      <c r="AQ173" s="378"/>
      <c r="AR173" s="378"/>
      <c r="AS173" s="378"/>
      <c r="AT173" s="378"/>
      <c r="AU173" s="21"/>
      <c r="AV173" s="418"/>
      <c r="AW173" s="378"/>
      <c r="AX173" s="378"/>
      <c r="AY173" s="378"/>
      <c r="AZ173" s="378"/>
      <c r="BA173" s="378"/>
      <c r="BB173" s="21"/>
    </row>
    <row r="174" spans="1:54" x14ac:dyDescent="0.3">
      <c r="A174" s="21" t="s">
        <v>1119</v>
      </c>
      <c r="B174" s="21" t="s">
        <v>26</v>
      </c>
      <c r="C174" s="21" t="s">
        <v>26</v>
      </c>
      <c r="D174" s="299" t="s">
        <v>1998</v>
      </c>
      <c r="E174" s="299" t="s">
        <v>38</v>
      </c>
      <c r="F174" s="299" t="s">
        <v>38</v>
      </c>
      <c r="G174" s="299" t="s">
        <v>1998</v>
      </c>
      <c r="H174" s="241">
        <v>474200</v>
      </c>
      <c r="I174" s="20">
        <v>1895</v>
      </c>
      <c r="J174" s="20">
        <v>22</v>
      </c>
      <c r="K174" s="417">
        <v>86.13636363636364</v>
      </c>
      <c r="L174" s="243">
        <v>1895</v>
      </c>
      <c r="M174" s="20">
        <v>22</v>
      </c>
      <c r="N174" s="20">
        <v>86.13636363636364</v>
      </c>
      <c r="O174" s="20">
        <v>206</v>
      </c>
      <c r="P174" s="20">
        <v>4</v>
      </c>
      <c r="Q174" s="20">
        <v>51.5</v>
      </c>
      <c r="R174" s="414">
        <v>0</v>
      </c>
      <c r="S174" s="378">
        <v>0</v>
      </c>
      <c r="T174" s="415">
        <v>0</v>
      </c>
      <c r="U174" s="378">
        <v>754</v>
      </c>
      <c r="V174" s="378">
        <v>11</v>
      </c>
      <c r="W174" s="378">
        <v>68.55</v>
      </c>
      <c r="X174" s="378">
        <v>1549</v>
      </c>
      <c r="Y174" s="416">
        <v>20</v>
      </c>
      <c r="Z174" s="20"/>
      <c r="AA174" s="241">
        <v>556100</v>
      </c>
      <c r="AB174" s="417">
        <v>103.25</v>
      </c>
      <c r="AC174" s="417">
        <v>120.33333333333333</v>
      </c>
      <c r="AD174" s="20">
        <v>44</v>
      </c>
      <c r="AE174" s="20">
        <v>8</v>
      </c>
      <c r="AF174" s="20">
        <v>826</v>
      </c>
      <c r="AH174" s="379"/>
      <c r="AI174" s="378"/>
      <c r="AJ174" s="378"/>
      <c r="AK174" s="378"/>
      <c r="AL174" s="378"/>
      <c r="AM174" s="378"/>
      <c r="AN174" s="20"/>
      <c r="AO174" s="418"/>
      <c r="AP174" s="378"/>
      <c r="AQ174" s="378"/>
      <c r="AR174" s="378"/>
      <c r="AS174" s="378"/>
      <c r="AT174" s="378"/>
      <c r="AU174" s="20"/>
      <c r="AV174" s="418"/>
      <c r="AW174" s="378"/>
      <c r="AX174" s="378"/>
      <c r="AY174" s="378"/>
      <c r="AZ174" s="378"/>
      <c r="BA174" s="378"/>
      <c r="BB174" s="20"/>
    </row>
    <row r="175" spans="1:54" x14ac:dyDescent="0.3">
      <c r="A175" s="21" t="s">
        <v>1120</v>
      </c>
      <c r="B175" s="21" t="s">
        <v>26</v>
      </c>
      <c r="C175" s="21" t="s">
        <v>26</v>
      </c>
      <c r="D175" s="299" t="s">
        <v>1998</v>
      </c>
      <c r="E175" s="299" t="s">
        <v>10</v>
      </c>
      <c r="F175" s="299" t="s">
        <v>10</v>
      </c>
      <c r="G175" s="299" t="s">
        <v>1998</v>
      </c>
      <c r="H175" s="241">
        <v>379400</v>
      </c>
      <c r="I175" s="20">
        <v>0</v>
      </c>
      <c r="J175" s="20">
        <v>0</v>
      </c>
      <c r="K175" s="417" t="s">
        <v>1020</v>
      </c>
      <c r="L175" s="243">
        <v>0</v>
      </c>
      <c r="M175" s="20">
        <v>0</v>
      </c>
      <c r="N175" s="20">
        <v>0</v>
      </c>
      <c r="O175" s="20">
        <v>1895</v>
      </c>
      <c r="P175" s="20">
        <v>22</v>
      </c>
      <c r="Q175" s="20">
        <v>86.1</v>
      </c>
      <c r="R175" s="414">
        <v>1622</v>
      </c>
      <c r="S175" s="378">
        <v>17</v>
      </c>
      <c r="T175" s="415">
        <v>95.4</v>
      </c>
      <c r="U175" s="378">
        <v>1998</v>
      </c>
      <c r="V175" s="378">
        <v>22</v>
      </c>
      <c r="W175" s="378">
        <v>90.82</v>
      </c>
      <c r="X175" s="378">
        <v>2136</v>
      </c>
      <c r="Y175" s="416">
        <v>21</v>
      </c>
      <c r="Z175" s="21"/>
      <c r="AA175" s="241">
        <v>328200</v>
      </c>
      <c r="AB175" s="417">
        <v>65.625</v>
      </c>
      <c r="AC175" s="417">
        <v>52</v>
      </c>
      <c r="AD175" s="20">
        <v>65</v>
      </c>
      <c r="AE175" s="20">
        <v>8</v>
      </c>
      <c r="AF175" s="20">
        <v>525</v>
      </c>
      <c r="AH175" s="379"/>
      <c r="AI175" s="378"/>
      <c r="AJ175" s="378"/>
      <c r="AK175" s="378"/>
      <c r="AL175" s="378"/>
      <c r="AM175" s="378"/>
      <c r="AN175" s="21"/>
      <c r="AO175" s="418"/>
      <c r="AP175" s="378"/>
      <c r="AQ175" s="378"/>
      <c r="AR175" s="378"/>
      <c r="AS175" s="378"/>
      <c r="AT175" s="378"/>
      <c r="AU175" s="21"/>
      <c r="AV175" s="418"/>
      <c r="AW175" s="378"/>
      <c r="AX175" s="378"/>
      <c r="AY175" s="378"/>
      <c r="AZ175" s="378"/>
      <c r="BA175" s="378"/>
      <c r="BB175" s="21"/>
    </row>
    <row r="176" spans="1:54" x14ac:dyDescent="0.3">
      <c r="A176" s="21" t="s">
        <v>1643</v>
      </c>
      <c r="B176" s="21" t="s">
        <v>22</v>
      </c>
      <c r="C176" s="21" t="s">
        <v>22</v>
      </c>
      <c r="D176" s="299" t="s">
        <v>1998</v>
      </c>
      <c r="E176" s="299" t="s">
        <v>38</v>
      </c>
      <c r="F176" s="299" t="s">
        <v>38</v>
      </c>
      <c r="G176" s="299" t="s">
        <v>1998</v>
      </c>
      <c r="H176" s="241">
        <v>296600</v>
      </c>
      <c r="I176" s="20">
        <v>808</v>
      </c>
      <c r="J176" s="20">
        <v>15</v>
      </c>
      <c r="K176" s="417">
        <v>53.866666666666667</v>
      </c>
      <c r="L176" s="243">
        <v>808</v>
      </c>
      <c r="M176" s="20">
        <v>15</v>
      </c>
      <c r="N176" s="20">
        <v>53.866666666666667</v>
      </c>
      <c r="O176" s="20">
        <v>0</v>
      </c>
      <c r="P176" s="20">
        <v>0</v>
      </c>
      <c r="Q176" s="20">
        <v>0</v>
      </c>
      <c r="R176" s="414">
        <v>0</v>
      </c>
      <c r="S176" s="378">
        <v>0</v>
      </c>
      <c r="T176" s="415">
        <v>0</v>
      </c>
      <c r="U176" s="378">
        <v>0</v>
      </c>
      <c r="V176" s="378">
        <v>0</v>
      </c>
      <c r="W176" s="378">
        <v>0</v>
      </c>
      <c r="X176" s="378">
        <v>0</v>
      </c>
      <c r="Y176" s="416">
        <v>0</v>
      </c>
      <c r="Z176" s="21"/>
      <c r="AA176" s="241">
        <v>226200</v>
      </c>
      <c r="AB176" s="417">
        <v>38.714285714285715</v>
      </c>
      <c r="AC176" s="417">
        <v>40.666666666666664</v>
      </c>
      <c r="AD176" s="20">
        <v>61</v>
      </c>
      <c r="AE176" s="20">
        <v>7</v>
      </c>
      <c r="AF176" s="20">
        <v>271</v>
      </c>
      <c r="AH176" s="379"/>
      <c r="AI176" s="378"/>
      <c r="AJ176" s="378"/>
      <c r="AK176" s="378"/>
      <c r="AL176" s="378"/>
      <c r="AM176" s="378"/>
      <c r="AN176" s="21"/>
      <c r="AO176" s="418"/>
      <c r="AP176" s="378"/>
      <c r="AQ176" s="378"/>
      <c r="AR176" s="378"/>
      <c r="AS176" s="378"/>
      <c r="AT176" s="378"/>
      <c r="AU176" s="21"/>
      <c r="AV176" s="418"/>
      <c r="AW176" s="378"/>
      <c r="AX176" s="378"/>
      <c r="AY176" s="378"/>
      <c r="AZ176" s="378"/>
      <c r="BA176" s="378"/>
      <c r="BB176" s="21"/>
    </row>
    <row r="177" spans="1:56" x14ac:dyDescent="0.3">
      <c r="A177" s="21" t="s">
        <v>1123</v>
      </c>
      <c r="B177" s="21" t="s">
        <v>14</v>
      </c>
      <c r="C177" s="21" t="s">
        <v>14</v>
      </c>
      <c r="D177" s="299" t="s">
        <v>1998</v>
      </c>
      <c r="E177" s="299" t="s">
        <v>10</v>
      </c>
      <c r="F177" s="299" t="s">
        <v>10</v>
      </c>
      <c r="G177" s="299" t="s">
        <v>1998</v>
      </c>
      <c r="H177" s="241">
        <v>428900</v>
      </c>
      <c r="I177" s="20">
        <v>1714</v>
      </c>
      <c r="J177" s="20">
        <v>22</v>
      </c>
      <c r="K177" s="417">
        <v>77.909090909090907</v>
      </c>
      <c r="L177" s="243">
        <v>1714</v>
      </c>
      <c r="M177" s="20">
        <v>22</v>
      </c>
      <c r="N177" s="20">
        <v>77.909090909090907</v>
      </c>
      <c r="O177" s="20">
        <v>1154</v>
      </c>
      <c r="P177" s="20">
        <v>17</v>
      </c>
      <c r="Q177" s="20">
        <v>67.900000000000006</v>
      </c>
      <c r="R177" s="414">
        <v>1317</v>
      </c>
      <c r="S177" s="378">
        <v>16</v>
      </c>
      <c r="T177" s="415">
        <v>82.3</v>
      </c>
      <c r="U177" s="378">
        <v>265</v>
      </c>
      <c r="V177" s="378">
        <v>5</v>
      </c>
      <c r="W177" s="378">
        <v>53</v>
      </c>
      <c r="X177" s="378">
        <v>591</v>
      </c>
      <c r="Y177" s="416">
        <v>10</v>
      </c>
      <c r="Z177" s="21"/>
      <c r="AA177" s="241">
        <v>477500</v>
      </c>
      <c r="AB177" s="417">
        <v>94.75</v>
      </c>
      <c r="AC177" s="417">
        <v>86.666666666666671</v>
      </c>
      <c r="AD177" s="20">
        <v>110</v>
      </c>
      <c r="AE177" s="20">
        <v>8</v>
      </c>
      <c r="AF177" s="20">
        <v>758</v>
      </c>
      <c r="AH177" s="379"/>
      <c r="AI177" s="378"/>
      <c r="AJ177" s="378"/>
      <c r="AK177" s="378"/>
      <c r="AL177" s="378"/>
      <c r="AM177" s="378"/>
      <c r="AN177" s="21"/>
      <c r="AO177" s="418"/>
      <c r="AP177" s="378"/>
      <c r="AQ177" s="378"/>
      <c r="AR177" s="378"/>
      <c r="AS177" s="378"/>
      <c r="AT177" s="378"/>
      <c r="AU177" s="21"/>
      <c r="AV177" s="418"/>
      <c r="AW177" s="378"/>
      <c r="AX177" s="378"/>
      <c r="AY177" s="378"/>
      <c r="AZ177" s="378"/>
      <c r="BA177" s="378"/>
      <c r="BB177" s="21"/>
    </row>
    <row r="178" spans="1:56" x14ac:dyDescent="0.3">
      <c r="A178" s="21" t="s">
        <v>1644</v>
      </c>
      <c r="B178" s="21" t="s">
        <v>14</v>
      </c>
      <c r="C178" s="21" t="s">
        <v>14</v>
      </c>
      <c r="D178" s="299" t="s">
        <v>1998</v>
      </c>
      <c r="E178" s="435" t="s">
        <v>9</v>
      </c>
      <c r="F178" s="299" t="s">
        <v>1971</v>
      </c>
      <c r="G178" s="299" t="s">
        <v>38</v>
      </c>
      <c r="H178" s="241">
        <v>502500</v>
      </c>
      <c r="I178" s="20">
        <v>2008</v>
      </c>
      <c r="J178" s="20">
        <v>22</v>
      </c>
      <c r="K178" s="417">
        <v>91.272727272727266</v>
      </c>
      <c r="L178" s="243">
        <v>2008</v>
      </c>
      <c r="M178" s="20">
        <v>22</v>
      </c>
      <c r="N178" s="20">
        <v>91.272727272727266</v>
      </c>
      <c r="O178" s="20">
        <v>0</v>
      </c>
      <c r="P178" s="20">
        <v>0</v>
      </c>
      <c r="Q178" s="20">
        <v>0</v>
      </c>
      <c r="R178" s="414">
        <v>0</v>
      </c>
      <c r="S178" s="378">
        <v>0</v>
      </c>
      <c r="T178" s="415">
        <v>0</v>
      </c>
      <c r="U178" s="378">
        <v>0</v>
      </c>
      <c r="V178" s="378">
        <v>0</v>
      </c>
      <c r="W178" s="378">
        <v>0</v>
      </c>
      <c r="X178" s="378">
        <v>0</v>
      </c>
      <c r="Y178" s="416">
        <v>0</v>
      </c>
      <c r="Z178" s="298"/>
      <c r="AA178" s="241">
        <v>606500</v>
      </c>
      <c r="AB178" s="417">
        <v>120.5</v>
      </c>
      <c r="AC178" s="417">
        <v>99.333333333333329</v>
      </c>
      <c r="AD178" s="20">
        <v>190</v>
      </c>
      <c r="AE178" s="20">
        <v>8</v>
      </c>
      <c r="AF178" s="20">
        <v>964</v>
      </c>
      <c r="AH178" s="379"/>
      <c r="AI178" s="378"/>
      <c r="AJ178" s="378"/>
      <c r="AK178" s="378"/>
      <c r="AL178" s="378"/>
      <c r="AM178" s="378"/>
      <c r="AN178" s="21"/>
      <c r="AO178" s="418"/>
      <c r="AP178" s="378"/>
      <c r="AQ178" s="378"/>
      <c r="AR178" s="378"/>
      <c r="AS178" s="378"/>
      <c r="AT178" s="378"/>
      <c r="AU178" s="21"/>
      <c r="AV178" s="418"/>
      <c r="AW178" s="378"/>
      <c r="AX178" s="378"/>
      <c r="AY178" s="378"/>
      <c r="AZ178" s="378"/>
      <c r="BA178" s="378"/>
      <c r="BB178" s="21"/>
    </row>
    <row r="179" spans="1:56" x14ac:dyDescent="0.3">
      <c r="A179" s="21" t="s">
        <v>1124</v>
      </c>
      <c r="B179" s="21" t="s">
        <v>3</v>
      </c>
      <c r="C179" s="21" t="s">
        <v>3</v>
      </c>
      <c r="D179" s="299" t="s">
        <v>1998</v>
      </c>
      <c r="E179" s="299" t="s">
        <v>9</v>
      </c>
      <c r="F179" s="299" t="s">
        <v>9</v>
      </c>
      <c r="G179" s="299" t="s">
        <v>1998</v>
      </c>
      <c r="H179" s="241">
        <v>561100</v>
      </c>
      <c r="I179" s="20">
        <v>2242</v>
      </c>
      <c r="J179" s="20">
        <v>22</v>
      </c>
      <c r="K179" s="417">
        <v>101.90909090909091</v>
      </c>
      <c r="L179" s="243">
        <v>2242</v>
      </c>
      <c r="M179" s="20">
        <v>22</v>
      </c>
      <c r="N179" s="20">
        <v>101.90909090909091</v>
      </c>
      <c r="O179" s="20">
        <v>2095</v>
      </c>
      <c r="P179" s="20">
        <v>22</v>
      </c>
      <c r="Q179" s="20">
        <v>95.2</v>
      </c>
      <c r="R179" s="414">
        <v>500</v>
      </c>
      <c r="S179" s="378">
        <v>9</v>
      </c>
      <c r="T179" s="415">
        <v>55.6</v>
      </c>
      <c r="U179" s="378">
        <v>643</v>
      </c>
      <c r="V179" s="378">
        <v>9</v>
      </c>
      <c r="W179" s="378">
        <v>71.44</v>
      </c>
      <c r="X179" s="378">
        <v>574</v>
      </c>
      <c r="Y179" s="416">
        <v>10</v>
      </c>
      <c r="Z179" s="20"/>
      <c r="AA179" s="241">
        <v>439000</v>
      </c>
      <c r="AB179" s="417">
        <v>79.625</v>
      </c>
      <c r="AC179" s="417">
        <v>67.666666666666671</v>
      </c>
      <c r="AD179" s="20">
        <v>109</v>
      </c>
      <c r="AE179" s="20">
        <v>8</v>
      </c>
      <c r="AF179" s="20">
        <v>637</v>
      </c>
      <c r="AH179" s="418"/>
      <c r="AI179" s="378"/>
      <c r="AJ179" s="378"/>
      <c r="AK179" s="378"/>
      <c r="AL179" s="378"/>
      <c r="AM179" s="378"/>
      <c r="AN179" s="21"/>
      <c r="AO179" s="418"/>
      <c r="AP179" s="378"/>
      <c r="AQ179" s="378"/>
      <c r="AR179" s="378"/>
      <c r="AS179" s="378"/>
      <c r="AT179" s="378"/>
      <c r="AU179" s="21"/>
      <c r="AV179" s="418"/>
      <c r="AW179" s="378"/>
      <c r="AX179" s="378"/>
      <c r="AY179" s="378"/>
      <c r="AZ179" s="378"/>
      <c r="BA179" s="378"/>
      <c r="BB179" s="21"/>
    </row>
    <row r="180" spans="1:56" x14ac:dyDescent="0.3">
      <c r="A180" s="21" t="s">
        <v>1880</v>
      </c>
      <c r="B180" s="21" t="s">
        <v>15</v>
      </c>
      <c r="C180" s="21" t="s">
        <v>1020</v>
      </c>
      <c r="D180" s="299" t="s">
        <v>1020</v>
      </c>
      <c r="E180" s="299" t="s">
        <v>9</v>
      </c>
      <c r="F180" s="299" t="s">
        <v>1020</v>
      </c>
      <c r="G180" s="299" t="s">
        <v>1020</v>
      </c>
      <c r="H180" s="241">
        <v>277500</v>
      </c>
      <c r="I180" s="20">
        <v>392</v>
      </c>
      <c r="J180" s="20">
        <v>7</v>
      </c>
      <c r="K180" s="417">
        <v>56</v>
      </c>
      <c r="L180" s="243" t="s">
        <v>1020</v>
      </c>
      <c r="M180" s="20" t="s">
        <v>1020</v>
      </c>
      <c r="N180" s="20" t="s">
        <v>1020</v>
      </c>
      <c r="O180" s="20" t="s">
        <v>1020</v>
      </c>
      <c r="P180" s="20" t="s">
        <v>1020</v>
      </c>
      <c r="Q180" s="20" t="s">
        <v>1020</v>
      </c>
      <c r="R180" s="414" t="s">
        <v>1020</v>
      </c>
      <c r="S180" s="378" t="s">
        <v>1020</v>
      </c>
      <c r="T180" s="415" t="s">
        <v>1020</v>
      </c>
      <c r="U180" s="378" t="s">
        <v>1020</v>
      </c>
      <c r="V180" s="378" t="s">
        <v>1020</v>
      </c>
      <c r="W180" s="378" t="s">
        <v>1020</v>
      </c>
      <c r="X180" s="378" t="s">
        <v>1020</v>
      </c>
      <c r="Y180" s="416" t="s">
        <v>1020</v>
      </c>
      <c r="Z180" s="21"/>
      <c r="AA180" s="241">
        <v>295500</v>
      </c>
      <c r="AB180" s="417">
        <v>66</v>
      </c>
      <c r="AC180" s="417">
        <v>66</v>
      </c>
      <c r="AD180" s="20">
        <v>28</v>
      </c>
      <c r="AE180" s="20">
        <v>3</v>
      </c>
      <c r="AF180" s="20">
        <v>198</v>
      </c>
      <c r="AH180" s="418"/>
      <c r="AI180" s="378"/>
      <c r="AJ180" s="378"/>
      <c r="AK180" s="378"/>
      <c r="AL180" s="378"/>
      <c r="AM180" s="378"/>
      <c r="AN180" s="21"/>
      <c r="AO180" s="418"/>
      <c r="AP180" s="378"/>
      <c r="AQ180" s="378"/>
      <c r="AR180" s="378"/>
      <c r="AS180" s="378"/>
      <c r="AT180" s="378"/>
      <c r="AU180" s="21"/>
      <c r="AV180" s="418"/>
      <c r="AW180" s="378"/>
      <c r="AX180" s="378"/>
      <c r="AY180" s="378"/>
      <c r="AZ180" s="378"/>
      <c r="BA180" s="378"/>
      <c r="BB180" s="21"/>
    </row>
    <row r="181" spans="1:56" x14ac:dyDescent="0.3">
      <c r="A181" s="21" t="s">
        <v>1125</v>
      </c>
      <c r="B181" s="21" t="s">
        <v>18</v>
      </c>
      <c r="C181" s="21" t="s">
        <v>18</v>
      </c>
      <c r="D181" s="299" t="s">
        <v>1998</v>
      </c>
      <c r="E181" s="299" t="s">
        <v>10</v>
      </c>
      <c r="F181" s="299" t="s">
        <v>10</v>
      </c>
      <c r="G181" s="299" t="s">
        <v>1998</v>
      </c>
      <c r="H181" s="241">
        <v>457300</v>
      </c>
      <c r="I181" s="20">
        <v>1246</v>
      </c>
      <c r="J181" s="20">
        <v>15</v>
      </c>
      <c r="K181" s="417">
        <v>83.066666666666663</v>
      </c>
      <c r="L181" s="243">
        <v>1246</v>
      </c>
      <c r="M181" s="20">
        <v>15</v>
      </c>
      <c r="N181" s="20">
        <v>83.066666666666663</v>
      </c>
      <c r="O181" s="20">
        <v>1356</v>
      </c>
      <c r="P181" s="20">
        <v>13</v>
      </c>
      <c r="Q181" s="20">
        <v>104.3</v>
      </c>
      <c r="R181" s="414">
        <v>1936</v>
      </c>
      <c r="S181" s="378">
        <v>17</v>
      </c>
      <c r="T181" s="415">
        <v>113.9</v>
      </c>
      <c r="U181" s="378">
        <v>2419</v>
      </c>
      <c r="V181" s="378">
        <v>21</v>
      </c>
      <c r="W181" s="378">
        <v>115.19</v>
      </c>
      <c r="X181" s="378">
        <v>2555</v>
      </c>
      <c r="Y181" s="416">
        <v>21</v>
      </c>
      <c r="Z181" s="298"/>
      <c r="AA181" s="241">
        <v>578200</v>
      </c>
      <c r="AB181" s="417">
        <v>101.5</v>
      </c>
      <c r="AC181" s="417">
        <v>108.66666666666667</v>
      </c>
      <c r="AD181" s="20">
        <v>145</v>
      </c>
      <c r="AE181" s="20">
        <v>8</v>
      </c>
      <c r="AF181" s="20">
        <v>812</v>
      </c>
      <c r="AH181" s="379"/>
      <c r="AI181" s="378"/>
      <c r="AJ181" s="378"/>
      <c r="AK181" s="378"/>
      <c r="AL181" s="378"/>
      <c r="AM181" s="378"/>
      <c r="AN181" s="25"/>
      <c r="AO181" s="418"/>
      <c r="AP181" s="378"/>
      <c r="AQ181" s="378"/>
      <c r="AR181" s="378"/>
      <c r="AS181" s="378"/>
      <c r="AT181" s="378"/>
      <c r="AU181" s="25"/>
      <c r="AV181" s="418"/>
      <c r="AW181" s="378"/>
      <c r="AX181" s="378"/>
      <c r="AY181" s="378"/>
      <c r="AZ181" s="378"/>
      <c r="BA181" s="378"/>
      <c r="BB181" s="25"/>
    </row>
    <row r="182" spans="1:56" x14ac:dyDescent="0.3">
      <c r="A182" s="21" t="s">
        <v>1126</v>
      </c>
      <c r="B182" s="21" t="s">
        <v>3</v>
      </c>
      <c r="C182" s="21" t="s">
        <v>3</v>
      </c>
      <c r="D182" s="299" t="s">
        <v>1998</v>
      </c>
      <c r="E182" s="435" t="s">
        <v>1974</v>
      </c>
      <c r="F182" s="299" t="s">
        <v>9</v>
      </c>
      <c r="G182" s="299" t="s">
        <v>38</v>
      </c>
      <c r="H182" s="241">
        <v>495200</v>
      </c>
      <c r="I182" s="20">
        <v>1619</v>
      </c>
      <c r="J182" s="20">
        <v>18</v>
      </c>
      <c r="K182" s="417">
        <v>89.944444444444443</v>
      </c>
      <c r="L182" s="243">
        <v>1619</v>
      </c>
      <c r="M182" s="20">
        <v>18</v>
      </c>
      <c r="N182" s="20">
        <v>89.944444444444443</v>
      </c>
      <c r="O182" s="20">
        <v>1971</v>
      </c>
      <c r="P182" s="20">
        <v>21</v>
      </c>
      <c r="Q182" s="20">
        <v>93.9</v>
      </c>
      <c r="R182" s="414">
        <v>1726</v>
      </c>
      <c r="S182" s="378">
        <v>17</v>
      </c>
      <c r="T182" s="415">
        <v>101.5</v>
      </c>
      <c r="U182" s="378">
        <v>1684</v>
      </c>
      <c r="V182" s="378">
        <v>17</v>
      </c>
      <c r="W182" s="378">
        <v>99.06</v>
      </c>
      <c r="X182" s="378">
        <v>1542</v>
      </c>
      <c r="Y182" s="416">
        <v>20</v>
      </c>
      <c r="Z182" s="203"/>
      <c r="AA182" s="241">
        <v>479400</v>
      </c>
      <c r="AB182" s="417">
        <v>89.5</v>
      </c>
      <c r="AC182" s="417">
        <v>95.666666666666671</v>
      </c>
      <c r="AD182" s="20">
        <v>75</v>
      </c>
      <c r="AE182" s="20">
        <v>8</v>
      </c>
      <c r="AF182" s="20">
        <v>716</v>
      </c>
      <c r="AH182" s="418"/>
      <c r="AI182" s="378"/>
      <c r="AJ182" s="378"/>
      <c r="AK182" s="378"/>
      <c r="AL182" s="378"/>
      <c r="AM182" s="378"/>
      <c r="AN182" s="63"/>
      <c r="AO182" s="418"/>
      <c r="AP182" s="378"/>
      <c r="AQ182" s="378"/>
      <c r="AR182" s="378"/>
      <c r="AS182" s="378"/>
      <c r="AT182" s="378"/>
      <c r="AU182" s="63"/>
      <c r="AV182" s="418"/>
      <c r="AW182" s="378"/>
      <c r="AX182" s="378"/>
      <c r="AY182" s="378"/>
      <c r="AZ182" s="378"/>
      <c r="BA182" s="378"/>
      <c r="BB182" s="63"/>
    </row>
    <row r="183" spans="1:56" x14ac:dyDescent="0.3">
      <c r="A183" s="199" t="s">
        <v>1127</v>
      </c>
      <c r="B183" s="199" t="s">
        <v>19</v>
      </c>
      <c r="C183" s="199" t="s">
        <v>19</v>
      </c>
      <c r="D183" s="441" t="s">
        <v>1998</v>
      </c>
      <c r="E183" s="441" t="s">
        <v>38</v>
      </c>
      <c r="F183" s="441" t="s">
        <v>38</v>
      </c>
      <c r="G183" s="441" t="s">
        <v>1998</v>
      </c>
      <c r="H183" s="245">
        <v>191300</v>
      </c>
      <c r="I183" s="246">
        <v>0</v>
      </c>
      <c r="J183" s="246">
        <v>0</v>
      </c>
      <c r="K183" s="442" t="s">
        <v>1020</v>
      </c>
      <c r="L183" s="322">
        <v>0</v>
      </c>
      <c r="M183" s="246">
        <v>0</v>
      </c>
      <c r="N183" s="246">
        <v>0</v>
      </c>
      <c r="O183" s="246">
        <v>753</v>
      </c>
      <c r="P183" s="246">
        <v>13</v>
      </c>
      <c r="Q183" s="246">
        <v>57.9</v>
      </c>
      <c r="R183" s="443">
        <v>1062</v>
      </c>
      <c r="S183" s="444">
        <v>16</v>
      </c>
      <c r="T183" s="445">
        <v>66.400000000000006</v>
      </c>
      <c r="U183" s="444">
        <v>1407</v>
      </c>
      <c r="V183" s="444">
        <v>22</v>
      </c>
      <c r="W183" s="444">
        <v>63.95</v>
      </c>
      <c r="X183" s="444">
        <v>353</v>
      </c>
      <c r="Y183" s="446">
        <v>7</v>
      </c>
      <c r="Z183" s="372"/>
      <c r="AA183" s="245">
        <v>351700</v>
      </c>
      <c r="AB183" s="442">
        <v>72.857142857142861</v>
      </c>
      <c r="AC183" s="442">
        <v>71</v>
      </c>
      <c r="AD183" s="246">
        <v>77</v>
      </c>
      <c r="AE183" s="246">
        <v>7</v>
      </c>
      <c r="AF183" s="246">
        <v>510</v>
      </c>
      <c r="AG183" s="200"/>
      <c r="AH183" s="450"/>
      <c r="AI183" s="444"/>
      <c r="AJ183" s="444"/>
      <c r="AK183" s="444"/>
      <c r="AL183" s="444"/>
      <c r="AM183" s="444"/>
      <c r="AN183" s="447"/>
      <c r="AO183" s="450"/>
      <c r="AP183" s="444"/>
      <c r="AQ183" s="444"/>
      <c r="AR183" s="444"/>
      <c r="AS183" s="444"/>
      <c r="AT183" s="444"/>
      <c r="AU183" s="447"/>
      <c r="AV183" s="450"/>
      <c r="AW183" s="444"/>
      <c r="AX183" s="444"/>
      <c r="AY183" s="444"/>
      <c r="AZ183" s="444"/>
      <c r="BA183" s="444"/>
      <c r="BB183" s="447"/>
    </row>
    <row r="184" spans="1:56" x14ac:dyDescent="0.3">
      <c r="A184" s="21" t="s">
        <v>1128</v>
      </c>
      <c r="B184" s="21" t="s">
        <v>13</v>
      </c>
      <c r="C184" s="21" t="s">
        <v>13</v>
      </c>
      <c r="D184" s="299" t="s">
        <v>1998</v>
      </c>
      <c r="E184" s="299" t="s">
        <v>38</v>
      </c>
      <c r="F184" s="299" t="s">
        <v>38</v>
      </c>
      <c r="G184" s="299" t="s">
        <v>1998</v>
      </c>
      <c r="H184" s="241">
        <v>338800</v>
      </c>
      <c r="I184" s="20">
        <v>1046</v>
      </c>
      <c r="J184" s="20">
        <v>17</v>
      </c>
      <c r="K184" s="417">
        <v>61.529411764705884</v>
      </c>
      <c r="L184" s="243">
        <v>1046</v>
      </c>
      <c r="M184" s="20">
        <v>17</v>
      </c>
      <c r="N184" s="20">
        <v>61.529411764705884</v>
      </c>
      <c r="O184" s="20">
        <v>1740</v>
      </c>
      <c r="P184" s="20">
        <v>22</v>
      </c>
      <c r="Q184" s="20">
        <v>79.099999999999994</v>
      </c>
      <c r="R184" s="414">
        <v>193</v>
      </c>
      <c r="S184" s="378">
        <v>4</v>
      </c>
      <c r="T184" s="415">
        <v>48.2</v>
      </c>
      <c r="U184" s="378">
        <v>249</v>
      </c>
      <c r="V184" s="378">
        <v>4</v>
      </c>
      <c r="W184" s="378">
        <v>62.25</v>
      </c>
      <c r="X184" s="378">
        <v>398</v>
      </c>
      <c r="Y184" s="416">
        <v>7</v>
      </c>
      <c r="Z184" s="21"/>
      <c r="AA184" s="241">
        <v>433300</v>
      </c>
      <c r="AB184" s="417">
        <v>81.5</v>
      </c>
      <c r="AC184" s="417">
        <v>82.666666666666671</v>
      </c>
      <c r="AD184" s="20">
        <v>65</v>
      </c>
      <c r="AE184" s="20">
        <v>8</v>
      </c>
      <c r="AF184" s="20">
        <v>652</v>
      </c>
      <c r="AH184" s="379"/>
      <c r="AI184" s="378"/>
      <c r="AJ184" s="378"/>
      <c r="AK184" s="378"/>
      <c r="AL184" s="378"/>
      <c r="AM184" s="378"/>
      <c r="AN184" s="21"/>
      <c r="AO184" s="418"/>
      <c r="AP184" s="378"/>
      <c r="AQ184" s="378"/>
      <c r="AR184" s="378"/>
      <c r="AS184" s="378"/>
      <c r="AT184" s="378"/>
      <c r="AU184" s="21"/>
      <c r="AV184" s="418"/>
      <c r="AW184" s="378"/>
      <c r="AX184" s="378"/>
      <c r="AY184" s="378"/>
      <c r="AZ184" s="378"/>
      <c r="BA184" s="378"/>
      <c r="BB184" s="21"/>
    </row>
    <row r="185" spans="1:56" x14ac:dyDescent="0.3">
      <c r="A185" s="21" t="s">
        <v>1645</v>
      </c>
      <c r="B185" s="21" t="s">
        <v>3</v>
      </c>
      <c r="C185" s="21" t="s">
        <v>3</v>
      </c>
      <c r="D185" s="299" t="s">
        <v>1998</v>
      </c>
      <c r="E185" s="299" t="s">
        <v>1974</v>
      </c>
      <c r="F185" s="299" t="s">
        <v>1974</v>
      </c>
      <c r="G185" s="299" t="s">
        <v>1998</v>
      </c>
      <c r="H185" s="241">
        <v>243700</v>
      </c>
      <c r="I185" s="20">
        <v>166</v>
      </c>
      <c r="J185" s="20">
        <v>3</v>
      </c>
      <c r="K185" s="417">
        <v>55.333333333333336</v>
      </c>
      <c r="L185" s="243">
        <v>166</v>
      </c>
      <c r="M185" s="20">
        <v>3</v>
      </c>
      <c r="N185" s="20">
        <v>55.333333333333336</v>
      </c>
      <c r="O185" s="20">
        <v>0</v>
      </c>
      <c r="P185" s="20">
        <v>0</v>
      </c>
      <c r="Q185" s="20">
        <v>0</v>
      </c>
      <c r="R185" s="414">
        <v>0</v>
      </c>
      <c r="S185" s="378">
        <v>0</v>
      </c>
      <c r="T185" s="415">
        <v>0</v>
      </c>
      <c r="U185" s="378">
        <v>0</v>
      </c>
      <c r="V185" s="378">
        <v>0</v>
      </c>
      <c r="W185" s="378">
        <v>0</v>
      </c>
      <c r="X185" s="378">
        <v>0</v>
      </c>
      <c r="Y185" s="416">
        <v>0</v>
      </c>
      <c r="Z185" s="20"/>
      <c r="AA185" s="241">
        <v>243700</v>
      </c>
      <c r="AB185" s="417">
        <v>22</v>
      </c>
      <c r="AC185" s="417">
        <v>22</v>
      </c>
      <c r="AD185" s="20">
        <v>94</v>
      </c>
      <c r="AE185" s="20">
        <v>2</v>
      </c>
      <c r="AF185" s="20">
        <v>44</v>
      </c>
      <c r="AH185" s="418"/>
      <c r="AI185" s="378"/>
      <c r="AJ185" s="378"/>
      <c r="AK185" s="378"/>
      <c r="AL185" s="378"/>
      <c r="AM185" s="378"/>
      <c r="AN185" s="21"/>
      <c r="AO185" s="418"/>
      <c r="AP185" s="378"/>
      <c r="AQ185" s="378"/>
      <c r="AR185" s="378"/>
      <c r="AS185" s="378"/>
      <c r="AT185" s="378"/>
      <c r="AU185" s="21"/>
      <c r="AV185" s="418"/>
      <c r="AW185" s="378"/>
      <c r="AX185" s="378"/>
      <c r="AY185" s="378"/>
      <c r="AZ185" s="378"/>
      <c r="BA185" s="378"/>
      <c r="BB185" s="21"/>
      <c r="BC185" s="200"/>
    </row>
    <row r="186" spans="1:56" x14ac:dyDescent="0.3">
      <c r="A186" s="21" t="s">
        <v>1129</v>
      </c>
      <c r="B186" s="21" t="s">
        <v>16</v>
      </c>
      <c r="C186" s="21" t="s">
        <v>16</v>
      </c>
      <c r="D186" s="299" t="s">
        <v>1998</v>
      </c>
      <c r="E186" s="299" t="s">
        <v>11</v>
      </c>
      <c r="F186" s="299" t="s">
        <v>11</v>
      </c>
      <c r="G186" s="299" t="s">
        <v>1998</v>
      </c>
      <c r="H186" s="241">
        <v>562200</v>
      </c>
      <c r="I186" s="20">
        <v>1940</v>
      </c>
      <c r="J186" s="20">
        <v>19</v>
      </c>
      <c r="K186" s="417">
        <v>102.10526315789474</v>
      </c>
      <c r="L186" s="243">
        <v>1940</v>
      </c>
      <c r="M186" s="20">
        <v>19</v>
      </c>
      <c r="N186" s="20">
        <v>102.10526315789474</v>
      </c>
      <c r="O186" s="20">
        <v>2479</v>
      </c>
      <c r="P186" s="20">
        <v>21</v>
      </c>
      <c r="Q186" s="20">
        <v>118</v>
      </c>
      <c r="R186" s="414">
        <v>1173</v>
      </c>
      <c r="S186" s="378">
        <v>15</v>
      </c>
      <c r="T186" s="415">
        <v>78.2</v>
      </c>
      <c r="U186" s="378">
        <v>816</v>
      </c>
      <c r="V186" s="378">
        <v>11</v>
      </c>
      <c r="W186" s="378">
        <v>74.180000000000007</v>
      </c>
      <c r="X186" s="378">
        <v>518</v>
      </c>
      <c r="Y186" s="416">
        <v>7</v>
      </c>
      <c r="Z186" s="21"/>
      <c r="AA186" s="241">
        <v>611700</v>
      </c>
      <c r="AB186" s="417">
        <v>107.25</v>
      </c>
      <c r="AC186" s="417">
        <v>109.33333333333333</v>
      </c>
      <c r="AD186" s="20">
        <v>155</v>
      </c>
      <c r="AE186" s="20">
        <v>8</v>
      </c>
      <c r="AF186" s="20">
        <v>858</v>
      </c>
      <c r="AH186" s="379"/>
      <c r="AI186" s="378"/>
      <c r="AJ186" s="378"/>
      <c r="AK186" s="378"/>
      <c r="AL186" s="378"/>
      <c r="AM186" s="378"/>
      <c r="AN186" s="20"/>
      <c r="AO186" s="418"/>
      <c r="AP186" s="378"/>
      <c r="AQ186" s="378"/>
      <c r="AR186" s="378"/>
      <c r="AS186" s="378"/>
      <c r="AT186" s="378"/>
      <c r="AU186" s="20"/>
      <c r="AV186" s="418"/>
      <c r="AW186" s="378"/>
      <c r="AX186" s="378"/>
      <c r="AY186" s="378"/>
      <c r="AZ186" s="378"/>
      <c r="BA186" s="378"/>
      <c r="BB186" s="20"/>
    </row>
    <row r="187" spans="1:56" x14ac:dyDescent="0.3">
      <c r="A187" s="21" t="s">
        <v>1130</v>
      </c>
      <c r="B187" s="21" t="s">
        <v>25</v>
      </c>
      <c r="C187" s="21" t="s">
        <v>25</v>
      </c>
      <c r="D187" s="299" t="s">
        <v>1998</v>
      </c>
      <c r="E187" s="299" t="s">
        <v>38</v>
      </c>
      <c r="F187" s="299" t="s">
        <v>38</v>
      </c>
      <c r="G187" s="299" t="s">
        <v>1998</v>
      </c>
      <c r="H187" s="241">
        <v>376500</v>
      </c>
      <c r="I187" s="20">
        <v>1438</v>
      </c>
      <c r="J187" s="20">
        <v>21</v>
      </c>
      <c r="K187" s="417">
        <v>68.476190476190482</v>
      </c>
      <c r="L187" s="243">
        <v>1438</v>
      </c>
      <c r="M187" s="20">
        <v>21</v>
      </c>
      <c r="N187" s="20">
        <v>68.476190476190482</v>
      </c>
      <c r="O187" s="20">
        <v>1656</v>
      </c>
      <c r="P187" s="20">
        <v>22</v>
      </c>
      <c r="Q187" s="20">
        <v>75.3</v>
      </c>
      <c r="R187" s="414">
        <v>1376</v>
      </c>
      <c r="S187" s="378">
        <v>17</v>
      </c>
      <c r="T187" s="415">
        <v>80.900000000000006</v>
      </c>
      <c r="U187" s="378">
        <v>1859</v>
      </c>
      <c r="V187" s="378">
        <v>22</v>
      </c>
      <c r="W187" s="378">
        <v>84.5</v>
      </c>
      <c r="X187" s="378">
        <v>1564</v>
      </c>
      <c r="Y187" s="416">
        <v>18</v>
      </c>
      <c r="Z187" s="21"/>
      <c r="AA187" s="241">
        <v>297100</v>
      </c>
      <c r="AB187" s="417">
        <v>58</v>
      </c>
      <c r="AC187" s="417">
        <v>43</v>
      </c>
      <c r="AD187" s="20">
        <v>87</v>
      </c>
      <c r="AE187" s="20">
        <v>8</v>
      </c>
      <c r="AF187" s="20">
        <v>464</v>
      </c>
      <c r="AH187" s="379"/>
      <c r="AI187" s="378"/>
      <c r="AJ187" s="378"/>
      <c r="AK187" s="378"/>
      <c r="AL187" s="378"/>
      <c r="AM187" s="378"/>
      <c r="AN187" s="20"/>
      <c r="AO187" s="418"/>
      <c r="AP187" s="378"/>
      <c r="AQ187" s="378"/>
      <c r="AR187" s="378"/>
      <c r="AS187" s="378"/>
      <c r="AT187" s="378"/>
      <c r="AU187" s="20"/>
      <c r="AV187" s="418"/>
      <c r="AW187" s="378"/>
      <c r="AX187" s="378"/>
      <c r="AY187" s="378"/>
      <c r="AZ187" s="378"/>
      <c r="BA187" s="378"/>
      <c r="BB187" s="20"/>
      <c r="BD187" s="200"/>
    </row>
    <row r="188" spans="1:56" s="200" customFormat="1" x14ac:dyDescent="0.3">
      <c r="A188" s="199" t="s">
        <v>1881</v>
      </c>
      <c r="B188" s="199" t="s">
        <v>15</v>
      </c>
      <c r="C188" s="199" t="s">
        <v>1020</v>
      </c>
      <c r="D188" s="441" t="s">
        <v>1020</v>
      </c>
      <c r="E188" s="441" t="s">
        <v>1972</v>
      </c>
      <c r="F188" s="441" t="s">
        <v>1020</v>
      </c>
      <c r="G188" s="441" t="s">
        <v>1020</v>
      </c>
      <c r="H188" s="245">
        <v>117300</v>
      </c>
      <c r="I188" s="246" t="s">
        <v>1020</v>
      </c>
      <c r="J188" s="246" t="s">
        <v>1020</v>
      </c>
      <c r="K188" s="442" t="s">
        <v>1020</v>
      </c>
      <c r="L188" s="322" t="s">
        <v>1020</v>
      </c>
      <c r="M188" s="246" t="s">
        <v>1020</v>
      </c>
      <c r="N188" s="246" t="s">
        <v>1020</v>
      </c>
      <c r="O188" s="246" t="s">
        <v>1020</v>
      </c>
      <c r="P188" s="246" t="s">
        <v>1020</v>
      </c>
      <c r="Q188" s="246" t="s">
        <v>1020</v>
      </c>
      <c r="R188" s="443" t="s">
        <v>1020</v>
      </c>
      <c r="S188" s="444" t="s">
        <v>1020</v>
      </c>
      <c r="T188" s="445" t="s">
        <v>1020</v>
      </c>
      <c r="U188" s="444" t="s">
        <v>1020</v>
      </c>
      <c r="V188" s="444" t="s">
        <v>1020</v>
      </c>
      <c r="W188" s="444" t="s">
        <v>1020</v>
      </c>
      <c r="X188" s="444" t="s">
        <v>1020</v>
      </c>
      <c r="Y188" s="446" t="s">
        <v>1020</v>
      </c>
      <c r="Z188" s="372"/>
      <c r="AA188" s="245">
        <v>212000</v>
      </c>
      <c r="AB188" s="442">
        <v>48.166666666666664</v>
      </c>
      <c r="AC188" s="442">
        <v>40</v>
      </c>
      <c r="AD188" s="246">
        <v>45</v>
      </c>
      <c r="AE188" s="246">
        <v>6</v>
      </c>
      <c r="AF188" s="246">
        <v>289</v>
      </c>
      <c r="AH188" s="449"/>
      <c r="AI188" s="444"/>
      <c r="AJ188" s="444"/>
      <c r="AK188" s="444"/>
      <c r="AL188" s="444"/>
      <c r="AM188" s="444"/>
      <c r="AN188" s="199"/>
      <c r="AO188" s="450"/>
      <c r="AP188" s="444"/>
      <c r="AQ188" s="444"/>
      <c r="AR188" s="444"/>
      <c r="AS188" s="444"/>
      <c r="AT188" s="444"/>
      <c r="AU188" s="199"/>
      <c r="AV188" s="450"/>
      <c r="AW188" s="444"/>
      <c r="AX188" s="444"/>
      <c r="AY188" s="444"/>
      <c r="AZ188" s="444"/>
      <c r="BA188" s="444"/>
      <c r="BB188" s="199"/>
      <c r="BC188"/>
      <c r="BD188"/>
    </row>
    <row r="189" spans="1:56" x14ac:dyDescent="0.3">
      <c r="A189" s="199" t="s">
        <v>1882</v>
      </c>
      <c r="B189" s="199" t="s">
        <v>15</v>
      </c>
      <c r="C189" s="199" t="s">
        <v>1020</v>
      </c>
      <c r="D189" s="441" t="s">
        <v>1020</v>
      </c>
      <c r="E189" s="441" t="s">
        <v>38</v>
      </c>
      <c r="F189" s="441" t="s">
        <v>1020</v>
      </c>
      <c r="G189" s="441" t="s">
        <v>1020</v>
      </c>
      <c r="H189" s="245">
        <v>117300</v>
      </c>
      <c r="I189" s="246" t="s">
        <v>1020</v>
      </c>
      <c r="J189" s="246" t="s">
        <v>1020</v>
      </c>
      <c r="K189" s="442" t="s">
        <v>1020</v>
      </c>
      <c r="L189" s="322" t="s">
        <v>1020</v>
      </c>
      <c r="M189" s="246" t="s">
        <v>1020</v>
      </c>
      <c r="N189" s="246" t="s">
        <v>1020</v>
      </c>
      <c r="O189" s="246" t="s">
        <v>1020</v>
      </c>
      <c r="P189" s="246" t="s">
        <v>1020</v>
      </c>
      <c r="Q189" s="246" t="s">
        <v>1020</v>
      </c>
      <c r="R189" s="443" t="s">
        <v>1020</v>
      </c>
      <c r="S189" s="444" t="s">
        <v>1020</v>
      </c>
      <c r="T189" s="445" t="s">
        <v>1020</v>
      </c>
      <c r="U189" s="444" t="s">
        <v>1020</v>
      </c>
      <c r="V189" s="444" t="s">
        <v>1020</v>
      </c>
      <c r="W189" s="444" t="s">
        <v>1020</v>
      </c>
      <c r="X189" s="444" t="s">
        <v>1020</v>
      </c>
      <c r="Y189" s="446" t="s">
        <v>1020</v>
      </c>
      <c r="Z189" s="199"/>
      <c r="AA189" s="245">
        <v>117300</v>
      </c>
      <c r="AB189" s="442">
        <v>0</v>
      </c>
      <c r="AC189" s="442">
        <v>0</v>
      </c>
      <c r="AD189" s="246">
        <v>22</v>
      </c>
      <c r="AE189" s="246">
        <v>0</v>
      </c>
      <c r="AF189" s="246">
        <v>0</v>
      </c>
      <c r="AG189" s="200"/>
      <c r="AH189" s="449"/>
      <c r="AI189" s="444"/>
      <c r="AJ189" s="444"/>
      <c r="AK189" s="444"/>
      <c r="AL189" s="444"/>
      <c r="AM189" s="444"/>
      <c r="AN189" s="199"/>
      <c r="AO189" s="450"/>
      <c r="AP189" s="444"/>
      <c r="AQ189" s="444"/>
      <c r="AR189" s="444"/>
      <c r="AS189" s="444"/>
      <c r="AT189" s="444"/>
      <c r="AU189" s="199"/>
      <c r="AV189" s="450"/>
      <c r="AW189" s="444"/>
      <c r="AX189" s="444"/>
      <c r="AY189" s="444"/>
      <c r="AZ189" s="444"/>
      <c r="BA189" s="444"/>
      <c r="BB189" s="199"/>
    </row>
    <row r="190" spans="1:56" x14ac:dyDescent="0.3">
      <c r="A190" s="21" t="s">
        <v>1508</v>
      </c>
      <c r="B190" s="21" t="s">
        <v>17</v>
      </c>
      <c r="C190" s="21" t="s">
        <v>17</v>
      </c>
      <c r="D190" s="299" t="s">
        <v>1998</v>
      </c>
      <c r="E190" s="299" t="s">
        <v>1972</v>
      </c>
      <c r="F190" s="299" t="s">
        <v>1972</v>
      </c>
      <c r="G190" s="299" t="s">
        <v>1998</v>
      </c>
      <c r="H190" s="241">
        <v>263200</v>
      </c>
      <c r="I190" s="20">
        <v>713</v>
      </c>
      <c r="J190" s="20">
        <v>15</v>
      </c>
      <c r="K190" s="417">
        <v>47.533333333333331</v>
      </c>
      <c r="L190" s="243">
        <v>713</v>
      </c>
      <c r="M190" s="20">
        <v>15</v>
      </c>
      <c r="N190" s="20">
        <v>47.533333333333331</v>
      </c>
      <c r="O190" s="20">
        <v>62</v>
      </c>
      <c r="P190" s="20">
        <v>1</v>
      </c>
      <c r="Q190" s="20">
        <v>62</v>
      </c>
      <c r="R190" s="414">
        <v>0</v>
      </c>
      <c r="S190" s="378">
        <v>0</v>
      </c>
      <c r="T190" s="415">
        <v>0</v>
      </c>
      <c r="U190" s="378">
        <v>0</v>
      </c>
      <c r="V190" s="378">
        <v>0</v>
      </c>
      <c r="W190" s="378">
        <v>0</v>
      </c>
      <c r="X190" s="378">
        <v>0</v>
      </c>
      <c r="Y190" s="416">
        <v>0</v>
      </c>
      <c r="Z190" s="20"/>
      <c r="AA190" s="241">
        <v>253700</v>
      </c>
      <c r="AB190" s="417">
        <v>42.666666666666664</v>
      </c>
      <c r="AC190" s="417">
        <v>42.666666666666664</v>
      </c>
      <c r="AD190" s="20">
        <v>62</v>
      </c>
      <c r="AE190" s="20">
        <v>3</v>
      </c>
      <c r="AF190" s="20">
        <v>128</v>
      </c>
      <c r="AH190" s="379"/>
      <c r="AI190" s="378"/>
      <c r="AJ190" s="378"/>
      <c r="AK190" s="378"/>
      <c r="AL190" s="378"/>
      <c r="AM190" s="378"/>
      <c r="AN190" s="20"/>
      <c r="AO190" s="418"/>
      <c r="AP190" s="378"/>
      <c r="AQ190" s="378"/>
      <c r="AR190" s="378"/>
      <c r="AS190" s="378"/>
      <c r="AT190" s="378"/>
      <c r="AU190" s="20"/>
      <c r="AV190" s="418"/>
      <c r="AW190" s="378"/>
      <c r="AX190" s="378"/>
      <c r="AY190" s="378"/>
      <c r="AZ190" s="378"/>
      <c r="BA190" s="378"/>
      <c r="BB190" s="20"/>
    </row>
    <row r="191" spans="1:56" x14ac:dyDescent="0.3">
      <c r="A191" s="199" t="s">
        <v>1883</v>
      </c>
      <c r="B191" s="199" t="s">
        <v>16</v>
      </c>
      <c r="C191" s="199" t="s">
        <v>1020</v>
      </c>
      <c r="D191" s="441" t="s">
        <v>1020</v>
      </c>
      <c r="E191" s="441" t="s">
        <v>9</v>
      </c>
      <c r="F191" s="441" t="s">
        <v>1020</v>
      </c>
      <c r="G191" s="441" t="s">
        <v>1020</v>
      </c>
      <c r="H191" s="245">
        <v>117300</v>
      </c>
      <c r="I191" s="246" t="s">
        <v>1020</v>
      </c>
      <c r="J191" s="246" t="s">
        <v>1020</v>
      </c>
      <c r="K191" s="442" t="s">
        <v>1020</v>
      </c>
      <c r="L191" s="322" t="s">
        <v>1020</v>
      </c>
      <c r="M191" s="246" t="s">
        <v>1020</v>
      </c>
      <c r="N191" s="246" t="s">
        <v>1020</v>
      </c>
      <c r="O191" s="246" t="s">
        <v>1020</v>
      </c>
      <c r="P191" s="246" t="s">
        <v>1020</v>
      </c>
      <c r="Q191" s="246" t="s">
        <v>1020</v>
      </c>
      <c r="R191" s="443" t="s">
        <v>1020</v>
      </c>
      <c r="S191" s="444" t="s">
        <v>1020</v>
      </c>
      <c r="T191" s="445" t="s">
        <v>1020</v>
      </c>
      <c r="U191" s="444" t="s">
        <v>1020</v>
      </c>
      <c r="V191" s="444" t="s">
        <v>1020</v>
      </c>
      <c r="W191" s="444" t="s">
        <v>1020</v>
      </c>
      <c r="X191" s="444" t="s">
        <v>1020</v>
      </c>
      <c r="Y191" s="446" t="s">
        <v>1020</v>
      </c>
      <c r="Z191" s="372"/>
      <c r="AA191" s="245">
        <v>117300</v>
      </c>
      <c r="AB191" s="442">
        <v>0</v>
      </c>
      <c r="AC191" s="442">
        <v>0</v>
      </c>
      <c r="AD191" s="246">
        <v>22</v>
      </c>
      <c r="AE191" s="246">
        <v>0</v>
      </c>
      <c r="AF191" s="246">
        <v>0</v>
      </c>
      <c r="AG191" s="200"/>
      <c r="AH191" s="449"/>
      <c r="AI191" s="444"/>
      <c r="AJ191" s="444"/>
      <c r="AK191" s="444"/>
      <c r="AL191" s="444"/>
      <c r="AM191" s="444"/>
      <c r="AN191" s="199"/>
      <c r="AO191" s="450"/>
      <c r="AP191" s="444"/>
      <c r="AQ191" s="444"/>
      <c r="AR191" s="444"/>
      <c r="AS191" s="444"/>
      <c r="AT191" s="444"/>
      <c r="AU191" s="199"/>
      <c r="AV191" s="450"/>
      <c r="AW191" s="444"/>
      <c r="AX191" s="444"/>
      <c r="AY191" s="444"/>
      <c r="AZ191" s="444"/>
      <c r="BA191" s="444"/>
      <c r="BB191" s="199"/>
    </row>
    <row r="192" spans="1:56" x14ac:dyDescent="0.3">
      <c r="A192" s="21" t="s">
        <v>900</v>
      </c>
      <c r="B192" s="21" t="s">
        <v>22</v>
      </c>
      <c r="C192" s="21" t="s">
        <v>22</v>
      </c>
      <c r="D192" s="299" t="s">
        <v>1998</v>
      </c>
      <c r="E192" s="299" t="s">
        <v>10</v>
      </c>
      <c r="F192" s="299" t="s">
        <v>10</v>
      </c>
      <c r="G192" s="299" t="s">
        <v>1998</v>
      </c>
      <c r="H192" s="241">
        <v>557400</v>
      </c>
      <c r="I192" s="20">
        <v>2126</v>
      </c>
      <c r="J192" s="20">
        <v>21</v>
      </c>
      <c r="K192" s="417">
        <v>101.23809523809524</v>
      </c>
      <c r="L192" s="243">
        <v>2126</v>
      </c>
      <c r="M192" s="20">
        <v>21</v>
      </c>
      <c r="N192" s="20">
        <v>101.23809523809524</v>
      </c>
      <c r="O192" s="20">
        <v>1698</v>
      </c>
      <c r="P192" s="20">
        <v>20</v>
      </c>
      <c r="Q192" s="20">
        <v>84.9</v>
      </c>
      <c r="R192" s="414">
        <v>725</v>
      </c>
      <c r="S192" s="378">
        <v>9</v>
      </c>
      <c r="T192" s="415">
        <v>80.599999999999994</v>
      </c>
      <c r="U192" s="378">
        <v>882</v>
      </c>
      <c r="V192" s="378">
        <v>14</v>
      </c>
      <c r="W192" s="378">
        <v>63</v>
      </c>
      <c r="X192" s="378">
        <v>283</v>
      </c>
      <c r="Y192" s="416">
        <v>7</v>
      </c>
      <c r="Z192" s="280"/>
      <c r="AA192" s="241">
        <v>516600</v>
      </c>
      <c r="AB192" s="417">
        <v>103.5</v>
      </c>
      <c r="AC192" s="417">
        <v>73.666666666666671</v>
      </c>
      <c r="AD192" s="20">
        <v>161</v>
      </c>
      <c r="AE192" s="20">
        <v>6</v>
      </c>
      <c r="AF192" s="20">
        <v>621</v>
      </c>
      <c r="AH192" s="379"/>
      <c r="AI192" s="378"/>
      <c r="AJ192" s="378"/>
      <c r="AK192" s="378"/>
      <c r="AL192" s="378"/>
      <c r="AM192" s="378"/>
      <c r="AN192" s="20"/>
      <c r="AO192" s="418"/>
      <c r="AP192" s="378"/>
      <c r="AQ192" s="378"/>
      <c r="AR192" s="378"/>
      <c r="AS192" s="378"/>
      <c r="AT192" s="378"/>
      <c r="AU192" s="20"/>
      <c r="AV192" s="418"/>
      <c r="AW192" s="378"/>
      <c r="AX192" s="378"/>
      <c r="AY192" s="378"/>
      <c r="AZ192" s="378"/>
      <c r="BA192" s="378"/>
      <c r="BB192" s="20"/>
    </row>
    <row r="193" spans="1:56" x14ac:dyDescent="0.3">
      <c r="A193" s="21" t="s">
        <v>1132</v>
      </c>
      <c r="B193" s="21" t="s">
        <v>19</v>
      </c>
      <c r="C193" s="21" t="s">
        <v>19</v>
      </c>
      <c r="D193" s="299" t="s">
        <v>1998</v>
      </c>
      <c r="E193" s="299" t="s">
        <v>9</v>
      </c>
      <c r="F193" s="299" t="s">
        <v>9</v>
      </c>
      <c r="G193" s="299" t="s">
        <v>1998</v>
      </c>
      <c r="H193" s="241">
        <v>296000</v>
      </c>
      <c r="I193" s="20">
        <v>336</v>
      </c>
      <c r="J193" s="20">
        <v>5</v>
      </c>
      <c r="K193" s="417">
        <v>67.2</v>
      </c>
      <c r="L193" s="243">
        <v>336</v>
      </c>
      <c r="M193" s="20">
        <v>5</v>
      </c>
      <c r="N193" s="20">
        <v>67.2</v>
      </c>
      <c r="O193" s="20">
        <v>525</v>
      </c>
      <c r="P193" s="20">
        <v>10</v>
      </c>
      <c r="Q193" s="20">
        <v>52.5</v>
      </c>
      <c r="R193" s="414">
        <v>541</v>
      </c>
      <c r="S193" s="378">
        <v>10</v>
      </c>
      <c r="T193" s="415">
        <v>54.1</v>
      </c>
      <c r="U193" s="378">
        <v>1510</v>
      </c>
      <c r="V193" s="378">
        <v>19</v>
      </c>
      <c r="W193" s="378">
        <v>79.47</v>
      </c>
      <c r="X193" s="378">
        <v>1557</v>
      </c>
      <c r="Y193" s="416">
        <v>20</v>
      </c>
      <c r="Z193" s="21"/>
      <c r="AA193" s="241">
        <v>296000</v>
      </c>
      <c r="AB193" s="417">
        <v>0</v>
      </c>
      <c r="AC193" s="417">
        <v>0</v>
      </c>
      <c r="AD193" s="20">
        <v>56</v>
      </c>
      <c r="AE193" s="20">
        <v>0</v>
      </c>
      <c r="AF193" s="20">
        <v>0</v>
      </c>
      <c r="AH193" s="379"/>
      <c r="AI193" s="378"/>
      <c r="AJ193" s="378"/>
      <c r="AK193" s="378"/>
      <c r="AL193" s="378"/>
      <c r="AM193" s="378"/>
      <c r="AN193" s="21"/>
      <c r="AO193" s="418"/>
      <c r="AP193" s="378"/>
      <c r="AQ193" s="378"/>
      <c r="AR193" s="378"/>
      <c r="AS193" s="378"/>
      <c r="AT193" s="378"/>
      <c r="AU193" s="21"/>
      <c r="AV193" s="418"/>
      <c r="AW193" s="378"/>
      <c r="AX193" s="378"/>
      <c r="AY193" s="378"/>
      <c r="AZ193" s="378"/>
      <c r="BA193" s="378"/>
      <c r="BB193" s="21"/>
    </row>
    <row r="194" spans="1:56" x14ac:dyDescent="0.3">
      <c r="A194" s="21" t="s">
        <v>1134</v>
      </c>
      <c r="B194" s="21" t="s">
        <v>12</v>
      </c>
      <c r="C194" s="21" t="s">
        <v>12</v>
      </c>
      <c r="D194" s="299" t="s">
        <v>1998</v>
      </c>
      <c r="E194" s="435" t="s">
        <v>1971</v>
      </c>
      <c r="F194" s="299" t="s">
        <v>1971</v>
      </c>
      <c r="G194" s="299" t="s">
        <v>1998</v>
      </c>
      <c r="H194" s="241">
        <v>603100</v>
      </c>
      <c r="I194" s="20">
        <v>2410</v>
      </c>
      <c r="J194" s="20">
        <v>22</v>
      </c>
      <c r="K194" s="417">
        <v>109.54545454545455</v>
      </c>
      <c r="L194" s="243">
        <v>2410</v>
      </c>
      <c r="M194" s="20">
        <v>22</v>
      </c>
      <c r="N194" s="20">
        <v>109.54545454545455</v>
      </c>
      <c r="O194" s="20">
        <v>2224</v>
      </c>
      <c r="P194" s="20">
        <v>22</v>
      </c>
      <c r="Q194" s="20">
        <v>101.1</v>
      </c>
      <c r="R194" s="414">
        <v>1366</v>
      </c>
      <c r="S194" s="378">
        <v>16</v>
      </c>
      <c r="T194" s="415">
        <v>85.4</v>
      </c>
      <c r="U194" s="378">
        <v>1723</v>
      </c>
      <c r="V194" s="378">
        <v>20</v>
      </c>
      <c r="W194" s="378">
        <v>86.15</v>
      </c>
      <c r="X194" s="378">
        <v>240</v>
      </c>
      <c r="Y194" s="416">
        <v>4</v>
      </c>
      <c r="Z194" s="21"/>
      <c r="AA194" s="241">
        <v>654600</v>
      </c>
      <c r="AB194" s="417">
        <v>124.5</v>
      </c>
      <c r="AC194" s="417">
        <v>116.66666666666667</v>
      </c>
      <c r="AD194" s="20">
        <v>98</v>
      </c>
      <c r="AE194" s="20">
        <v>8</v>
      </c>
      <c r="AF194" s="20">
        <v>996</v>
      </c>
      <c r="AH194" s="379"/>
      <c r="AI194" s="378"/>
      <c r="AJ194" s="378"/>
      <c r="AK194" s="378"/>
      <c r="AL194" s="378"/>
      <c r="AM194" s="378"/>
      <c r="AN194" s="21"/>
      <c r="AO194" s="418"/>
      <c r="AP194" s="378"/>
      <c r="AQ194" s="378"/>
      <c r="AR194" s="378"/>
      <c r="AS194" s="378"/>
      <c r="AT194" s="378"/>
      <c r="AU194" s="21"/>
      <c r="AV194" s="418"/>
      <c r="AW194" s="378"/>
      <c r="AX194" s="378"/>
      <c r="AY194" s="378"/>
      <c r="AZ194" s="378"/>
      <c r="BA194" s="378"/>
      <c r="BB194" s="21"/>
    </row>
    <row r="195" spans="1:56" s="200" customFormat="1" x14ac:dyDescent="0.3">
      <c r="A195" s="21" t="s">
        <v>1884</v>
      </c>
      <c r="B195" s="21" t="s">
        <v>22</v>
      </c>
      <c r="C195" s="21" t="s">
        <v>1020</v>
      </c>
      <c r="D195" s="299" t="s">
        <v>1020</v>
      </c>
      <c r="E195" s="299" t="s">
        <v>9</v>
      </c>
      <c r="F195" s="299" t="s">
        <v>1020</v>
      </c>
      <c r="G195" s="299" t="s">
        <v>1020</v>
      </c>
      <c r="H195" s="241">
        <v>278600</v>
      </c>
      <c r="I195" s="20">
        <v>253</v>
      </c>
      <c r="J195" s="20">
        <v>4</v>
      </c>
      <c r="K195" s="417">
        <v>63.25</v>
      </c>
      <c r="L195" s="243" t="s">
        <v>1020</v>
      </c>
      <c r="M195" s="20" t="s">
        <v>1020</v>
      </c>
      <c r="N195" s="20" t="s">
        <v>1020</v>
      </c>
      <c r="O195" s="20" t="s">
        <v>1020</v>
      </c>
      <c r="P195" s="20" t="s">
        <v>1020</v>
      </c>
      <c r="Q195" s="20" t="s">
        <v>1020</v>
      </c>
      <c r="R195" s="414" t="s">
        <v>1020</v>
      </c>
      <c r="S195" s="378" t="s">
        <v>1020</v>
      </c>
      <c r="T195" s="415" t="s">
        <v>1020</v>
      </c>
      <c r="U195" s="378" t="s">
        <v>1020</v>
      </c>
      <c r="V195" s="378" t="s">
        <v>1020</v>
      </c>
      <c r="W195" s="378" t="s">
        <v>1020</v>
      </c>
      <c r="X195" s="378" t="s">
        <v>1020</v>
      </c>
      <c r="Y195" s="416" t="s">
        <v>1020</v>
      </c>
      <c r="Z195" s="20"/>
      <c r="AA195" s="241">
        <v>278600</v>
      </c>
      <c r="AB195" s="417">
        <v>0</v>
      </c>
      <c r="AC195" s="417">
        <v>0</v>
      </c>
      <c r="AD195" s="20">
        <v>53</v>
      </c>
      <c r="AE195" s="20">
        <v>0</v>
      </c>
      <c r="AF195" s="20">
        <v>0</v>
      </c>
      <c r="AG195"/>
      <c r="AH195" s="418"/>
      <c r="AI195" s="378"/>
      <c r="AJ195" s="378"/>
      <c r="AK195" s="378"/>
      <c r="AL195" s="378"/>
      <c r="AM195" s="378"/>
      <c r="AN195" s="21"/>
      <c r="AO195" s="418"/>
      <c r="AP195" s="378"/>
      <c r="AQ195" s="378"/>
      <c r="AR195" s="378"/>
      <c r="AS195" s="378"/>
      <c r="AT195" s="378"/>
      <c r="AU195" s="21"/>
      <c r="AV195" s="418"/>
      <c r="AW195" s="378"/>
      <c r="AX195" s="378"/>
      <c r="AY195" s="378"/>
      <c r="AZ195" s="378"/>
      <c r="BA195" s="378"/>
      <c r="BB195" s="21"/>
    </row>
    <row r="196" spans="1:56" x14ac:dyDescent="0.3">
      <c r="A196" s="21" t="s">
        <v>1135</v>
      </c>
      <c r="B196" s="21" t="s">
        <v>17</v>
      </c>
      <c r="C196" s="21" t="s">
        <v>17</v>
      </c>
      <c r="D196" s="299" t="s">
        <v>1998</v>
      </c>
      <c r="E196" s="299" t="s">
        <v>38</v>
      </c>
      <c r="F196" s="299" t="s">
        <v>38</v>
      </c>
      <c r="G196" s="299" t="s">
        <v>1998</v>
      </c>
      <c r="H196" s="241">
        <v>235600</v>
      </c>
      <c r="I196" s="20">
        <v>214</v>
      </c>
      <c r="J196" s="20">
        <v>4</v>
      </c>
      <c r="K196" s="417">
        <v>53.5</v>
      </c>
      <c r="L196" s="243">
        <v>214</v>
      </c>
      <c r="M196" s="20">
        <v>4</v>
      </c>
      <c r="N196" s="20">
        <v>53.5</v>
      </c>
      <c r="O196" s="20">
        <v>340</v>
      </c>
      <c r="P196" s="20">
        <v>6</v>
      </c>
      <c r="Q196" s="20">
        <v>56.7</v>
      </c>
      <c r="R196" s="414">
        <v>944</v>
      </c>
      <c r="S196" s="378">
        <v>17</v>
      </c>
      <c r="T196" s="415">
        <v>55.5</v>
      </c>
      <c r="U196" s="378">
        <v>681</v>
      </c>
      <c r="V196" s="378">
        <v>10</v>
      </c>
      <c r="W196" s="378">
        <v>68.099999999999994</v>
      </c>
      <c r="X196" s="378">
        <v>667</v>
      </c>
      <c r="Y196" s="416">
        <v>12</v>
      </c>
      <c r="Z196" s="20"/>
      <c r="AA196" s="241">
        <v>235600</v>
      </c>
      <c r="AB196" s="417">
        <v>0</v>
      </c>
      <c r="AC196" s="417">
        <v>0</v>
      </c>
      <c r="AD196" s="20">
        <v>44</v>
      </c>
      <c r="AE196" s="20">
        <v>0</v>
      </c>
      <c r="AF196" s="20">
        <v>0</v>
      </c>
      <c r="AH196" s="379"/>
      <c r="AI196" s="378"/>
      <c r="AJ196" s="378"/>
      <c r="AK196" s="378"/>
      <c r="AL196" s="378"/>
      <c r="AM196" s="378"/>
      <c r="AN196" s="20"/>
      <c r="AO196" s="418"/>
      <c r="AP196" s="378"/>
      <c r="AQ196" s="378"/>
      <c r="AR196" s="378"/>
      <c r="AS196" s="378"/>
      <c r="AT196" s="378"/>
      <c r="AU196" s="20"/>
      <c r="AV196" s="418"/>
      <c r="AW196" s="378"/>
      <c r="AX196" s="378"/>
      <c r="AY196" s="378"/>
      <c r="AZ196" s="378"/>
      <c r="BA196" s="378"/>
      <c r="BB196" s="20"/>
    </row>
    <row r="197" spans="1:56" x14ac:dyDescent="0.3">
      <c r="A197" s="21" t="s">
        <v>1136</v>
      </c>
      <c r="B197" s="21" t="s">
        <v>20</v>
      </c>
      <c r="C197" s="21" t="s">
        <v>20</v>
      </c>
      <c r="D197" s="299" t="s">
        <v>1998</v>
      </c>
      <c r="E197" s="435" t="s">
        <v>1971</v>
      </c>
      <c r="F197" s="299" t="s">
        <v>1971</v>
      </c>
      <c r="G197" s="299" t="s">
        <v>1998</v>
      </c>
      <c r="H197" s="241">
        <v>362100</v>
      </c>
      <c r="I197" s="20">
        <v>1118</v>
      </c>
      <c r="J197" s="20">
        <v>17</v>
      </c>
      <c r="K197" s="417">
        <v>65.764705882352942</v>
      </c>
      <c r="L197" s="243">
        <v>1118</v>
      </c>
      <c r="M197" s="20">
        <v>17</v>
      </c>
      <c r="N197" s="20">
        <v>65.764705882352942</v>
      </c>
      <c r="O197" s="20">
        <v>397</v>
      </c>
      <c r="P197" s="20">
        <v>5</v>
      </c>
      <c r="Q197" s="20">
        <v>79.400000000000006</v>
      </c>
      <c r="R197" s="414">
        <v>787</v>
      </c>
      <c r="S197" s="378">
        <v>11</v>
      </c>
      <c r="T197" s="415">
        <v>71.5</v>
      </c>
      <c r="U197" s="378">
        <v>0</v>
      </c>
      <c r="V197" s="378">
        <v>0</v>
      </c>
      <c r="W197" s="378">
        <v>0</v>
      </c>
      <c r="X197" s="378">
        <v>0</v>
      </c>
      <c r="Y197" s="416">
        <v>0</v>
      </c>
      <c r="Z197" s="20"/>
      <c r="AA197" s="241">
        <v>496500</v>
      </c>
      <c r="AB197" s="417">
        <v>97.5</v>
      </c>
      <c r="AC197" s="417">
        <v>96</v>
      </c>
      <c r="AD197" s="20">
        <v>100</v>
      </c>
      <c r="AE197" s="20">
        <v>6</v>
      </c>
      <c r="AF197" s="20">
        <v>585</v>
      </c>
      <c r="AH197" s="418"/>
      <c r="AI197" s="378"/>
      <c r="AJ197" s="378"/>
      <c r="AK197" s="378"/>
      <c r="AL197" s="378"/>
      <c r="AM197" s="378"/>
      <c r="AN197" s="21"/>
      <c r="AO197" s="418"/>
      <c r="AP197" s="378"/>
      <c r="AQ197" s="378"/>
      <c r="AR197" s="378"/>
      <c r="AS197" s="378"/>
      <c r="AT197" s="378"/>
      <c r="AU197" s="21"/>
      <c r="AV197" s="418"/>
      <c r="AW197" s="378"/>
      <c r="AX197" s="378"/>
      <c r="AY197" s="378"/>
      <c r="AZ197" s="378"/>
      <c r="BA197" s="378"/>
      <c r="BB197" s="21"/>
    </row>
    <row r="198" spans="1:56" x14ac:dyDescent="0.3">
      <c r="A198" s="21" t="s">
        <v>1137</v>
      </c>
      <c r="B198" s="21" t="s">
        <v>14</v>
      </c>
      <c r="C198" s="21" t="s">
        <v>14</v>
      </c>
      <c r="D198" s="299" t="s">
        <v>1998</v>
      </c>
      <c r="E198" s="435" t="s">
        <v>10</v>
      </c>
      <c r="F198" s="299" t="s">
        <v>1972</v>
      </c>
      <c r="G198" s="299" t="s">
        <v>38</v>
      </c>
      <c r="H198" s="241">
        <v>468700</v>
      </c>
      <c r="I198" s="20">
        <v>1362</v>
      </c>
      <c r="J198" s="20">
        <v>16</v>
      </c>
      <c r="K198" s="417">
        <v>85.125</v>
      </c>
      <c r="L198" s="243">
        <v>1362</v>
      </c>
      <c r="M198" s="20">
        <v>16</v>
      </c>
      <c r="N198" s="20">
        <v>85.125</v>
      </c>
      <c r="O198" s="20">
        <v>1703</v>
      </c>
      <c r="P198" s="20">
        <v>20</v>
      </c>
      <c r="Q198" s="20">
        <v>85.2</v>
      </c>
      <c r="R198" s="414">
        <v>648</v>
      </c>
      <c r="S198" s="378">
        <v>8</v>
      </c>
      <c r="T198" s="415">
        <v>81</v>
      </c>
      <c r="U198" s="378">
        <v>1396</v>
      </c>
      <c r="V198" s="378">
        <v>16</v>
      </c>
      <c r="W198" s="378">
        <v>87.25</v>
      </c>
      <c r="X198" s="378">
        <v>1492</v>
      </c>
      <c r="Y198" s="416">
        <v>17</v>
      </c>
      <c r="Z198" s="21"/>
      <c r="AA198" s="241">
        <v>509700</v>
      </c>
      <c r="AB198" s="417">
        <v>100.28571428571429</v>
      </c>
      <c r="AC198" s="417">
        <v>86.333333333333329</v>
      </c>
      <c r="AD198" s="20">
        <v>145</v>
      </c>
      <c r="AE198" s="20">
        <v>7</v>
      </c>
      <c r="AF198" s="20">
        <v>702</v>
      </c>
      <c r="AH198" s="379"/>
      <c r="AI198" s="378"/>
      <c r="AJ198" s="378"/>
      <c r="AK198" s="378"/>
      <c r="AL198" s="378"/>
      <c r="AM198" s="378"/>
      <c r="AN198" s="21"/>
      <c r="AO198" s="418"/>
      <c r="AP198" s="378"/>
      <c r="AQ198" s="378"/>
      <c r="AR198" s="378"/>
      <c r="AS198" s="378"/>
      <c r="AT198" s="378"/>
      <c r="AU198" s="21"/>
      <c r="AV198" s="418"/>
      <c r="AW198" s="378"/>
      <c r="AX198" s="378"/>
      <c r="AY198" s="378"/>
      <c r="AZ198" s="378"/>
      <c r="BA198" s="378"/>
      <c r="BB198" s="21"/>
    </row>
    <row r="199" spans="1:56" s="200" customFormat="1" x14ac:dyDescent="0.3">
      <c r="A199" s="21" t="s">
        <v>1138</v>
      </c>
      <c r="B199" s="21" t="s">
        <v>18</v>
      </c>
      <c r="C199" s="21" t="s">
        <v>18</v>
      </c>
      <c r="D199" s="299" t="s">
        <v>1998</v>
      </c>
      <c r="E199" s="435" t="s">
        <v>9</v>
      </c>
      <c r="F199" s="299" t="s">
        <v>1974</v>
      </c>
      <c r="G199" s="299" t="s">
        <v>38</v>
      </c>
      <c r="H199" s="241">
        <v>362600</v>
      </c>
      <c r="I199" s="20">
        <v>1317</v>
      </c>
      <c r="J199" s="20">
        <v>20</v>
      </c>
      <c r="K199" s="417">
        <v>65.849999999999994</v>
      </c>
      <c r="L199" s="243">
        <v>1317</v>
      </c>
      <c r="M199" s="20">
        <v>20</v>
      </c>
      <c r="N199" s="20">
        <v>65.849999999999994</v>
      </c>
      <c r="O199" s="20">
        <v>27</v>
      </c>
      <c r="P199" s="20">
        <v>1</v>
      </c>
      <c r="Q199" s="20">
        <v>27</v>
      </c>
      <c r="R199" s="414">
        <v>0</v>
      </c>
      <c r="S199" s="378">
        <v>0</v>
      </c>
      <c r="T199" s="415">
        <v>0</v>
      </c>
      <c r="U199" s="378">
        <v>0</v>
      </c>
      <c r="V199" s="378">
        <v>0</v>
      </c>
      <c r="W199" s="378">
        <v>0</v>
      </c>
      <c r="X199" s="378">
        <v>0</v>
      </c>
      <c r="Y199" s="416">
        <v>0</v>
      </c>
      <c r="Z199" s="20"/>
      <c r="AA199" s="241">
        <v>299700</v>
      </c>
      <c r="AB199" s="417">
        <v>51.333333333333336</v>
      </c>
      <c r="AC199" s="417">
        <v>54.333333333333336</v>
      </c>
      <c r="AD199" s="20">
        <v>59</v>
      </c>
      <c r="AE199" s="20">
        <v>6</v>
      </c>
      <c r="AF199" s="20">
        <v>308</v>
      </c>
      <c r="AG199"/>
      <c r="AH199" s="379"/>
      <c r="AI199" s="378"/>
      <c r="AJ199" s="378"/>
      <c r="AK199" s="378"/>
      <c r="AL199" s="378"/>
      <c r="AM199" s="378"/>
      <c r="AN199" s="21"/>
      <c r="AO199" s="418"/>
      <c r="AP199" s="378"/>
      <c r="AQ199" s="378"/>
      <c r="AR199" s="378"/>
      <c r="AS199" s="378"/>
      <c r="AT199" s="378"/>
      <c r="AU199" s="21"/>
      <c r="AV199" s="418"/>
      <c r="AW199" s="378"/>
      <c r="AX199" s="378"/>
      <c r="AY199" s="378"/>
      <c r="AZ199" s="378"/>
      <c r="BA199" s="378"/>
      <c r="BB199" s="21"/>
      <c r="BC199"/>
      <c r="BD199"/>
    </row>
    <row r="200" spans="1:56" x14ac:dyDescent="0.3">
      <c r="A200" s="21" t="s">
        <v>970</v>
      </c>
      <c r="B200" s="21" t="s">
        <v>26</v>
      </c>
      <c r="C200" s="21" t="s">
        <v>26</v>
      </c>
      <c r="D200" s="299" t="s">
        <v>1998</v>
      </c>
      <c r="E200" s="435" t="s">
        <v>11</v>
      </c>
      <c r="F200" s="299" t="s">
        <v>1973</v>
      </c>
      <c r="G200" s="299" t="s">
        <v>38</v>
      </c>
      <c r="H200" s="241">
        <v>412100</v>
      </c>
      <c r="I200" s="20">
        <v>1422</v>
      </c>
      <c r="J200" s="20">
        <v>19</v>
      </c>
      <c r="K200" s="417">
        <v>74.84210526315789</v>
      </c>
      <c r="L200" s="243">
        <v>1422</v>
      </c>
      <c r="M200" s="20">
        <v>19</v>
      </c>
      <c r="N200" s="20">
        <v>74.84210526315789</v>
      </c>
      <c r="O200" s="20">
        <v>778</v>
      </c>
      <c r="P200" s="20">
        <v>13</v>
      </c>
      <c r="Q200" s="20">
        <v>59.8</v>
      </c>
      <c r="R200" s="414">
        <v>398</v>
      </c>
      <c r="S200" s="378">
        <v>7</v>
      </c>
      <c r="T200" s="415">
        <v>56.9</v>
      </c>
      <c r="U200" s="378">
        <v>0</v>
      </c>
      <c r="V200" s="378">
        <v>0</v>
      </c>
      <c r="W200" s="378">
        <v>0</v>
      </c>
      <c r="X200" s="378">
        <v>79</v>
      </c>
      <c r="Y200" s="416">
        <v>2</v>
      </c>
      <c r="Z200" s="20"/>
      <c r="AA200" s="241">
        <v>391300</v>
      </c>
      <c r="AB200" s="417">
        <v>73.400000000000006</v>
      </c>
      <c r="AC200" s="417">
        <v>62</v>
      </c>
      <c r="AD200" s="20">
        <v>114</v>
      </c>
      <c r="AE200" s="20">
        <v>5</v>
      </c>
      <c r="AF200" s="20">
        <v>367</v>
      </c>
      <c r="AH200" s="379"/>
      <c r="AI200" s="378"/>
      <c r="AJ200" s="378"/>
      <c r="AK200" s="378"/>
      <c r="AL200" s="378"/>
      <c r="AM200" s="378"/>
      <c r="AN200" s="20"/>
      <c r="AO200" s="418"/>
      <c r="AP200" s="378"/>
      <c r="AQ200" s="378"/>
      <c r="AR200" s="378"/>
      <c r="AS200" s="378"/>
      <c r="AT200" s="378"/>
      <c r="AU200" s="20"/>
      <c r="AV200" s="418"/>
      <c r="AW200" s="378"/>
      <c r="AX200" s="378"/>
      <c r="AY200" s="378"/>
      <c r="AZ200" s="378"/>
      <c r="BA200" s="378"/>
      <c r="BB200" s="20"/>
    </row>
    <row r="201" spans="1:56" x14ac:dyDescent="0.3">
      <c r="A201" s="199" t="s">
        <v>1646</v>
      </c>
      <c r="B201" s="199" t="s">
        <v>14</v>
      </c>
      <c r="C201" s="199" t="s">
        <v>14</v>
      </c>
      <c r="D201" s="441" t="s">
        <v>1998</v>
      </c>
      <c r="E201" s="435" t="s">
        <v>9</v>
      </c>
      <c r="F201" s="441" t="s">
        <v>9</v>
      </c>
      <c r="G201" s="441" t="s">
        <v>1998</v>
      </c>
      <c r="H201" s="245">
        <v>123900</v>
      </c>
      <c r="I201" s="246">
        <v>0</v>
      </c>
      <c r="J201" s="246">
        <v>0</v>
      </c>
      <c r="K201" s="442" t="s">
        <v>1020</v>
      </c>
      <c r="L201" s="322">
        <v>0</v>
      </c>
      <c r="M201" s="246">
        <v>0</v>
      </c>
      <c r="N201" s="246">
        <v>0</v>
      </c>
      <c r="O201" s="246">
        <v>0</v>
      </c>
      <c r="P201" s="246">
        <v>0</v>
      </c>
      <c r="Q201" s="246">
        <v>0</v>
      </c>
      <c r="R201" s="443">
        <v>0</v>
      </c>
      <c r="S201" s="444">
        <v>0</v>
      </c>
      <c r="T201" s="445">
        <v>0</v>
      </c>
      <c r="U201" s="444">
        <v>0</v>
      </c>
      <c r="V201" s="444">
        <v>0</v>
      </c>
      <c r="W201" s="444">
        <v>0</v>
      </c>
      <c r="X201" s="444">
        <v>0</v>
      </c>
      <c r="Y201" s="446">
        <v>0</v>
      </c>
      <c r="Z201" s="372"/>
      <c r="AA201" s="245">
        <v>123900</v>
      </c>
      <c r="AB201" s="442">
        <v>0</v>
      </c>
      <c r="AC201" s="442">
        <v>0</v>
      </c>
      <c r="AD201" s="246">
        <v>23</v>
      </c>
      <c r="AE201" s="246">
        <v>0</v>
      </c>
      <c r="AF201" s="246">
        <v>0</v>
      </c>
      <c r="AG201" s="200"/>
      <c r="AH201" s="449"/>
      <c r="AI201" s="444"/>
      <c r="AJ201" s="444"/>
      <c r="AK201" s="444"/>
      <c r="AL201" s="444"/>
      <c r="AM201" s="444"/>
      <c r="AN201" s="278"/>
      <c r="AO201" s="450"/>
      <c r="AP201" s="444"/>
      <c r="AQ201" s="444"/>
      <c r="AR201" s="444"/>
      <c r="AS201" s="444"/>
      <c r="AT201" s="444"/>
      <c r="AU201" s="278"/>
      <c r="AV201" s="450"/>
      <c r="AW201" s="444"/>
      <c r="AX201" s="444"/>
      <c r="AY201" s="444"/>
      <c r="AZ201" s="444"/>
      <c r="BA201" s="444"/>
      <c r="BB201" s="278"/>
    </row>
    <row r="202" spans="1:56" x14ac:dyDescent="0.3">
      <c r="A202" s="199" t="s">
        <v>1647</v>
      </c>
      <c r="B202" s="199" t="s">
        <v>18</v>
      </c>
      <c r="C202" s="199" t="s">
        <v>1020</v>
      </c>
      <c r="D202" s="441" t="s">
        <v>1020</v>
      </c>
      <c r="E202" s="441" t="s">
        <v>38</v>
      </c>
      <c r="F202" s="441" t="s">
        <v>1020</v>
      </c>
      <c r="G202" s="441" t="s">
        <v>1020</v>
      </c>
      <c r="H202" s="245">
        <v>148000</v>
      </c>
      <c r="I202" s="246" t="s">
        <v>1020</v>
      </c>
      <c r="J202" s="246" t="s">
        <v>1020</v>
      </c>
      <c r="K202" s="442" t="s">
        <v>1020</v>
      </c>
      <c r="L202" s="322" t="s">
        <v>1020</v>
      </c>
      <c r="M202" s="246" t="s">
        <v>1020</v>
      </c>
      <c r="N202" s="246" t="s">
        <v>1020</v>
      </c>
      <c r="O202" s="246" t="s">
        <v>1020</v>
      </c>
      <c r="P202" s="246" t="s">
        <v>1020</v>
      </c>
      <c r="Q202" s="246" t="s">
        <v>1020</v>
      </c>
      <c r="R202" s="443" t="s">
        <v>1020</v>
      </c>
      <c r="S202" s="444" t="s">
        <v>1020</v>
      </c>
      <c r="T202" s="445" t="s">
        <v>1020</v>
      </c>
      <c r="U202" s="444" t="s">
        <v>1020</v>
      </c>
      <c r="V202" s="444" t="s">
        <v>1020</v>
      </c>
      <c r="W202" s="444" t="s">
        <v>1020</v>
      </c>
      <c r="X202" s="444" t="s">
        <v>1020</v>
      </c>
      <c r="Y202" s="446" t="s">
        <v>1020</v>
      </c>
      <c r="Z202" s="199"/>
      <c r="AA202" s="245">
        <v>148400</v>
      </c>
      <c r="AB202" s="442">
        <v>24</v>
      </c>
      <c r="AC202" s="442">
        <v>24</v>
      </c>
      <c r="AD202" s="246">
        <v>33</v>
      </c>
      <c r="AE202" s="246">
        <v>1</v>
      </c>
      <c r="AF202" s="246">
        <v>24</v>
      </c>
      <c r="AG202" s="200"/>
      <c r="AH202" s="449"/>
      <c r="AI202" s="444"/>
      <c r="AJ202" s="444"/>
      <c r="AK202" s="444"/>
      <c r="AL202" s="444"/>
      <c r="AM202" s="444"/>
      <c r="AN202" s="278"/>
      <c r="AO202" s="450"/>
      <c r="AP202" s="444"/>
      <c r="AQ202" s="444"/>
      <c r="AR202" s="444"/>
      <c r="AS202" s="444"/>
      <c r="AT202" s="444"/>
      <c r="AU202" s="278"/>
      <c r="AV202" s="450"/>
      <c r="AW202" s="444"/>
      <c r="AX202" s="444"/>
      <c r="AY202" s="444"/>
      <c r="AZ202" s="444"/>
      <c r="BA202" s="444"/>
      <c r="BB202" s="278"/>
    </row>
    <row r="203" spans="1:56" x14ac:dyDescent="0.3">
      <c r="A203" s="199" t="s">
        <v>1885</v>
      </c>
      <c r="B203" s="199" t="s">
        <v>19</v>
      </c>
      <c r="C203" s="199" t="s">
        <v>1020</v>
      </c>
      <c r="D203" s="441" t="s">
        <v>1020</v>
      </c>
      <c r="E203" s="441" t="s">
        <v>38</v>
      </c>
      <c r="F203" s="441" t="s">
        <v>1020</v>
      </c>
      <c r="G203" s="441" t="s">
        <v>1020</v>
      </c>
      <c r="H203" s="245">
        <v>123900</v>
      </c>
      <c r="I203" s="246">
        <v>0</v>
      </c>
      <c r="J203" s="246">
        <v>0</v>
      </c>
      <c r="K203" s="442" t="s">
        <v>1020</v>
      </c>
      <c r="L203" s="322" t="s">
        <v>1020</v>
      </c>
      <c r="M203" s="246" t="s">
        <v>1020</v>
      </c>
      <c r="N203" s="246" t="s">
        <v>1020</v>
      </c>
      <c r="O203" s="246" t="s">
        <v>1020</v>
      </c>
      <c r="P203" s="246" t="s">
        <v>1020</v>
      </c>
      <c r="Q203" s="246" t="s">
        <v>1020</v>
      </c>
      <c r="R203" s="443" t="s">
        <v>1020</v>
      </c>
      <c r="S203" s="444" t="s">
        <v>1020</v>
      </c>
      <c r="T203" s="445" t="s">
        <v>1020</v>
      </c>
      <c r="U203" s="444" t="s">
        <v>1020</v>
      </c>
      <c r="V203" s="444" t="s">
        <v>1020</v>
      </c>
      <c r="W203" s="444" t="s">
        <v>1020</v>
      </c>
      <c r="X203" s="444" t="s">
        <v>1020</v>
      </c>
      <c r="Y203" s="446" t="s">
        <v>1020</v>
      </c>
      <c r="Z203" s="199"/>
      <c r="AA203" s="245">
        <v>123900</v>
      </c>
      <c r="AB203" s="442">
        <v>0</v>
      </c>
      <c r="AC203" s="442">
        <v>0</v>
      </c>
      <c r="AD203" s="246">
        <v>23</v>
      </c>
      <c r="AE203" s="246">
        <v>0</v>
      </c>
      <c r="AF203" s="246">
        <v>0</v>
      </c>
      <c r="AG203" s="200"/>
      <c r="AH203" s="449"/>
      <c r="AI203" s="444"/>
      <c r="AJ203" s="444"/>
      <c r="AK203" s="444"/>
      <c r="AL203" s="444"/>
      <c r="AM203" s="444"/>
      <c r="AN203" s="278"/>
      <c r="AO203" s="450"/>
      <c r="AP203" s="444"/>
      <c r="AQ203" s="444"/>
      <c r="AR203" s="444"/>
      <c r="AS203" s="444"/>
      <c r="AT203" s="444"/>
      <c r="AU203" s="278"/>
      <c r="AV203" s="450"/>
      <c r="AW203" s="444"/>
      <c r="AX203" s="444"/>
      <c r="AY203" s="444"/>
      <c r="AZ203" s="444"/>
      <c r="BA203" s="444"/>
      <c r="BB203" s="278"/>
    </row>
    <row r="204" spans="1:56" x14ac:dyDescent="0.3">
      <c r="A204" s="199" t="s">
        <v>1886</v>
      </c>
      <c r="B204" s="199" t="s">
        <v>25</v>
      </c>
      <c r="C204" s="199" t="s">
        <v>1020</v>
      </c>
      <c r="D204" s="441" t="s">
        <v>1020</v>
      </c>
      <c r="E204" s="441" t="s">
        <v>1974</v>
      </c>
      <c r="F204" s="441" t="s">
        <v>1020</v>
      </c>
      <c r="G204" s="441" t="s">
        <v>1020</v>
      </c>
      <c r="H204" s="245">
        <v>102400</v>
      </c>
      <c r="I204" s="246" t="s">
        <v>1020</v>
      </c>
      <c r="J204" s="246" t="s">
        <v>1020</v>
      </c>
      <c r="K204" s="442" t="s">
        <v>1020</v>
      </c>
      <c r="L204" s="322" t="s">
        <v>1020</v>
      </c>
      <c r="M204" s="246" t="s">
        <v>1020</v>
      </c>
      <c r="N204" s="246" t="s">
        <v>1020</v>
      </c>
      <c r="O204" s="246" t="s">
        <v>1020</v>
      </c>
      <c r="P204" s="246" t="s">
        <v>1020</v>
      </c>
      <c r="Q204" s="246" t="s">
        <v>1020</v>
      </c>
      <c r="R204" s="443" t="s">
        <v>1020</v>
      </c>
      <c r="S204" s="444" t="s">
        <v>1020</v>
      </c>
      <c r="T204" s="445" t="s">
        <v>1020</v>
      </c>
      <c r="U204" s="444" t="s">
        <v>1020</v>
      </c>
      <c r="V204" s="444" t="s">
        <v>1020</v>
      </c>
      <c r="W204" s="444" t="s">
        <v>1020</v>
      </c>
      <c r="X204" s="444" t="s">
        <v>1020</v>
      </c>
      <c r="Y204" s="446" t="s">
        <v>1020</v>
      </c>
      <c r="Z204" s="301"/>
      <c r="AA204" s="245">
        <v>102400</v>
      </c>
      <c r="AB204" s="442">
        <v>0</v>
      </c>
      <c r="AC204" s="442">
        <v>0</v>
      </c>
      <c r="AD204" s="246">
        <v>19</v>
      </c>
      <c r="AE204" s="246">
        <v>0</v>
      </c>
      <c r="AF204" s="246">
        <v>0</v>
      </c>
      <c r="AG204" s="200"/>
      <c r="AH204" s="450"/>
      <c r="AI204" s="444"/>
      <c r="AJ204" s="444"/>
      <c r="AK204" s="444"/>
      <c r="AL204" s="444"/>
      <c r="AM204" s="444"/>
      <c r="AN204" s="244"/>
      <c r="AO204" s="450"/>
      <c r="AP204" s="444"/>
      <c r="AQ204" s="444"/>
      <c r="AR204" s="444"/>
      <c r="AS204" s="444"/>
      <c r="AT204" s="444"/>
      <c r="AU204" s="244"/>
      <c r="AV204" s="450"/>
      <c r="AW204" s="444"/>
      <c r="AX204" s="444"/>
      <c r="AY204" s="444"/>
      <c r="AZ204" s="444"/>
      <c r="BA204" s="444"/>
      <c r="BB204" s="244"/>
    </row>
    <row r="205" spans="1:56" x14ac:dyDescent="0.3">
      <c r="A205" s="21" t="s">
        <v>1139</v>
      </c>
      <c r="B205" s="21" t="s">
        <v>23</v>
      </c>
      <c r="C205" s="21" t="s">
        <v>23</v>
      </c>
      <c r="D205" s="299" t="s">
        <v>1998</v>
      </c>
      <c r="E205" s="299" t="s">
        <v>38</v>
      </c>
      <c r="F205" s="299" t="s">
        <v>38</v>
      </c>
      <c r="G205" s="299" t="s">
        <v>1998</v>
      </c>
      <c r="H205" s="241">
        <v>488200</v>
      </c>
      <c r="I205" s="20">
        <v>1064</v>
      </c>
      <c r="J205" s="20">
        <v>12</v>
      </c>
      <c r="K205" s="417">
        <v>88.666666666666671</v>
      </c>
      <c r="L205" s="243">
        <v>1064</v>
      </c>
      <c r="M205" s="20">
        <v>12</v>
      </c>
      <c r="N205" s="20">
        <v>88.666666666666671</v>
      </c>
      <c r="O205" s="20">
        <v>1960</v>
      </c>
      <c r="P205" s="20">
        <v>22</v>
      </c>
      <c r="Q205" s="20">
        <v>89.1</v>
      </c>
      <c r="R205" s="414">
        <v>1485</v>
      </c>
      <c r="S205" s="378">
        <v>16</v>
      </c>
      <c r="T205" s="415">
        <v>92.8</v>
      </c>
      <c r="U205" s="378">
        <v>581</v>
      </c>
      <c r="V205" s="378">
        <v>9</v>
      </c>
      <c r="W205" s="378">
        <v>64.56</v>
      </c>
      <c r="X205" s="378">
        <v>1567</v>
      </c>
      <c r="Y205" s="416">
        <v>20</v>
      </c>
      <c r="Z205" s="63"/>
      <c r="AA205" s="241">
        <v>498900</v>
      </c>
      <c r="AB205" s="417">
        <v>95.571428571428569</v>
      </c>
      <c r="AC205" s="417">
        <v>87.333333333333329</v>
      </c>
      <c r="AD205" s="20">
        <v>109</v>
      </c>
      <c r="AE205" s="20">
        <v>7</v>
      </c>
      <c r="AF205" s="20">
        <v>669</v>
      </c>
      <c r="AH205" s="418"/>
      <c r="AI205" s="378"/>
      <c r="AJ205" s="378"/>
      <c r="AK205" s="378"/>
      <c r="AL205" s="378"/>
      <c r="AM205" s="378"/>
      <c r="AN205" s="63"/>
      <c r="AO205" s="418"/>
      <c r="AP205" s="378"/>
      <c r="AQ205" s="378"/>
      <c r="AR205" s="378"/>
      <c r="AS205" s="378"/>
      <c r="AT205" s="378"/>
      <c r="AU205" s="63"/>
      <c r="AV205" s="418"/>
      <c r="AW205" s="378"/>
      <c r="AX205" s="378"/>
      <c r="AY205" s="378"/>
      <c r="AZ205" s="378"/>
      <c r="BA205" s="378"/>
      <c r="BB205" s="63"/>
    </row>
    <row r="206" spans="1:56" x14ac:dyDescent="0.3">
      <c r="A206" s="21" t="s">
        <v>1140</v>
      </c>
      <c r="B206" s="21" t="s">
        <v>26</v>
      </c>
      <c r="C206" s="21" t="s">
        <v>26</v>
      </c>
      <c r="D206" s="299" t="s">
        <v>1998</v>
      </c>
      <c r="E206" s="299" t="s">
        <v>9</v>
      </c>
      <c r="F206" s="299" t="s">
        <v>9</v>
      </c>
      <c r="G206" s="299" t="s">
        <v>1998</v>
      </c>
      <c r="H206" s="241">
        <v>603600</v>
      </c>
      <c r="I206" s="20">
        <v>2412</v>
      </c>
      <c r="J206" s="20">
        <v>22</v>
      </c>
      <c r="K206" s="417">
        <v>109.63636363636364</v>
      </c>
      <c r="L206" s="243">
        <v>2412</v>
      </c>
      <c r="M206" s="20">
        <v>22</v>
      </c>
      <c r="N206" s="20">
        <v>109.63636363636364</v>
      </c>
      <c r="O206" s="20">
        <v>1371</v>
      </c>
      <c r="P206" s="20">
        <v>14</v>
      </c>
      <c r="Q206" s="20">
        <v>97.9</v>
      </c>
      <c r="R206" s="414">
        <v>1477</v>
      </c>
      <c r="S206" s="378">
        <v>16</v>
      </c>
      <c r="T206" s="415">
        <v>92.3</v>
      </c>
      <c r="U206" s="378">
        <v>0</v>
      </c>
      <c r="V206" s="378">
        <v>0</v>
      </c>
      <c r="W206" s="378">
        <v>0</v>
      </c>
      <c r="X206" s="378">
        <v>0</v>
      </c>
      <c r="Y206" s="416">
        <v>0</v>
      </c>
      <c r="Z206" s="21"/>
      <c r="AA206" s="241">
        <v>509200</v>
      </c>
      <c r="AB206" s="417">
        <v>92.666666666666671</v>
      </c>
      <c r="AC206" s="417">
        <v>96</v>
      </c>
      <c r="AD206" s="20">
        <v>71</v>
      </c>
      <c r="AE206" s="20">
        <v>6</v>
      </c>
      <c r="AF206" s="20">
        <v>556</v>
      </c>
      <c r="AH206" s="379"/>
      <c r="AI206" s="378"/>
      <c r="AJ206" s="378"/>
      <c r="AK206" s="378"/>
      <c r="AL206" s="378"/>
      <c r="AM206" s="378"/>
      <c r="AN206" s="21"/>
      <c r="AO206" s="418"/>
      <c r="AP206" s="378"/>
      <c r="AQ206" s="378"/>
      <c r="AR206" s="378"/>
      <c r="AS206" s="378"/>
      <c r="AT206" s="378"/>
      <c r="AU206" s="21"/>
      <c r="AV206" s="418"/>
      <c r="AW206" s="378"/>
      <c r="AX206" s="378"/>
      <c r="AY206" s="378"/>
      <c r="AZ206" s="378"/>
      <c r="BA206" s="378"/>
      <c r="BB206" s="21"/>
    </row>
    <row r="207" spans="1:56" x14ac:dyDescent="0.3">
      <c r="A207" s="21" t="s">
        <v>1141</v>
      </c>
      <c r="B207" s="21" t="s">
        <v>12</v>
      </c>
      <c r="C207" s="21" t="s">
        <v>12</v>
      </c>
      <c r="D207" s="299" t="s">
        <v>1998</v>
      </c>
      <c r="E207" s="299" t="s">
        <v>9</v>
      </c>
      <c r="F207" s="299" t="s">
        <v>9</v>
      </c>
      <c r="G207" s="299" t="s">
        <v>1998</v>
      </c>
      <c r="H207" s="241">
        <v>422300</v>
      </c>
      <c r="I207" s="20">
        <v>1534</v>
      </c>
      <c r="J207" s="20">
        <v>20</v>
      </c>
      <c r="K207" s="417">
        <v>76.7</v>
      </c>
      <c r="L207" s="243">
        <v>1534</v>
      </c>
      <c r="M207" s="20">
        <v>20</v>
      </c>
      <c r="N207" s="20">
        <v>76.7</v>
      </c>
      <c r="O207" s="20">
        <v>1793</v>
      </c>
      <c r="P207" s="20">
        <v>21</v>
      </c>
      <c r="Q207" s="20">
        <v>85.4</v>
      </c>
      <c r="R207" s="414">
        <v>767</v>
      </c>
      <c r="S207" s="378">
        <v>9</v>
      </c>
      <c r="T207" s="415">
        <v>85.2</v>
      </c>
      <c r="U207" s="378">
        <v>56</v>
      </c>
      <c r="V207" s="378">
        <v>1</v>
      </c>
      <c r="W207" s="378">
        <v>56</v>
      </c>
      <c r="X207" s="378">
        <v>1644</v>
      </c>
      <c r="Y207" s="416">
        <v>20</v>
      </c>
      <c r="Z207" s="20"/>
      <c r="AA207" s="241">
        <v>387600</v>
      </c>
      <c r="AB207" s="417">
        <v>78</v>
      </c>
      <c r="AC207" s="417">
        <v>67</v>
      </c>
      <c r="AD207" s="20">
        <v>61</v>
      </c>
      <c r="AE207" s="20">
        <v>8</v>
      </c>
      <c r="AF207" s="20">
        <v>624</v>
      </c>
      <c r="AH207" s="379"/>
      <c r="AI207" s="378"/>
      <c r="AJ207" s="378"/>
      <c r="AK207" s="378"/>
      <c r="AL207" s="378"/>
      <c r="AM207" s="378"/>
      <c r="AN207" s="21"/>
      <c r="AO207" s="418"/>
      <c r="AP207" s="378"/>
      <c r="AQ207" s="378"/>
      <c r="AR207" s="378"/>
      <c r="AS207" s="378"/>
      <c r="AT207" s="378"/>
      <c r="AU207" s="21"/>
      <c r="AV207" s="418"/>
      <c r="AW207" s="378"/>
      <c r="AX207" s="378"/>
      <c r="AY207" s="378"/>
      <c r="AZ207" s="378"/>
      <c r="BA207" s="378"/>
      <c r="BB207" s="21"/>
    </row>
    <row r="208" spans="1:56" x14ac:dyDescent="0.3">
      <c r="A208" s="21" t="s">
        <v>1142</v>
      </c>
      <c r="B208" s="21" t="s">
        <v>26</v>
      </c>
      <c r="C208" s="21" t="s">
        <v>26</v>
      </c>
      <c r="D208" s="299" t="s">
        <v>1998</v>
      </c>
      <c r="E208" s="299" t="s">
        <v>10</v>
      </c>
      <c r="F208" s="299" t="s">
        <v>10</v>
      </c>
      <c r="G208" s="299" t="s">
        <v>1998</v>
      </c>
      <c r="H208" s="241">
        <v>251100</v>
      </c>
      <c r="I208" s="20">
        <v>114</v>
      </c>
      <c r="J208" s="20">
        <v>2</v>
      </c>
      <c r="K208" s="417">
        <v>57</v>
      </c>
      <c r="L208" s="243">
        <v>114</v>
      </c>
      <c r="M208" s="20">
        <v>2</v>
      </c>
      <c r="N208" s="20">
        <v>57</v>
      </c>
      <c r="O208" s="20">
        <v>889</v>
      </c>
      <c r="P208" s="20">
        <v>16</v>
      </c>
      <c r="Q208" s="20">
        <v>55.6</v>
      </c>
      <c r="R208" s="414">
        <v>113</v>
      </c>
      <c r="S208" s="378">
        <v>3</v>
      </c>
      <c r="T208" s="415">
        <v>37.700000000000003</v>
      </c>
      <c r="U208" s="378">
        <v>1034</v>
      </c>
      <c r="V208" s="378">
        <v>19</v>
      </c>
      <c r="W208" s="378">
        <v>54.42</v>
      </c>
      <c r="X208" s="378">
        <v>1192</v>
      </c>
      <c r="Y208" s="416">
        <v>20</v>
      </c>
      <c r="Z208" s="21"/>
      <c r="AA208" s="241">
        <v>251100</v>
      </c>
      <c r="AB208" s="417">
        <v>0</v>
      </c>
      <c r="AC208" s="417">
        <v>0</v>
      </c>
      <c r="AD208" s="20">
        <v>47</v>
      </c>
      <c r="AE208" s="20">
        <v>0</v>
      </c>
      <c r="AF208" s="20">
        <v>0</v>
      </c>
      <c r="AH208" s="379"/>
      <c r="AI208" s="378"/>
      <c r="AJ208" s="378"/>
      <c r="AK208" s="378"/>
      <c r="AL208" s="378"/>
      <c r="AM208" s="378"/>
      <c r="AN208" s="21"/>
      <c r="AO208" s="418"/>
      <c r="AP208" s="378"/>
      <c r="AQ208" s="378"/>
      <c r="AR208" s="378"/>
      <c r="AS208" s="378"/>
      <c r="AT208" s="378"/>
      <c r="AU208" s="21"/>
      <c r="AV208" s="418"/>
      <c r="AW208" s="378"/>
      <c r="AX208" s="378"/>
      <c r="AY208" s="378"/>
      <c r="AZ208" s="378"/>
      <c r="BA208" s="378"/>
      <c r="BB208" s="21"/>
    </row>
    <row r="209" spans="1:61" x14ac:dyDescent="0.3">
      <c r="A209" s="21" t="s">
        <v>1143</v>
      </c>
      <c r="B209" s="21" t="s">
        <v>2</v>
      </c>
      <c r="C209" s="21" t="s">
        <v>2</v>
      </c>
      <c r="D209" s="299" t="s">
        <v>1998</v>
      </c>
      <c r="E209" s="435" t="s">
        <v>10</v>
      </c>
      <c r="F209" s="299" t="s">
        <v>1972</v>
      </c>
      <c r="G209" s="299" t="s">
        <v>38</v>
      </c>
      <c r="H209" s="241">
        <v>294800</v>
      </c>
      <c r="I209" s="20">
        <v>357</v>
      </c>
      <c r="J209" s="20">
        <v>6</v>
      </c>
      <c r="K209" s="417">
        <v>59.5</v>
      </c>
      <c r="L209" s="243">
        <v>357</v>
      </c>
      <c r="M209" s="20">
        <v>6</v>
      </c>
      <c r="N209" s="20">
        <v>59.5</v>
      </c>
      <c r="O209" s="20">
        <v>203</v>
      </c>
      <c r="P209" s="20">
        <v>5</v>
      </c>
      <c r="Q209" s="20">
        <v>40.6</v>
      </c>
      <c r="R209" s="414">
        <v>68</v>
      </c>
      <c r="S209" s="378">
        <v>2</v>
      </c>
      <c r="T209" s="415">
        <v>34</v>
      </c>
      <c r="U209" s="378">
        <v>0</v>
      </c>
      <c r="V209" s="378">
        <v>0</v>
      </c>
      <c r="W209" s="378">
        <v>0</v>
      </c>
      <c r="X209" s="378">
        <v>0</v>
      </c>
      <c r="Y209" s="416">
        <v>0</v>
      </c>
      <c r="Z209" s="21"/>
      <c r="AA209" s="241">
        <v>294800</v>
      </c>
      <c r="AB209" s="417">
        <v>0</v>
      </c>
      <c r="AC209" s="417">
        <v>0</v>
      </c>
      <c r="AD209" s="20">
        <v>56</v>
      </c>
      <c r="AE209" s="20">
        <v>0</v>
      </c>
      <c r="AF209" s="20">
        <v>0</v>
      </c>
      <c r="AH209" s="418"/>
      <c r="AI209" s="378"/>
      <c r="AJ209" s="378"/>
      <c r="AK209" s="378"/>
      <c r="AL209" s="378"/>
      <c r="AM209" s="378"/>
      <c r="AN209" s="21"/>
      <c r="AO209" s="418"/>
      <c r="AP209" s="378"/>
      <c r="AQ209" s="378"/>
      <c r="AR209" s="378"/>
      <c r="AS209" s="378"/>
      <c r="AT209" s="378"/>
      <c r="AU209" s="21"/>
      <c r="AV209" s="418"/>
      <c r="AW209" s="378"/>
      <c r="AX209" s="378"/>
      <c r="AY209" s="378"/>
      <c r="AZ209" s="378"/>
      <c r="BA209" s="378"/>
      <c r="BB209" s="21"/>
    </row>
    <row r="210" spans="1:61" x14ac:dyDescent="0.3">
      <c r="A210" s="199" t="s">
        <v>1887</v>
      </c>
      <c r="B210" s="199" t="s">
        <v>12</v>
      </c>
      <c r="C210" s="199" t="s">
        <v>1020</v>
      </c>
      <c r="D210" s="441" t="s">
        <v>1020</v>
      </c>
      <c r="E210" s="441" t="s">
        <v>10</v>
      </c>
      <c r="F210" s="441" t="s">
        <v>1020</v>
      </c>
      <c r="G210" s="441" t="s">
        <v>1020</v>
      </c>
      <c r="H210" s="245">
        <v>117300</v>
      </c>
      <c r="I210" s="246" t="s">
        <v>1020</v>
      </c>
      <c r="J210" s="246" t="s">
        <v>1020</v>
      </c>
      <c r="K210" s="442" t="s">
        <v>1020</v>
      </c>
      <c r="L210" s="322" t="s">
        <v>1020</v>
      </c>
      <c r="M210" s="246" t="s">
        <v>1020</v>
      </c>
      <c r="N210" s="246" t="s">
        <v>1020</v>
      </c>
      <c r="O210" s="246" t="s">
        <v>1020</v>
      </c>
      <c r="P210" s="246" t="s">
        <v>1020</v>
      </c>
      <c r="Q210" s="246" t="s">
        <v>1020</v>
      </c>
      <c r="R210" s="443" t="s">
        <v>1020</v>
      </c>
      <c r="S210" s="444" t="s">
        <v>1020</v>
      </c>
      <c r="T210" s="445" t="s">
        <v>1020</v>
      </c>
      <c r="U210" s="444" t="s">
        <v>1020</v>
      </c>
      <c r="V210" s="444" t="s">
        <v>1020</v>
      </c>
      <c r="W210" s="444" t="s">
        <v>1020</v>
      </c>
      <c r="X210" s="444" t="s">
        <v>1020</v>
      </c>
      <c r="Y210" s="446" t="s">
        <v>1020</v>
      </c>
      <c r="Z210" s="246"/>
      <c r="AA210" s="245">
        <v>117300</v>
      </c>
      <c r="AB210" s="442">
        <v>0</v>
      </c>
      <c r="AC210" s="442">
        <v>0</v>
      </c>
      <c r="AD210" s="246">
        <v>22</v>
      </c>
      <c r="AE210" s="246">
        <v>0</v>
      </c>
      <c r="AF210" s="246">
        <v>0</v>
      </c>
      <c r="AG210" s="200"/>
      <c r="AH210" s="449"/>
      <c r="AI210" s="444"/>
      <c r="AJ210" s="444"/>
      <c r="AK210" s="444"/>
      <c r="AL210" s="444"/>
      <c r="AM210" s="444"/>
      <c r="AN210" s="199"/>
      <c r="AO210" s="450"/>
      <c r="AP210" s="444"/>
      <c r="AQ210" s="444"/>
      <c r="AR210" s="444"/>
      <c r="AS210" s="444"/>
      <c r="AT210" s="444"/>
      <c r="AU210" s="199"/>
      <c r="AV210" s="450"/>
      <c r="AW210" s="444"/>
      <c r="AX210" s="444"/>
      <c r="AY210" s="444"/>
      <c r="AZ210" s="444"/>
      <c r="BA210" s="444"/>
      <c r="BB210" s="199"/>
    </row>
    <row r="211" spans="1:61" x14ac:dyDescent="0.3">
      <c r="A211" s="199" t="s">
        <v>1750</v>
      </c>
      <c r="B211" s="199" t="s">
        <v>14</v>
      </c>
      <c r="C211" s="199" t="s">
        <v>14</v>
      </c>
      <c r="D211" s="441" t="s">
        <v>1998</v>
      </c>
      <c r="E211" s="435" t="s">
        <v>9</v>
      </c>
      <c r="F211" s="441" t="s">
        <v>10</v>
      </c>
      <c r="G211" s="441" t="s">
        <v>38</v>
      </c>
      <c r="H211" s="245">
        <v>123900</v>
      </c>
      <c r="I211" s="246">
        <v>0</v>
      </c>
      <c r="J211" s="246">
        <v>0</v>
      </c>
      <c r="K211" s="442" t="s">
        <v>1020</v>
      </c>
      <c r="L211" s="322">
        <v>0</v>
      </c>
      <c r="M211" s="246">
        <v>0</v>
      </c>
      <c r="N211" s="246">
        <v>0</v>
      </c>
      <c r="O211" s="246">
        <v>0</v>
      </c>
      <c r="P211" s="246">
        <v>0</v>
      </c>
      <c r="Q211" s="246">
        <v>0</v>
      </c>
      <c r="R211" s="443">
        <v>0</v>
      </c>
      <c r="S211" s="444">
        <v>0</v>
      </c>
      <c r="T211" s="445">
        <v>0</v>
      </c>
      <c r="U211" s="444">
        <v>0</v>
      </c>
      <c r="V211" s="444">
        <v>0</v>
      </c>
      <c r="W211" s="444">
        <v>0</v>
      </c>
      <c r="X211" s="444">
        <v>0</v>
      </c>
      <c r="Y211" s="446">
        <v>0</v>
      </c>
      <c r="Z211" s="246"/>
      <c r="AA211" s="245">
        <v>123900</v>
      </c>
      <c r="AB211" s="442">
        <v>0</v>
      </c>
      <c r="AC211" s="442">
        <v>0</v>
      </c>
      <c r="AD211" s="246">
        <v>23</v>
      </c>
      <c r="AE211" s="246">
        <v>0</v>
      </c>
      <c r="AF211" s="246">
        <v>0</v>
      </c>
      <c r="AG211" s="200"/>
      <c r="AH211" s="449"/>
      <c r="AI211" s="444"/>
      <c r="AJ211" s="444"/>
      <c r="AK211" s="444"/>
      <c r="AL211" s="444"/>
      <c r="AM211" s="444"/>
      <c r="AN211" s="246"/>
      <c r="AO211" s="450"/>
      <c r="AP211" s="444"/>
      <c r="AQ211" s="444"/>
      <c r="AR211" s="444"/>
      <c r="AS211" s="444"/>
      <c r="AT211" s="444"/>
      <c r="AU211" s="246"/>
      <c r="AV211" s="450"/>
      <c r="AW211" s="444"/>
      <c r="AX211" s="444"/>
      <c r="AY211" s="444"/>
      <c r="AZ211" s="444"/>
      <c r="BA211" s="444"/>
      <c r="BB211" s="246"/>
    </row>
    <row r="212" spans="1:61" x14ac:dyDescent="0.3">
      <c r="A212" s="199" t="s">
        <v>1888</v>
      </c>
      <c r="B212" s="199" t="s">
        <v>16</v>
      </c>
      <c r="C212" s="199" t="s">
        <v>1020</v>
      </c>
      <c r="D212" s="441" t="s">
        <v>1020</v>
      </c>
      <c r="E212" s="441" t="s">
        <v>38</v>
      </c>
      <c r="F212" s="441" t="s">
        <v>1020</v>
      </c>
      <c r="G212" s="441" t="s">
        <v>1020</v>
      </c>
      <c r="H212" s="245">
        <v>102400</v>
      </c>
      <c r="I212" s="246" t="s">
        <v>1020</v>
      </c>
      <c r="J212" s="246" t="s">
        <v>1020</v>
      </c>
      <c r="K212" s="442" t="s">
        <v>1020</v>
      </c>
      <c r="L212" s="322" t="s">
        <v>1020</v>
      </c>
      <c r="M212" s="246" t="s">
        <v>1020</v>
      </c>
      <c r="N212" s="246" t="s">
        <v>1020</v>
      </c>
      <c r="O212" s="246" t="s">
        <v>1020</v>
      </c>
      <c r="P212" s="246" t="s">
        <v>1020</v>
      </c>
      <c r="Q212" s="246" t="s">
        <v>1020</v>
      </c>
      <c r="R212" s="443" t="s">
        <v>1020</v>
      </c>
      <c r="S212" s="444" t="s">
        <v>1020</v>
      </c>
      <c r="T212" s="445" t="s">
        <v>1020</v>
      </c>
      <c r="U212" s="444" t="s">
        <v>1020</v>
      </c>
      <c r="V212" s="444" t="s">
        <v>1020</v>
      </c>
      <c r="W212" s="444" t="s">
        <v>1020</v>
      </c>
      <c r="X212" s="444" t="s">
        <v>1020</v>
      </c>
      <c r="Y212" s="446" t="s">
        <v>1020</v>
      </c>
      <c r="Z212" s="199"/>
      <c r="AA212" s="245">
        <v>102400</v>
      </c>
      <c r="AB212" s="442">
        <v>0</v>
      </c>
      <c r="AC212" s="442">
        <v>0</v>
      </c>
      <c r="AD212" s="246">
        <v>19</v>
      </c>
      <c r="AE212" s="246">
        <v>0</v>
      </c>
      <c r="AF212" s="246">
        <v>0</v>
      </c>
      <c r="AG212" s="200"/>
      <c r="AH212" s="449"/>
      <c r="AI212" s="444"/>
      <c r="AJ212" s="444"/>
      <c r="AK212" s="444"/>
      <c r="AL212" s="444"/>
      <c r="AM212" s="444"/>
      <c r="AN212" s="199"/>
      <c r="AO212" s="450"/>
      <c r="AP212" s="444"/>
      <c r="AQ212" s="444"/>
      <c r="AR212" s="444"/>
      <c r="AS212" s="444"/>
      <c r="AT212" s="444"/>
      <c r="AU212" s="199"/>
      <c r="AV212" s="450"/>
      <c r="AW212" s="444"/>
      <c r="AX212" s="444"/>
      <c r="AY212" s="444"/>
      <c r="AZ212" s="444"/>
      <c r="BA212" s="444"/>
      <c r="BB212" s="199"/>
    </row>
    <row r="213" spans="1:61" x14ac:dyDescent="0.3">
      <c r="A213" s="21" t="s">
        <v>902</v>
      </c>
      <c r="B213" s="21" t="s">
        <v>15</v>
      </c>
      <c r="C213" s="21" t="s">
        <v>15</v>
      </c>
      <c r="D213" s="299" t="s">
        <v>1998</v>
      </c>
      <c r="E213" s="299" t="s">
        <v>11</v>
      </c>
      <c r="F213" s="299" t="s">
        <v>11</v>
      </c>
      <c r="G213" s="299" t="s">
        <v>1998</v>
      </c>
      <c r="H213" s="241">
        <v>398700</v>
      </c>
      <c r="I213" s="20">
        <v>1593</v>
      </c>
      <c r="J213" s="20">
        <v>22</v>
      </c>
      <c r="K213" s="417">
        <v>72.409090909090907</v>
      </c>
      <c r="L213" s="243">
        <v>1593</v>
      </c>
      <c r="M213" s="20">
        <v>22</v>
      </c>
      <c r="N213" s="20">
        <v>72.409090909090907</v>
      </c>
      <c r="O213" s="20">
        <v>874</v>
      </c>
      <c r="P213" s="20">
        <v>12</v>
      </c>
      <c r="Q213" s="20">
        <v>72.8</v>
      </c>
      <c r="R213" s="414">
        <v>563</v>
      </c>
      <c r="S213" s="378">
        <v>8</v>
      </c>
      <c r="T213" s="415">
        <v>70.400000000000006</v>
      </c>
      <c r="U213" s="378">
        <v>0</v>
      </c>
      <c r="V213" s="378">
        <v>0</v>
      </c>
      <c r="W213" s="378">
        <v>0</v>
      </c>
      <c r="X213" s="378">
        <v>0</v>
      </c>
      <c r="Y213" s="416">
        <v>0</v>
      </c>
      <c r="Z213" s="20"/>
      <c r="AA213" s="241">
        <v>440100</v>
      </c>
      <c r="AB213" s="417">
        <v>83.5</v>
      </c>
      <c r="AC213" s="417">
        <v>80.666666666666671</v>
      </c>
      <c r="AD213" s="20">
        <v>98</v>
      </c>
      <c r="AE213" s="20">
        <v>8</v>
      </c>
      <c r="AF213" s="20">
        <v>668</v>
      </c>
      <c r="AH213" s="379"/>
      <c r="AI213" s="378"/>
      <c r="AJ213" s="378"/>
      <c r="AK213" s="378"/>
      <c r="AL213" s="378"/>
      <c r="AM213" s="378"/>
      <c r="AN213" s="21"/>
      <c r="AO213" s="418"/>
      <c r="AP213" s="378"/>
      <c r="AQ213" s="378"/>
      <c r="AR213" s="378"/>
      <c r="AS213" s="378"/>
      <c r="AT213" s="378"/>
      <c r="AU213" s="21"/>
      <c r="AV213" s="418"/>
      <c r="AW213" s="378"/>
      <c r="AX213" s="378"/>
      <c r="AY213" s="378"/>
      <c r="AZ213" s="378"/>
      <c r="BA213" s="378"/>
      <c r="BB213" s="21"/>
    </row>
    <row r="214" spans="1:61" s="200" customFormat="1" x14ac:dyDescent="0.3">
      <c r="A214" s="21" t="s">
        <v>1144</v>
      </c>
      <c r="B214" s="21" t="s">
        <v>23</v>
      </c>
      <c r="C214" s="21" t="s">
        <v>23</v>
      </c>
      <c r="D214" s="299" t="s">
        <v>1998</v>
      </c>
      <c r="E214" s="299" t="s">
        <v>10</v>
      </c>
      <c r="F214" s="299" t="s">
        <v>10</v>
      </c>
      <c r="G214" s="299" t="s">
        <v>1998</v>
      </c>
      <c r="H214" s="241">
        <v>469800</v>
      </c>
      <c r="I214" s="20">
        <v>1792</v>
      </c>
      <c r="J214" s="20">
        <v>21</v>
      </c>
      <c r="K214" s="417">
        <v>85.333333333333329</v>
      </c>
      <c r="L214" s="243">
        <v>1792</v>
      </c>
      <c r="M214" s="20">
        <v>21</v>
      </c>
      <c r="N214" s="20">
        <v>85.333333333333329</v>
      </c>
      <c r="O214" s="20">
        <v>1910</v>
      </c>
      <c r="P214" s="20">
        <v>22</v>
      </c>
      <c r="Q214" s="20">
        <v>86.8</v>
      </c>
      <c r="R214" s="414">
        <v>0</v>
      </c>
      <c r="S214" s="378">
        <v>0</v>
      </c>
      <c r="T214" s="415">
        <v>0</v>
      </c>
      <c r="U214" s="378">
        <v>723</v>
      </c>
      <c r="V214" s="378">
        <v>10</v>
      </c>
      <c r="W214" s="378">
        <v>72.3</v>
      </c>
      <c r="X214" s="378">
        <v>0</v>
      </c>
      <c r="Y214" s="416">
        <v>0</v>
      </c>
      <c r="Z214" s="21"/>
      <c r="AA214" s="241">
        <v>456100</v>
      </c>
      <c r="AB214" s="417">
        <v>83.75</v>
      </c>
      <c r="AC214" s="417">
        <v>103.66666666666667</v>
      </c>
      <c r="AD214" s="20">
        <v>81</v>
      </c>
      <c r="AE214" s="20">
        <v>8</v>
      </c>
      <c r="AF214" s="20">
        <v>670</v>
      </c>
      <c r="AG214"/>
      <c r="AH214" s="379"/>
      <c r="AI214" s="378"/>
      <c r="AJ214" s="378"/>
      <c r="AK214" s="378"/>
      <c r="AL214" s="378"/>
      <c r="AM214" s="378"/>
      <c r="AN214" s="63"/>
      <c r="AO214" s="418"/>
      <c r="AP214" s="378"/>
      <c r="AQ214" s="378"/>
      <c r="AR214" s="378"/>
      <c r="AS214" s="378"/>
      <c r="AT214" s="378"/>
      <c r="AU214" s="63"/>
      <c r="AV214" s="418"/>
      <c r="AW214" s="378"/>
      <c r="AX214" s="378"/>
      <c r="AY214" s="378"/>
      <c r="AZ214" s="378"/>
      <c r="BA214" s="378"/>
      <c r="BB214" s="63"/>
      <c r="BC214"/>
      <c r="BD214"/>
      <c r="BE214"/>
      <c r="BF214"/>
      <c r="BG214"/>
      <c r="BH214"/>
      <c r="BI214"/>
    </row>
    <row r="215" spans="1:61" x14ac:dyDescent="0.3">
      <c r="A215" s="199" t="s">
        <v>1889</v>
      </c>
      <c r="B215" s="199" t="s">
        <v>22</v>
      </c>
      <c r="C215" s="199" t="s">
        <v>1020</v>
      </c>
      <c r="D215" s="441" t="s">
        <v>1020</v>
      </c>
      <c r="E215" s="441" t="s">
        <v>1972</v>
      </c>
      <c r="F215" s="441" t="s">
        <v>1020</v>
      </c>
      <c r="G215" s="441" t="s">
        <v>1020</v>
      </c>
      <c r="H215" s="245">
        <v>102400</v>
      </c>
      <c r="I215" s="246" t="s">
        <v>1020</v>
      </c>
      <c r="J215" s="246" t="s">
        <v>1020</v>
      </c>
      <c r="K215" s="442" t="s">
        <v>1020</v>
      </c>
      <c r="L215" s="322" t="s">
        <v>1020</v>
      </c>
      <c r="M215" s="246" t="s">
        <v>1020</v>
      </c>
      <c r="N215" s="246" t="s">
        <v>1020</v>
      </c>
      <c r="O215" s="246" t="s">
        <v>1020</v>
      </c>
      <c r="P215" s="246" t="s">
        <v>1020</v>
      </c>
      <c r="Q215" s="246" t="s">
        <v>1020</v>
      </c>
      <c r="R215" s="443" t="s">
        <v>1020</v>
      </c>
      <c r="S215" s="444" t="s">
        <v>1020</v>
      </c>
      <c r="T215" s="445" t="s">
        <v>1020</v>
      </c>
      <c r="U215" s="444" t="s">
        <v>1020</v>
      </c>
      <c r="V215" s="444" t="s">
        <v>1020</v>
      </c>
      <c r="W215" s="444" t="s">
        <v>1020</v>
      </c>
      <c r="X215" s="444" t="s">
        <v>1020</v>
      </c>
      <c r="Y215" s="446" t="s">
        <v>1020</v>
      </c>
      <c r="Z215" s="199"/>
      <c r="AA215" s="245">
        <v>102400</v>
      </c>
      <c r="AB215" s="442">
        <v>51</v>
      </c>
      <c r="AC215" s="442">
        <v>51</v>
      </c>
      <c r="AD215" s="246">
        <v>-12</v>
      </c>
      <c r="AE215" s="246">
        <v>1</v>
      </c>
      <c r="AF215" s="246">
        <v>51</v>
      </c>
      <c r="AG215" s="200"/>
      <c r="AH215" s="449"/>
      <c r="AI215" s="444"/>
      <c r="AJ215" s="444"/>
      <c r="AK215" s="444"/>
      <c r="AL215" s="444"/>
      <c r="AM215" s="444"/>
      <c r="AN215" s="447"/>
      <c r="AO215" s="450"/>
      <c r="AP215" s="444"/>
      <c r="AQ215" s="444"/>
      <c r="AR215" s="444"/>
      <c r="AS215" s="444"/>
      <c r="AT215" s="444"/>
      <c r="AU215" s="447"/>
      <c r="AV215" s="450"/>
      <c r="AW215" s="444"/>
      <c r="AX215" s="444"/>
      <c r="AY215" s="444"/>
      <c r="AZ215" s="444"/>
      <c r="BA215" s="444"/>
      <c r="BB215" s="447"/>
    </row>
    <row r="216" spans="1:61" x14ac:dyDescent="0.3">
      <c r="A216" s="21" t="s">
        <v>1145</v>
      </c>
      <c r="B216" s="21" t="s">
        <v>25</v>
      </c>
      <c r="C216" s="21" t="s">
        <v>25</v>
      </c>
      <c r="D216" s="299" t="s">
        <v>1998</v>
      </c>
      <c r="E216" s="435" t="s">
        <v>9</v>
      </c>
      <c r="F216" s="299" t="s">
        <v>1971</v>
      </c>
      <c r="G216" s="299" t="s">
        <v>38</v>
      </c>
      <c r="H216" s="241">
        <v>432200</v>
      </c>
      <c r="I216" s="20">
        <v>1581</v>
      </c>
      <c r="J216" s="20">
        <v>20</v>
      </c>
      <c r="K216" s="417">
        <v>79.05</v>
      </c>
      <c r="L216" s="243">
        <v>1581</v>
      </c>
      <c r="M216" s="20">
        <v>20</v>
      </c>
      <c r="N216" s="20">
        <v>79.05</v>
      </c>
      <c r="O216" s="20">
        <v>1058</v>
      </c>
      <c r="P216" s="20">
        <v>14</v>
      </c>
      <c r="Q216" s="20">
        <v>75.599999999999994</v>
      </c>
      <c r="R216" s="414">
        <v>1336</v>
      </c>
      <c r="S216" s="378">
        <v>16</v>
      </c>
      <c r="T216" s="415">
        <v>83.5</v>
      </c>
      <c r="U216" s="378">
        <v>975</v>
      </c>
      <c r="V216" s="378">
        <v>15</v>
      </c>
      <c r="W216" s="378">
        <v>65</v>
      </c>
      <c r="X216" s="378">
        <v>1451</v>
      </c>
      <c r="Y216" s="416">
        <v>21</v>
      </c>
      <c r="Z216" s="280"/>
      <c r="AA216" s="241">
        <v>445300</v>
      </c>
      <c r="AB216" s="417">
        <v>79.5</v>
      </c>
      <c r="AC216" s="417">
        <v>85.666666666666671</v>
      </c>
      <c r="AD216" s="20">
        <v>78</v>
      </c>
      <c r="AE216" s="20">
        <v>8</v>
      </c>
      <c r="AF216" s="20">
        <v>636</v>
      </c>
      <c r="AH216" s="418"/>
      <c r="AI216" s="378"/>
      <c r="AJ216" s="378"/>
      <c r="AK216" s="378"/>
      <c r="AL216" s="378"/>
      <c r="AM216" s="378"/>
      <c r="AN216" s="23"/>
      <c r="AO216" s="418"/>
      <c r="AP216" s="378"/>
      <c r="AQ216" s="378"/>
      <c r="AR216" s="378"/>
      <c r="AS216" s="378"/>
      <c r="AT216" s="378"/>
      <c r="AU216" s="23"/>
      <c r="AV216" s="418"/>
      <c r="AW216" s="378"/>
      <c r="AX216" s="378"/>
      <c r="AY216" s="378"/>
      <c r="AZ216" s="378"/>
      <c r="BA216" s="378"/>
      <c r="BB216" s="23"/>
    </row>
    <row r="217" spans="1:61" x14ac:dyDescent="0.3">
      <c r="A217" s="21" t="s">
        <v>1146</v>
      </c>
      <c r="B217" s="21" t="s">
        <v>23</v>
      </c>
      <c r="C217" s="21" t="s">
        <v>23</v>
      </c>
      <c r="D217" s="299" t="s">
        <v>1998</v>
      </c>
      <c r="E217" s="299" t="s">
        <v>10</v>
      </c>
      <c r="F217" s="299" t="s">
        <v>10</v>
      </c>
      <c r="G217" s="299" t="s">
        <v>1998</v>
      </c>
      <c r="H217" s="241">
        <v>345500</v>
      </c>
      <c r="I217" s="20">
        <v>502</v>
      </c>
      <c r="J217" s="20">
        <v>8</v>
      </c>
      <c r="K217" s="417">
        <v>62.75</v>
      </c>
      <c r="L217" s="243">
        <v>502</v>
      </c>
      <c r="M217" s="20">
        <v>8</v>
      </c>
      <c r="N217" s="20">
        <v>62.75</v>
      </c>
      <c r="O217" s="20">
        <v>898</v>
      </c>
      <c r="P217" s="20">
        <v>14</v>
      </c>
      <c r="Q217" s="20">
        <v>64.099999999999994</v>
      </c>
      <c r="R217" s="414">
        <v>1721</v>
      </c>
      <c r="S217" s="378">
        <v>17</v>
      </c>
      <c r="T217" s="415">
        <v>101.2</v>
      </c>
      <c r="U217" s="378">
        <v>1760</v>
      </c>
      <c r="V217" s="378">
        <v>21</v>
      </c>
      <c r="W217" s="378">
        <v>83.81</v>
      </c>
      <c r="X217" s="378">
        <v>1835</v>
      </c>
      <c r="Y217" s="416">
        <v>22</v>
      </c>
      <c r="Z217" s="21"/>
      <c r="AA217" s="241">
        <v>345500</v>
      </c>
      <c r="AB217" s="417">
        <v>0</v>
      </c>
      <c r="AC217" s="417">
        <v>0</v>
      </c>
      <c r="AD217" s="20">
        <v>65</v>
      </c>
      <c r="AE217" s="20">
        <v>0</v>
      </c>
      <c r="AF217" s="20">
        <v>0</v>
      </c>
      <c r="AH217" s="379"/>
      <c r="AI217" s="378"/>
      <c r="AJ217" s="378"/>
      <c r="AK217" s="378"/>
      <c r="AL217" s="378"/>
      <c r="AM217" s="378"/>
      <c r="AN217" s="23"/>
      <c r="AO217" s="418"/>
      <c r="AP217" s="378"/>
      <c r="AQ217" s="378"/>
      <c r="AR217" s="378"/>
      <c r="AS217" s="378"/>
      <c r="AT217" s="378"/>
      <c r="AU217" s="23"/>
      <c r="AV217" s="418"/>
      <c r="AW217" s="378"/>
      <c r="AX217" s="378"/>
      <c r="AY217" s="378"/>
      <c r="AZ217" s="378"/>
      <c r="BA217" s="378"/>
      <c r="BB217" s="23"/>
    </row>
    <row r="218" spans="1:61" s="200" customFormat="1" x14ac:dyDescent="0.3">
      <c r="A218" s="21" t="s">
        <v>1147</v>
      </c>
      <c r="B218" s="21" t="s">
        <v>18</v>
      </c>
      <c r="C218" s="21" t="s">
        <v>18</v>
      </c>
      <c r="D218" s="299" t="s">
        <v>1998</v>
      </c>
      <c r="E218" s="435" t="s">
        <v>9</v>
      </c>
      <c r="F218" s="299" t="s">
        <v>1972</v>
      </c>
      <c r="G218" s="299" t="s">
        <v>38</v>
      </c>
      <c r="H218" s="241">
        <v>486800</v>
      </c>
      <c r="I218" s="20">
        <v>1680</v>
      </c>
      <c r="J218" s="20">
        <v>19</v>
      </c>
      <c r="K218" s="417">
        <v>88.421052631578945</v>
      </c>
      <c r="L218" s="243">
        <v>1680</v>
      </c>
      <c r="M218" s="20">
        <v>19</v>
      </c>
      <c r="N218" s="20">
        <v>88.421052631578945</v>
      </c>
      <c r="O218" s="20">
        <v>992</v>
      </c>
      <c r="P218" s="20">
        <v>10</v>
      </c>
      <c r="Q218" s="20">
        <v>99.2</v>
      </c>
      <c r="R218" s="414">
        <v>1658</v>
      </c>
      <c r="S218" s="378">
        <v>16</v>
      </c>
      <c r="T218" s="415">
        <v>103.6</v>
      </c>
      <c r="U218" s="378">
        <v>2271</v>
      </c>
      <c r="V218" s="378">
        <v>22</v>
      </c>
      <c r="W218" s="378">
        <v>103.23</v>
      </c>
      <c r="X218" s="378">
        <v>2124</v>
      </c>
      <c r="Y218" s="416">
        <v>20</v>
      </c>
      <c r="Z218" s="21"/>
      <c r="AA218" s="241">
        <v>414900</v>
      </c>
      <c r="AB218" s="417">
        <v>76</v>
      </c>
      <c r="AC218" s="417">
        <v>76.666666666666671</v>
      </c>
      <c r="AD218" s="20">
        <v>72</v>
      </c>
      <c r="AE218" s="20">
        <v>5</v>
      </c>
      <c r="AF218" s="20">
        <v>380</v>
      </c>
      <c r="AG218"/>
      <c r="AH218" s="379"/>
      <c r="AI218" s="378"/>
      <c r="AJ218" s="378"/>
      <c r="AK218" s="378"/>
      <c r="AL218" s="378"/>
      <c r="AM218" s="378"/>
      <c r="AN218" s="21"/>
      <c r="AO218" s="418"/>
      <c r="AP218" s="378"/>
      <c r="AQ218" s="378"/>
      <c r="AR218" s="378"/>
      <c r="AS218" s="378"/>
      <c r="AT218" s="378"/>
      <c r="AU218" s="21"/>
      <c r="AV218" s="418"/>
      <c r="AW218" s="378"/>
      <c r="AX218" s="378"/>
      <c r="AY218" s="378"/>
      <c r="AZ218" s="378"/>
      <c r="BA218" s="378"/>
      <c r="BB218" s="21"/>
      <c r="BC218"/>
      <c r="BD218"/>
      <c r="BE218"/>
      <c r="BF218"/>
      <c r="BG218"/>
      <c r="BH218"/>
      <c r="BI218"/>
    </row>
    <row r="219" spans="1:61" x14ac:dyDescent="0.3">
      <c r="A219" s="21" t="s">
        <v>903</v>
      </c>
      <c r="B219" s="437" t="s">
        <v>13</v>
      </c>
      <c r="C219" s="21" t="s">
        <v>3</v>
      </c>
      <c r="D219" s="299" t="s">
        <v>38</v>
      </c>
      <c r="E219" s="299" t="s">
        <v>1972</v>
      </c>
      <c r="F219" s="299" t="s">
        <v>1972</v>
      </c>
      <c r="G219" s="299" t="s">
        <v>1998</v>
      </c>
      <c r="H219" s="241">
        <v>596400</v>
      </c>
      <c r="I219" s="20">
        <v>2383</v>
      </c>
      <c r="J219" s="20">
        <v>22</v>
      </c>
      <c r="K219" s="417">
        <v>108.31818181818181</v>
      </c>
      <c r="L219" s="243">
        <v>2383</v>
      </c>
      <c r="M219" s="20">
        <v>22</v>
      </c>
      <c r="N219" s="20">
        <v>108.31818181818181</v>
      </c>
      <c r="O219" s="20">
        <v>1128</v>
      </c>
      <c r="P219" s="20">
        <v>11</v>
      </c>
      <c r="Q219" s="20">
        <v>102.5</v>
      </c>
      <c r="R219" s="414">
        <v>1147</v>
      </c>
      <c r="S219" s="378">
        <v>11</v>
      </c>
      <c r="T219" s="415">
        <v>104.3</v>
      </c>
      <c r="U219" s="378">
        <v>2562</v>
      </c>
      <c r="V219" s="378">
        <v>22</v>
      </c>
      <c r="W219" s="378">
        <v>116.45</v>
      </c>
      <c r="X219" s="378">
        <v>1807</v>
      </c>
      <c r="Y219" s="416">
        <v>19</v>
      </c>
      <c r="Z219" s="21"/>
      <c r="AA219" s="241">
        <v>595100</v>
      </c>
      <c r="AB219" s="417">
        <v>114</v>
      </c>
      <c r="AC219" s="417">
        <v>120.66666666666667</v>
      </c>
      <c r="AD219" s="20">
        <v>79</v>
      </c>
      <c r="AE219" s="20">
        <v>8</v>
      </c>
      <c r="AF219" s="20">
        <v>912</v>
      </c>
      <c r="AH219" s="379"/>
      <c r="AI219" s="378"/>
      <c r="AJ219" s="378"/>
      <c r="AK219" s="378"/>
      <c r="AL219" s="378"/>
      <c r="AM219" s="378"/>
      <c r="AN219" s="21"/>
      <c r="AO219" s="418"/>
      <c r="AP219" s="378"/>
      <c r="AQ219" s="378"/>
      <c r="AR219" s="378"/>
      <c r="AS219" s="378"/>
      <c r="AT219" s="378"/>
      <c r="AU219" s="21"/>
      <c r="AV219" s="418"/>
      <c r="AW219" s="378"/>
      <c r="AX219" s="378"/>
      <c r="AY219" s="378"/>
      <c r="AZ219" s="378"/>
      <c r="BA219" s="378"/>
      <c r="BB219" s="21"/>
    </row>
    <row r="220" spans="1:61" x14ac:dyDescent="0.3">
      <c r="A220" s="21" t="s">
        <v>1148</v>
      </c>
      <c r="B220" s="21" t="s">
        <v>21</v>
      </c>
      <c r="C220" s="21" t="s">
        <v>21</v>
      </c>
      <c r="D220" s="299" t="s">
        <v>1998</v>
      </c>
      <c r="E220" s="299" t="s">
        <v>10</v>
      </c>
      <c r="F220" s="299" t="s">
        <v>10</v>
      </c>
      <c r="G220" s="299" t="s">
        <v>1998</v>
      </c>
      <c r="H220" s="241">
        <v>322100</v>
      </c>
      <c r="I220" s="20">
        <v>260</v>
      </c>
      <c r="J220" s="20">
        <v>4</v>
      </c>
      <c r="K220" s="417">
        <v>65</v>
      </c>
      <c r="L220" s="243">
        <v>260</v>
      </c>
      <c r="M220" s="20">
        <v>4</v>
      </c>
      <c r="N220" s="20">
        <v>65</v>
      </c>
      <c r="O220" s="20">
        <v>1106</v>
      </c>
      <c r="P220" s="20">
        <v>12</v>
      </c>
      <c r="Q220" s="20">
        <v>92.2</v>
      </c>
      <c r="R220" s="414">
        <v>92</v>
      </c>
      <c r="S220" s="378">
        <v>1</v>
      </c>
      <c r="T220" s="415">
        <v>92</v>
      </c>
      <c r="U220" s="378">
        <v>1675</v>
      </c>
      <c r="V220" s="378">
        <v>18</v>
      </c>
      <c r="W220" s="378">
        <v>93.06</v>
      </c>
      <c r="X220" s="378">
        <v>1288</v>
      </c>
      <c r="Y220" s="416">
        <v>16</v>
      </c>
      <c r="Z220" s="21"/>
      <c r="AA220" s="241">
        <v>322100</v>
      </c>
      <c r="AB220" s="417">
        <v>0</v>
      </c>
      <c r="AC220" s="417">
        <v>0</v>
      </c>
      <c r="AD220" s="20">
        <v>61</v>
      </c>
      <c r="AE220" s="20">
        <v>0</v>
      </c>
      <c r="AF220" s="20">
        <v>0</v>
      </c>
      <c r="AH220" s="379"/>
      <c r="AI220" s="378"/>
      <c r="AJ220" s="378"/>
      <c r="AK220" s="378"/>
      <c r="AL220" s="378"/>
      <c r="AM220" s="378"/>
      <c r="AN220" s="21"/>
      <c r="AO220" s="418"/>
      <c r="AP220" s="378"/>
      <c r="AQ220" s="378"/>
      <c r="AR220" s="378"/>
      <c r="AS220" s="378"/>
      <c r="AT220" s="378"/>
      <c r="AU220" s="21"/>
      <c r="AV220" s="418"/>
      <c r="AW220" s="378"/>
      <c r="AX220" s="378"/>
      <c r="AY220" s="378"/>
      <c r="AZ220" s="378"/>
      <c r="BA220" s="378"/>
      <c r="BB220" s="21"/>
    </row>
    <row r="221" spans="1:61" x14ac:dyDescent="0.3">
      <c r="A221" s="21" t="s">
        <v>1511</v>
      </c>
      <c r="B221" s="21" t="s">
        <v>26</v>
      </c>
      <c r="C221" s="21" t="s">
        <v>26</v>
      </c>
      <c r="D221" s="299" t="s">
        <v>1998</v>
      </c>
      <c r="E221" s="299" t="s">
        <v>38</v>
      </c>
      <c r="F221" s="299" t="s">
        <v>38</v>
      </c>
      <c r="G221" s="299" t="s">
        <v>1998</v>
      </c>
      <c r="H221" s="241">
        <v>240900</v>
      </c>
      <c r="I221" s="20">
        <v>919</v>
      </c>
      <c r="J221" s="20">
        <v>21</v>
      </c>
      <c r="K221" s="417">
        <v>43.761904761904759</v>
      </c>
      <c r="L221" s="243">
        <v>919</v>
      </c>
      <c r="M221" s="20">
        <v>21</v>
      </c>
      <c r="N221" s="20">
        <v>43.761904761904759</v>
      </c>
      <c r="O221" s="20">
        <v>66</v>
      </c>
      <c r="P221" s="20">
        <v>2</v>
      </c>
      <c r="Q221" s="20">
        <v>33</v>
      </c>
      <c r="R221" s="414">
        <v>0</v>
      </c>
      <c r="S221" s="378">
        <v>0</v>
      </c>
      <c r="T221" s="415">
        <v>0</v>
      </c>
      <c r="U221" s="378">
        <v>0</v>
      </c>
      <c r="V221" s="378">
        <v>0</v>
      </c>
      <c r="W221" s="378">
        <v>0</v>
      </c>
      <c r="X221" s="378">
        <v>0</v>
      </c>
      <c r="Y221" s="416">
        <v>0</v>
      </c>
      <c r="Z221" s="21"/>
      <c r="AA221" s="241">
        <v>281900</v>
      </c>
      <c r="AB221" s="417">
        <v>57.428571428571431</v>
      </c>
      <c r="AC221" s="417">
        <v>52.333333333333336</v>
      </c>
      <c r="AD221" s="20">
        <v>53</v>
      </c>
      <c r="AE221" s="20">
        <v>7</v>
      </c>
      <c r="AF221" s="20">
        <v>402</v>
      </c>
      <c r="AH221" s="379"/>
      <c r="AI221" s="378"/>
      <c r="AJ221" s="378"/>
      <c r="AK221" s="378"/>
      <c r="AL221" s="378"/>
      <c r="AM221" s="378"/>
      <c r="AN221" s="21"/>
      <c r="AO221" s="418"/>
      <c r="AP221" s="378"/>
      <c r="AQ221" s="378"/>
      <c r="AR221" s="378"/>
      <c r="AS221" s="378"/>
      <c r="AT221" s="378"/>
      <c r="AU221" s="21"/>
      <c r="AV221" s="418"/>
      <c r="AW221" s="378"/>
      <c r="AX221" s="378"/>
      <c r="AY221" s="378"/>
      <c r="AZ221" s="378"/>
      <c r="BA221" s="378"/>
      <c r="BB221" s="21"/>
    </row>
    <row r="222" spans="1:61" s="202" customFormat="1" x14ac:dyDescent="0.3">
      <c r="A222" s="199" t="s">
        <v>1149</v>
      </c>
      <c r="B222" s="199" t="s">
        <v>26</v>
      </c>
      <c r="C222" s="199" t="s">
        <v>1020</v>
      </c>
      <c r="D222" s="441" t="s">
        <v>1020</v>
      </c>
      <c r="E222" s="441" t="s">
        <v>9</v>
      </c>
      <c r="F222" s="441" t="s">
        <v>1020</v>
      </c>
      <c r="G222" s="441" t="s">
        <v>1020</v>
      </c>
      <c r="H222" s="245">
        <v>188300</v>
      </c>
      <c r="I222" s="246">
        <v>57</v>
      </c>
      <c r="J222" s="246">
        <v>1</v>
      </c>
      <c r="K222" s="442">
        <v>57</v>
      </c>
      <c r="L222" s="322" t="s">
        <v>1020</v>
      </c>
      <c r="M222" s="246" t="s">
        <v>1020</v>
      </c>
      <c r="N222" s="246" t="s">
        <v>1020</v>
      </c>
      <c r="O222" s="246" t="s">
        <v>1020</v>
      </c>
      <c r="P222" s="246" t="s">
        <v>1020</v>
      </c>
      <c r="Q222" s="246" t="s">
        <v>1020</v>
      </c>
      <c r="R222" s="443" t="s">
        <v>1020</v>
      </c>
      <c r="S222" s="444" t="s">
        <v>1020</v>
      </c>
      <c r="T222" s="445" t="s">
        <v>1020</v>
      </c>
      <c r="U222" s="444" t="s">
        <v>1020</v>
      </c>
      <c r="V222" s="444" t="s">
        <v>1020</v>
      </c>
      <c r="W222" s="444" t="s">
        <v>1020</v>
      </c>
      <c r="X222" s="444" t="s">
        <v>1020</v>
      </c>
      <c r="Y222" s="446" t="s">
        <v>1020</v>
      </c>
      <c r="Z222" s="246"/>
      <c r="AA222" s="245">
        <v>188300</v>
      </c>
      <c r="AB222" s="442">
        <v>0</v>
      </c>
      <c r="AC222" s="442">
        <v>0</v>
      </c>
      <c r="AD222" s="246">
        <v>36</v>
      </c>
      <c r="AE222" s="246">
        <v>0</v>
      </c>
      <c r="AF222" s="246">
        <v>0</v>
      </c>
      <c r="AG222" s="200"/>
      <c r="AH222" s="450"/>
      <c r="AI222" s="444"/>
      <c r="AJ222" s="444"/>
      <c r="AK222" s="444"/>
      <c r="AL222" s="444"/>
      <c r="AM222" s="444"/>
      <c r="AN222" s="199"/>
      <c r="AO222" s="450"/>
      <c r="AP222" s="444"/>
      <c r="AQ222" s="444"/>
      <c r="AR222" s="444"/>
      <c r="AS222" s="444"/>
      <c r="AT222" s="444"/>
      <c r="AU222" s="199"/>
      <c r="AV222" s="450"/>
      <c r="AW222" s="444"/>
      <c r="AX222" s="444"/>
      <c r="AY222" s="444"/>
      <c r="AZ222" s="444"/>
      <c r="BA222" s="444"/>
      <c r="BB222" s="199"/>
      <c r="BC222"/>
      <c r="BD222"/>
      <c r="BE222"/>
      <c r="BF222"/>
    </row>
    <row r="223" spans="1:61" x14ac:dyDescent="0.3">
      <c r="A223" s="21" t="s">
        <v>1648</v>
      </c>
      <c r="B223" s="21" t="s">
        <v>15</v>
      </c>
      <c r="C223" s="21" t="s">
        <v>15</v>
      </c>
      <c r="D223" s="299" t="s">
        <v>1998</v>
      </c>
      <c r="E223" s="435" t="s">
        <v>10</v>
      </c>
      <c r="F223" s="299" t="s">
        <v>1972</v>
      </c>
      <c r="G223" s="299" t="s">
        <v>38</v>
      </c>
      <c r="H223" s="241">
        <v>354000</v>
      </c>
      <c r="I223" s="20">
        <v>1286</v>
      </c>
      <c r="J223" s="20">
        <v>20</v>
      </c>
      <c r="K223" s="417">
        <v>64.3</v>
      </c>
      <c r="L223" s="243">
        <v>1286</v>
      </c>
      <c r="M223" s="20">
        <v>20</v>
      </c>
      <c r="N223" s="20">
        <v>64.3</v>
      </c>
      <c r="O223" s="20">
        <v>365</v>
      </c>
      <c r="P223" s="20">
        <v>6</v>
      </c>
      <c r="Q223" s="20">
        <v>60.8</v>
      </c>
      <c r="R223" s="414">
        <v>0</v>
      </c>
      <c r="S223" s="378">
        <v>0</v>
      </c>
      <c r="T223" s="415">
        <v>0</v>
      </c>
      <c r="U223" s="378">
        <v>0</v>
      </c>
      <c r="V223" s="378">
        <v>0</v>
      </c>
      <c r="W223" s="378">
        <v>0</v>
      </c>
      <c r="X223" s="378">
        <v>0</v>
      </c>
      <c r="Y223" s="416">
        <v>0</v>
      </c>
      <c r="Z223" s="298"/>
      <c r="AA223" s="241">
        <v>325800</v>
      </c>
      <c r="AB223" s="417">
        <v>68.285714285714292</v>
      </c>
      <c r="AC223" s="417">
        <v>56.666666666666664</v>
      </c>
      <c r="AD223" s="20">
        <v>86</v>
      </c>
      <c r="AE223" s="20">
        <v>7</v>
      </c>
      <c r="AF223" s="20">
        <v>478</v>
      </c>
      <c r="AH223" s="379"/>
      <c r="AI223" s="378"/>
      <c r="AJ223" s="378"/>
      <c r="AK223" s="378"/>
      <c r="AL223" s="378"/>
      <c r="AM223" s="378"/>
      <c r="AN223" s="21"/>
      <c r="AO223" s="418"/>
      <c r="AP223" s="378"/>
      <c r="AQ223" s="378"/>
      <c r="AR223" s="378"/>
      <c r="AS223" s="378"/>
      <c r="AT223" s="378"/>
      <c r="AU223" s="21"/>
      <c r="AV223" s="418"/>
      <c r="AW223" s="378"/>
      <c r="AX223" s="378"/>
      <c r="AY223" s="378"/>
      <c r="AZ223" s="378"/>
      <c r="BA223" s="378"/>
      <c r="BB223" s="21"/>
      <c r="BF223" s="202"/>
    </row>
    <row r="224" spans="1:61" x14ac:dyDescent="0.3">
      <c r="A224" s="21" t="s">
        <v>1150</v>
      </c>
      <c r="B224" s="21" t="s">
        <v>3</v>
      </c>
      <c r="C224" s="21" t="s">
        <v>3</v>
      </c>
      <c r="D224" s="299" t="s">
        <v>1998</v>
      </c>
      <c r="E224" s="299" t="s">
        <v>9</v>
      </c>
      <c r="F224" s="299" t="s">
        <v>9</v>
      </c>
      <c r="G224" s="299" t="s">
        <v>1998</v>
      </c>
      <c r="H224" s="241">
        <v>311500</v>
      </c>
      <c r="I224" s="20">
        <v>679</v>
      </c>
      <c r="J224" s="20">
        <v>12</v>
      </c>
      <c r="K224" s="417">
        <v>56.583333333333336</v>
      </c>
      <c r="L224" s="243">
        <v>679</v>
      </c>
      <c r="M224" s="20">
        <v>12</v>
      </c>
      <c r="N224" s="20">
        <v>56.583333333333336</v>
      </c>
      <c r="O224" s="20">
        <v>1583</v>
      </c>
      <c r="P224" s="20">
        <v>21</v>
      </c>
      <c r="Q224" s="20">
        <v>75.400000000000006</v>
      </c>
      <c r="R224" s="414">
        <v>182</v>
      </c>
      <c r="S224" s="378">
        <v>2</v>
      </c>
      <c r="T224" s="415">
        <v>91</v>
      </c>
      <c r="U224" s="378">
        <v>985</v>
      </c>
      <c r="V224" s="378">
        <v>13</v>
      </c>
      <c r="W224" s="378">
        <v>75.77</v>
      </c>
      <c r="X224" s="378">
        <v>1002</v>
      </c>
      <c r="Y224" s="416">
        <v>16</v>
      </c>
      <c r="Z224" s="298"/>
      <c r="AA224" s="241">
        <v>267200</v>
      </c>
      <c r="AB224" s="417">
        <v>49</v>
      </c>
      <c r="AC224" s="417">
        <v>47.333333333333336</v>
      </c>
      <c r="AD224" s="20">
        <v>52</v>
      </c>
      <c r="AE224" s="20">
        <v>6</v>
      </c>
      <c r="AF224" s="20">
        <v>294</v>
      </c>
      <c r="AH224" s="418"/>
      <c r="AI224" s="378"/>
      <c r="AJ224" s="378"/>
      <c r="AK224" s="378"/>
      <c r="AL224" s="378"/>
      <c r="AM224" s="378"/>
      <c r="AN224" s="21"/>
      <c r="AO224" s="418"/>
      <c r="AP224" s="378"/>
      <c r="AQ224" s="378"/>
      <c r="AR224" s="378"/>
      <c r="AS224" s="378"/>
      <c r="AT224" s="378"/>
      <c r="AU224" s="21"/>
      <c r="AV224" s="418"/>
      <c r="AW224" s="378"/>
      <c r="AX224" s="378"/>
      <c r="AY224" s="378"/>
      <c r="AZ224" s="378"/>
      <c r="BA224" s="378"/>
      <c r="BB224" s="21"/>
    </row>
    <row r="225" spans="1:54" x14ac:dyDescent="0.3">
      <c r="A225" s="21" t="s">
        <v>971</v>
      </c>
      <c r="B225" s="21" t="s">
        <v>23</v>
      </c>
      <c r="C225" s="21" t="s">
        <v>23</v>
      </c>
      <c r="D225" s="299" t="s">
        <v>1998</v>
      </c>
      <c r="E225" s="299" t="s">
        <v>10</v>
      </c>
      <c r="F225" s="299" t="s">
        <v>10</v>
      </c>
      <c r="G225" s="299" t="s">
        <v>1998</v>
      </c>
      <c r="H225" s="241">
        <v>282300</v>
      </c>
      <c r="I225" s="20">
        <v>496</v>
      </c>
      <c r="J225" s="20">
        <v>10</v>
      </c>
      <c r="K225" s="417">
        <v>49.6</v>
      </c>
      <c r="L225" s="243">
        <v>496</v>
      </c>
      <c r="M225" s="20">
        <v>10</v>
      </c>
      <c r="N225" s="20">
        <v>49.6</v>
      </c>
      <c r="O225" s="20">
        <v>647</v>
      </c>
      <c r="P225" s="20">
        <v>9</v>
      </c>
      <c r="Q225" s="20">
        <v>71.900000000000006</v>
      </c>
      <c r="R225" s="414">
        <v>964</v>
      </c>
      <c r="S225" s="378">
        <v>13</v>
      </c>
      <c r="T225" s="415">
        <v>74.2</v>
      </c>
      <c r="U225" s="378">
        <v>1479</v>
      </c>
      <c r="V225" s="378">
        <v>20</v>
      </c>
      <c r="W225" s="378">
        <v>73.95</v>
      </c>
      <c r="X225" s="378">
        <v>0</v>
      </c>
      <c r="Y225" s="416">
        <v>0</v>
      </c>
      <c r="Z225" s="298"/>
      <c r="AA225" s="241">
        <v>329700</v>
      </c>
      <c r="AB225" s="417">
        <v>62</v>
      </c>
      <c r="AC225" s="417">
        <v>49.666666666666664</v>
      </c>
      <c r="AD225" s="20">
        <v>110</v>
      </c>
      <c r="AE225" s="20">
        <v>7</v>
      </c>
      <c r="AF225" s="20">
        <v>434</v>
      </c>
      <c r="AH225" s="379"/>
      <c r="AI225" s="378"/>
      <c r="AJ225" s="378"/>
      <c r="AK225" s="378"/>
      <c r="AL225" s="378"/>
      <c r="AM225" s="378"/>
      <c r="AN225" s="21"/>
      <c r="AO225" s="418"/>
      <c r="AP225" s="378"/>
      <c r="AQ225" s="378"/>
      <c r="AR225" s="378"/>
      <c r="AS225" s="378"/>
      <c r="AT225" s="378"/>
      <c r="AU225" s="21"/>
      <c r="AV225" s="418"/>
      <c r="AW225" s="378"/>
      <c r="AX225" s="378"/>
      <c r="AY225" s="378"/>
      <c r="AZ225" s="378"/>
      <c r="BA225" s="378"/>
      <c r="BB225" s="21"/>
    </row>
    <row r="226" spans="1:54" x14ac:dyDescent="0.3">
      <c r="A226" s="21" t="s">
        <v>972</v>
      </c>
      <c r="B226" s="21" t="s">
        <v>25</v>
      </c>
      <c r="C226" s="21" t="s">
        <v>25</v>
      </c>
      <c r="D226" s="299" t="s">
        <v>1998</v>
      </c>
      <c r="E226" s="299" t="s">
        <v>9</v>
      </c>
      <c r="F226" s="299" t="s">
        <v>9</v>
      </c>
      <c r="G226" s="299" t="s">
        <v>1998</v>
      </c>
      <c r="H226" s="241">
        <v>308600</v>
      </c>
      <c r="I226" s="20">
        <v>955</v>
      </c>
      <c r="J226" s="20">
        <v>17</v>
      </c>
      <c r="K226" s="417">
        <v>56.176470588235297</v>
      </c>
      <c r="L226" s="243">
        <v>955</v>
      </c>
      <c r="M226" s="20">
        <v>17</v>
      </c>
      <c r="N226" s="20">
        <v>56.176470588235297</v>
      </c>
      <c r="O226" s="20">
        <v>678</v>
      </c>
      <c r="P226" s="20">
        <v>10</v>
      </c>
      <c r="Q226" s="20">
        <v>67.8</v>
      </c>
      <c r="R226" s="414">
        <v>10</v>
      </c>
      <c r="S226" s="378">
        <v>1</v>
      </c>
      <c r="T226" s="415">
        <v>10</v>
      </c>
      <c r="U226" s="378">
        <v>0</v>
      </c>
      <c r="V226" s="378">
        <v>0</v>
      </c>
      <c r="W226" s="378">
        <v>0</v>
      </c>
      <c r="X226" s="378">
        <v>0</v>
      </c>
      <c r="Y226" s="416">
        <v>0</v>
      </c>
      <c r="Z226" s="280"/>
      <c r="AA226" s="241">
        <v>308600</v>
      </c>
      <c r="AB226" s="417">
        <v>0</v>
      </c>
      <c r="AC226" s="417">
        <v>0</v>
      </c>
      <c r="AD226" s="20">
        <v>58</v>
      </c>
      <c r="AE226" s="20">
        <v>0</v>
      </c>
      <c r="AF226" s="20">
        <v>0</v>
      </c>
      <c r="AH226" s="418"/>
      <c r="AI226" s="378"/>
      <c r="AJ226" s="378"/>
      <c r="AK226" s="378"/>
      <c r="AL226" s="378"/>
      <c r="AM226" s="378"/>
      <c r="AN226" s="20"/>
      <c r="AO226" s="418"/>
      <c r="AP226" s="378"/>
      <c r="AQ226" s="378"/>
      <c r="AR226" s="378"/>
      <c r="AS226" s="378"/>
      <c r="AT226" s="378"/>
      <c r="AU226" s="20"/>
      <c r="AV226" s="418"/>
      <c r="AW226" s="378"/>
      <c r="AX226" s="378"/>
      <c r="AY226" s="378"/>
      <c r="AZ226" s="378"/>
      <c r="BA226" s="378"/>
      <c r="BB226" s="20"/>
    </row>
    <row r="227" spans="1:54" x14ac:dyDescent="0.3">
      <c r="A227" s="199" t="s">
        <v>1649</v>
      </c>
      <c r="B227" s="199" t="s">
        <v>22</v>
      </c>
      <c r="C227" s="199" t="s">
        <v>22</v>
      </c>
      <c r="D227" s="441" t="s">
        <v>1998</v>
      </c>
      <c r="E227" s="441" t="s">
        <v>1973</v>
      </c>
      <c r="F227" s="441" t="s">
        <v>1973</v>
      </c>
      <c r="G227" s="441" t="s">
        <v>1998</v>
      </c>
      <c r="H227" s="245">
        <v>123900</v>
      </c>
      <c r="I227" s="246">
        <v>0</v>
      </c>
      <c r="J227" s="246">
        <v>0</v>
      </c>
      <c r="K227" s="442" t="s">
        <v>1020</v>
      </c>
      <c r="L227" s="322">
        <v>0</v>
      </c>
      <c r="M227" s="246">
        <v>0</v>
      </c>
      <c r="N227" s="246">
        <v>0</v>
      </c>
      <c r="O227" s="246">
        <v>0</v>
      </c>
      <c r="P227" s="246">
        <v>0</v>
      </c>
      <c r="Q227" s="246">
        <v>0</v>
      </c>
      <c r="R227" s="443">
        <v>0</v>
      </c>
      <c r="S227" s="444">
        <v>0</v>
      </c>
      <c r="T227" s="445">
        <v>0</v>
      </c>
      <c r="U227" s="444">
        <v>0</v>
      </c>
      <c r="V227" s="444">
        <v>0</v>
      </c>
      <c r="W227" s="444">
        <v>0</v>
      </c>
      <c r="X227" s="444">
        <v>0</v>
      </c>
      <c r="Y227" s="446">
        <v>0</v>
      </c>
      <c r="Z227" s="246"/>
      <c r="AA227" s="245">
        <v>123900</v>
      </c>
      <c r="AB227" s="442">
        <v>0</v>
      </c>
      <c r="AC227" s="442">
        <v>0</v>
      </c>
      <c r="AD227" s="246">
        <v>23</v>
      </c>
      <c r="AE227" s="246">
        <v>0</v>
      </c>
      <c r="AF227" s="246">
        <v>0</v>
      </c>
      <c r="AG227" s="200"/>
      <c r="AH227" s="449"/>
      <c r="AI227" s="444"/>
      <c r="AJ227" s="444"/>
      <c r="AK227" s="444"/>
      <c r="AL227" s="444"/>
      <c r="AM227" s="444"/>
      <c r="AN227" s="199"/>
      <c r="AO227" s="450"/>
      <c r="AP227" s="444"/>
      <c r="AQ227" s="444"/>
      <c r="AR227" s="444"/>
      <c r="AS227" s="444"/>
      <c r="AT227" s="444"/>
      <c r="AU227" s="199"/>
      <c r="AV227" s="450"/>
      <c r="AW227" s="444"/>
      <c r="AX227" s="444"/>
      <c r="AY227" s="444"/>
      <c r="AZ227" s="444"/>
      <c r="BA227" s="444"/>
      <c r="BB227" s="199"/>
    </row>
    <row r="228" spans="1:54" x14ac:dyDescent="0.3">
      <c r="A228" s="199" t="s">
        <v>1512</v>
      </c>
      <c r="B228" s="199" t="s">
        <v>25</v>
      </c>
      <c r="C228" s="199" t="s">
        <v>25</v>
      </c>
      <c r="D228" s="441" t="s">
        <v>1998</v>
      </c>
      <c r="E228" s="441" t="s">
        <v>10</v>
      </c>
      <c r="F228" s="441" t="s">
        <v>10</v>
      </c>
      <c r="G228" s="441" t="s">
        <v>1998</v>
      </c>
      <c r="H228" s="245">
        <v>193800</v>
      </c>
      <c r="I228" s="246">
        <v>132</v>
      </c>
      <c r="J228" s="246">
        <v>3</v>
      </c>
      <c r="K228" s="442">
        <v>44</v>
      </c>
      <c r="L228" s="322">
        <v>132</v>
      </c>
      <c r="M228" s="246">
        <v>3</v>
      </c>
      <c r="N228" s="246">
        <v>44</v>
      </c>
      <c r="O228" s="246">
        <v>348</v>
      </c>
      <c r="P228" s="246">
        <v>7</v>
      </c>
      <c r="Q228" s="246">
        <v>49.7</v>
      </c>
      <c r="R228" s="443">
        <v>0</v>
      </c>
      <c r="S228" s="444">
        <v>0</v>
      </c>
      <c r="T228" s="445">
        <v>0</v>
      </c>
      <c r="U228" s="444">
        <v>0</v>
      </c>
      <c r="V228" s="444">
        <v>0</v>
      </c>
      <c r="W228" s="444">
        <v>0</v>
      </c>
      <c r="X228" s="444">
        <v>0</v>
      </c>
      <c r="Y228" s="446">
        <v>0</v>
      </c>
      <c r="Z228" s="372"/>
      <c r="AA228" s="245">
        <v>252400</v>
      </c>
      <c r="AB228" s="442">
        <v>58.8</v>
      </c>
      <c r="AC228" s="442">
        <v>53.333333333333336</v>
      </c>
      <c r="AD228" s="246">
        <v>31</v>
      </c>
      <c r="AE228" s="246">
        <v>5</v>
      </c>
      <c r="AF228" s="246">
        <v>294</v>
      </c>
      <c r="AG228" s="200"/>
      <c r="AH228" s="449"/>
      <c r="AI228" s="444"/>
      <c r="AJ228" s="444"/>
      <c r="AK228" s="444"/>
      <c r="AL228" s="444"/>
      <c r="AM228" s="444"/>
      <c r="AN228" s="199"/>
      <c r="AO228" s="450"/>
      <c r="AP228" s="444"/>
      <c r="AQ228" s="444"/>
      <c r="AR228" s="444"/>
      <c r="AS228" s="444"/>
      <c r="AT228" s="444"/>
      <c r="AU228" s="199"/>
      <c r="AV228" s="450"/>
      <c r="AW228" s="444"/>
      <c r="AX228" s="444"/>
      <c r="AY228" s="444"/>
      <c r="AZ228" s="444"/>
      <c r="BA228" s="444"/>
      <c r="BB228" s="199"/>
    </row>
    <row r="229" spans="1:54" x14ac:dyDescent="0.3">
      <c r="A229" s="199" t="s">
        <v>1890</v>
      </c>
      <c r="B229" s="199" t="s">
        <v>24</v>
      </c>
      <c r="C229" s="199" t="s">
        <v>1020</v>
      </c>
      <c r="D229" s="441" t="s">
        <v>1020</v>
      </c>
      <c r="E229" s="441" t="s">
        <v>9</v>
      </c>
      <c r="F229" s="441" t="s">
        <v>1020</v>
      </c>
      <c r="G229" s="441" t="s">
        <v>1020</v>
      </c>
      <c r="H229" s="245">
        <v>102400</v>
      </c>
      <c r="I229" s="246" t="s">
        <v>1020</v>
      </c>
      <c r="J229" s="246" t="s">
        <v>1020</v>
      </c>
      <c r="K229" s="442" t="s">
        <v>1020</v>
      </c>
      <c r="L229" s="322" t="s">
        <v>1020</v>
      </c>
      <c r="M229" s="246" t="s">
        <v>1020</v>
      </c>
      <c r="N229" s="246" t="s">
        <v>1020</v>
      </c>
      <c r="O229" s="246" t="s">
        <v>1020</v>
      </c>
      <c r="P229" s="246" t="s">
        <v>1020</v>
      </c>
      <c r="Q229" s="246" t="s">
        <v>1020</v>
      </c>
      <c r="R229" s="443" t="s">
        <v>1020</v>
      </c>
      <c r="S229" s="444" t="s">
        <v>1020</v>
      </c>
      <c r="T229" s="445" t="s">
        <v>1020</v>
      </c>
      <c r="U229" s="444" t="s">
        <v>1020</v>
      </c>
      <c r="V229" s="444" t="s">
        <v>1020</v>
      </c>
      <c r="W229" s="444" t="s">
        <v>1020</v>
      </c>
      <c r="X229" s="444" t="s">
        <v>1020</v>
      </c>
      <c r="Y229" s="446" t="s">
        <v>1020</v>
      </c>
      <c r="Z229" s="246"/>
      <c r="AA229" s="245">
        <v>102400</v>
      </c>
      <c r="AB229" s="442">
        <v>0</v>
      </c>
      <c r="AC229" s="442">
        <v>0</v>
      </c>
      <c r="AD229" s="246">
        <v>19</v>
      </c>
      <c r="AE229" s="246">
        <v>0</v>
      </c>
      <c r="AF229" s="246">
        <v>0</v>
      </c>
      <c r="AG229" s="200"/>
      <c r="AH229" s="450"/>
      <c r="AI229" s="444"/>
      <c r="AJ229" s="444"/>
      <c r="AK229" s="444"/>
      <c r="AL229" s="444"/>
      <c r="AM229" s="444"/>
      <c r="AN229" s="199"/>
      <c r="AO229" s="450"/>
      <c r="AP229" s="444"/>
      <c r="AQ229" s="444"/>
      <c r="AR229" s="444"/>
      <c r="AS229" s="444"/>
      <c r="AT229" s="444"/>
      <c r="AU229" s="199"/>
      <c r="AV229" s="450"/>
      <c r="AW229" s="444"/>
      <c r="AX229" s="444"/>
      <c r="AY229" s="444"/>
      <c r="AZ229" s="444"/>
      <c r="BA229" s="444"/>
      <c r="BB229" s="199"/>
    </row>
    <row r="230" spans="1:54" x14ac:dyDescent="0.3">
      <c r="A230" s="21" t="s">
        <v>1152</v>
      </c>
      <c r="B230" s="21" t="s">
        <v>14</v>
      </c>
      <c r="C230" s="21" t="s">
        <v>14</v>
      </c>
      <c r="D230" s="299" t="s">
        <v>1998</v>
      </c>
      <c r="E230" s="299" t="s">
        <v>38</v>
      </c>
      <c r="F230" s="299" t="s">
        <v>38</v>
      </c>
      <c r="G230" s="299" t="s">
        <v>1998</v>
      </c>
      <c r="H230" s="241">
        <v>418400</v>
      </c>
      <c r="I230" s="20">
        <v>1216</v>
      </c>
      <c r="J230" s="20">
        <v>16</v>
      </c>
      <c r="K230" s="417">
        <v>76</v>
      </c>
      <c r="L230" s="243">
        <v>1216</v>
      </c>
      <c r="M230" s="20">
        <v>16</v>
      </c>
      <c r="N230" s="20">
        <v>76</v>
      </c>
      <c r="O230" s="20">
        <v>1023</v>
      </c>
      <c r="P230" s="20">
        <v>13</v>
      </c>
      <c r="Q230" s="20">
        <v>78.7</v>
      </c>
      <c r="R230" s="414">
        <v>1080</v>
      </c>
      <c r="S230" s="378">
        <v>16</v>
      </c>
      <c r="T230" s="415">
        <v>67.5</v>
      </c>
      <c r="U230" s="378">
        <v>981</v>
      </c>
      <c r="V230" s="378">
        <v>14</v>
      </c>
      <c r="W230" s="378">
        <v>70.069999999999993</v>
      </c>
      <c r="X230" s="378">
        <v>0</v>
      </c>
      <c r="Y230" s="416">
        <v>0</v>
      </c>
      <c r="Z230" s="21"/>
      <c r="AA230" s="241">
        <v>362600</v>
      </c>
      <c r="AB230" s="417">
        <v>69.25</v>
      </c>
      <c r="AC230" s="417">
        <v>63</v>
      </c>
      <c r="AD230" s="20">
        <v>60</v>
      </c>
      <c r="AE230" s="20">
        <v>8</v>
      </c>
      <c r="AF230" s="20">
        <v>554</v>
      </c>
      <c r="AH230" s="379"/>
      <c r="AI230" s="378"/>
      <c r="AJ230" s="378"/>
      <c r="AK230" s="378"/>
      <c r="AL230" s="378"/>
      <c r="AM230" s="378"/>
      <c r="AN230" s="21"/>
      <c r="AO230" s="418"/>
      <c r="AP230" s="378"/>
      <c r="AQ230" s="378"/>
      <c r="AR230" s="378"/>
      <c r="AS230" s="378"/>
      <c r="AT230" s="378"/>
      <c r="AU230" s="21"/>
      <c r="AV230" s="418"/>
      <c r="AW230" s="378"/>
      <c r="AX230" s="378"/>
      <c r="AY230" s="378"/>
      <c r="AZ230" s="378"/>
      <c r="BA230" s="378"/>
      <c r="BB230" s="21"/>
    </row>
    <row r="231" spans="1:54" x14ac:dyDescent="0.3">
      <c r="A231" s="21" t="s">
        <v>1153</v>
      </c>
      <c r="B231" s="21" t="s">
        <v>17</v>
      </c>
      <c r="C231" s="21" t="s">
        <v>17</v>
      </c>
      <c r="D231" s="299" t="s">
        <v>1998</v>
      </c>
      <c r="E231" s="299" t="s">
        <v>1971</v>
      </c>
      <c r="F231" s="299" t="s">
        <v>1971</v>
      </c>
      <c r="G231" s="299" t="s">
        <v>1998</v>
      </c>
      <c r="H231" s="241">
        <v>506500</v>
      </c>
      <c r="I231" s="20">
        <v>1932</v>
      </c>
      <c r="J231" s="20">
        <v>21</v>
      </c>
      <c r="K231" s="417">
        <v>92</v>
      </c>
      <c r="L231" s="243">
        <v>1932</v>
      </c>
      <c r="M231" s="20">
        <v>21</v>
      </c>
      <c r="N231" s="20">
        <v>92</v>
      </c>
      <c r="O231" s="20">
        <v>1611</v>
      </c>
      <c r="P231" s="20">
        <v>18</v>
      </c>
      <c r="Q231" s="20">
        <v>89.5</v>
      </c>
      <c r="R231" s="414">
        <v>1342</v>
      </c>
      <c r="S231" s="378">
        <v>16</v>
      </c>
      <c r="T231" s="415">
        <v>83.9</v>
      </c>
      <c r="U231" s="378">
        <v>1734</v>
      </c>
      <c r="V231" s="378">
        <v>20</v>
      </c>
      <c r="W231" s="378">
        <v>86.7</v>
      </c>
      <c r="X231" s="378">
        <v>1285</v>
      </c>
      <c r="Y231" s="416">
        <v>18</v>
      </c>
      <c r="Z231" s="21"/>
      <c r="AA231" s="241">
        <v>487600</v>
      </c>
      <c r="AB231" s="417">
        <v>80.5</v>
      </c>
      <c r="AC231" s="417">
        <v>87.333333333333329</v>
      </c>
      <c r="AD231" s="20">
        <v>107</v>
      </c>
      <c r="AE231" s="20">
        <v>4</v>
      </c>
      <c r="AF231" s="20">
        <v>322</v>
      </c>
      <c r="AH231" s="379"/>
      <c r="AI231" s="378"/>
      <c r="AJ231" s="378"/>
      <c r="AK231" s="378"/>
      <c r="AL231" s="378"/>
      <c r="AM231" s="378"/>
      <c r="AN231" s="21"/>
      <c r="AO231" s="418"/>
      <c r="AP231" s="378"/>
      <c r="AQ231" s="378"/>
      <c r="AR231" s="378"/>
      <c r="AS231" s="378"/>
      <c r="AT231" s="378"/>
      <c r="AU231" s="21"/>
      <c r="AV231" s="418"/>
      <c r="AW231" s="378"/>
      <c r="AX231" s="378"/>
      <c r="AY231" s="378"/>
      <c r="AZ231" s="378"/>
      <c r="BA231" s="378"/>
      <c r="BB231" s="21"/>
    </row>
    <row r="232" spans="1:54" x14ac:dyDescent="0.3">
      <c r="A232" s="199" t="s">
        <v>1891</v>
      </c>
      <c r="B232" s="199" t="s">
        <v>16</v>
      </c>
      <c r="C232" s="199" t="s">
        <v>1020</v>
      </c>
      <c r="D232" s="441" t="s">
        <v>1020</v>
      </c>
      <c r="E232" s="441" t="s">
        <v>38</v>
      </c>
      <c r="F232" s="441" t="s">
        <v>1020</v>
      </c>
      <c r="G232" s="441" t="s">
        <v>1020</v>
      </c>
      <c r="H232" s="245">
        <v>117300</v>
      </c>
      <c r="I232" s="246" t="s">
        <v>1020</v>
      </c>
      <c r="J232" s="246" t="s">
        <v>1020</v>
      </c>
      <c r="K232" s="442" t="s">
        <v>1020</v>
      </c>
      <c r="L232" s="322" t="s">
        <v>1020</v>
      </c>
      <c r="M232" s="246" t="s">
        <v>1020</v>
      </c>
      <c r="N232" s="246" t="s">
        <v>1020</v>
      </c>
      <c r="O232" s="246" t="s">
        <v>1020</v>
      </c>
      <c r="P232" s="246" t="s">
        <v>1020</v>
      </c>
      <c r="Q232" s="246" t="s">
        <v>1020</v>
      </c>
      <c r="R232" s="443" t="s">
        <v>1020</v>
      </c>
      <c r="S232" s="444" t="s">
        <v>1020</v>
      </c>
      <c r="T232" s="445" t="s">
        <v>1020</v>
      </c>
      <c r="U232" s="444" t="s">
        <v>1020</v>
      </c>
      <c r="V232" s="444" t="s">
        <v>1020</v>
      </c>
      <c r="W232" s="444" t="s">
        <v>1020</v>
      </c>
      <c r="X232" s="444" t="s">
        <v>1020</v>
      </c>
      <c r="Y232" s="446" t="s">
        <v>1020</v>
      </c>
      <c r="Z232" s="199"/>
      <c r="AA232" s="245">
        <v>117300</v>
      </c>
      <c r="AB232" s="442">
        <v>0</v>
      </c>
      <c r="AC232" s="442">
        <v>0</v>
      </c>
      <c r="AD232" s="246">
        <v>22</v>
      </c>
      <c r="AE232" s="246">
        <v>0</v>
      </c>
      <c r="AF232" s="246">
        <v>0</v>
      </c>
      <c r="AG232" s="200"/>
      <c r="AH232" s="450"/>
      <c r="AI232" s="444"/>
      <c r="AJ232" s="444"/>
      <c r="AK232" s="444"/>
      <c r="AL232" s="444"/>
      <c r="AM232" s="444"/>
      <c r="AN232" s="246"/>
      <c r="AO232" s="450"/>
      <c r="AP232" s="444"/>
      <c r="AQ232" s="444"/>
      <c r="AR232" s="444"/>
      <c r="AS232" s="444"/>
      <c r="AT232" s="444"/>
      <c r="AU232" s="246"/>
      <c r="AV232" s="450"/>
      <c r="AW232" s="444"/>
      <c r="AX232" s="444"/>
      <c r="AY232" s="444"/>
      <c r="AZ232" s="444"/>
      <c r="BA232" s="444"/>
      <c r="BB232" s="246"/>
    </row>
    <row r="233" spans="1:54" x14ac:dyDescent="0.3">
      <c r="A233" s="21" t="s">
        <v>1155</v>
      </c>
      <c r="B233" s="21" t="s">
        <v>3</v>
      </c>
      <c r="C233" s="21" t="s">
        <v>3</v>
      </c>
      <c r="D233" s="299" t="s">
        <v>1998</v>
      </c>
      <c r="E233" s="435" t="s">
        <v>11</v>
      </c>
      <c r="F233" s="299" t="s">
        <v>1973</v>
      </c>
      <c r="G233" s="299" t="s">
        <v>38</v>
      </c>
      <c r="H233" s="241">
        <v>581000</v>
      </c>
      <c r="I233" s="20">
        <v>1583</v>
      </c>
      <c r="J233" s="20">
        <v>15</v>
      </c>
      <c r="K233" s="417">
        <v>105.53333333333333</v>
      </c>
      <c r="L233" s="243">
        <v>1583</v>
      </c>
      <c r="M233" s="20">
        <v>15</v>
      </c>
      <c r="N233" s="20">
        <v>105.53333333333333</v>
      </c>
      <c r="O233" s="20">
        <v>1596</v>
      </c>
      <c r="P233" s="20">
        <v>18</v>
      </c>
      <c r="Q233" s="20">
        <v>88.7</v>
      </c>
      <c r="R233" s="414">
        <v>1744</v>
      </c>
      <c r="S233" s="378">
        <v>17</v>
      </c>
      <c r="T233" s="415">
        <v>102.6</v>
      </c>
      <c r="U233" s="378">
        <v>1569</v>
      </c>
      <c r="V233" s="378">
        <v>19</v>
      </c>
      <c r="W233" s="378">
        <v>82.58</v>
      </c>
      <c r="X233" s="378">
        <v>445</v>
      </c>
      <c r="Y233" s="416">
        <v>7</v>
      </c>
      <c r="Z233" s="280"/>
      <c r="AA233" s="241">
        <v>654700</v>
      </c>
      <c r="AB233" s="417">
        <v>130.125</v>
      </c>
      <c r="AC233" s="417">
        <v>115</v>
      </c>
      <c r="AD233" s="20">
        <v>156</v>
      </c>
      <c r="AE233" s="20">
        <v>8</v>
      </c>
      <c r="AF233" s="20">
        <v>1041</v>
      </c>
      <c r="AH233" s="418"/>
      <c r="AI233" s="378"/>
      <c r="AJ233" s="378"/>
      <c r="AK233" s="378"/>
      <c r="AL233" s="378"/>
      <c r="AM233" s="378"/>
      <c r="AN233" s="25"/>
      <c r="AO233" s="418"/>
      <c r="AP233" s="378"/>
      <c r="AQ233" s="378"/>
      <c r="AR233" s="378"/>
      <c r="AS233" s="378"/>
      <c r="AT233" s="378"/>
      <c r="AU233" s="25"/>
      <c r="AV233" s="418"/>
      <c r="AW233" s="378"/>
      <c r="AX233" s="378"/>
      <c r="AY233" s="378"/>
      <c r="AZ233" s="378"/>
      <c r="BA233" s="378"/>
      <c r="BB233" s="25"/>
    </row>
    <row r="234" spans="1:54" x14ac:dyDescent="0.3">
      <c r="A234" s="21" t="s">
        <v>1650</v>
      </c>
      <c r="B234" s="21" t="s">
        <v>16</v>
      </c>
      <c r="C234" s="21" t="s">
        <v>16</v>
      </c>
      <c r="D234" s="299" t="s">
        <v>1998</v>
      </c>
      <c r="E234" s="299" t="s">
        <v>10</v>
      </c>
      <c r="F234" s="299" t="s">
        <v>10</v>
      </c>
      <c r="G234" s="299" t="s">
        <v>1998</v>
      </c>
      <c r="H234" s="241">
        <v>230100</v>
      </c>
      <c r="I234" s="20">
        <v>209</v>
      </c>
      <c r="J234" s="20">
        <v>4</v>
      </c>
      <c r="K234" s="417">
        <v>52.25</v>
      </c>
      <c r="L234" s="243">
        <v>209</v>
      </c>
      <c r="M234" s="20">
        <v>4</v>
      </c>
      <c r="N234" s="20">
        <v>52.25</v>
      </c>
      <c r="O234" s="20">
        <v>0</v>
      </c>
      <c r="P234" s="20">
        <v>0</v>
      </c>
      <c r="Q234" s="20">
        <v>0</v>
      </c>
      <c r="R234" s="414">
        <v>0</v>
      </c>
      <c r="S234" s="378">
        <v>0</v>
      </c>
      <c r="T234" s="415">
        <v>0</v>
      </c>
      <c r="U234" s="378">
        <v>0</v>
      </c>
      <c r="V234" s="378">
        <v>0</v>
      </c>
      <c r="W234" s="378">
        <v>0</v>
      </c>
      <c r="X234" s="378">
        <v>0</v>
      </c>
      <c r="Y234" s="416">
        <v>0</v>
      </c>
      <c r="Z234" s="298"/>
      <c r="AA234" s="241">
        <v>230100</v>
      </c>
      <c r="AB234" s="417">
        <v>38.5</v>
      </c>
      <c r="AC234" s="417">
        <v>38.5</v>
      </c>
      <c r="AD234" s="20">
        <v>53</v>
      </c>
      <c r="AE234" s="20">
        <v>2</v>
      </c>
      <c r="AF234" s="20">
        <v>77</v>
      </c>
      <c r="AH234" s="418"/>
      <c r="AI234" s="378"/>
      <c r="AJ234" s="378"/>
      <c r="AK234" s="378"/>
      <c r="AL234" s="378"/>
      <c r="AM234" s="378"/>
      <c r="AN234" s="23"/>
      <c r="AO234" s="418"/>
      <c r="AP234" s="378"/>
      <c r="AQ234" s="378"/>
      <c r="AR234" s="378"/>
      <c r="AS234" s="378"/>
      <c r="AT234" s="378"/>
      <c r="AU234" s="23"/>
      <c r="AV234" s="418"/>
      <c r="AW234" s="378"/>
      <c r="AX234" s="378"/>
      <c r="AY234" s="378"/>
      <c r="AZ234" s="378"/>
      <c r="BA234" s="378"/>
      <c r="BB234" s="23"/>
    </row>
    <row r="235" spans="1:54" x14ac:dyDescent="0.3">
      <c r="A235" s="199" t="s">
        <v>1156</v>
      </c>
      <c r="B235" s="437" t="s">
        <v>23</v>
      </c>
      <c r="C235" s="199" t="s">
        <v>18</v>
      </c>
      <c r="D235" s="441" t="s">
        <v>38</v>
      </c>
      <c r="E235" s="441" t="s">
        <v>38</v>
      </c>
      <c r="F235" s="441" t="s">
        <v>38</v>
      </c>
      <c r="G235" s="441" t="s">
        <v>1998</v>
      </c>
      <c r="H235" s="245">
        <v>136500</v>
      </c>
      <c r="I235" s="246">
        <v>124</v>
      </c>
      <c r="J235" s="246">
        <v>4</v>
      </c>
      <c r="K235" s="442">
        <v>31</v>
      </c>
      <c r="L235" s="322">
        <v>124</v>
      </c>
      <c r="M235" s="246">
        <v>4</v>
      </c>
      <c r="N235" s="246">
        <v>31</v>
      </c>
      <c r="O235" s="246">
        <v>55</v>
      </c>
      <c r="P235" s="246">
        <v>2</v>
      </c>
      <c r="Q235" s="246">
        <v>27.5</v>
      </c>
      <c r="R235" s="443">
        <v>0</v>
      </c>
      <c r="S235" s="444">
        <v>0</v>
      </c>
      <c r="T235" s="445">
        <v>0</v>
      </c>
      <c r="U235" s="444">
        <v>0</v>
      </c>
      <c r="V235" s="444">
        <v>0</v>
      </c>
      <c r="W235" s="444">
        <v>0</v>
      </c>
      <c r="X235" s="444">
        <v>0</v>
      </c>
      <c r="Y235" s="446">
        <v>0</v>
      </c>
      <c r="Z235" s="246"/>
      <c r="AA235" s="245">
        <v>136500</v>
      </c>
      <c r="AB235" s="442">
        <v>16.5</v>
      </c>
      <c r="AC235" s="442">
        <v>16.5</v>
      </c>
      <c r="AD235" s="246">
        <v>44</v>
      </c>
      <c r="AE235" s="246">
        <v>2</v>
      </c>
      <c r="AF235" s="246">
        <v>33</v>
      </c>
      <c r="AG235" s="200"/>
      <c r="AH235" s="449"/>
      <c r="AI235" s="444"/>
      <c r="AJ235" s="444"/>
      <c r="AK235" s="444"/>
      <c r="AL235" s="444"/>
      <c r="AM235" s="444"/>
      <c r="AN235" s="199"/>
      <c r="AO235" s="450"/>
      <c r="AP235" s="444"/>
      <c r="AQ235" s="444"/>
      <c r="AR235" s="444"/>
      <c r="AS235" s="444"/>
      <c r="AT235" s="444"/>
      <c r="AU235" s="199"/>
      <c r="AV235" s="450"/>
      <c r="AW235" s="444"/>
      <c r="AX235" s="444"/>
      <c r="AY235" s="444"/>
      <c r="AZ235" s="444"/>
      <c r="BA235" s="444"/>
      <c r="BB235" s="199"/>
    </row>
    <row r="236" spans="1:54" x14ac:dyDescent="0.3">
      <c r="A236" s="199" t="s">
        <v>1652</v>
      </c>
      <c r="B236" s="199" t="s">
        <v>19</v>
      </c>
      <c r="C236" s="199" t="s">
        <v>19</v>
      </c>
      <c r="D236" s="441" t="s">
        <v>1998</v>
      </c>
      <c r="E236" s="435" t="s">
        <v>1971</v>
      </c>
      <c r="F236" s="441" t="s">
        <v>9</v>
      </c>
      <c r="G236" s="441" t="s">
        <v>38</v>
      </c>
      <c r="H236" s="245">
        <v>123900</v>
      </c>
      <c r="I236" s="246">
        <v>0</v>
      </c>
      <c r="J236" s="246">
        <v>0</v>
      </c>
      <c r="K236" s="442" t="s">
        <v>1020</v>
      </c>
      <c r="L236" s="322">
        <v>0</v>
      </c>
      <c r="M236" s="246">
        <v>0</v>
      </c>
      <c r="N236" s="246">
        <v>0</v>
      </c>
      <c r="O236" s="246">
        <v>0</v>
      </c>
      <c r="P236" s="246">
        <v>0</v>
      </c>
      <c r="Q236" s="246">
        <v>0</v>
      </c>
      <c r="R236" s="443">
        <v>0</v>
      </c>
      <c r="S236" s="444">
        <v>0</v>
      </c>
      <c r="T236" s="445">
        <v>0</v>
      </c>
      <c r="U236" s="444">
        <v>0</v>
      </c>
      <c r="V236" s="444">
        <v>0</v>
      </c>
      <c r="W236" s="444">
        <v>0</v>
      </c>
      <c r="X236" s="444">
        <v>0</v>
      </c>
      <c r="Y236" s="446">
        <v>0</v>
      </c>
      <c r="Z236" s="199"/>
      <c r="AA236" s="245">
        <v>123900</v>
      </c>
      <c r="AB236" s="442">
        <v>0</v>
      </c>
      <c r="AC236" s="442">
        <v>0</v>
      </c>
      <c r="AD236" s="246">
        <v>23</v>
      </c>
      <c r="AE236" s="246">
        <v>0</v>
      </c>
      <c r="AF236" s="246">
        <v>0</v>
      </c>
      <c r="AG236" s="200"/>
      <c r="AH236" s="449"/>
      <c r="AI236" s="444"/>
      <c r="AJ236" s="444"/>
      <c r="AK236" s="444"/>
      <c r="AL236" s="444"/>
      <c r="AM236" s="444"/>
      <c r="AN236" s="447"/>
      <c r="AO236" s="450"/>
      <c r="AP236" s="444"/>
      <c r="AQ236" s="444"/>
      <c r="AR236" s="444"/>
      <c r="AS236" s="444"/>
      <c r="AT236" s="444"/>
      <c r="AU236" s="447"/>
      <c r="AV236" s="450"/>
      <c r="AW236" s="444"/>
      <c r="AX236" s="444"/>
      <c r="AY236" s="444"/>
      <c r="AZ236" s="444"/>
      <c r="BA236" s="444"/>
      <c r="BB236" s="447"/>
    </row>
    <row r="237" spans="1:54" x14ac:dyDescent="0.3">
      <c r="A237" s="199" t="s">
        <v>1157</v>
      </c>
      <c r="B237" s="199" t="s">
        <v>23</v>
      </c>
      <c r="C237" s="199" t="s">
        <v>23</v>
      </c>
      <c r="D237" s="441" t="s">
        <v>1998</v>
      </c>
      <c r="E237" s="441" t="s">
        <v>38</v>
      </c>
      <c r="F237" s="441" t="s">
        <v>38</v>
      </c>
      <c r="G237" s="441" t="s">
        <v>1998</v>
      </c>
      <c r="H237" s="245">
        <v>203300</v>
      </c>
      <c r="I237" s="246">
        <v>0</v>
      </c>
      <c r="J237" s="246">
        <v>0</v>
      </c>
      <c r="K237" s="442" t="s">
        <v>1020</v>
      </c>
      <c r="L237" s="322">
        <v>0</v>
      </c>
      <c r="M237" s="246">
        <v>0</v>
      </c>
      <c r="N237" s="246">
        <v>0</v>
      </c>
      <c r="O237" s="246">
        <v>800</v>
      </c>
      <c r="P237" s="246">
        <v>13</v>
      </c>
      <c r="Q237" s="246">
        <v>61.5</v>
      </c>
      <c r="R237" s="443">
        <v>281</v>
      </c>
      <c r="S237" s="444">
        <v>5</v>
      </c>
      <c r="T237" s="445">
        <v>56.2</v>
      </c>
      <c r="U237" s="444">
        <v>810</v>
      </c>
      <c r="V237" s="444">
        <v>14</v>
      </c>
      <c r="W237" s="444">
        <v>57.86</v>
      </c>
      <c r="X237" s="444">
        <v>1083</v>
      </c>
      <c r="Y237" s="446">
        <v>13</v>
      </c>
      <c r="Z237" s="199"/>
      <c r="AA237" s="245">
        <v>204000</v>
      </c>
      <c r="AB237" s="442">
        <v>39.333333333333336</v>
      </c>
      <c r="AC237" s="442">
        <v>39.333333333333336</v>
      </c>
      <c r="AD237" s="246">
        <v>30</v>
      </c>
      <c r="AE237" s="246">
        <v>3</v>
      </c>
      <c r="AF237" s="246">
        <v>118</v>
      </c>
      <c r="AG237" s="200"/>
      <c r="AH237" s="449"/>
      <c r="AI237" s="444"/>
      <c r="AJ237" s="444"/>
      <c r="AK237" s="444"/>
      <c r="AL237" s="444"/>
      <c r="AM237" s="444"/>
      <c r="AN237" s="199"/>
      <c r="AO237" s="450"/>
      <c r="AP237" s="444"/>
      <c r="AQ237" s="444"/>
      <c r="AR237" s="444"/>
      <c r="AS237" s="444"/>
      <c r="AT237" s="444"/>
      <c r="AU237" s="199"/>
      <c r="AV237" s="450"/>
      <c r="AW237" s="444"/>
      <c r="AX237" s="444"/>
      <c r="AY237" s="444"/>
      <c r="AZ237" s="444"/>
      <c r="BA237" s="444"/>
      <c r="BB237" s="199"/>
    </row>
    <row r="238" spans="1:54" x14ac:dyDescent="0.3">
      <c r="A238" s="21" t="s">
        <v>1158</v>
      </c>
      <c r="B238" s="21" t="s">
        <v>17</v>
      </c>
      <c r="C238" s="21" t="s">
        <v>17</v>
      </c>
      <c r="D238" s="299" t="s">
        <v>1998</v>
      </c>
      <c r="E238" s="299" t="s">
        <v>9</v>
      </c>
      <c r="F238" s="299" t="s">
        <v>9</v>
      </c>
      <c r="G238" s="299" t="s">
        <v>1998</v>
      </c>
      <c r="H238" s="241">
        <v>333100</v>
      </c>
      <c r="I238" s="20">
        <v>847</v>
      </c>
      <c r="J238" s="20">
        <v>14</v>
      </c>
      <c r="K238" s="417">
        <v>60.5</v>
      </c>
      <c r="L238" s="243">
        <v>847</v>
      </c>
      <c r="M238" s="20">
        <v>14</v>
      </c>
      <c r="N238" s="20">
        <v>60.5</v>
      </c>
      <c r="O238" s="20">
        <v>557</v>
      </c>
      <c r="P238" s="20">
        <v>10</v>
      </c>
      <c r="Q238" s="20">
        <v>55.7</v>
      </c>
      <c r="R238" s="414">
        <v>49</v>
      </c>
      <c r="S238" s="378">
        <v>1</v>
      </c>
      <c r="T238" s="415">
        <v>49</v>
      </c>
      <c r="U238" s="378">
        <v>0</v>
      </c>
      <c r="V238" s="378">
        <v>0</v>
      </c>
      <c r="W238" s="378">
        <v>0</v>
      </c>
      <c r="X238" s="378">
        <v>0</v>
      </c>
      <c r="Y238" s="416">
        <v>0</v>
      </c>
      <c r="Z238" s="21"/>
      <c r="AA238" s="241">
        <v>333100</v>
      </c>
      <c r="AB238" s="417">
        <v>69.5</v>
      </c>
      <c r="AC238" s="417">
        <v>69.5</v>
      </c>
      <c r="AD238" s="20">
        <v>49</v>
      </c>
      <c r="AE238" s="20">
        <v>2</v>
      </c>
      <c r="AF238" s="20">
        <v>139</v>
      </c>
      <c r="AH238" s="418"/>
      <c r="AI238" s="378"/>
      <c r="AJ238" s="378"/>
      <c r="AK238" s="378"/>
      <c r="AL238" s="378"/>
      <c r="AM238" s="378"/>
      <c r="AN238" s="21"/>
      <c r="AO238" s="418"/>
      <c r="AP238" s="378"/>
      <c r="AQ238" s="378"/>
      <c r="AR238" s="378"/>
      <c r="AS238" s="378"/>
      <c r="AT238" s="378"/>
      <c r="AU238" s="21"/>
      <c r="AV238" s="418"/>
      <c r="AW238" s="378"/>
      <c r="AX238" s="378"/>
      <c r="AY238" s="378"/>
      <c r="AZ238" s="378"/>
      <c r="BA238" s="378"/>
      <c r="BB238" s="21"/>
    </row>
    <row r="239" spans="1:54" x14ac:dyDescent="0.3">
      <c r="A239" s="21" t="s">
        <v>1159</v>
      </c>
      <c r="B239" s="21" t="s">
        <v>23</v>
      </c>
      <c r="C239" s="21" t="s">
        <v>23</v>
      </c>
      <c r="D239" s="299" t="s">
        <v>1998</v>
      </c>
      <c r="E239" s="435" t="s">
        <v>1971</v>
      </c>
      <c r="F239" s="299" t="s">
        <v>1972</v>
      </c>
      <c r="G239" s="299" t="s">
        <v>38</v>
      </c>
      <c r="H239" s="241">
        <v>403300</v>
      </c>
      <c r="I239" s="20">
        <v>1172</v>
      </c>
      <c r="J239" s="20">
        <v>16</v>
      </c>
      <c r="K239" s="417">
        <v>73.25</v>
      </c>
      <c r="L239" s="243">
        <v>1172</v>
      </c>
      <c r="M239" s="20">
        <v>16</v>
      </c>
      <c r="N239" s="20">
        <v>73.25</v>
      </c>
      <c r="O239" s="20">
        <v>482</v>
      </c>
      <c r="P239" s="20">
        <v>10</v>
      </c>
      <c r="Q239" s="20">
        <v>48.2</v>
      </c>
      <c r="R239" s="414">
        <v>633</v>
      </c>
      <c r="S239" s="378">
        <v>11</v>
      </c>
      <c r="T239" s="415">
        <v>57.5</v>
      </c>
      <c r="U239" s="378">
        <v>340</v>
      </c>
      <c r="V239" s="378">
        <v>7</v>
      </c>
      <c r="W239" s="378">
        <v>48.57</v>
      </c>
      <c r="X239" s="378">
        <v>222</v>
      </c>
      <c r="Y239" s="416">
        <v>5</v>
      </c>
      <c r="Z239" s="21"/>
      <c r="AA239" s="241">
        <v>383400</v>
      </c>
      <c r="AB239" s="417">
        <v>73</v>
      </c>
      <c r="AC239" s="417">
        <v>63</v>
      </c>
      <c r="AD239" s="20">
        <v>112</v>
      </c>
      <c r="AE239" s="20">
        <v>6</v>
      </c>
      <c r="AF239" s="20">
        <v>438</v>
      </c>
      <c r="AH239" s="379"/>
      <c r="AI239" s="378"/>
      <c r="AJ239" s="378"/>
      <c r="AK239" s="378"/>
      <c r="AL239" s="378"/>
      <c r="AM239" s="378"/>
      <c r="AN239" s="63"/>
      <c r="AO239" s="418"/>
      <c r="AP239" s="378"/>
      <c r="AQ239" s="378"/>
      <c r="AR239" s="378"/>
      <c r="AS239" s="378"/>
      <c r="AT239" s="378"/>
      <c r="AU239" s="63"/>
      <c r="AV239" s="418"/>
      <c r="AW239" s="378"/>
      <c r="AX239" s="378"/>
      <c r="AY239" s="378"/>
      <c r="AZ239" s="378"/>
      <c r="BA239" s="378"/>
      <c r="BB239" s="63"/>
    </row>
    <row r="240" spans="1:54" x14ac:dyDescent="0.3">
      <c r="A240" s="199" t="s">
        <v>1892</v>
      </c>
      <c r="B240" s="199" t="s">
        <v>21</v>
      </c>
      <c r="C240" s="199" t="s">
        <v>1020</v>
      </c>
      <c r="D240" s="441" t="s">
        <v>1020</v>
      </c>
      <c r="E240" s="441" t="s">
        <v>11</v>
      </c>
      <c r="F240" s="441" t="s">
        <v>1020</v>
      </c>
      <c r="G240" s="441" t="s">
        <v>1020</v>
      </c>
      <c r="H240" s="245">
        <v>102400</v>
      </c>
      <c r="I240" s="246" t="s">
        <v>1020</v>
      </c>
      <c r="J240" s="246" t="s">
        <v>1020</v>
      </c>
      <c r="K240" s="442" t="s">
        <v>1020</v>
      </c>
      <c r="L240" s="322" t="s">
        <v>1020</v>
      </c>
      <c r="M240" s="246" t="s">
        <v>1020</v>
      </c>
      <c r="N240" s="246" t="s">
        <v>1020</v>
      </c>
      <c r="O240" s="246" t="s">
        <v>1020</v>
      </c>
      <c r="P240" s="246" t="s">
        <v>1020</v>
      </c>
      <c r="Q240" s="246" t="s">
        <v>1020</v>
      </c>
      <c r="R240" s="443" t="s">
        <v>1020</v>
      </c>
      <c r="S240" s="444" t="s">
        <v>1020</v>
      </c>
      <c r="T240" s="445" t="s">
        <v>1020</v>
      </c>
      <c r="U240" s="444" t="s">
        <v>1020</v>
      </c>
      <c r="V240" s="444" t="s">
        <v>1020</v>
      </c>
      <c r="W240" s="444" t="s">
        <v>1020</v>
      </c>
      <c r="X240" s="444" t="s">
        <v>1020</v>
      </c>
      <c r="Y240" s="446" t="s">
        <v>1020</v>
      </c>
      <c r="Z240" s="199"/>
      <c r="AA240" s="245">
        <v>102400</v>
      </c>
      <c r="AB240" s="442">
        <v>0</v>
      </c>
      <c r="AC240" s="442">
        <v>0</v>
      </c>
      <c r="AD240" s="246">
        <v>19</v>
      </c>
      <c r="AE240" s="246">
        <v>0</v>
      </c>
      <c r="AF240" s="246">
        <v>0</v>
      </c>
      <c r="AG240" s="200"/>
      <c r="AH240" s="449"/>
      <c r="AI240" s="444"/>
      <c r="AJ240" s="444"/>
      <c r="AK240" s="444"/>
      <c r="AL240" s="444"/>
      <c r="AM240" s="444"/>
      <c r="AN240" s="447"/>
      <c r="AO240" s="450"/>
      <c r="AP240" s="444"/>
      <c r="AQ240" s="444"/>
      <c r="AR240" s="444"/>
      <c r="AS240" s="444"/>
      <c r="AT240" s="444"/>
      <c r="AU240" s="447"/>
      <c r="AV240" s="450"/>
      <c r="AW240" s="444"/>
      <c r="AX240" s="444"/>
      <c r="AY240" s="444"/>
      <c r="AZ240" s="444"/>
      <c r="BA240" s="444"/>
      <c r="BB240" s="447"/>
    </row>
    <row r="241" spans="1:54" x14ac:dyDescent="0.3">
      <c r="A241" s="199" t="s">
        <v>1893</v>
      </c>
      <c r="B241" s="199" t="s">
        <v>17</v>
      </c>
      <c r="C241" s="199" t="s">
        <v>1020</v>
      </c>
      <c r="D241" s="441" t="s">
        <v>1020</v>
      </c>
      <c r="E241" s="441" t="s">
        <v>1972</v>
      </c>
      <c r="F241" s="441" t="s">
        <v>1020</v>
      </c>
      <c r="G241" s="441" t="s">
        <v>1020</v>
      </c>
      <c r="H241" s="245">
        <v>123900</v>
      </c>
      <c r="I241" s="246" t="s">
        <v>1020</v>
      </c>
      <c r="J241" s="246" t="s">
        <v>1020</v>
      </c>
      <c r="K241" s="442" t="s">
        <v>1020</v>
      </c>
      <c r="L241" s="322" t="s">
        <v>1020</v>
      </c>
      <c r="M241" s="246" t="s">
        <v>1020</v>
      </c>
      <c r="N241" s="246" t="s">
        <v>1020</v>
      </c>
      <c r="O241" s="246" t="s">
        <v>1020</v>
      </c>
      <c r="P241" s="246" t="s">
        <v>1020</v>
      </c>
      <c r="Q241" s="246" t="s">
        <v>1020</v>
      </c>
      <c r="R241" s="443" t="s">
        <v>1020</v>
      </c>
      <c r="S241" s="444" t="s">
        <v>1020</v>
      </c>
      <c r="T241" s="445" t="s">
        <v>1020</v>
      </c>
      <c r="U241" s="444" t="s">
        <v>1020</v>
      </c>
      <c r="V241" s="444" t="s">
        <v>1020</v>
      </c>
      <c r="W241" s="444" t="s">
        <v>1020</v>
      </c>
      <c r="X241" s="444" t="s">
        <v>1020</v>
      </c>
      <c r="Y241" s="446" t="s">
        <v>1020</v>
      </c>
      <c r="Z241" s="199"/>
      <c r="AA241" s="245">
        <v>123900</v>
      </c>
      <c r="AB241" s="442">
        <v>0</v>
      </c>
      <c r="AC241" s="442">
        <v>0</v>
      </c>
      <c r="AD241" s="246">
        <v>23</v>
      </c>
      <c r="AE241" s="246">
        <v>0</v>
      </c>
      <c r="AF241" s="246">
        <v>0</v>
      </c>
      <c r="AG241" s="200"/>
      <c r="AH241" s="450"/>
      <c r="AI241" s="444"/>
      <c r="AJ241" s="444"/>
      <c r="AK241" s="444"/>
      <c r="AL241" s="444"/>
      <c r="AM241" s="444"/>
      <c r="AN241" s="447"/>
      <c r="AO241" s="450"/>
      <c r="AP241" s="444"/>
      <c r="AQ241" s="444"/>
      <c r="AR241" s="444"/>
      <c r="AS241" s="444"/>
      <c r="AT241" s="444"/>
      <c r="AU241" s="447"/>
      <c r="AV241" s="450"/>
      <c r="AW241" s="444"/>
      <c r="AX241" s="444"/>
      <c r="AY241" s="444"/>
      <c r="AZ241" s="444"/>
      <c r="BA241" s="444"/>
      <c r="BB241" s="447"/>
    </row>
    <row r="242" spans="1:54" x14ac:dyDescent="0.3">
      <c r="A242" s="21" t="s">
        <v>1160</v>
      </c>
      <c r="B242" s="21" t="s">
        <v>23</v>
      </c>
      <c r="C242" s="21" t="s">
        <v>23</v>
      </c>
      <c r="D242" s="299" t="s">
        <v>1998</v>
      </c>
      <c r="E242" s="299" t="s">
        <v>1973</v>
      </c>
      <c r="F242" s="299" t="s">
        <v>1973</v>
      </c>
      <c r="G242" s="299" t="s">
        <v>1998</v>
      </c>
      <c r="H242" s="241">
        <v>456200</v>
      </c>
      <c r="I242" s="20">
        <v>1657</v>
      </c>
      <c r="J242" s="20">
        <v>20</v>
      </c>
      <c r="K242" s="417">
        <v>82.85</v>
      </c>
      <c r="L242" s="243">
        <v>1657</v>
      </c>
      <c r="M242" s="20">
        <v>20</v>
      </c>
      <c r="N242" s="20">
        <v>82.85</v>
      </c>
      <c r="O242" s="20">
        <v>888</v>
      </c>
      <c r="P242" s="20">
        <v>13</v>
      </c>
      <c r="Q242" s="20">
        <v>68.3</v>
      </c>
      <c r="R242" s="414">
        <v>968</v>
      </c>
      <c r="S242" s="378">
        <v>15</v>
      </c>
      <c r="T242" s="415">
        <v>64.5</v>
      </c>
      <c r="U242" s="378">
        <v>1562</v>
      </c>
      <c r="V242" s="378">
        <v>19</v>
      </c>
      <c r="W242" s="378">
        <v>82.21</v>
      </c>
      <c r="X242" s="378">
        <v>981</v>
      </c>
      <c r="Y242" s="416">
        <v>14</v>
      </c>
      <c r="Z242" s="21"/>
      <c r="AA242" s="241">
        <v>499300</v>
      </c>
      <c r="AB242" s="417">
        <v>91.166666666666671</v>
      </c>
      <c r="AC242" s="417">
        <v>109.66666666666667</v>
      </c>
      <c r="AD242" s="20">
        <v>78</v>
      </c>
      <c r="AE242" s="20">
        <v>6</v>
      </c>
      <c r="AF242" s="20">
        <v>547</v>
      </c>
      <c r="AH242" s="379"/>
      <c r="AI242" s="378"/>
      <c r="AJ242" s="378"/>
      <c r="AK242" s="378"/>
      <c r="AL242" s="378"/>
      <c r="AM242" s="378"/>
      <c r="AN242" s="21"/>
      <c r="AO242" s="418"/>
      <c r="AP242" s="378"/>
      <c r="AQ242" s="378"/>
      <c r="AR242" s="378"/>
      <c r="AS242" s="378"/>
      <c r="AT242" s="378"/>
      <c r="AU242" s="21"/>
      <c r="AV242" s="418"/>
      <c r="AW242" s="378"/>
      <c r="AX242" s="378"/>
      <c r="AY242" s="378"/>
      <c r="AZ242" s="378"/>
      <c r="BA242" s="378"/>
      <c r="BB242" s="21"/>
    </row>
    <row r="243" spans="1:54" x14ac:dyDescent="0.3">
      <c r="A243" s="21" t="s">
        <v>1161</v>
      </c>
      <c r="B243" s="21" t="s">
        <v>17</v>
      </c>
      <c r="C243" s="21" t="s">
        <v>17</v>
      </c>
      <c r="D243" s="299" t="s">
        <v>1998</v>
      </c>
      <c r="E243" s="299" t="s">
        <v>10</v>
      </c>
      <c r="F243" s="299" t="s">
        <v>10</v>
      </c>
      <c r="G243" s="299" t="s">
        <v>1998</v>
      </c>
      <c r="H243" s="241">
        <v>360400</v>
      </c>
      <c r="I243" s="20">
        <v>847</v>
      </c>
      <c r="J243" s="20">
        <v>13</v>
      </c>
      <c r="K243" s="417">
        <v>65.15384615384616</v>
      </c>
      <c r="L243" s="243">
        <v>847</v>
      </c>
      <c r="M243" s="20">
        <v>13</v>
      </c>
      <c r="N243" s="20">
        <v>65.15384615384616</v>
      </c>
      <c r="O243" s="20">
        <v>912</v>
      </c>
      <c r="P243" s="20">
        <v>9</v>
      </c>
      <c r="Q243" s="20">
        <v>101.3</v>
      </c>
      <c r="R243" s="414">
        <v>312</v>
      </c>
      <c r="S243" s="378">
        <v>5</v>
      </c>
      <c r="T243" s="415">
        <v>62.4</v>
      </c>
      <c r="U243" s="378">
        <v>1845</v>
      </c>
      <c r="V243" s="378">
        <v>21</v>
      </c>
      <c r="W243" s="378">
        <v>87.86</v>
      </c>
      <c r="X243" s="378">
        <v>896</v>
      </c>
      <c r="Y243" s="416">
        <v>11</v>
      </c>
      <c r="Z243" s="21"/>
      <c r="AA243" s="241">
        <v>369200</v>
      </c>
      <c r="AB243" s="417">
        <v>61.333333333333336</v>
      </c>
      <c r="AC243" s="417">
        <v>87</v>
      </c>
      <c r="AD243" s="20">
        <v>27</v>
      </c>
      <c r="AE243" s="20">
        <v>6</v>
      </c>
      <c r="AF243" s="20">
        <v>368</v>
      </c>
      <c r="AH243" s="379"/>
      <c r="AI243" s="378"/>
      <c r="AJ243" s="378"/>
      <c r="AK243" s="378"/>
      <c r="AL243" s="378"/>
      <c r="AM243" s="378"/>
      <c r="AN243" s="21"/>
      <c r="AO243" s="418"/>
      <c r="AP243" s="378"/>
      <c r="AQ243" s="378"/>
      <c r="AR243" s="378"/>
      <c r="AS243" s="378"/>
      <c r="AT243" s="378"/>
      <c r="AU243" s="21"/>
      <c r="AV243" s="418"/>
      <c r="AW243" s="378"/>
      <c r="AX243" s="378"/>
      <c r="AY243" s="378"/>
      <c r="AZ243" s="378"/>
      <c r="BA243" s="378"/>
      <c r="BB243" s="21"/>
    </row>
    <row r="244" spans="1:54" x14ac:dyDescent="0.3">
      <c r="A244" s="21" t="s">
        <v>1162</v>
      </c>
      <c r="B244" s="21" t="s">
        <v>26</v>
      </c>
      <c r="C244" s="21" t="s">
        <v>26</v>
      </c>
      <c r="D244" s="299" t="s">
        <v>1998</v>
      </c>
      <c r="E244" s="299" t="s">
        <v>38</v>
      </c>
      <c r="F244" s="299" t="s">
        <v>38</v>
      </c>
      <c r="G244" s="299" t="s">
        <v>1998</v>
      </c>
      <c r="H244" s="241">
        <v>404900</v>
      </c>
      <c r="I244" s="20">
        <v>1618</v>
      </c>
      <c r="J244" s="20">
        <v>22</v>
      </c>
      <c r="K244" s="417">
        <v>73.545454545454547</v>
      </c>
      <c r="L244" s="243">
        <v>1618</v>
      </c>
      <c r="M244" s="20">
        <v>22</v>
      </c>
      <c r="N244" s="20">
        <v>73.545454545454547</v>
      </c>
      <c r="O244" s="20">
        <v>649</v>
      </c>
      <c r="P244" s="20">
        <v>10</v>
      </c>
      <c r="Q244" s="20">
        <v>64.900000000000006</v>
      </c>
      <c r="R244" s="414">
        <v>587</v>
      </c>
      <c r="S244" s="378">
        <v>8</v>
      </c>
      <c r="T244" s="415">
        <v>73.400000000000006</v>
      </c>
      <c r="U244" s="378">
        <v>1377</v>
      </c>
      <c r="V244" s="378">
        <v>21</v>
      </c>
      <c r="W244" s="378">
        <v>65.569999999999993</v>
      </c>
      <c r="X244" s="378">
        <v>1230</v>
      </c>
      <c r="Y244" s="416">
        <v>17</v>
      </c>
      <c r="Z244" s="21"/>
      <c r="AA244" s="241">
        <v>341600</v>
      </c>
      <c r="AB244" s="417">
        <v>60.142857142857146</v>
      </c>
      <c r="AC244" s="417">
        <v>58.333333333333336</v>
      </c>
      <c r="AD244" s="20">
        <v>72</v>
      </c>
      <c r="AE244" s="20">
        <v>7</v>
      </c>
      <c r="AF244" s="20">
        <v>421</v>
      </c>
      <c r="AH244" s="379"/>
      <c r="AI244" s="378"/>
      <c r="AJ244" s="378"/>
      <c r="AK244" s="378"/>
      <c r="AL244" s="378"/>
      <c r="AM244" s="378"/>
      <c r="AN244" s="21"/>
      <c r="AO244" s="418"/>
      <c r="AP244" s="378"/>
      <c r="AQ244" s="378"/>
      <c r="AR244" s="378"/>
      <c r="AS244" s="378"/>
      <c r="AT244" s="378"/>
      <c r="AU244" s="21"/>
      <c r="AV244" s="418"/>
      <c r="AW244" s="378"/>
      <c r="AX244" s="378"/>
      <c r="AY244" s="378"/>
      <c r="AZ244" s="378"/>
      <c r="BA244" s="378"/>
      <c r="BB244" s="21"/>
    </row>
    <row r="245" spans="1:54" x14ac:dyDescent="0.3">
      <c r="A245" s="21" t="s">
        <v>1163</v>
      </c>
      <c r="B245" s="21" t="s">
        <v>17</v>
      </c>
      <c r="C245" s="21" t="s">
        <v>17</v>
      </c>
      <c r="D245" s="299" t="s">
        <v>1998</v>
      </c>
      <c r="E245" s="435" t="s">
        <v>1972</v>
      </c>
      <c r="F245" s="299" t="s">
        <v>38</v>
      </c>
      <c r="G245" s="299" t="s">
        <v>38</v>
      </c>
      <c r="H245" s="241">
        <v>256300</v>
      </c>
      <c r="I245" s="20">
        <v>419</v>
      </c>
      <c r="J245" s="20">
        <v>9</v>
      </c>
      <c r="K245" s="417">
        <v>46.555555555555557</v>
      </c>
      <c r="L245" s="243">
        <v>419</v>
      </c>
      <c r="M245" s="20">
        <v>9</v>
      </c>
      <c r="N245" s="20">
        <v>46.555555555555557</v>
      </c>
      <c r="O245" s="20">
        <v>824</v>
      </c>
      <c r="P245" s="20">
        <v>15</v>
      </c>
      <c r="Q245" s="20">
        <v>54.9</v>
      </c>
      <c r="R245" s="414">
        <v>179</v>
      </c>
      <c r="S245" s="378">
        <v>5</v>
      </c>
      <c r="T245" s="415">
        <v>35.799999999999997</v>
      </c>
      <c r="U245" s="378">
        <v>0</v>
      </c>
      <c r="V245" s="378">
        <v>0</v>
      </c>
      <c r="W245" s="378">
        <v>0</v>
      </c>
      <c r="X245" s="378">
        <v>0</v>
      </c>
      <c r="Y245" s="416">
        <v>0</v>
      </c>
      <c r="Z245" s="21"/>
      <c r="AA245" s="241">
        <v>238000</v>
      </c>
      <c r="AB245" s="417">
        <v>44.25</v>
      </c>
      <c r="AC245" s="417">
        <v>37.666666666666664</v>
      </c>
      <c r="AD245" s="20">
        <v>68</v>
      </c>
      <c r="AE245" s="20">
        <v>4</v>
      </c>
      <c r="AF245" s="20">
        <v>177</v>
      </c>
      <c r="AH245" s="379"/>
      <c r="AI245" s="378"/>
      <c r="AJ245" s="378"/>
      <c r="AK245" s="378"/>
      <c r="AL245" s="378"/>
      <c r="AM245" s="378"/>
      <c r="AN245" s="21"/>
      <c r="AO245" s="418"/>
      <c r="AP245" s="378"/>
      <c r="AQ245" s="378"/>
      <c r="AR245" s="378"/>
      <c r="AS245" s="378"/>
      <c r="AT245" s="378"/>
      <c r="AU245" s="21"/>
      <c r="AV245" s="418"/>
      <c r="AW245" s="378"/>
      <c r="AX245" s="378"/>
      <c r="AY245" s="378"/>
      <c r="AZ245" s="378"/>
      <c r="BA245" s="378"/>
      <c r="BB245" s="21"/>
    </row>
    <row r="246" spans="1:54" x14ac:dyDescent="0.3">
      <c r="A246" s="199" t="s">
        <v>1513</v>
      </c>
      <c r="B246" s="199" t="s">
        <v>19</v>
      </c>
      <c r="C246" s="199" t="s">
        <v>19</v>
      </c>
      <c r="D246" s="441" t="s">
        <v>1998</v>
      </c>
      <c r="E246" s="441" t="s">
        <v>9</v>
      </c>
      <c r="F246" s="441" t="s">
        <v>9</v>
      </c>
      <c r="G246" s="441" t="s">
        <v>1998</v>
      </c>
      <c r="H246" s="245">
        <v>123900</v>
      </c>
      <c r="I246" s="246">
        <v>0</v>
      </c>
      <c r="J246" s="246">
        <v>0</v>
      </c>
      <c r="K246" s="442" t="s">
        <v>1020</v>
      </c>
      <c r="L246" s="322">
        <v>0</v>
      </c>
      <c r="M246" s="246">
        <v>0</v>
      </c>
      <c r="N246" s="246">
        <v>0</v>
      </c>
      <c r="O246" s="246">
        <v>0</v>
      </c>
      <c r="P246" s="246">
        <v>0</v>
      </c>
      <c r="Q246" s="246">
        <v>0</v>
      </c>
      <c r="R246" s="443">
        <v>0</v>
      </c>
      <c r="S246" s="444">
        <v>0</v>
      </c>
      <c r="T246" s="445">
        <v>0</v>
      </c>
      <c r="U246" s="444">
        <v>0</v>
      </c>
      <c r="V246" s="444">
        <v>0</v>
      </c>
      <c r="W246" s="444">
        <v>0</v>
      </c>
      <c r="X246" s="444">
        <v>0</v>
      </c>
      <c r="Y246" s="446">
        <v>0</v>
      </c>
      <c r="Z246" s="199"/>
      <c r="AA246" s="245">
        <v>123900</v>
      </c>
      <c r="AB246" s="442">
        <v>0</v>
      </c>
      <c r="AC246" s="442">
        <v>0</v>
      </c>
      <c r="AD246" s="246">
        <v>23</v>
      </c>
      <c r="AE246" s="246">
        <v>0</v>
      </c>
      <c r="AF246" s="246">
        <v>0</v>
      </c>
      <c r="AG246" s="200"/>
      <c r="AH246" s="450"/>
      <c r="AI246" s="444"/>
      <c r="AJ246" s="444"/>
      <c r="AK246" s="444"/>
      <c r="AL246" s="444"/>
      <c r="AM246" s="444"/>
      <c r="AN246" s="447"/>
      <c r="AO246" s="450"/>
      <c r="AP246" s="444"/>
      <c r="AQ246" s="444"/>
      <c r="AR246" s="444"/>
      <c r="AS246" s="444"/>
      <c r="AT246" s="444"/>
      <c r="AU246" s="447"/>
      <c r="AV246" s="450"/>
      <c r="AW246" s="444"/>
      <c r="AX246" s="444"/>
      <c r="AY246" s="444"/>
      <c r="AZ246" s="444"/>
      <c r="BA246" s="444"/>
      <c r="BB246" s="447"/>
    </row>
    <row r="247" spans="1:54" x14ac:dyDescent="0.3">
      <c r="A247" s="199" t="s">
        <v>1894</v>
      </c>
      <c r="B247" s="199" t="s">
        <v>13</v>
      </c>
      <c r="C247" s="199" t="s">
        <v>1020</v>
      </c>
      <c r="D247" s="441" t="s">
        <v>1020</v>
      </c>
      <c r="E247" s="441" t="s">
        <v>10</v>
      </c>
      <c r="F247" s="441" t="s">
        <v>1020</v>
      </c>
      <c r="G247" s="441" t="s">
        <v>1020</v>
      </c>
      <c r="H247" s="245">
        <v>157800</v>
      </c>
      <c r="I247" s="246" t="s">
        <v>1020</v>
      </c>
      <c r="J247" s="246" t="s">
        <v>1020</v>
      </c>
      <c r="K247" s="442" t="s">
        <v>1020</v>
      </c>
      <c r="L247" s="322" t="s">
        <v>1020</v>
      </c>
      <c r="M247" s="246" t="s">
        <v>1020</v>
      </c>
      <c r="N247" s="246" t="s">
        <v>1020</v>
      </c>
      <c r="O247" s="246" t="s">
        <v>1020</v>
      </c>
      <c r="P247" s="246" t="s">
        <v>1020</v>
      </c>
      <c r="Q247" s="246" t="s">
        <v>1020</v>
      </c>
      <c r="R247" s="443" t="s">
        <v>1020</v>
      </c>
      <c r="S247" s="444" t="s">
        <v>1020</v>
      </c>
      <c r="T247" s="445" t="s">
        <v>1020</v>
      </c>
      <c r="U247" s="444" t="s">
        <v>1020</v>
      </c>
      <c r="V247" s="444" t="s">
        <v>1020</v>
      </c>
      <c r="W247" s="444" t="s">
        <v>1020</v>
      </c>
      <c r="X247" s="444" t="s">
        <v>1020</v>
      </c>
      <c r="Y247" s="446" t="s">
        <v>1020</v>
      </c>
      <c r="Z247" s="246"/>
      <c r="AA247" s="245">
        <v>157800</v>
      </c>
      <c r="AB247" s="442">
        <v>0</v>
      </c>
      <c r="AC247" s="442">
        <v>0</v>
      </c>
      <c r="AD247" s="246">
        <v>30</v>
      </c>
      <c r="AE247" s="246">
        <v>0</v>
      </c>
      <c r="AF247" s="246">
        <v>0</v>
      </c>
      <c r="AG247" s="200"/>
      <c r="AH247" s="450"/>
      <c r="AI247" s="444"/>
      <c r="AJ247" s="444"/>
      <c r="AK247" s="444"/>
      <c r="AL247" s="444"/>
      <c r="AM247" s="444"/>
      <c r="AN247" s="278"/>
      <c r="AO247" s="450"/>
      <c r="AP247" s="444"/>
      <c r="AQ247" s="444"/>
      <c r="AR247" s="444"/>
      <c r="AS247" s="444"/>
      <c r="AT247" s="444"/>
      <c r="AU247" s="278"/>
      <c r="AV247" s="450"/>
      <c r="AW247" s="444"/>
      <c r="AX247" s="444"/>
      <c r="AY247" s="444"/>
      <c r="AZ247" s="444"/>
      <c r="BA247" s="444"/>
      <c r="BB247" s="278"/>
    </row>
    <row r="248" spans="1:54" x14ac:dyDescent="0.3">
      <c r="A248" s="21" t="s">
        <v>1164</v>
      </c>
      <c r="B248" s="21" t="s">
        <v>24</v>
      </c>
      <c r="C248" s="21" t="s">
        <v>24</v>
      </c>
      <c r="D248" s="299" t="s">
        <v>1998</v>
      </c>
      <c r="E248" s="435" t="s">
        <v>9</v>
      </c>
      <c r="F248" s="299" t="s">
        <v>1971</v>
      </c>
      <c r="G248" s="299" t="s">
        <v>38</v>
      </c>
      <c r="H248" s="241">
        <v>372900</v>
      </c>
      <c r="I248" s="20">
        <v>1490</v>
      </c>
      <c r="J248" s="20">
        <v>22</v>
      </c>
      <c r="K248" s="417">
        <v>67.727272727272734</v>
      </c>
      <c r="L248" s="243">
        <v>1490</v>
      </c>
      <c r="M248" s="20">
        <v>22</v>
      </c>
      <c r="N248" s="20">
        <v>67.727272727272734</v>
      </c>
      <c r="O248" s="20">
        <v>1682</v>
      </c>
      <c r="P248" s="20">
        <v>22</v>
      </c>
      <c r="Q248" s="20">
        <v>76.5</v>
      </c>
      <c r="R248" s="414">
        <v>1292</v>
      </c>
      <c r="S248" s="378">
        <v>17</v>
      </c>
      <c r="T248" s="415">
        <v>76</v>
      </c>
      <c r="U248" s="378">
        <v>1444</v>
      </c>
      <c r="V248" s="378">
        <v>21</v>
      </c>
      <c r="W248" s="378">
        <v>68.760000000000005</v>
      </c>
      <c r="X248" s="378">
        <v>1456</v>
      </c>
      <c r="Y248" s="416">
        <v>22</v>
      </c>
      <c r="Z248" s="20"/>
      <c r="AA248" s="241">
        <v>372000</v>
      </c>
      <c r="AB248" s="417">
        <v>81.25</v>
      </c>
      <c r="AC248" s="417">
        <v>64.666666666666671</v>
      </c>
      <c r="AD248" s="20">
        <v>60</v>
      </c>
      <c r="AE248" s="20">
        <v>8</v>
      </c>
      <c r="AF248" s="20">
        <v>650</v>
      </c>
      <c r="AH248" s="418"/>
      <c r="AI248" s="378"/>
      <c r="AJ248" s="378"/>
      <c r="AK248" s="378"/>
      <c r="AL248" s="378"/>
      <c r="AM248" s="378"/>
      <c r="AN248" s="21"/>
      <c r="AO248" s="418"/>
      <c r="AP248" s="378"/>
      <c r="AQ248" s="378"/>
      <c r="AR248" s="378"/>
      <c r="AS248" s="378"/>
      <c r="AT248" s="378"/>
      <c r="AU248" s="21"/>
      <c r="AV248" s="418"/>
      <c r="AW248" s="378"/>
      <c r="AX248" s="378"/>
      <c r="AY248" s="378"/>
      <c r="AZ248" s="378"/>
      <c r="BA248" s="378"/>
      <c r="BB248" s="21"/>
    </row>
    <row r="249" spans="1:54" x14ac:dyDescent="0.3">
      <c r="A249" s="21" t="s">
        <v>1749</v>
      </c>
      <c r="B249" s="21" t="s">
        <v>19</v>
      </c>
      <c r="C249" s="21" t="s">
        <v>19</v>
      </c>
      <c r="D249" s="299" t="s">
        <v>1998</v>
      </c>
      <c r="E249" s="299" t="s">
        <v>11</v>
      </c>
      <c r="F249" s="299" t="s">
        <v>11</v>
      </c>
      <c r="G249" s="299" t="s">
        <v>1998</v>
      </c>
      <c r="H249" s="241">
        <v>464300</v>
      </c>
      <c r="I249" s="20">
        <v>1012</v>
      </c>
      <c r="J249" s="20">
        <v>12</v>
      </c>
      <c r="K249" s="417">
        <v>84.333333333333329</v>
      </c>
      <c r="L249" s="243">
        <v>1012</v>
      </c>
      <c r="M249" s="20">
        <v>12</v>
      </c>
      <c r="N249" s="20">
        <v>84.333333333333329</v>
      </c>
      <c r="O249" s="20">
        <v>1044</v>
      </c>
      <c r="P249" s="20">
        <v>12</v>
      </c>
      <c r="Q249" s="20">
        <v>87</v>
      </c>
      <c r="R249" s="414">
        <v>0</v>
      </c>
      <c r="S249" s="378">
        <v>0</v>
      </c>
      <c r="T249" s="415">
        <v>0</v>
      </c>
      <c r="U249" s="378">
        <v>0</v>
      </c>
      <c r="V249" s="378">
        <v>0</v>
      </c>
      <c r="W249" s="378">
        <v>0</v>
      </c>
      <c r="X249" s="378">
        <v>0</v>
      </c>
      <c r="Y249" s="416">
        <v>0</v>
      </c>
      <c r="Z249" s="20"/>
      <c r="AA249" s="241">
        <v>434300</v>
      </c>
      <c r="AB249" s="417">
        <v>86.375</v>
      </c>
      <c r="AC249" s="417">
        <v>76</v>
      </c>
      <c r="AD249" s="20">
        <v>107</v>
      </c>
      <c r="AE249" s="20">
        <v>8</v>
      </c>
      <c r="AF249" s="20">
        <v>691</v>
      </c>
      <c r="AH249" s="418"/>
      <c r="AI249" s="378"/>
      <c r="AJ249" s="378"/>
      <c r="AK249" s="378"/>
      <c r="AL249" s="378"/>
      <c r="AM249" s="378"/>
      <c r="AN249" s="20"/>
      <c r="AO249" s="418"/>
      <c r="AP249" s="378"/>
      <c r="AQ249" s="378"/>
      <c r="AR249" s="378"/>
      <c r="AS249" s="378"/>
      <c r="AT249" s="378"/>
      <c r="AU249" s="20"/>
      <c r="AV249" s="418"/>
      <c r="AW249" s="378"/>
      <c r="AX249" s="378"/>
      <c r="AY249" s="378"/>
      <c r="AZ249" s="378"/>
      <c r="BA249" s="378"/>
      <c r="BB249" s="20"/>
    </row>
    <row r="250" spans="1:54" x14ac:dyDescent="0.3">
      <c r="A250" s="21" t="s">
        <v>1165</v>
      </c>
      <c r="B250" s="21" t="s">
        <v>12</v>
      </c>
      <c r="C250" s="21" t="s">
        <v>12</v>
      </c>
      <c r="D250" s="299" t="s">
        <v>1998</v>
      </c>
      <c r="E250" s="299" t="s">
        <v>38</v>
      </c>
      <c r="F250" s="299" t="s">
        <v>38</v>
      </c>
      <c r="G250" s="299" t="s">
        <v>1998</v>
      </c>
      <c r="H250" s="241">
        <v>373400</v>
      </c>
      <c r="I250" s="20">
        <v>1153</v>
      </c>
      <c r="J250" s="20">
        <v>17</v>
      </c>
      <c r="K250" s="417">
        <v>67.82352941176471</v>
      </c>
      <c r="L250" s="243">
        <v>1153</v>
      </c>
      <c r="M250" s="20">
        <v>17</v>
      </c>
      <c r="N250" s="20">
        <v>67.82352941176471</v>
      </c>
      <c r="O250" s="20">
        <v>849</v>
      </c>
      <c r="P250" s="20">
        <v>16</v>
      </c>
      <c r="Q250" s="20">
        <v>53.1</v>
      </c>
      <c r="R250" s="414">
        <v>533</v>
      </c>
      <c r="S250" s="378">
        <v>10</v>
      </c>
      <c r="T250" s="415">
        <v>53.3</v>
      </c>
      <c r="U250" s="378">
        <v>261</v>
      </c>
      <c r="V250" s="378">
        <v>4</v>
      </c>
      <c r="W250" s="378">
        <v>65.25</v>
      </c>
      <c r="X250" s="378">
        <v>447</v>
      </c>
      <c r="Y250" s="416">
        <v>10</v>
      </c>
      <c r="Z250" s="21"/>
      <c r="AA250" s="241">
        <v>374900</v>
      </c>
      <c r="AB250" s="417">
        <v>67.833333333333329</v>
      </c>
      <c r="AC250" s="417">
        <v>51.666666666666664</v>
      </c>
      <c r="AD250" s="20">
        <v>142</v>
      </c>
      <c r="AE250" s="20">
        <v>6</v>
      </c>
      <c r="AF250" s="20">
        <v>407</v>
      </c>
      <c r="AH250" s="379"/>
      <c r="AI250" s="378"/>
      <c r="AJ250" s="378"/>
      <c r="AK250" s="378"/>
      <c r="AL250" s="378"/>
      <c r="AM250" s="378"/>
      <c r="AN250" s="63"/>
      <c r="AO250" s="418"/>
      <c r="AP250" s="378"/>
      <c r="AQ250" s="378"/>
      <c r="AR250" s="378"/>
      <c r="AS250" s="378"/>
      <c r="AT250" s="378"/>
      <c r="AU250" s="63"/>
      <c r="AV250" s="418"/>
      <c r="AW250" s="378"/>
      <c r="AX250" s="378"/>
      <c r="AY250" s="378"/>
      <c r="AZ250" s="378"/>
      <c r="BA250" s="378"/>
      <c r="BB250" s="63"/>
    </row>
    <row r="251" spans="1:54" x14ac:dyDescent="0.3">
      <c r="A251" s="199" t="s">
        <v>1166</v>
      </c>
      <c r="B251" s="199" t="s">
        <v>26</v>
      </c>
      <c r="C251" s="199" t="s">
        <v>1020</v>
      </c>
      <c r="D251" s="441" t="s">
        <v>1020</v>
      </c>
      <c r="E251" s="441" t="s">
        <v>1972</v>
      </c>
      <c r="F251" s="441" t="s">
        <v>1020</v>
      </c>
      <c r="G251" s="441" t="s">
        <v>1020</v>
      </c>
      <c r="H251" s="245">
        <v>167400</v>
      </c>
      <c r="I251" s="246" t="s">
        <v>1020</v>
      </c>
      <c r="J251" s="246" t="s">
        <v>1020</v>
      </c>
      <c r="K251" s="442" t="s">
        <v>1020</v>
      </c>
      <c r="L251" s="322" t="s">
        <v>1020</v>
      </c>
      <c r="M251" s="246" t="s">
        <v>1020</v>
      </c>
      <c r="N251" s="246" t="s">
        <v>1020</v>
      </c>
      <c r="O251" s="246" t="s">
        <v>1020</v>
      </c>
      <c r="P251" s="246" t="s">
        <v>1020</v>
      </c>
      <c r="Q251" s="246" t="s">
        <v>1020</v>
      </c>
      <c r="R251" s="443" t="s">
        <v>1020</v>
      </c>
      <c r="S251" s="444" t="s">
        <v>1020</v>
      </c>
      <c r="T251" s="445" t="s">
        <v>1020</v>
      </c>
      <c r="U251" s="444" t="s">
        <v>1020</v>
      </c>
      <c r="V251" s="444" t="s">
        <v>1020</v>
      </c>
      <c r="W251" s="444" t="s">
        <v>1020</v>
      </c>
      <c r="X251" s="444" t="s">
        <v>1020</v>
      </c>
      <c r="Y251" s="446" t="s">
        <v>1020</v>
      </c>
      <c r="Z251" s="199"/>
      <c r="AA251" s="245">
        <v>167400</v>
      </c>
      <c r="AB251" s="442">
        <v>0</v>
      </c>
      <c r="AC251" s="442">
        <v>0</v>
      </c>
      <c r="AD251" s="246">
        <v>32</v>
      </c>
      <c r="AE251" s="246">
        <v>0</v>
      </c>
      <c r="AF251" s="246">
        <v>0</v>
      </c>
      <c r="AG251" s="200"/>
      <c r="AH251" s="449"/>
      <c r="AI251" s="444"/>
      <c r="AJ251" s="444"/>
      <c r="AK251" s="444"/>
      <c r="AL251" s="444"/>
      <c r="AM251" s="444"/>
      <c r="AN251" s="199"/>
      <c r="AO251" s="450"/>
      <c r="AP251" s="444"/>
      <c r="AQ251" s="444"/>
      <c r="AR251" s="444"/>
      <c r="AS251" s="444"/>
      <c r="AT251" s="444"/>
      <c r="AU251" s="199"/>
      <c r="AV251" s="450"/>
      <c r="AW251" s="444"/>
      <c r="AX251" s="444"/>
      <c r="AY251" s="444"/>
      <c r="AZ251" s="444"/>
      <c r="BA251" s="444"/>
      <c r="BB251" s="199"/>
    </row>
    <row r="252" spans="1:54" x14ac:dyDescent="0.3">
      <c r="A252" s="21" t="s">
        <v>973</v>
      </c>
      <c r="B252" s="21" t="s">
        <v>25</v>
      </c>
      <c r="C252" s="21" t="s">
        <v>25</v>
      </c>
      <c r="D252" s="299" t="s">
        <v>1998</v>
      </c>
      <c r="E252" s="299" t="s">
        <v>9</v>
      </c>
      <c r="F252" s="299" t="s">
        <v>9</v>
      </c>
      <c r="G252" s="299" t="s">
        <v>1998</v>
      </c>
      <c r="H252" s="241">
        <v>305200</v>
      </c>
      <c r="I252" s="20">
        <v>888</v>
      </c>
      <c r="J252" s="20">
        <v>16</v>
      </c>
      <c r="K252" s="417">
        <v>55.5</v>
      </c>
      <c r="L252" s="243">
        <v>888</v>
      </c>
      <c r="M252" s="20">
        <v>16</v>
      </c>
      <c r="N252" s="20">
        <v>55.5</v>
      </c>
      <c r="O252" s="20">
        <v>300</v>
      </c>
      <c r="P252" s="20">
        <v>6</v>
      </c>
      <c r="Q252" s="20">
        <v>50</v>
      </c>
      <c r="R252" s="414">
        <v>34</v>
      </c>
      <c r="S252" s="378">
        <v>1</v>
      </c>
      <c r="T252" s="415">
        <v>34</v>
      </c>
      <c r="U252" s="378">
        <v>0</v>
      </c>
      <c r="V252" s="378">
        <v>0</v>
      </c>
      <c r="W252" s="378">
        <v>0</v>
      </c>
      <c r="X252" s="378">
        <v>0</v>
      </c>
      <c r="Y252" s="416">
        <v>0</v>
      </c>
      <c r="Z252" s="20"/>
      <c r="AA252" s="241">
        <v>277700</v>
      </c>
      <c r="AB252" s="417">
        <v>37.333333333333336</v>
      </c>
      <c r="AC252" s="417">
        <v>37.333333333333336</v>
      </c>
      <c r="AD252" s="20">
        <v>103</v>
      </c>
      <c r="AE252" s="20">
        <v>3</v>
      </c>
      <c r="AF252" s="20">
        <v>112</v>
      </c>
      <c r="AH252" s="379"/>
      <c r="AI252" s="378"/>
      <c r="AJ252" s="378"/>
      <c r="AK252" s="378"/>
      <c r="AL252" s="378"/>
      <c r="AM252" s="378"/>
      <c r="AN252" s="21"/>
      <c r="AO252" s="418"/>
      <c r="AP252" s="378"/>
      <c r="AQ252" s="378"/>
      <c r="AR252" s="378"/>
      <c r="AS252" s="378"/>
      <c r="AT252" s="378"/>
      <c r="AU252" s="21"/>
      <c r="AV252" s="418"/>
      <c r="AW252" s="378"/>
      <c r="AX252" s="378"/>
      <c r="AY252" s="378"/>
      <c r="AZ252" s="378"/>
      <c r="BA252" s="378"/>
      <c r="BB252" s="21"/>
    </row>
    <row r="253" spans="1:54" x14ac:dyDescent="0.3">
      <c r="A253" s="199" t="s">
        <v>1515</v>
      </c>
      <c r="B253" s="199" t="s">
        <v>22</v>
      </c>
      <c r="C253" s="199" t="s">
        <v>22</v>
      </c>
      <c r="D253" s="441" t="s">
        <v>1998</v>
      </c>
      <c r="E253" s="441" t="s">
        <v>38</v>
      </c>
      <c r="F253" s="441" t="s">
        <v>38</v>
      </c>
      <c r="G253" s="441" t="s">
        <v>1998</v>
      </c>
      <c r="H253" s="245">
        <v>123900</v>
      </c>
      <c r="I253" s="246">
        <v>49</v>
      </c>
      <c r="J253" s="246">
        <v>2</v>
      </c>
      <c r="K253" s="442">
        <v>24.5</v>
      </c>
      <c r="L253" s="322">
        <v>49</v>
      </c>
      <c r="M253" s="246">
        <v>2</v>
      </c>
      <c r="N253" s="246">
        <v>24.5</v>
      </c>
      <c r="O253" s="246">
        <v>190</v>
      </c>
      <c r="P253" s="246">
        <v>4</v>
      </c>
      <c r="Q253" s="246">
        <v>47.5</v>
      </c>
      <c r="R253" s="443">
        <v>0</v>
      </c>
      <c r="S253" s="444">
        <v>0</v>
      </c>
      <c r="T253" s="445">
        <v>0</v>
      </c>
      <c r="U253" s="444">
        <v>0</v>
      </c>
      <c r="V253" s="444">
        <v>0</v>
      </c>
      <c r="W253" s="444">
        <v>0</v>
      </c>
      <c r="X253" s="444">
        <v>0</v>
      </c>
      <c r="Y253" s="446">
        <v>0</v>
      </c>
      <c r="Z253" s="199"/>
      <c r="AA253" s="245">
        <v>123900</v>
      </c>
      <c r="AB253" s="442">
        <v>0</v>
      </c>
      <c r="AC253" s="442">
        <v>0</v>
      </c>
      <c r="AD253" s="246">
        <v>23</v>
      </c>
      <c r="AE253" s="246">
        <v>0</v>
      </c>
      <c r="AF253" s="246">
        <v>0</v>
      </c>
      <c r="AG253" s="200"/>
      <c r="AH253" s="449"/>
      <c r="AI253" s="444"/>
      <c r="AJ253" s="444"/>
      <c r="AK253" s="444"/>
      <c r="AL253" s="444"/>
      <c r="AM253" s="444"/>
      <c r="AN253" s="199"/>
      <c r="AO253" s="450"/>
      <c r="AP253" s="444"/>
      <c r="AQ253" s="444"/>
      <c r="AR253" s="444"/>
      <c r="AS253" s="444"/>
      <c r="AT253" s="444"/>
      <c r="AU253" s="199"/>
      <c r="AV253" s="450"/>
      <c r="AW253" s="444"/>
      <c r="AX253" s="444"/>
      <c r="AY253" s="444"/>
      <c r="AZ253" s="444"/>
      <c r="BA253" s="444"/>
      <c r="BB253" s="199"/>
    </row>
    <row r="254" spans="1:54" ht="16.2" customHeight="1" x14ac:dyDescent="0.3">
      <c r="A254" s="21" t="s">
        <v>974</v>
      </c>
      <c r="B254" s="21" t="s">
        <v>13</v>
      </c>
      <c r="C254" s="21" t="s">
        <v>13</v>
      </c>
      <c r="D254" s="299" t="s">
        <v>1998</v>
      </c>
      <c r="E254" s="299" t="s">
        <v>1973</v>
      </c>
      <c r="F254" s="299" t="s">
        <v>1973</v>
      </c>
      <c r="G254" s="299" t="s">
        <v>1998</v>
      </c>
      <c r="H254" s="241">
        <v>379900</v>
      </c>
      <c r="I254" s="20">
        <v>1173</v>
      </c>
      <c r="J254" s="20">
        <v>17</v>
      </c>
      <c r="K254" s="417">
        <v>69</v>
      </c>
      <c r="L254" s="243">
        <v>1173</v>
      </c>
      <c r="M254" s="20">
        <v>17</v>
      </c>
      <c r="N254" s="20">
        <v>69</v>
      </c>
      <c r="O254" s="20">
        <v>0</v>
      </c>
      <c r="P254" s="20">
        <v>0</v>
      </c>
      <c r="Q254" s="20">
        <v>0</v>
      </c>
      <c r="R254" s="414">
        <v>404</v>
      </c>
      <c r="S254" s="378">
        <v>5</v>
      </c>
      <c r="T254" s="415">
        <v>80.8</v>
      </c>
      <c r="U254" s="378">
        <v>209</v>
      </c>
      <c r="V254" s="378">
        <v>3</v>
      </c>
      <c r="W254" s="378">
        <v>69.67</v>
      </c>
      <c r="X254" s="378">
        <v>0</v>
      </c>
      <c r="Y254" s="416">
        <v>0</v>
      </c>
      <c r="Z254" s="20"/>
      <c r="AA254" s="241">
        <v>378200</v>
      </c>
      <c r="AB254" s="417">
        <v>72</v>
      </c>
      <c r="AC254" s="417">
        <v>72</v>
      </c>
      <c r="AD254" s="20">
        <v>61</v>
      </c>
      <c r="AE254" s="20">
        <v>3</v>
      </c>
      <c r="AF254" s="20">
        <v>216</v>
      </c>
      <c r="AH254" s="379"/>
      <c r="AI254" s="378"/>
      <c r="AJ254" s="378"/>
      <c r="AK254" s="378"/>
      <c r="AL254" s="378"/>
      <c r="AM254" s="378"/>
      <c r="AN254" s="20"/>
      <c r="AO254" s="418"/>
      <c r="AP254" s="378"/>
      <c r="AQ254" s="378"/>
      <c r="AR254" s="378"/>
      <c r="AS254" s="378"/>
      <c r="AT254" s="378"/>
      <c r="AU254" s="20"/>
      <c r="AV254" s="418"/>
      <c r="AW254" s="378"/>
      <c r="AX254" s="378"/>
      <c r="AY254" s="378"/>
      <c r="AZ254" s="378"/>
      <c r="BA254" s="378"/>
      <c r="BB254" s="20"/>
    </row>
    <row r="255" spans="1:54" ht="16.2" customHeight="1" x14ac:dyDescent="0.3">
      <c r="A255" s="199" t="s">
        <v>1895</v>
      </c>
      <c r="B255" s="199" t="s">
        <v>18</v>
      </c>
      <c r="C255" s="199" t="s">
        <v>1020</v>
      </c>
      <c r="D255" s="441" t="s">
        <v>1020</v>
      </c>
      <c r="E255" s="441" t="s">
        <v>1973</v>
      </c>
      <c r="F255" s="441" t="s">
        <v>1020</v>
      </c>
      <c r="G255" s="441" t="s">
        <v>1020</v>
      </c>
      <c r="H255" s="245">
        <v>117300</v>
      </c>
      <c r="I255" s="246" t="s">
        <v>1020</v>
      </c>
      <c r="J255" s="246" t="s">
        <v>1020</v>
      </c>
      <c r="K255" s="442" t="s">
        <v>1020</v>
      </c>
      <c r="L255" s="322" t="s">
        <v>1020</v>
      </c>
      <c r="M255" s="246" t="s">
        <v>1020</v>
      </c>
      <c r="N255" s="246" t="s">
        <v>1020</v>
      </c>
      <c r="O255" s="246" t="s">
        <v>1020</v>
      </c>
      <c r="P255" s="246" t="s">
        <v>1020</v>
      </c>
      <c r="Q255" s="246" t="s">
        <v>1020</v>
      </c>
      <c r="R255" s="443" t="s">
        <v>1020</v>
      </c>
      <c r="S255" s="444" t="s">
        <v>1020</v>
      </c>
      <c r="T255" s="445" t="s">
        <v>1020</v>
      </c>
      <c r="U255" s="444" t="s">
        <v>1020</v>
      </c>
      <c r="V255" s="444" t="s">
        <v>1020</v>
      </c>
      <c r="W255" s="444" t="s">
        <v>1020</v>
      </c>
      <c r="X255" s="444" t="s">
        <v>1020</v>
      </c>
      <c r="Y255" s="446" t="s">
        <v>1020</v>
      </c>
      <c r="Z255" s="199"/>
      <c r="AA255" s="245">
        <v>117300</v>
      </c>
      <c r="AB255" s="442">
        <v>0</v>
      </c>
      <c r="AC255" s="442">
        <v>0</v>
      </c>
      <c r="AD255" s="246">
        <v>22</v>
      </c>
      <c r="AE255" s="246">
        <v>0</v>
      </c>
      <c r="AF255" s="246">
        <v>0</v>
      </c>
      <c r="AG255" s="200"/>
      <c r="AH255" s="449"/>
      <c r="AI255" s="444"/>
      <c r="AJ255" s="444"/>
      <c r="AK255" s="444"/>
      <c r="AL255" s="444"/>
      <c r="AM255" s="444"/>
      <c r="AN255" s="199"/>
      <c r="AO255" s="450"/>
      <c r="AP255" s="444"/>
      <c r="AQ255" s="444"/>
      <c r="AR255" s="444"/>
      <c r="AS255" s="444"/>
      <c r="AT255" s="444"/>
      <c r="AU255" s="447"/>
      <c r="AV255" s="450"/>
      <c r="AW255" s="444"/>
      <c r="AX255" s="444"/>
      <c r="AY255" s="444"/>
      <c r="AZ255" s="444"/>
      <c r="BA255" s="444"/>
      <c r="BB255" s="447"/>
    </row>
    <row r="256" spans="1:54" ht="16.2" customHeight="1" x14ac:dyDescent="0.3">
      <c r="A256" s="21" t="s">
        <v>1167</v>
      </c>
      <c r="B256" s="21" t="s">
        <v>24</v>
      </c>
      <c r="C256" s="21" t="s">
        <v>24</v>
      </c>
      <c r="D256" s="299" t="s">
        <v>1998</v>
      </c>
      <c r="E256" s="299" t="s">
        <v>9</v>
      </c>
      <c r="F256" s="299" t="s">
        <v>9</v>
      </c>
      <c r="G256" s="299" t="s">
        <v>1998</v>
      </c>
      <c r="H256" s="241">
        <v>425000</v>
      </c>
      <c r="I256" s="20">
        <v>772</v>
      </c>
      <c r="J256" s="20">
        <v>10</v>
      </c>
      <c r="K256" s="417">
        <v>77.2</v>
      </c>
      <c r="L256" s="243">
        <v>772</v>
      </c>
      <c r="M256" s="20">
        <v>10</v>
      </c>
      <c r="N256" s="20">
        <v>77.2</v>
      </c>
      <c r="O256" s="20">
        <v>837</v>
      </c>
      <c r="P256" s="20">
        <v>14</v>
      </c>
      <c r="Q256" s="20">
        <v>59.8</v>
      </c>
      <c r="R256" s="414">
        <v>1005</v>
      </c>
      <c r="S256" s="378">
        <v>14</v>
      </c>
      <c r="T256" s="415">
        <v>71.8</v>
      </c>
      <c r="U256" s="378">
        <v>605</v>
      </c>
      <c r="V256" s="378">
        <v>11</v>
      </c>
      <c r="W256" s="378">
        <v>55</v>
      </c>
      <c r="X256" s="378">
        <v>0</v>
      </c>
      <c r="Y256" s="416">
        <v>0</v>
      </c>
      <c r="Z256" s="21"/>
      <c r="AA256" s="241">
        <v>412400</v>
      </c>
      <c r="AB256" s="417">
        <v>74.25</v>
      </c>
      <c r="AC256" s="417">
        <v>81</v>
      </c>
      <c r="AD256" s="20">
        <v>52</v>
      </c>
      <c r="AE256" s="20">
        <v>4</v>
      </c>
      <c r="AF256" s="20">
        <v>297</v>
      </c>
      <c r="AH256" s="379"/>
      <c r="AI256" s="378"/>
      <c r="AJ256" s="378"/>
      <c r="AK256" s="378"/>
      <c r="AL256" s="378"/>
      <c r="AM256" s="378"/>
      <c r="AN256" s="21"/>
      <c r="AO256" s="418"/>
      <c r="AP256" s="378"/>
      <c r="AQ256" s="378"/>
      <c r="AR256" s="378"/>
      <c r="AS256" s="378"/>
      <c r="AT256" s="378"/>
      <c r="AU256" s="21"/>
      <c r="AV256" s="418"/>
      <c r="AW256" s="378"/>
      <c r="AX256" s="378"/>
      <c r="AY256" s="378"/>
      <c r="AZ256" s="378"/>
      <c r="BA256" s="378"/>
      <c r="BB256" s="21"/>
    </row>
    <row r="257" spans="1:54" ht="16.2" customHeight="1" x14ac:dyDescent="0.3">
      <c r="A257" s="21" t="s">
        <v>1168</v>
      </c>
      <c r="B257" s="437" t="s">
        <v>14</v>
      </c>
      <c r="C257" s="21" t="s">
        <v>12</v>
      </c>
      <c r="D257" s="299" t="s">
        <v>38</v>
      </c>
      <c r="E257" s="435" t="s">
        <v>9</v>
      </c>
      <c r="F257" s="299" t="s">
        <v>1974</v>
      </c>
      <c r="G257" s="299" t="s">
        <v>38</v>
      </c>
      <c r="H257" s="241">
        <v>408000</v>
      </c>
      <c r="I257" s="20">
        <v>494</v>
      </c>
      <c r="J257" s="20">
        <v>6</v>
      </c>
      <c r="K257" s="417">
        <v>82.333333333333329</v>
      </c>
      <c r="L257" s="243">
        <v>494</v>
      </c>
      <c r="M257" s="20">
        <v>6</v>
      </c>
      <c r="N257" s="20">
        <v>82.333333333333329</v>
      </c>
      <c r="O257" s="20">
        <v>446</v>
      </c>
      <c r="P257" s="20">
        <v>10</v>
      </c>
      <c r="Q257" s="20">
        <v>44.6</v>
      </c>
      <c r="R257" s="414">
        <v>266</v>
      </c>
      <c r="S257" s="378">
        <v>5</v>
      </c>
      <c r="T257" s="415">
        <v>53.2</v>
      </c>
      <c r="U257" s="378">
        <v>87</v>
      </c>
      <c r="V257" s="378">
        <v>2</v>
      </c>
      <c r="W257" s="378">
        <v>43.5</v>
      </c>
      <c r="X257" s="378">
        <v>44</v>
      </c>
      <c r="Y257" s="416">
        <v>1</v>
      </c>
      <c r="Z257" s="21"/>
      <c r="AA257" s="241">
        <v>403100</v>
      </c>
      <c r="AB257" s="417">
        <v>70.571428571428569</v>
      </c>
      <c r="AC257" s="417">
        <v>90.666666666666671</v>
      </c>
      <c r="AD257" s="20">
        <v>55</v>
      </c>
      <c r="AE257" s="20">
        <v>7</v>
      </c>
      <c r="AF257" s="20">
        <v>494</v>
      </c>
      <c r="AH257" s="379"/>
      <c r="AI257" s="378"/>
      <c r="AJ257" s="378"/>
      <c r="AK257" s="378"/>
      <c r="AL257" s="378"/>
      <c r="AM257" s="378"/>
      <c r="AN257" s="21"/>
      <c r="AO257" s="418"/>
      <c r="AP257" s="378"/>
      <c r="AQ257" s="378"/>
      <c r="AR257" s="378"/>
      <c r="AS257" s="378"/>
      <c r="AT257" s="378"/>
      <c r="AU257" s="21"/>
      <c r="AV257" s="418"/>
      <c r="AW257" s="378"/>
      <c r="AX257" s="378"/>
      <c r="AY257" s="378"/>
      <c r="AZ257" s="378"/>
      <c r="BA257" s="378"/>
      <c r="BB257" s="21"/>
    </row>
    <row r="258" spans="1:54" ht="16.2" customHeight="1" x14ac:dyDescent="0.3">
      <c r="A258" s="199" t="s">
        <v>1169</v>
      </c>
      <c r="B258" s="437" t="s">
        <v>24</v>
      </c>
      <c r="C258" s="199" t="s">
        <v>15</v>
      </c>
      <c r="D258" s="441" t="s">
        <v>38</v>
      </c>
      <c r="E258" s="435" t="s">
        <v>1974</v>
      </c>
      <c r="F258" s="441" t="s">
        <v>9</v>
      </c>
      <c r="G258" s="441" t="s">
        <v>38</v>
      </c>
      <c r="H258" s="245">
        <v>189400</v>
      </c>
      <c r="I258" s="246">
        <v>172</v>
      </c>
      <c r="J258" s="246">
        <v>4</v>
      </c>
      <c r="K258" s="442">
        <v>43</v>
      </c>
      <c r="L258" s="322">
        <v>172</v>
      </c>
      <c r="M258" s="246">
        <v>4</v>
      </c>
      <c r="N258" s="246">
        <v>43</v>
      </c>
      <c r="O258" s="246">
        <v>789</v>
      </c>
      <c r="P258" s="246">
        <v>14</v>
      </c>
      <c r="Q258" s="246">
        <v>56.4</v>
      </c>
      <c r="R258" s="443">
        <v>477</v>
      </c>
      <c r="S258" s="444">
        <v>8</v>
      </c>
      <c r="T258" s="445">
        <v>59.6</v>
      </c>
      <c r="U258" s="444">
        <v>1038</v>
      </c>
      <c r="V258" s="444">
        <v>16</v>
      </c>
      <c r="W258" s="444">
        <v>64.88</v>
      </c>
      <c r="X258" s="444">
        <v>404</v>
      </c>
      <c r="Y258" s="446">
        <v>5</v>
      </c>
      <c r="Z258" s="372"/>
      <c r="AA258" s="245">
        <v>189800</v>
      </c>
      <c r="AB258" s="442">
        <v>36</v>
      </c>
      <c r="AC258" s="442">
        <v>36</v>
      </c>
      <c r="AD258" s="246">
        <v>37</v>
      </c>
      <c r="AE258" s="246">
        <v>3</v>
      </c>
      <c r="AF258" s="246">
        <v>108</v>
      </c>
      <c r="AG258" s="200"/>
      <c r="AH258" s="450"/>
      <c r="AI258" s="444"/>
      <c r="AJ258" s="444"/>
      <c r="AK258" s="444"/>
      <c r="AL258" s="444"/>
      <c r="AM258" s="444"/>
      <c r="AN258" s="451"/>
      <c r="AO258" s="450"/>
      <c r="AP258" s="444"/>
      <c r="AQ258" s="444"/>
      <c r="AR258" s="444"/>
      <c r="AS258" s="444"/>
      <c r="AT258" s="444"/>
      <c r="AU258" s="451"/>
      <c r="AV258" s="450"/>
      <c r="AW258" s="444"/>
      <c r="AX258" s="444"/>
      <c r="AY258" s="444"/>
      <c r="AZ258" s="444"/>
      <c r="BA258" s="444"/>
      <c r="BB258" s="451"/>
    </row>
    <row r="259" spans="1:54" ht="16.2" customHeight="1" x14ac:dyDescent="0.3">
      <c r="A259" s="21" t="s">
        <v>1170</v>
      </c>
      <c r="B259" s="21" t="s">
        <v>24</v>
      </c>
      <c r="C259" s="21" t="s">
        <v>24</v>
      </c>
      <c r="D259" s="299" t="s">
        <v>1998</v>
      </c>
      <c r="E259" s="299" t="s">
        <v>38</v>
      </c>
      <c r="F259" s="299" t="s">
        <v>38</v>
      </c>
      <c r="G259" s="299" t="s">
        <v>1998</v>
      </c>
      <c r="H259" s="241">
        <v>427500</v>
      </c>
      <c r="I259" s="20">
        <v>1553</v>
      </c>
      <c r="J259" s="20">
        <v>20</v>
      </c>
      <c r="K259" s="417">
        <v>77.650000000000006</v>
      </c>
      <c r="L259" s="243">
        <v>1553</v>
      </c>
      <c r="M259" s="20">
        <v>20</v>
      </c>
      <c r="N259" s="20">
        <v>77.650000000000006</v>
      </c>
      <c r="O259" s="20">
        <v>1443</v>
      </c>
      <c r="P259" s="20">
        <v>17</v>
      </c>
      <c r="Q259" s="20">
        <v>84.9</v>
      </c>
      <c r="R259" s="414">
        <v>0</v>
      </c>
      <c r="S259" s="378">
        <v>0</v>
      </c>
      <c r="T259" s="415">
        <v>0</v>
      </c>
      <c r="U259" s="378">
        <v>726</v>
      </c>
      <c r="V259" s="378">
        <v>10</v>
      </c>
      <c r="W259" s="378">
        <v>72.599999999999994</v>
      </c>
      <c r="X259" s="378">
        <v>1802</v>
      </c>
      <c r="Y259" s="416">
        <v>18</v>
      </c>
      <c r="Z259" s="298"/>
      <c r="AA259" s="241">
        <v>336100</v>
      </c>
      <c r="AB259" s="417">
        <v>56.2</v>
      </c>
      <c r="AC259" s="417">
        <v>52.666666666666664</v>
      </c>
      <c r="AD259" s="20">
        <v>44</v>
      </c>
      <c r="AE259" s="20">
        <v>5</v>
      </c>
      <c r="AF259" s="20">
        <v>281</v>
      </c>
      <c r="AH259" s="418"/>
      <c r="AI259" s="378"/>
      <c r="AJ259" s="378"/>
      <c r="AK259" s="378"/>
      <c r="AL259" s="378"/>
      <c r="AM259" s="378"/>
      <c r="AN259" s="25"/>
      <c r="AO259" s="418"/>
      <c r="AP259" s="378"/>
      <c r="AQ259" s="378"/>
      <c r="AR259" s="378"/>
      <c r="AS259" s="378"/>
      <c r="AT259" s="378"/>
      <c r="AU259" s="25"/>
      <c r="AV259" s="418"/>
      <c r="AW259" s="378"/>
      <c r="AX259" s="378"/>
      <c r="AY259" s="378"/>
      <c r="AZ259" s="378"/>
      <c r="BA259" s="378"/>
      <c r="BB259" s="25"/>
    </row>
    <row r="260" spans="1:54" x14ac:dyDescent="0.3">
      <c r="A260" s="21" t="s">
        <v>1516</v>
      </c>
      <c r="B260" s="21" t="s">
        <v>16</v>
      </c>
      <c r="C260" s="21" t="s">
        <v>16</v>
      </c>
      <c r="D260" s="299" t="s">
        <v>1998</v>
      </c>
      <c r="E260" s="299" t="s">
        <v>38</v>
      </c>
      <c r="F260" s="299" t="s">
        <v>38</v>
      </c>
      <c r="G260" s="299" t="s">
        <v>1998</v>
      </c>
      <c r="H260" s="241">
        <v>330600</v>
      </c>
      <c r="I260" s="20">
        <v>1202</v>
      </c>
      <c r="J260" s="20">
        <v>20</v>
      </c>
      <c r="K260" s="417">
        <v>60.1</v>
      </c>
      <c r="L260" s="243">
        <v>1202</v>
      </c>
      <c r="M260" s="20">
        <v>20</v>
      </c>
      <c r="N260" s="20">
        <v>60.1</v>
      </c>
      <c r="O260" s="20">
        <v>347</v>
      </c>
      <c r="P260" s="20">
        <v>7</v>
      </c>
      <c r="Q260" s="20">
        <v>49.6</v>
      </c>
      <c r="R260" s="414">
        <v>327</v>
      </c>
      <c r="S260" s="378">
        <v>10</v>
      </c>
      <c r="T260" s="415">
        <v>32.700000000000003</v>
      </c>
      <c r="U260" s="378">
        <v>0</v>
      </c>
      <c r="V260" s="378">
        <v>0</v>
      </c>
      <c r="W260" s="378">
        <v>0</v>
      </c>
      <c r="X260" s="378">
        <v>0</v>
      </c>
      <c r="Y260" s="416">
        <v>0</v>
      </c>
      <c r="Z260" s="298"/>
      <c r="AA260" s="241">
        <v>347000</v>
      </c>
      <c r="AB260" s="417">
        <v>66.833333333333329</v>
      </c>
      <c r="AC260" s="417">
        <v>71.666666666666671</v>
      </c>
      <c r="AD260" s="20">
        <v>47</v>
      </c>
      <c r="AE260" s="20">
        <v>6</v>
      </c>
      <c r="AF260" s="20">
        <v>401</v>
      </c>
      <c r="AH260" s="418"/>
      <c r="AI260" s="378"/>
      <c r="AJ260" s="378"/>
      <c r="AK260" s="378"/>
      <c r="AL260" s="378"/>
      <c r="AM260" s="378"/>
      <c r="AN260" s="23"/>
      <c r="AO260" s="418"/>
      <c r="AP260" s="378"/>
      <c r="AQ260" s="378"/>
      <c r="AR260" s="378"/>
      <c r="AS260" s="378"/>
      <c r="AT260" s="378"/>
      <c r="AU260" s="23"/>
      <c r="AV260" s="418"/>
      <c r="AW260" s="378"/>
      <c r="AX260" s="378"/>
      <c r="AY260" s="378"/>
      <c r="AZ260" s="378"/>
      <c r="BA260" s="378"/>
      <c r="BB260" s="23"/>
    </row>
    <row r="261" spans="1:54" s="200" customFormat="1" x14ac:dyDescent="0.3">
      <c r="A261" s="199" t="s">
        <v>1896</v>
      </c>
      <c r="B261" s="199" t="s">
        <v>22</v>
      </c>
      <c r="C261" s="199" t="s">
        <v>1020</v>
      </c>
      <c r="D261" s="441" t="s">
        <v>1020</v>
      </c>
      <c r="E261" s="441" t="s">
        <v>11</v>
      </c>
      <c r="F261" s="441" t="s">
        <v>1020</v>
      </c>
      <c r="G261" s="441" t="s">
        <v>1020</v>
      </c>
      <c r="H261" s="245">
        <v>102400</v>
      </c>
      <c r="I261" s="246" t="s">
        <v>1020</v>
      </c>
      <c r="J261" s="246" t="s">
        <v>1020</v>
      </c>
      <c r="K261" s="442" t="s">
        <v>1020</v>
      </c>
      <c r="L261" s="322" t="s">
        <v>1020</v>
      </c>
      <c r="M261" s="246" t="s">
        <v>1020</v>
      </c>
      <c r="N261" s="246" t="s">
        <v>1020</v>
      </c>
      <c r="O261" s="246" t="s">
        <v>1020</v>
      </c>
      <c r="P261" s="246" t="s">
        <v>1020</v>
      </c>
      <c r="Q261" s="246" t="s">
        <v>1020</v>
      </c>
      <c r="R261" s="443" t="s">
        <v>1020</v>
      </c>
      <c r="S261" s="444" t="s">
        <v>1020</v>
      </c>
      <c r="T261" s="445" t="s">
        <v>1020</v>
      </c>
      <c r="U261" s="444" t="s">
        <v>1020</v>
      </c>
      <c r="V261" s="444" t="s">
        <v>1020</v>
      </c>
      <c r="W261" s="444" t="s">
        <v>1020</v>
      </c>
      <c r="X261" s="444" t="s">
        <v>1020</v>
      </c>
      <c r="Y261" s="446" t="s">
        <v>1020</v>
      </c>
      <c r="Z261" s="301"/>
      <c r="AA261" s="245">
        <v>102400</v>
      </c>
      <c r="AB261" s="442">
        <v>0</v>
      </c>
      <c r="AC261" s="442">
        <v>0</v>
      </c>
      <c r="AD261" s="246">
        <v>19</v>
      </c>
      <c r="AE261" s="246">
        <v>0</v>
      </c>
      <c r="AF261" s="246">
        <v>0</v>
      </c>
      <c r="AH261" s="449"/>
      <c r="AI261" s="444"/>
      <c r="AJ261" s="444"/>
      <c r="AK261" s="444"/>
      <c r="AL261" s="444"/>
      <c r="AM261" s="444"/>
      <c r="AN261" s="278"/>
      <c r="AO261" s="450"/>
      <c r="AP261" s="444"/>
      <c r="AQ261" s="444"/>
      <c r="AR261" s="444"/>
      <c r="AS261" s="444"/>
      <c r="AT261" s="444"/>
      <c r="AU261" s="278"/>
      <c r="AV261" s="450"/>
      <c r="AW261" s="444"/>
      <c r="AX261" s="444"/>
      <c r="AY261" s="444"/>
      <c r="AZ261" s="444"/>
      <c r="BA261" s="444"/>
      <c r="BB261" s="278"/>
    </row>
    <row r="262" spans="1:54" x14ac:dyDescent="0.3">
      <c r="A262" s="21" t="s">
        <v>904</v>
      </c>
      <c r="B262" s="21" t="s">
        <v>21</v>
      </c>
      <c r="C262" s="21" t="s">
        <v>21</v>
      </c>
      <c r="D262" s="299" t="s">
        <v>1998</v>
      </c>
      <c r="E262" s="299" t="s">
        <v>38</v>
      </c>
      <c r="F262" s="299" t="s">
        <v>38</v>
      </c>
      <c r="G262" s="299" t="s">
        <v>1998</v>
      </c>
      <c r="H262" s="241">
        <v>360600</v>
      </c>
      <c r="I262" s="20">
        <v>1441</v>
      </c>
      <c r="J262" s="20">
        <v>22</v>
      </c>
      <c r="K262" s="417">
        <v>65.5</v>
      </c>
      <c r="L262" s="243">
        <v>1441</v>
      </c>
      <c r="M262" s="20">
        <v>22</v>
      </c>
      <c r="N262" s="20">
        <v>65.5</v>
      </c>
      <c r="O262" s="20">
        <v>1418</v>
      </c>
      <c r="P262" s="20">
        <v>21</v>
      </c>
      <c r="Q262" s="20">
        <v>67.5</v>
      </c>
      <c r="R262" s="414">
        <v>1070</v>
      </c>
      <c r="S262" s="378">
        <v>16</v>
      </c>
      <c r="T262" s="415">
        <v>66.900000000000006</v>
      </c>
      <c r="U262" s="378">
        <v>1677</v>
      </c>
      <c r="V262" s="378">
        <v>22</v>
      </c>
      <c r="W262" s="378">
        <v>76.23</v>
      </c>
      <c r="X262" s="378">
        <v>1580</v>
      </c>
      <c r="Y262" s="416">
        <v>21</v>
      </c>
      <c r="Z262" s="298"/>
      <c r="AA262" s="241">
        <v>360900</v>
      </c>
      <c r="AB262" s="417">
        <v>70.428571428571431</v>
      </c>
      <c r="AC262" s="417">
        <v>53</v>
      </c>
      <c r="AD262" s="20">
        <v>93</v>
      </c>
      <c r="AE262" s="20">
        <v>7</v>
      </c>
      <c r="AF262" s="20">
        <v>493</v>
      </c>
      <c r="AH262" s="379"/>
      <c r="AI262" s="378"/>
      <c r="AJ262" s="378"/>
      <c r="AK262" s="378"/>
      <c r="AL262" s="378"/>
      <c r="AM262" s="378"/>
      <c r="AN262" s="25"/>
      <c r="AO262" s="418"/>
      <c r="AP262" s="378"/>
      <c r="AQ262" s="378"/>
      <c r="AR262" s="378"/>
      <c r="AS262" s="378"/>
      <c r="AT262" s="378"/>
      <c r="AU262" s="25"/>
      <c r="AV262" s="418"/>
      <c r="AW262" s="378"/>
      <c r="AX262" s="378"/>
      <c r="AY262" s="378"/>
      <c r="AZ262" s="378"/>
      <c r="BA262" s="378"/>
      <c r="BB262" s="25"/>
    </row>
    <row r="263" spans="1:54" x14ac:dyDescent="0.3">
      <c r="A263" s="21" t="s">
        <v>1171</v>
      </c>
      <c r="B263" s="21" t="s">
        <v>20</v>
      </c>
      <c r="C263" s="21" t="s">
        <v>20</v>
      </c>
      <c r="D263" s="299" t="s">
        <v>1998</v>
      </c>
      <c r="E263" s="299" t="s">
        <v>9</v>
      </c>
      <c r="F263" s="299" t="s">
        <v>9</v>
      </c>
      <c r="G263" s="299" t="s">
        <v>1998</v>
      </c>
      <c r="H263" s="241">
        <v>345500</v>
      </c>
      <c r="I263" s="20">
        <v>753</v>
      </c>
      <c r="J263" s="20">
        <v>12</v>
      </c>
      <c r="K263" s="417">
        <v>62.75</v>
      </c>
      <c r="L263" s="243">
        <v>753</v>
      </c>
      <c r="M263" s="20">
        <v>12</v>
      </c>
      <c r="N263" s="20">
        <v>62.75</v>
      </c>
      <c r="O263" s="20">
        <v>1483</v>
      </c>
      <c r="P263" s="20">
        <v>22</v>
      </c>
      <c r="Q263" s="20">
        <v>67.400000000000006</v>
      </c>
      <c r="R263" s="414">
        <v>908</v>
      </c>
      <c r="S263" s="378">
        <v>16</v>
      </c>
      <c r="T263" s="415">
        <v>56.8</v>
      </c>
      <c r="U263" s="378">
        <v>1410</v>
      </c>
      <c r="V263" s="378">
        <v>22</v>
      </c>
      <c r="W263" s="378">
        <v>64.09</v>
      </c>
      <c r="X263" s="378">
        <v>611</v>
      </c>
      <c r="Y263" s="416">
        <v>10</v>
      </c>
      <c r="Z263" s="20"/>
      <c r="AA263" s="241">
        <v>359500</v>
      </c>
      <c r="AB263" s="417">
        <v>63.375</v>
      </c>
      <c r="AC263" s="417">
        <v>68.666666666666671</v>
      </c>
      <c r="AD263" s="20">
        <v>92</v>
      </c>
      <c r="AE263" s="20">
        <v>8</v>
      </c>
      <c r="AF263" s="20">
        <v>507</v>
      </c>
      <c r="AH263" s="379"/>
      <c r="AI263" s="378"/>
      <c r="AJ263" s="378"/>
      <c r="AK263" s="378"/>
      <c r="AL263" s="378"/>
      <c r="AM263" s="378"/>
      <c r="AN263" s="20"/>
      <c r="AO263" s="418"/>
      <c r="AP263" s="378"/>
      <c r="AQ263" s="378"/>
      <c r="AR263" s="378"/>
      <c r="AS263" s="378"/>
      <c r="AT263" s="378"/>
      <c r="AU263" s="20"/>
      <c r="AV263" s="418"/>
      <c r="AW263" s="378"/>
      <c r="AX263" s="378"/>
      <c r="AY263" s="378"/>
      <c r="AZ263" s="378"/>
      <c r="BA263" s="378"/>
      <c r="BB263" s="20"/>
    </row>
    <row r="264" spans="1:54" x14ac:dyDescent="0.3">
      <c r="A264" s="21" t="s">
        <v>1517</v>
      </c>
      <c r="B264" s="21" t="s">
        <v>13</v>
      </c>
      <c r="C264" s="21" t="s">
        <v>13</v>
      </c>
      <c r="D264" s="299" t="s">
        <v>1998</v>
      </c>
      <c r="E264" s="299" t="s">
        <v>38</v>
      </c>
      <c r="F264" s="299" t="s">
        <v>38</v>
      </c>
      <c r="G264" s="299" t="s">
        <v>1998</v>
      </c>
      <c r="H264" s="241">
        <v>255500</v>
      </c>
      <c r="I264" s="20">
        <v>174</v>
      </c>
      <c r="J264" s="20">
        <v>3</v>
      </c>
      <c r="K264" s="417">
        <v>58</v>
      </c>
      <c r="L264" s="243">
        <v>174</v>
      </c>
      <c r="M264" s="20">
        <v>3</v>
      </c>
      <c r="N264" s="20">
        <v>58</v>
      </c>
      <c r="O264" s="20">
        <v>482</v>
      </c>
      <c r="P264" s="20">
        <v>10</v>
      </c>
      <c r="Q264" s="20">
        <v>48.2</v>
      </c>
      <c r="R264" s="414">
        <v>60</v>
      </c>
      <c r="S264" s="378">
        <v>2</v>
      </c>
      <c r="T264" s="415">
        <v>30</v>
      </c>
      <c r="U264" s="378">
        <v>0</v>
      </c>
      <c r="V264" s="378">
        <v>0</v>
      </c>
      <c r="W264" s="378">
        <v>0</v>
      </c>
      <c r="X264" s="378">
        <v>0</v>
      </c>
      <c r="Y264" s="416">
        <v>0</v>
      </c>
      <c r="Z264" s="298"/>
      <c r="AA264" s="241">
        <v>255500</v>
      </c>
      <c r="AB264" s="417">
        <v>0</v>
      </c>
      <c r="AC264" s="417">
        <v>0</v>
      </c>
      <c r="AD264" s="20">
        <v>48</v>
      </c>
      <c r="AE264" s="20">
        <v>0</v>
      </c>
      <c r="AF264" s="20">
        <v>0</v>
      </c>
      <c r="AH264" s="379"/>
      <c r="AI264" s="378"/>
      <c r="AJ264" s="378"/>
      <c r="AK264" s="378"/>
      <c r="AL264" s="378"/>
      <c r="AM264" s="378"/>
      <c r="AN264" s="21"/>
      <c r="AO264" s="418"/>
      <c r="AP264" s="378"/>
      <c r="AQ264" s="378"/>
      <c r="AR264" s="378"/>
      <c r="AS264" s="378"/>
      <c r="AT264" s="378"/>
      <c r="AU264" s="21"/>
      <c r="AV264" s="418"/>
      <c r="AW264" s="378"/>
      <c r="AX264" s="378"/>
      <c r="AY264" s="378"/>
      <c r="AZ264" s="378"/>
      <c r="BA264" s="378"/>
      <c r="BB264" s="21"/>
    </row>
    <row r="265" spans="1:54" x14ac:dyDescent="0.3">
      <c r="A265" s="21" t="s">
        <v>1172</v>
      </c>
      <c r="B265" s="21" t="s">
        <v>16</v>
      </c>
      <c r="C265" s="21" t="s">
        <v>16</v>
      </c>
      <c r="D265" s="299" t="s">
        <v>1998</v>
      </c>
      <c r="E265" s="435" t="s">
        <v>1972</v>
      </c>
      <c r="F265" s="299" t="s">
        <v>10</v>
      </c>
      <c r="G265" s="299" t="s">
        <v>38</v>
      </c>
      <c r="H265" s="241">
        <v>313600</v>
      </c>
      <c r="I265" s="20">
        <v>443</v>
      </c>
      <c r="J265" s="20">
        <v>7</v>
      </c>
      <c r="K265" s="417">
        <v>63.285714285714285</v>
      </c>
      <c r="L265" s="243">
        <v>443</v>
      </c>
      <c r="M265" s="20">
        <v>7</v>
      </c>
      <c r="N265" s="20">
        <v>63.285714285714285</v>
      </c>
      <c r="O265" s="20">
        <v>1506</v>
      </c>
      <c r="P265" s="20">
        <v>15</v>
      </c>
      <c r="Q265" s="20">
        <v>100.4</v>
      </c>
      <c r="R265" s="414">
        <v>1585</v>
      </c>
      <c r="S265" s="378">
        <v>14</v>
      </c>
      <c r="T265" s="415">
        <v>113.2</v>
      </c>
      <c r="U265" s="378">
        <v>2400</v>
      </c>
      <c r="V265" s="378">
        <v>20</v>
      </c>
      <c r="W265" s="378">
        <v>120</v>
      </c>
      <c r="X265" s="378">
        <v>1708</v>
      </c>
      <c r="Y265" s="416">
        <v>15</v>
      </c>
      <c r="Z265" s="298"/>
      <c r="AA265" s="241">
        <v>313600</v>
      </c>
      <c r="AB265" s="417">
        <v>25.5</v>
      </c>
      <c r="AC265" s="417">
        <v>25.5</v>
      </c>
      <c r="AD265" s="20">
        <v>126</v>
      </c>
      <c r="AE265" s="20">
        <v>2</v>
      </c>
      <c r="AF265" s="20">
        <v>51</v>
      </c>
      <c r="AH265" s="418"/>
      <c r="AI265" s="378"/>
      <c r="AJ265" s="378"/>
      <c r="AK265" s="378"/>
      <c r="AL265" s="378"/>
      <c r="AM265" s="378"/>
      <c r="AN265" s="21"/>
      <c r="AO265" s="418"/>
      <c r="AP265" s="378"/>
      <c r="AQ265" s="378"/>
      <c r="AR265" s="378"/>
      <c r="AS265" s="378"/>
      <c r="AT265" s="378"/>
      <c r="AU265" s="21"/>
      <c r="AV265" s="418"/>
      <c r="AW265" s="378"/>
      <c r="AX265" s="378"/>
      <c r="AY265" s="378"/>
      <c r="AZ265" s="378"/>
      <c r="BA265" s="378"/>
      <c r="BB265" s="21"/>
    </row>
    <row r="266" spans="1:54" x14ac:dyDescent="0.3">
      <c r="A266" s="21" t="s">
        <v>1173</v>
      </c>
      <c r="B266" s="21" t="s">
        <v>25</v>
      </c>
      <c r="C266" s="21" t="s">
        <v>25</v>
      </c>
      <c r="D266" s="299" t="s">
        <v>1998</v>
      </c>
      <c r="E266" s="299" t="s">
        <v>10</v>
      </c>
      <c r="F266" s="299" t="s">
        <v>10</v>
      </c>
      <c r="G266" s="299" t="s">
        <v>1998</v>
      </c>
      <c r="H266" s="241">
        <v>463900</v>
      </c>
      <c r="I266" s="20">
        <v>1351</v>
      </c>
      <c r="J266" s="20">
        <v>16</v>
      </c>
      <c r="K266" s="417">
        <v>84.4375</v>
      </c>
      <c r="L266" s="243">
        <v>1351</v>
      </c>
      <c r="M266" s="20">
        <v>16</v>
      </c>
      <c r="N266" s="20">
        <v>84.4375</v>
      </c>
      <c r="O266" s="20">
        <v>1916</v>
      </c>
      <c r="P266" s="20">
        <v>21</v>
      </c>
      <c r="Q266" s="20">
        <v>91.2</v>
      </c>
      <c r="R266" s="414">
        <v>1806</v>
      </c>
      <c r="S266" s="378">
        <v>17</v>
      </c>
      <c r="T266" s="415">
        <v>106.2</v>
      </c>
      <c r="U266" s="378">
        <v>2148</v>
      </c>
      <c r="V266" s="378">
        <v>20</v>
      </c>
      <c r="W266" s="378">
        <v>107.4</v>
      </c>
      <c r="X266" s="378">
        <v>2056</v>
      </c>
      <c r="Y266" s="416">
        <v>19</v>
      </c>
      <c r="Z266" s="203"/>
      <c r="AA266" s="241">
        <v>397700</v>
      </c>
      <c r="AB266" s="417">
        <v>76.375</v>
      </c>
      <c r="AC266" s="417">
        <v>63.333333333333336</v>
      </c>
      <c r="AD266" s="20">
        <v>138</v>
      </c>
      <c r="AE266" s="20">
        <v>8</v>
      </c>
      <c r="AF266" s="20">
        <v>611</v>
      </c>
      <c r="AH266" s="379"/>
      <c r="AI266" s="378"/>
      <c r="AJ266" s="378"/>
      <c r="AK266" s="378"/>
      <c r="AL266" s="378"/>
      <c r="AM266" s="378"/>
      <c r="AN266" s="63"/>
      <c r="AO266" s="418"/>
      <c r="AP266" s="378"/>
      <c r="AQ266" s="378"/>
      <c r="AR266" s="378"/>
      <c r="AS266" s="378"/>
      <c r="AT266" s="378"/>
      <c r="AU266" s="63"/>
      <c r="AV266" s="418"/>
      <c r="AW266" s="378"/>
      <c r="AX266" s="378"/>
      <c r="AY266" s="378"/>
      <c r="AZ266" s="378"/>
      <c r="BA266" s="378"/>
      <c r="BB266" s="63"/>
    </row>
    <row r="267" spans="1:54" x14ac:dyDescent="0.3">
      <c r="A267" s="199" t="s">
        <v>1897</v>
      </c>
      <c r="B267" s="199" t="s">
        <v>3</v>
      </c>
      <c r="C267" s="199" t="s">
        <v>1020</v>
      </c>
      <c r="D267" s="441" t="s">
        <v>1020</v>
      </c>
      <c r="E267" s="441" t="s">
        <v>1974</v>
      </c>
      <c r="F267" s="441" t="s">
        <v>1020</v>
      </c>
      <c r="G267" s="441" t="s">
        <v>1020</v>
      </c>
      <c r="H267" s="245">
        <v>117300</v>
      </c>
      <c r="I267" s="246" t="s">
        <v>1020</v>
      </c>
      <c r="J267" s="246" t="s">
        <v>1020</v>
      </c>
      <c r="K267" s="442" t="s">
        <v>1020</v>
      </c>
      <c r="L267" s="322" t="s">
        <v>1020</v>
      </c>
      <c r="M267" s="246" t="s">
        <v>1020</v>
      </c>
      <c r="N267" s="246" t="s">
        <v>1020</v>
      </c>
      <c r="O267" s="246" t="s">
        <v>1020</v>
      </c>
      <c r="P267" s="246" t="s">
        <v>1020</v>
      </c>
      <c r="Q267" s="246" t="s">
        <v>1020</v>
      </c>
      <c r="R267" s="443" t="s">
        <v>1020</v>
      </c>
      <c r="S267" s="444" t="s">
        <v>1020</v>
      </c>
      <c r="T267" s="445" t="s">
        <v>1020</v>
      </c>
      <c r="U267" s="444" t="s">
        <v>1020</v>
      </c>
      <c r="V267" s="444" t="s">
        <v>1020</v>
      </c>
      <c r="W267" s="444" t="s">
        <v>1020</v>
      </c>
      <c r="X267" s="444" t="s">
        <v>1020</v>
      </c>
      <c r="Y267" s="446" t="s">
        <v>1020</v>
      </c>
      <c r="Z267" s="199"/>
      <c r="AA267" s="245">
        <v>117300</v>
      </c>
      <c r="AB267" s="442">
        <v>0</v>
      </c>
      <c r="AC267" s="442">
        <v>0</v>
      </c>
      <c r="AD267" s="246">
        <v>22</v>
      </c>
      <c r="AE267" s="246">
        <v>0</v>
      </c>
      <c r="AF267" s="246">
        <v>0</v>
      </c>
      <c r="AG267" s="200"/>
      <c r="AH267" s="449"/>
      <c r="AI267" s="444"/>
      <c r="AJ267" s="444"/>
      <c r="AK267" s="444"/>
      <c r="AL267" s="444"/>
      <c r="AM267" s="444"/>
      <c r="AN267" s="199"/>
      <c r="AO267" s="450"/>
      <c r="AP267" s="444"/>
      <c r="AQ267" s="444"/>
      <c r="AR267" s="444"/>
      <c r="AS267" s="444"/>
      <c r="AT267" s="444"/>
      <c r="AU267" s="199"/>
      <c r="AV267" s="450"/>
      <c r="AW267" s="444"/>
      <c r="AX267" s="444"/>
      <c r="AY267" s="444"/>
      <c r="AZ267" s="444"/>
      <c r="BA267" s="444"/>
      <c r="BB267" s="199"/>
    </row>
    <row r="268" spans="1:54" x14ac:dyDescent="0.3">
      <c r="A268" s="21" t="s">
        <v>1174</v>
      </c>
      <c r="B268" s="21" t="s">
        <v>3</v>
      </c>
      <c r="C268" s="21" t="s">
        <v>3</v>
      </c>
      <c r="D268" s="299" t="s">
        <v>1998</v>
      </c>
      <c r="E268" s="299" t="s">
        <v>38</v>
      </c>
      <c r="F268" s="299" t="s">
        <v>38</v>
      </c>
      <c r="G268" s="299" t="s">
        <v>1998</v>
      </c>
      <c r="H268" s="241">
        <v>212200</v>
      </c>
      <c r="I268" s="20">
        <v>257</v>
      </c>
      <c r="J268" s="20">
        <v>6</v>
      </c>
      <c r="K268" s="417">
        <v>42.833333333333336</v>
      </c>
      <c r="L268" s="243">
        <v>257</v>
      </c>
      <c r="M268" s="20">
        <v>6</v>
      </c>
      <c r="N268" s="20">
        <v>42.833333333333336</v>
      </c>
      <c r="O268" s="20">
        <v>447</v>
      </c>
      <c r="P268" s="20">
        <v>9</v>
      </c>
      <c r="Q268" s="20">
        <v>49.7</v>
      </c>
      <c r="R268" s="414">
        <v>0</v>
      </c>
      <c r="S268" s="378">
        <v>0</v>
      </c>
      <c r="T268" s="415">
        <v>0</v>
      </c>
      <c r="U268" s="378">
        <v>0</v>
      </c>
      <c r="V268" s="378">
        <v>0</v>
      </c>
      <c r="W268" s="378">
        <v>0</v>
      </c>
      <c r="X268" s="378">
        <v>0</v>
      </c>
      <c r="Y268" s="416">
        <v>0</v>
      </c>
      <c r="Z268" s="20"/>
      <c r="AA268" s="241">
        <v>212200</v>
      </c>
      <c r="AB268" s="417">
        <v>28.5</v>
      </c>
      <c r="AC268" s="417">
        <v>28.5</v>
      </c>
      <c r="AD268" s="20">
        <v>63</v>
      </c>
      <c r="AE268" s="20">
        <v>2</v>
      </c>
      <c r="AF268" s="20">
        <v>57</v>
      </c>
      <c r="AH268" s="379"/>
      <c r="AI268" s="378"/>
      <c r="AJ268" s="378"/>
      <c r="AK268" s="378"/>
      <c r="AL268" s="378"/>
      <c r="AM268" s="378"/>
      <c r="AN268" s="21"/>
      <c r="AO268" s="418"/>
      <c r="AP268" s="378"/>
      <c r="AQ268" s="378"/>
      <c r="AR268" s="378"/>
      <c r="AS268" s="378"/>
      <c r="AT268" s="378"/>
      <c r="AU268" s="21"/>
      <c r="AV268" s="418"/>
      <c r="AW268" s="378"/>
      <c r="AX268" s="378"/>
      <c r="AY268" s="378"/>
      <c r="AZ268" s="378"/>
      <c r="BA268" s="378"/>
      <c r="BB268" s="21"/>
    </row>
    <row r="269" spans="1:54" x14ac:dyDescent="0.3">
      <c r="A269" s="21" t="s">
        <v>1175</v>
      </c>
      <c r="B269" s="21" t="s">
        <v>13</v>
      </c>
      <c r="C269" s="21" t="s">
        <v>13</v>
      </c>
      <c r="D269" s="299" t="s">
        <v>1998</v>
      </c>
      <c r="E269" s="299" t="s">
        <v>9</v>
      </c>
      <c r="F269" s="299" t="s">
        <v>9</v>
      </c>
      <c r="G269" s="299" t="s">
        <v>1998</v>
      </c>
      <c r="H269" s="241">
        <v>344400</v>
      </c>
      <c r="I269" s="20">
        <v>1126</v>
      </c>
      <c r="J269" s="20">
        <v>18</v>
      </c>
      <c r="K269" s="417">
        <v>62.555555555555557</v>
      </c>
      <c r="L269" s="243">
        <v>1126</v>
      </c>
      <c r="M269" s="20">
        <v>18</v>
      </c>
      <c r="N269" s="20">
        <v>62.555555555555557</v>
      </c>
      <c r="O269" s="20">
        <v>381</v>
      </c>
      <c r="P269" s="20">
        <v>7</v>
      </c>
      <c r="Q269" s="20">
        <v>54.4</v>
      </c>
      <c r="R269" s="414">
        <v>1148</v>
      </c>
      <c r="S269" s="378">
        <v>17</v>
      </c>
      <c r="T269" s="415">
        <v>67.5</v>
      </c>
      <c r="U269" s="378">
        <v>1472</v>
      </c>
      <c r="V269" s="378">
        <v>22</v>
      </c>
      <c r="W269" s="378">
        <v>66.91</v>
      </c>
      <c r="X269" s="378">
        <v>1409</v>
      </c>
      <c r="Y269" s="416">
        <v>20</v>
      </c>
      <c r="Z269" s="20"/>
      <c r="AA269" s="241">
        <v>344400</v>
      </c>
      <c r="AB269" s="417">
        <v>0</v>
      </c>
      <c r="AC269" s="417">
        <v>0</v>
      </c>
      <c r="AD269" s="20">
        <v>65</v>
      </c>
      <c r="AE269" s="20">
        <v>0</v>
      </c>
      <c r="AF269" s="20">
        <v>0</v>
      </c>
      <c r="AH269" s="418"/>
      <c r="AI269" s="378"/>
      <c r="AJ269" s="378"/>
      <c r="AK269" s="378"/>
      <c r="AL269" s="378"/>
      <c r="AM269" s="378"/>
      <c r="AN269" s="21"/>
      <c r="AO269" s="418"/>
      <c r="AP269" s="378"/>
      <c r="AQ269" s="378"/>
      <c r="AR269" s="378"/>
      <c r="AS269" s="378"/>
      <c r="AT269" s="378"/>
      <c r="AU269" s="21"/>
      <c r="AV269" s="418"/>
      <c r="AW269" s="378"/>
      <c r="AX269" s="378"/>
      <c r="AY269" s="378"/>
      <c r="AZ269" s="378"/>
      <c r="BA269" s="378"/>
      <c r="BB269" s="21"/>
    </row>
    <row r="270" spans="1:54" x14ac:dyDescent="0.3">
      <c r="A270" s="21" t="s">
        <v>1031</v>
      </c>
      <c r="B270" s="21" t="s">
        <v>3</v>
      </c>
      <c r="C270" s="21" t="s">
        <v>3</v>
      </c>
      <c r="D270" s="299" t="s">
        <v>1998</v>
      </c>
      <c r="E270" s="299" t="s">
        <v>9</v>
      </c>
      <c r="F270" s="299" t="s">
        <v>9</v>
      </c>
      <c r="G270" s="299" t="s">
        <v>1998</v>
      </c>
      <c r="H270" s="241">
        <v>339800</v>
      </c>
      <c r="I270" s="20">
        <v>1296</v>
      </c>
      <c r="J270" s="20">
        <v>21</v>
      </c>
      <c r="K270" s="417">
        <v>61.714285714285715</v>
      </c>
      <c r="L270" s="243">
        <v>1296</v>
      </c>
      <c r="M270" s="20">
        <v>21</v>
      </c>
      <c r="N270" s="20">
        <v>61.714285714285715</v>
      </c>
      <c r="O270" s="20">
        <v>233</v>
      </c>
      <c r="P270" s="20">
        <v>6</v>
      </c>
      <c r="Q270" s="20">
        <v>38.799999999999997</v>
      </c>
      <c r="R270" s="414">
        <v>390</v>
      </c>
      <c r="S270" s="378">
        <v>9</v>
      </c>
      <c r="T270" s="415">
        <v>43.3</v>
      </c>
      <c r="U270" s="378">
        <v>63</v>
      </c>
      <c r="V270" s="378">
        <v>2</v>
      </c>
      <c r="W270" s="378">
        <v>31.5</v>
      </c>
      <c r="X270" s="378">
        <v>0</v>
      </c>
      <c r="Y270" s="416">
        <v>0</v>
      </c>
      <c r="Z270" s="21"/>
      <c r="AA270" s="241">
        <v>339800</v>
      </c>
      <c r="AB270" s="417">
        <v>74</v>
      </c>
      <c r="AC270" s="417">
        <v>74</v>
      </c>
      <c r="AD270" s="20">
        <v>56</v>
      </c>
      <c r="AE270" s="20">
        <v>1</v>
      </c>
      <c r="AF270" s="20">
        <v>74</v>
      </c>
      <c r="AH270" s="379"/>
      <c r="AI270" s="378"/>
      <c r="AJ270" s="378"/>
      <c r="AK270" s="378"/>
      <c r="AL270" s="378"/>
      <c r="AM270" s="378"/>
      <c r="AN270" s="25"/>
      <c r="AO270" s="418"/>
      <c r="AP270" s="378"/>
      <c r="AQ270" s="378"/>
      <c r="AR270" s="378"/>
      <c r="AS270" s="378"/>
      <c r="AT270" s="378"/>
      <c r="AU270" s="25"/>
      <c r="AV270" s="418"/>
      <c r="AW270" s="378"/>
      <c r="AX270" s="378"/>
      <c r="AY270" s="378"/>
      <c r="AZ270" s="378"/>
      <c r="BA270" s="378"/>
      <c r="BB270" s="25"/>
    </row>
    <row r="271" spans="1:54" x14ac:dyDescent="0.3">
      <c r="A271" s="21" t="s">
        <v>1176</v>
      </c>
      <c r="B271" s="21" t="s">
        <v>21</v>
      </c>
      <c r="C271" s="21" t="s">
        <v>21</v>
      </c>
      <c r="D271" s="299" t="s">
        <v>1998</v>
      </c>
      <c r="E271" s="299" t="s">
        <v>11</v>
      </c>
      <c r="F271" s="299" t="s">
        <v>11</v>
      </c>
      <c r="G271" s="299" t="s">
        <v>1998</v>
      </c>
      <c r="H271" s="241">
        <v>622100</v>
      </c>
      <c r="I271" s="20">
        <v>2260</v>
      </c>
      <c r="J271" s="20">
        <v>20</v>
      </c>
      <c r="K271" s="417">
        <v>113</v>
      </c>
      <c r="L271" s="243">
        <v>2260</v>
      </c>
      <c r="M271" s="20">
        <v>20</v>
      </c>
      <c r="N271" s="20">
        <v>113</v>
      </c>
      <c r="O271" s="20">
        <v>2657</v>
      </c>
      <c r="P271" s="20">
        <v>22</v>
      </c>
      <c r="Q271" s="20">
        <v>120.8</v>
      </c>
      <c r="R271" s="414">
        <v>1958</v>
      </c>
      <c r="S271" s="378">
        <v>14</v>
      </c>
      <c r="T271" s="415">
        <v>139.9</v>
      </c>
      <c r="U271" s="378">
        <v>2696</v>
      </c>
      <c r="V271" s="378">
        <v>21</v>
      </c>
      <c r="W271" s="378">
        <v>128.38</v>
      </c>
      <c r="X271" s="378">
        <v>2805</v>
      </c>
      <c r="Y271" s="416">
        <v>22</v>
      </c>
      <c r="Z271" s="21"/>
      <c r="AA271" s="241">
        <v>512799.99999999994</v>
      </c>
      <c r="AB271" s="417">
        <v>89.6</v>
      </c>
      <c r="AC271" s="417">
        <v>102.66666666666667</v>
      </c>
      <c r="AD271" s="20">
        <v>80</v>
      </c>
      <c r="AE271" s="20">
        <v>5</v>
      </c>
      <c r="AF271" s="20">
        <v>448</v>
      </c>
      <c r="AH271" s="379"/>
      <c r="AI271" s="378"/>
      <c r="AJ271" s="378"/>
      <c r="AK271" s="378"/>
      <c r="AL271" s="378"/>
      <c r="AM271" s="378"/>
      <c r="AN271" s="21"/>
      <c r="AO271" s="418"/>
      <c r="AP271" s="378"/>
      <c r="AQ271" s="378"/>
      <c r="AR271" s="378"/>
      <c r="AS271" s="378"/>
      <c r="AT271" s="378"/>
      <c r="AU271" s="21"/>
      <c r="AV271" s="418"/>
      <c r="AW271" s="378"/>
      <c r="AX271" s="378"/>
      <c r="AY271" s="378"/>
      <c r="AZ271" s="378"/>
      <c r="BA271" s="378"/>
      <c r="BB271" s="21"/>
    </row>
    <row r="272" spans="1:54" x14ac:dyDescent="0.3">
      <c r="A272" s="199" t="s">
        <v>1898</v>
      </c>
      <c r="B272" s="199" t="s">
        <v>22</v>
      </c>
      <c r="C272" s="199" t="s">
        <v>1020</v>
      </c>
      <c r="D272" s="441" t="s">
        <v>1020</v>
      </c>
      <c r="E272" s="441" t="s">
        <v>38</v>
      </c>
      <c r="F272" s="441" t="s">
        <v>1020</v>
      </c>
      <c r="G272" s="441" t="s">
        <v>1020</v>
      </c>
      <c r="H272" s="245">
        <v>117300</v>
      </c>
      <c r="I272" s="246" t="s">
        <v>1020</v>
      </c>
      <c r="J272" s="246" t="s">
        <v>1020</v>
      </c>
      <c r="K272" s="442" t="s">
        <v>1020</v>
      </c>
      <c r="L272" s="322" t="s">
        <v>1020</v>
      </c>
      <c r="M272" s="246" t="s">
        <v>1020</v>
      </c>
      <c r="N272" s="246" t="s">
        <v>1020</v>
      </c>
      <c r="O272" s="246" t="s">
        <v>1020</v>
      </c>
      <c r="P272" s="246" t="s">
        <v>1020</v>
      </c>
      <c r="Q272" s="246" t="s">
        <v>1020</v>
      </c>
      <c r="R272" s="443" t="s">
        <v>1020</v>
      </c>
      <c r="S272" s="444" t="s">
        <v>1020</v>
      </c>
      <c r="T272" s="445" t="s">
        <v>1020</v>
      </c>
      <c r="U272" s="444" t="s">
        <v>1020</v>
      </c>
      <c r="V272" s="444" t="s">
        <v>1020</v>
      </c>
      <c r="W272" s="444" t="s">
        <v>1020</v>
      </c>
      <c r="X272" s="444" t="s">
        <v>1020</v>
      </c>
      <c r="Y272" s="446" t="s">
        <v>1020</v>
      </c>
      <c r="Z272" s="246"/>
      <c r="AA272" s="245">
        <v>117300</v>
      </c>
      <c r="AB272" s="442">
        <v>0</v>
      </c>
      <c r="AC272" s="442">
        <v>0</v>
      </c>
      <c r="AD272" s="246">
        <v>22</v>
      </c>
      <c r="AE272" s="246">
        <v>0</v>
      </c>
      <c r="AF272" s="246">
        <v>0</v>
      </c>
      <c r="AG272" s="200"/>
      <c r="AH272" s="449"/>
      <c r="AI272" s="444"/>
      <c r="AJ272" s="444"/>
      <c r="AK272" s="444"/>
      <c r="AL272" s="444"/>
      <c r="AM272" s="444"/>
      <c r="AN272" s="199"/>
      <c r="AO272" s="450"/>
      <c r="AP272" s="444"/>
      <c r="AQ272" s="444"/>
      <c r="AR272" s="444"/>
      <c r="AS272" s="444"/>
      <c r="AT272" s="444"/>
      <c r="AU272" s="199"/>
      <c r="AV272" s="450"/>
      <c r="AW272" s="444"/>
      <c r="AX272" s="444"/>
      <c r="AY272" s="444"/>
      <c r="AZ272" s="444"/>
      <c r="BA272" s="444"/>
      <c r="BB272" s="199"/>
    </row>
    <row r="273" spans="1:54" x14ac:dyDescent="0.3">
      <c r="A273" s="21" t="s">
        <v>1518</v>
      </c>
      <c r="B273" s="21" t="s">
        <v>23</v>
      </c>
      <c r="C273" s="21" t="s">
        <v>23</v>
      </c>
      <c r="D273" s="299" t="s">
        <v>1998</v>
      </c>
      <c r="E273" s="299" t="s">
        <v>38</v>
      </c>
      <c r="F273" s="299" t="s">
        <v>38</v>
      </c>
      <c r="G273" s="299" t="s">
        <v>1998</v>
      </c>
      <c r="H273" s="241">
        <v>319300</v>
      </c>
      <c r="I273" s="20">
        <v>1102</v>
      </c>
      <c r="J273" s="20">
        <v>19</v>
      </c>
      <c r="K273" s="417">
        <v>58</v>
      </c>
      <c r="L273" s="243">
        <v>1102</v>
      </c>
      <c r="M273" s="20">
        <v>19</v>
      </c>
      <c r="N273" s="20">
        <v>58</v>
      </c>
      <c r="O273" s="20">
        <v>1223</v>
      </c>
      <c r="P273" s="20">
        <v>21</v>
      </c>
      <c r="Q273" s="20">
        <v>58.2</v>
      </c>
      <c r="R273" s="414">
        <v>413</v>
      </c>
      <c r="S273" s="378">
        <v>7</v>
      </c>
      <c r="T273" s="415">
        <v>59</v>
      </c>
      <c r="U273" s="378">
        <v>0</v>
      </c>
      <c r="V273" s="378">
        <v>0</v>
      </c>
      <c r="W273" s="378">
        <v>0</v>
      </c>
      <c r="X273" s="378">
        <v>0</v>
      </c>
      <c r="Y273" s="416">
        <v>0</v>
      </c>
      <c r="Z273" s="20"/>
      <c r="AA273" s="241">
        <v>319300</v>
      </c>
      <c r="AB273" s="417">
        <v>59</v>
      </c>
      <c r="AC273" s="417">
        <v>59</v>
      </c>
      <c r="AD273" s="20">
        <v>63</v>
      </c>
      <c r="AE273" s="20">
        <v>2</v>
      </c>
      <c r="AF273" s="20">
        <v>118</v>
      </c>
      <c r="AH273" s="379"/>
      <c r="AI273" s="378"/>
      <c r="AJ273" s="378"/>
      <c r="AK273" s="378"/>
      <c r="AL273" s="378"/>
      <c r="AM273" s="378"/>
      <c r="AN273" s="21"/>
      <c r="AO273" s="418"/>
      <c r="AP273" s="378"/>
      <c r="AQ273" s="378"/>
      <c r="AR273" s="378"/>
      <c r="AS273" s="378"/>
      <c r="AT273" s="378"/>
      <c r="AU273" s="21"/>
      <c r="AV273" s="418"/>
      <c r="AW273" s="378"/>
      <c r="AX273" s="378"/>
      <c r="AY273" s="378"/>
      <c r="AZ273" s="378"/>
      <c r="BA273" s="378"/>
      <c r="BB273" s="21"/>
    </row>
    <row r="274" spans="1:54" x14ac:dyDescent="0.3">
      <c r="A274" s="21" t="s">
        <v>1653</v>
      </c>
      <c r="B274" s="21" t="s">
        <v>2</v>
      </c>
      <c r="C274" s="21" t="s">
        <v>2</v>
      </c>
      <c r="D274" s="299" t="s">
        <v>1998</v>
      </c>
      <c r="E274" s="299" t="s">
        <v>9</v>
      </c>
      <c r="F274" s="299" t="s">
        <v>9</v>
      </c>
      <c r="G274" s="299" t="s">
        <v>1998</v>
      </c>
      <c r="H274" s="241">
        <v>297000</v>
      </c>
      <c r="I274" s="20">
        <v>917</v>
      </c>
      <c r="J274" s="20">
        <v>17</v>
      </c>
      <c r="K274" s="417">
        <v>53.941176470588232</v>
      </c>
      <c r="L274" s="243">
        <v>917</v>
      </c>
      <c r="M274" s="20">
        <v>17</v>
      </c>
      <c r="N274" s="20">
        <v>53.941176470588232</v>
      </c>
      <c r="O274" s="20">
        <v>0</v>
      </c>
      <c r="P274" s="20">
        <v>0</v>
      </c>
      <c r="Q274" s="20">
        <v>0</v>
      </c>
      <c r="R274" s="414">
        <v>0</v>
      </c>
      <c r="S274" s="378">
        <v>0</v>
      </c>
      <c r="T274" s="415">
        <v>0</v>
      </c>
      <c r="U274" s="378">
        <v>0</v>
      </c>
      <c r="V274" s="378">
        <v>0</v>
      </c>
      <c r="W274" s="378">
        <v>0</v>
      </c>
      <c r="X274" s="378">
        <v>0</v>
      </c>
      <c r="Y274" s="416">
        <v>0</v>
      </c>
      <c r="Z274" s="20"/>
      <c r="AA274" s="241">
        <v>297000</v>
      </c>
      <c r="AB274" s="417">
        <v>0</v>
      </c>
      <c r="AC274" s="417">
        <v>0</v>
      </c>
      <c r="AD274" s="20">
        <v>56</v>
      </c>
      <c r="AE274" s="20">
        <v>0</v>
      </c>
      <c r="AF274" s="20">
        <v>0</v>
      </c>
      <c r="AH274" s="418"/>
      <c r="AI274" s="378"/>
      <c r="AJ274" s="378"/>
      <c r="AK274" s="378"/>
      <c r="AL274" s="378"/>
      <c r="AM274" s="378"/>
      <c r="AN274" s="20"/>
      <c r="AO274" s="418"/>
      <c r="AP274" s="378"/>
      <c r="AQ274" s="378"/>
      <c r="AR274" s="378"/>
      <c r="AS274" s="378"/>
      <c r="AT274" s="378"/>
      <c r="AU274" s="20"/>
      <c r="AV274" s="418"/>
      <c r="AW274" s="378"/>
      <c r="AX274" s="378"/>
      <c r="AY274" s="378"/>
      <c r="AZ274" s="378"/>
      <c r="BA274" s="378"/>
      <c r="BB274" s="20"/>
    </row>
    <row r="275" spans="1:54" x14ac:dyDescent="0.3">
      <c r="A275" s="199" t="s">
        <v>1899</v>
      </c>
      <c r="B275" s="199" t="s">
        <v>19</v>
      </c>
      <c r="C275" s="199" t="s">
        <v>1020</v>
      </c>
      <c r="D275" s="441" t="s">
        <v>1020</v>
      </c>
      <c r="E275" s="441" t="s">
        <v>1971</v>
      </c>
      <c r="F275" s="441" t="s">
        <v>1020</v>
      </c>
      <c r="G275" s="441" t="s">
        <v>1020</v>
      </c>
      <c r="H275" s="245">
        <v>102400</v>
      </c>
      <c r="I275" s="246" t="s">
        <v>1020</v>
      </c>
      <c r="J275" s="246" t="s">
        <v>1020</v>
      </c>
      <c r="K275" s="442" t="s">
        <v>1020</v>
      </c>
      <c r="L275" s="322" t="s">
        <v>1020</v>
      </c>
      <c r="M275" s="246" t="s">
        <v>1020</v>
      </c>
      <c r="N275" s="246" t="s">
        <v>1020</v>
      </c>
      <c r="O275" s="246" t="s">
        <v>1020</v>
      </c>
      <c r="P275" s="246" t="s">
        <v>1020</v>
      </c>
      <c r="Q275" s="246" t="s">
        <v>1020</v>
      </c>
      <c r="R275" s="443" t="s">
        <v>1020</v>
      </c>
      <c r="S275" s="444" t="s">
        <v>1020</v>
      </c>
      <c r="T275" s="445" t="s">
        <v>1020</v>
      </c>
      <c r="U275" s="444" t="s">
        <v>1020</v>
      </c>
      <c r="V275" s="444" t="s">
        <v>1020</v>
      </c>
      <c r="W275" s="444" t="s">
        <v>1020</v>
      </c>
      <c r="X275" s="444" t="s">
        <v>1020</v>
      </c>
      <c r="Y275" s="446" t="s">
        <v>1020</v>
      </c>
      <c r="Z275" s="246"/>
      <c r="AA275" s="245">
        <v>102400</v>
      </c>
      <c r="AB275" s="442">
        <v>0</v>
      </c>
      <c r="AC275" s="442">
        <v>0</v>
      </c>
      <c r="AD275" s="246">
        <v>19</v>
      </c>
      <c r="AE275" s="246">
        <v>0</v>
      </c>
      <c r="AF275" s="246">
        <v>0</v>
      </c>
      <c r="AG275" s="200"/>
      <c r="AH275" s="449"/>
      <c r="AI275" s="444"/>
      <c r="AJ275" s="444"/>
      <c r="AK275" s="444"/>
      <c r="AL275" s="444"/>
      <c r="AM275" s="444"/>
      <c r="AN275" s="246"/>
      <c r="AO275" s="450"/>
      <c r="AP275" s="444"/>
      <c r="AQ275" s="444"/>
      <c r="AR275" s="444"/>
      <c r="AS275" s="444"/>
      <c r="AT275" s="444"/>
      <c r="AU275" s="246"/>
      <c r="AV275" s="450"/>
      <c r="AW275" s="444"/>
      <c r="AX275" s="444"/>
      <c r="AY275" s="444"/>
      <c r="AZ275" s="444"/>
      <c r="BA275" s="444"/>
      <c r="BB275" s="246"/>
    </row>
    <row r="276" spans="1:54" x14ac:dyDescent="0.3">
      <c r="A276" s="199" t="s">
        <v>1900</v>
      </c>
      <c r="B276" s="199" t="s">
        <v>25</v>
      </c>
      <c r="C276" s="199" t="s">
        <v>1020</v>
      </c>
      <c r="D276" s="441" t="s">
        <v>1020</v>
      </c>
      <c r="E276" s="441" t="s">
        <v>1971</v>
      </c>
      <c r="F276" s="441" t="s">
        <v>1020</v>
      </c>
      <c r="G276" s="441" t="s">
        <v>1020</v>
      </c>
      <c r="H276" s="245">
        <v>171300</v>
      </c>
      <c r="I276" s="246" t="s">
        <v>1020</v>
      </c>
      <c r="J276" s="246" t="s">
        <v>1020</v>
      </c>
      <c r="K276" s="442" t="s">
        <v>1020</v>
      </c>
      <c r="L276" s="322" t="s">
        <v>1020</v>
      </c>
      <c r="M276" s="246" t="s">
        <v>1020</v>
      </c>
      <c r="N276" s="246" t="s">
        <v>1020</v>
      </c>
      <c r="O276" s="246" t="s">
        <v>1020</v>
      </c>
      <c r="P276" s="246" t="s">
        <v>1020</v>
      </c>
      <c r="Q276" s="246" t="s">
        <v>1020</v>
      </c>
      <c r="R276" s="443" t="s">
        <v>1020</v>
      </c>
      <c r="S276" s="444" t="s">
        <v>1020</v>
      </c>
      <c r="T276" s="445" t="s">
        <v>1020</v>
      </c>
      <c r="U276" s="444" t="s">
        <v>1020</v>
      </c>
      <c r="V276" s="444" t="s">
        <v>1020</v>
      </c>
      <c r="W276" s="444" t="s">
        <v>1020</v>
      </c>
      <c r="X276" s="444" t="s">
        <v>1020</v>
      </c>
      <c r="Y276" s="446" t="s">
        <v>1020</v>
      </c>
      <c r="Z276" s="246"/>
      <c r="AA276" s="245">
        <v>284000</v>
      </c>
      <c r="AB276" s="442">
        <v>64.75</v>
      </c>
      <c r="AC276" s="442">
        <v>54</v>
      </c>
      <c r="AD276" s="246">
        <v>61</v>
      </c>
      <c r="AE276" s="246">
        <v>8</v>
      </c>
      <c r="AF276" s="246">
        <v>518</v>
      </c>
      <c r="AG276" s="200"/>
      <c r="AH276" s="449"/>
      <c r="AI276" s="444"/>
      <c r="AJ276" s="444"/>
      <c r="AK276" s="444"/>
      <c r="AL276" s="444"/>
      <c r="AM276" s="444"/>
      <c r="AN276" s="199"/>
      <c r="AO276" s="450"/>
      <c r="AP276" s="444"/>
      <c r="AQ276" s="444"/>
      <c r="AR276" s="444"/>
      <c r="AS276" s="444"/>
      <c r="AT276" s="444"/>
      <c r="AU276" s="199"/>
      <c r="AV276" s="450"/>
      <c r="AW276" s="444"/>
      <c r="AX276" s="444"/>
      <c r="AY276" s="444"/>
      <c r="AZ276" s="444"/>
      <c r="BA276" s="444"/>
      <c r="BB276" s="199"/>
    </row>
    <row r="277" spans="1:54" x14ac:dyDescent="0.3">
      <c r="A277" s="21" t="s">
        <v>1519</v>
      </c>
      <c r="B277" s="21" t="s">
        <v>14</v>
      </c>
      <c r="C277" s="21" t="s">
        <v>14</v>
      </c>
      <c r="D277" s="299" t="s">
        <v>1998</v>
      </c>
      <c r="E277" s="299" t="s">
        <v>38</v>
      </c>
      <c r="F277" s="299" t="s">
        <v>38</v>
      </c>
      <c r="G277" s="299" t="s">
        <v>1998</v>
      </c>
      <c r="H277" s="241">
        <v>316900</v>
      </c>
      <c r="I277" s="20">
        <v>1151</v>
      </c>
      <c r="J277" s="20">
        <v>20</v>
      </c>
      <c r="K277" s="417">
        <v>57.55</v>
      </c>
      <c r="L277" s="243">
        <v>1151</v>
      </c>
      <c r="M277" s="20">
        <v>20</v>
      </c>
      <c r="N277" s="20">
        <v>57.55</v>
      </c>
      <c r="O277" s="20">
        <v>204</v>
      </c>
      <c r="P277" s="20">
        <v>5</v>
      </c>
      <c r="Q277" s="20">
        <v>40.799999999999997</v>
      </c>
      <c r="R277" s="414">
        <v>0</v>
      </c>
      <c r="S277" s="378">
        <v>0</v>
      </c>
      <c r="T277" s="415">
        <v>0</v>
      </c>
      <c r="U277" s="378">
        <v>0</v>
      </c>
      <c r="V277" s="378">
        <v>0</v>
      </c>
      <c r="W277" s="378">
        <v>0</v>
      </c>
      <c r="X277" s="378">
        <v>0</v>
      </c>
      <c r="Y277" s="416">
        <v>0</v>
      </c>
      <c r="Z277" s="20"/>
      <c r="AA277" s="241">
        <v>304600</v>
      </c>
      <c r="AB277" s="417">
        <v>55.75</v>
      </c>
      <c r="AC277" s="417">
        <v>50.666666666666664</v>
      </c>
      <c r="AD277" s="20">
        <v>80</v>
      </c>
      <c r="AE277" s="20">
        <v>4</v>
      </c>
      <c r="AF277" s="20">
        <v>223</v>
      </c>
      <c r="AH277" s="379"/>
      <c r="AI277" s="378"/>
      <c r="AJ277" s="378"/>
      <c r="AK277" s="378"/>
      <c r="AL277" s="378"/>
      <c r="AM277" s="378"/>
      <c r="AN277" s="21"/>
      <c r="AO277" s="418"/>
      <c r="AP277" s="378"/>
      <c r="AQ277" s="378"/>
      <c r="AR277" s="378"/>
      <c r="AS277" s="378"/>
      <c r="AT277" s="378"/>
      <c r="AU277" s="21"/>
      <c r="AV277" s="418"/>
      <c r="AW277" s="378"/>
      <c r="AX277" s="378"/>
      <c r="AY277" s="378"/>
      <c r="AZ277" s="378"/>
      <c r="BA277" s="378"/>
      <c r="BB277" s="21"/>
    </row>
    <row r="278" spans="1:54" x14ac:dyDescent="0.3">
      <c r="A278" s="199" t="s">
        <v>1748</v>
      </c>
      <c r="B278" s="199" t="s">
        <v>22</v>
      </c>
      <c r="C278" s="199" t="s">
        <v>22</v>
      </c>
      <c r="D278" s="441" t="s">
        <v>1998</v>
      </c>
      <c r="E278" s="435" t="s">
        <v>1971</v>
      </c>
      <c r="F278" s="441" t="s">
        <v>10</v>
      </c>
      <c r="G278" s="441" t="s">
        <v>38</v>
      </c>
      <c r="H278" s="245">
        <v>192700</v>
      </c>
      <c r="I278" s="246">
        <v>70</v>
      </c>
      <c r="J278" s="246">
        <v>1</v>
      </c>
      <c r="K278" s="442">
        <v>70</v>
      </c>
      <c r="L278" s="322">
        <v>70</v>
      </c>
      <c r="M278" s="246">
        <v>1</v>
      </c>
      <c r="N278" s="246">
        <v>70</v>
      </c>
      <c r="O278" s="246">
        <v>0</v>
      </c>
      <c r="P278" s="246">
        <v>0</v>
      </c>
      <c r="Q278" s="246">
        <v>0</v>
      </c>
      <c r="R278" s="443">
        <v>0</v>
      </c>
      <c r="S278" s="444">
        <v>0</v>
      </c>
      <c r="T278" s="445">
        <v>0</v>
      </c>
      <c r="U278" s="444">
        <v>0</v>
      </c>
      <c r="V278" s="444">
        <v>0</v>
      </c>
      <c r="W278" s="444">
        <v>0</v>
      </c>
      <c r="X278" s="444">
        <v>0</v>
      </c>
      <c r="Y278" s="446">
        <v>0</v>
      </c>
      <c r="Z278" s="246"/>
      <c r="AA278" s="245">
        <v>214200</v>
      </c>
      <c r="AB278" s="442">
        <v>52.666666666666664</v>
      </c>
      <c r="AC278" s="442">
        <v>52.666666666666664</v>
      </c>
      <c r="AD278" s="246">
        <v>20</v>
      </c>
      <c r="AE278" s="246">
        <v>3</v>
      </c>
      <c r="AF278" s="246">
        <v>158</v>
      </c>
      <c r="AG278" s="200"/>
      <c r="AH278" s="449"/>
      <c r="AI278" s="444"/>
      <c r="AJ278" s="444"/>
      <c r="AK278" s="444"/>
      <c r="AL278" s="444"/>
      <c r="AM278" s="444"/>
      <c r="AN278" s="199"/>
      <c r="AO278" s="450"/>
      <c r="AP278" s="444"/>
      <c r="AQ278" s="444"/>
      <c r="AR278" s="444"/>
      <c r="AS278" s="444"/>
      <c r="AT278" s="444"/>
      <c r="AU278" s="199"/>
      <c r="AV278" s="450"/>
      <c r="AW278" s="444"/>
      <c r="AX278" s="444"/>
      <c r="AY278" s="444"/>
      <c r="AZ278" s="444"/>
      <c r="BA278" s="444"/>
      <c r="BB278" s="199"/>
    </row>
    <row r="279" spans="1:54" x14ac:dyDescent="0.3">
      <c r="A279" s="21" t="s">
        <v>1178</v>
      </c>
      <c r="B279" s="21" t="s">
        <v>22</v>
      </c>
      <c r="C279" s="21" t="s">
        <v>22</v>
      </c>
      <c r="D279" s="299" t="s">
        <v>1998</v>
      </c>
      <c r="E279" s="435" t="s">
        <v>11</v>
      </c>
      <c r="F279" s="299" t="s">
        <v>1973</v>
      </c>
      <c r="G279" s="299" t="s">
        <v>38</v>
      </c>
      <c r="H279" s="241">
        <v>513299.99999999994</v>
      </c>
      <c r="I279" s="20">
        <v>2051</v>
      </c>
      <c r="J279" s="20">
        <v>22</v>
      </c>
      <c r="K279" s="417">
        <v>93.227272727272734</v>
      </c>
      <c r="L279" s="243">
        <v>2051</v>
      </c>
      <c r="M279" s="20">
        <v>22</v>
      </c>
      <c r="N279" s="20">
        <v>93.227272727272734</v>
      </c>
      <c r="O279" s="20">
        <v>2218</v>
      </c>
      <c r="P279" s="20">
        <v>22</v>
      </c>
      <c r="Q279" s="20">
        <v>100.8</v>
      </c>
      <c r="R279" s="414">
        <v>1904</v>
      </c>
      <c r="S279" s="378">
        <v>17</v>
      </c>
      <c r="T279" s="415">
        <v>112</v>
      </c>
      <c r="U279" s="378">
        <v>2469</v>
      </c>
      <c r="V279" s="378">
        <v>22</v>
      </c>
      <c r="W279" s="378">
        <v>112.23</v>
      </c>
      <c r="X279" s="378">
        <v>2221</v>
      </c>
      <c r="Y279" s="416">
        <v>22</v>
      </c>
      <c r="Z279" s="21"/>
      <c r="AA279" s="241">
        <v>518200.00000000006</v>
      </c>
      <c r="AB279" s="417">
        <v>98.857142857142861</v>
      </c>
      <c r="AC279" s="417">
        <v>101.33333333333333</v>
      </c>
      <c r="AD279" s="20">
        <v>120</v>
      </c>
      <c r="AE279" s="20">
        <v>7</v>
      </c>
      <c r="AF279" s="20">
        <v>692</v>
      </c>
      <c r="AH279" s="379"/>
      <c r="AI279" s="378"/>
      <c r="AJ279" s="378"/>
      <c r="AK279" s="378"/>
      <c r="AL279" s="378"/>
      <c r="AM279" s="378"/>
      <c r="AN279" s="21"/>
      <c r="AO279" s="418"/>
      <c r="AP279" s="378"/>
      <c r="AQ279" s="378"/>
      <c r="AR279" s="378"/>
      <c r="AS279" s="378"/>
      <c r="AT279" s="378"/>
      <c r="AU279" s="21"/>
      <c r="AV279" s="418"/>
      <c r="AW279" s="378"/>
      <c r="AX279" s="378"/>
      <c r="AY279" s="378"/>
      <c r="AZ279" s="378"/>
      <c r="BA279" s="378"/>
      <c r="BB279" s="21"/>
    </row>
    <row r="280" spans="1:54" x14ac:dyDescent="0.3">
      <c r="A280" s="21" t="s">
        <v>1179</v>
      </c>
      <c r="B280" s="21" t="s">
        <v>12</v>
      </c>
      <c r="C280" s="21" t="s">
        <v>12</v>
      </c>
      <c r="D280" s="299" t="s">
        <v>1998</v>
      </c>
      <c r="E280" s="299" t="s">
        <v>38</v>
      </c>
      <c r="F280" s="299" t="s">
        <v>38</v>
      </c>
      <c r="G280" s="299" t="s">
        <v>1998</v>
      </c>
      <c r="H280" s="241">
        <v>208100</v>
      </c>
      <c r="I280" s="20">
        <v>294</v>
      </c>
      <c r="J280" s="20">
        <v>7</v>
      </c>
      <c r="K280" s="417">
        <v>42</v>
      </c>
      <c r="L280" s="243">
        <v>294</v>
      </c>
      <c r="M280" s="20">
        <v>7</v>
      </c>
      <c r="N280" s="20">
        <v>42</v>
      </c>
      <c r="O280" s="20">
        <v>37</v>
      </c>
      <c r="P280" s="20">
        <v>1</v>
      </c>
      <c r="Q280" s="20">
        <v>37</v>
      </c>
      <c r="R280" s="414">
        <v>0</v>
      </c>
      <c r="S280" s="378">
        <v>0</v>
      </c>
      <c r="T280" s="415">
        <v>0</v>
      </c>
      <c r="U280" s="378">
        <v>0</v>
      </c>
      <c r="V280" s="378">
        <v>0</v>
      </c>
      <c r="W280" s="378">
        <v>0</v>
      </c>
      <c r="X280" s="378">
        <v>0</v>
      </c>
      <c r="Y280" s="416">
        <v>0</v>
      </c>
      <c r="Z280" s="21"/>
      <c r="AA280" s="241">
        <v>208100</v>
      </c>
      <c r="AB280" s="417">
        <v>61</v>
      </c>
      <c r="AC280" s="417">
        <v>61</v>
      </c>
      <c r="AD280" s="20">
        <v>-4</v>
      </c>
      <c r="AE280" s="20">
        <v>2</v>
      </c>
      <c r="AF280" s="20">
        <v>122</v>
      </c>
      <c r="AH280" s="379"/>
      <c r="AI280" s="378"/>
      <c r="AJ280" s="378"/>
      <c r="AK280" s="378"/>
      <c r="AL280" s="378"/>
      <c r="AM280" s="378"/>
      <c r="AN280" s="21"/>
      <c r="AO280" s="418"/>
      <c r="AP280" s="378"/>
      <c r="AQ280" s="378"/>
      <c r="AR280" s="378"/>
      <c r="AS280" s="378"/>
      <c r="AT280" s="378"/>
      <c r="AU280" s="21"/>
      <c r="AV280" s="418"/>
      <c r="AW280" s="378"/>
      <c r="AX280" s="378"/>
      <c r="AY280" s="378"/>
      <c r="AZ280" s="378"/>
      <c r="BA280" s="378"/>
      <c r="BB280" s="21"/>
    </row>
    <row r="281" spans="1:54" x14ac:dyDescent="0.3">
      <c r="A281" s="199" t="s">
        <v>1180</v>
      </c>
      <c r="B281" s="199" t="s">
        <v>24</v>
      </c>
      <c r="C281" s="199" t="s">
        <v>24</v>
      </c>
      <c r="D281" s="441" t="s">
        <v>1998</v>
      </c>
      <c r="E281" s="441" t="s">
        <v>9</v>
      </c>
      <c r="F281" s="441" t="s">
        <v>9</v>
      </c>
      <c r="G281" s="441" t="s">
        <v>1998</v>
      </c>
      <c r="H281" s="245">
        <v>123900</v>
      </c>
      <c r="I281" s="246">
        <v>0</v>
      </c>
      <c r="J281" s="246">
        <v>0</v>
      </c>
      <c r="K281" s="442" t="s">
        <v>1020</v>
      </c>
      <c r="L281" s="322">
        <v>0</v>
      </c>
      <c r="M281" s="246">
        <v>0</v>
      </c>
      <c r="N281" s="246">
        <v>0</v>
      </c>
      <c r="O281" s="246">
        <v>0</v>
      </c>
      <c r="P281" s="246">
        <v>0</v>
      </c>
      <c r="Q281" s="246">
        <v>0</v>
      </c>
      <c r="R281" s="443">
        <v>0</v>
      </c>
      <c r="S281" s="444">
        <v>0</v>
      </c>
      <c r="T281" s="445">
        <v>0</v>
      </c>
      <c r="U281" s="444">
        <v>0</v>
      </c>
      <c r="V281" s="444">
        <v>0</v>
      </c>
      <c r="W281" s="444">
        <v>0</v>
      </c>
      <c r="X281" s="444">
        <v>0</v>
      </c>
      <c r="Y281" s="446">
        <v>0</v>
      </c>
      <c r="Z281" s="199"/>
      <c r="AA281" s="245">
        <v>123900</v>
      </c>
      <c r="AB281" s="442">
        <v>32</v>
      </c>
      <c r="AC281" s="442">
        <v>32</v>
      </c>
      <c r="AD281" s="246">
        <v>6</v>
      </c>
      <c r="AE281" s="246">
        <v>2</v>
      </c>
      <c r="AF281" s="246">
        <v>64</v>
      </c>
      <c r="AG281" s="200"/>
      <c r="AH281" s="449"/>
      <c r="AI281" s="444"/>
      <c r="AJ281" s="444"/>
      <c r="AK281" s="444"/>
      <c r="AL281" s="444"/>
      <c r="AM281" s="444"/>
      <c r="AN281" s="199"/>
      <c r="AO281" s="450"/>
      <c r="AP281" s="444"/>
      <c r="AQ281" s="444"/>
      <c r="AR281" s="444"/>
      <c r="AS281" s="444"/>
      <c r="AT281" s="444"/>
      <c r="AU281" s="199"/>
      <c r="AV281" s="450"/>
      <c r="AW281" s="444"/>
      <c r="AX281" s="444"/>
      <c r="AY281" s="444"/>
      <c r="AZ281" s="444"/>
      <c r="BA281" s="444"/>
      <c r="BB281" s="199"/>
    </row>
    <row r="282" spans="1:54" x14ac:dyDescent="0.3">
      <c r="A282" s="21" t="s">
        <v>976</v>
      </c>
      <c r="B282" s="21" t="s">
        <v>17</v>
      </c>
      <c r="C282" s="21" t="s">
        <v>17</v>
      </c>
      <c r="D282" s="299" t="s">
        <v>1998</v>
      </c>
      <c r="E282" s="435" t="s">
        <v>9</v>
      </c>
      <c r="F282" s="299" t="s">
        <v>1976</v>
      </c>
      <c r="G282" s="299" t="s">
        <v>38</v>
      </c>
      <c r="H282" s="241">
        <v>321500</v>
      </c>
      <c r="I282" s="20">
        <v>876</v>
      </c>
      <c r="J282" s="20">
        <v>15</v>
      </c>
      <c r="K282" s="417">
        <v>58.4</v>
      </c>
      <c r="L282" s="243">
        <v>876</v>
      </c>
      <c r="M282" s="20">
        <v>15</v>
      </c>
      <c r="N282" s="20">
        <v>58.4</v>
      </c>
      <c r="O282" s="20">
        <v>526</v>
      </c>
      <c r="P282" s="20">
        <v>12</v>
      </c>
      <c r="Q282" s="20">
        <v>43.8</v>
      </c>
      <c r="R282" s="414">
        <v>371</v>
      </c>
      <c r="S282" s="378">
        <v>7</v>
      </c>
      <c r="T282" s="415">
        <v>53</v>
      </c>
      <c r="U282" s="378">
        <v>164</v>
      </c>
      <c r="V282" s="378">
        <v>3</v>
      </c>
      <c r="W282" s="378">
        <v>54.67</v>
      </c>
      <c r="X282" s="378">
        <v>0</v>
      </c>
      <c r="Y282" s="416">
        <v>0</v>
      </c>
      <c r="Z282" s="20"/>
      <c r="AA282" s="241">
        <v>321500</v>
      </c>
      <c r="AB282" s="417">
        <v>0</v>
      </c>
      <c r="AC282" s="417">
        <v>0</v>
      </c>
      <c r="AD282" s="20">
        <v>61</v>
      </c>
      <c r="AE282" s="20">
        <v>0</v>
      </c>
      <c r="AF282" s="20">
        <v>0</v>
      </c>
      <c r="AH282" s="379"/>
      <c r="AI282" s="378"/>
      <c r="AJ282" s="378"/>
      <c r="AK282" s="378"/>
      <c r="AL282" s="378"/>
      <c r="AM282" s="378"/>
      <c r="AN282" s="63"/>
      <c r="AO282" s="418"/>
      <c r="AP282" s="378"/>
      <c r="AQ282" s="378"/>
      <c r="AR282" s="378"/>
      <c r="AS282" s="378"/>
      <c r="AT282" s="378"/>
      <c r="AU282" s="63"/>
      <c r="AV282" s="418"/>
      <c r="AW282" s="378"/>
      <c r="AX282" s="378"/>
      <c r="AY282" s="378"/>
      <c r="AZ282" s="378"/>
      <c r="BA282" s="378"/>
      <c r="BB282" s="63"/>
    </row>
    <row r="283" spans="1:54" x14ac:dyDescent="0.3">
      <c r="A283" s="21" t="s">
        <v>1181</v>
      </c>
      <c r="B283" s="21" t="s">
        <v>2</v>
      </c>
      <c r="C283" s="21" t="s">
        <v>2</v>
      </c>
      <c r="D283" s="299" t="s">
        <v>1998</v>
      </c>
      <c r="E283" s="299" t="s">
        <v>1972</v>
      </c>
      <c r="F283" s="299" t="s">
        <v>1972</v>
      </c>
      <c r="G283" s="299" t="s">
        <v>1998</v>
      </c>
      <c r="H283" s="241">
        <v>415400</v>
      </c>
      <c r="I283" s="20">
        <v>1509</v>
      </c>
      <c r="J283" s="20">
        <v>20</v>
      </c>
      <c r="K283" s="417">
        <v>75.45</v>
      </c>
      <c r="L283" s="243">
        <v>1509</v>
      </c>
      <c r="M283" s="20">
        <v>20</v>
      </c>
      <c r="N283" s="20">
        <v>75.45</v>
      </c>
      <c r="O283" s="20">
        <v>1849</v>
      </c>
      <c r="P283" s="20">
        <v>22</v>
      </c>
      <c r="Q283" s="20">
        <v>84</v>
      </c>
      <c r="R283" s="414">
        <v>997</v>
      </c>
      <c r="S283" s="378">
        <v>12</v>
      </c>
      <c r="T283" s="415">
        <v>83.1</v>
      </c>
      <c r="U283" s="378">
        <v>1080</v>
      </c>
      <c r="V283" s="378">
        <v>14</v>
      </c>
      <c r="W283" s="378">
        <v>77.14</v>
      </c>
      <c r="X283" s="378">
        <v>1073</v>
      </c>
      <c r="Y283" s="416">
        <v>16</v>
      </c>
      <c r="Z283" s="298"/>
      <c r="AA283" s="241">
        <v>319900</v>
      </c>
      <c r="AB283" s="417">
        <v>57.4</v>
      </c>
      <c r="AC283" s="417">
        <v>42.666666666666664</v>
      </c>
      <c r="AD283" s="20">
        <v>87</v>
      </c>
      <c r="AE283" s="20">
        <v>5</v>
      </c>
      <c r="AF283" s="20">
        <v>287</v>
      </c>
      <c r="AH283" s="379"/>
      <c r="AI283" s="378"/>
      <c r="AJ283" s="378"/>
      <c r="AK283" s="378"/>
      <c r="AL283" s="378"/>
      <c r="AM283" s="378"/>
      <c r="AN283" s="63"/>
      <c r="AO283" s="418"/>
      <c r="AP283" s="378"/>
      <c r="AQ283" s="378"/>
      <c r="AR283" s="378"/>
      <c r="AS283" s="378"/>
      <c r="AT283" s="378"/>
      <c r="AU283" s="63"/>
      <c r="AV283" s="418"/>
      <c r="AW283" s="378"/>
      <c r="AX283" s="378"/>
      <c r="AY283" s="378"/>
      <c r="AZ283" s="378"/>
      <c r="BA283" s="378"/>
      <c r="BB283" s="63"/>
    </row>
    <row r="284" spans="1:54" x14ac:dyDescent="0.3">
      <c r="A284" s="21" t="s">
        <v>1995</v>
      </c>
      <c r="B284" s="21" t="s">
        <v>20</v>
      </c>
      <c r="C284" s="21" t="s">
        <v>20</v>
      </c>
      <c r="D284" s="299" t="s">
        <v>1998</v>
      </c>
      <c r="E284" s="299" t="s">
        <v>9</v>
      </c>
      <c r="F284" s="299" t="s">
        <v>9</v>
      </c>
      <c r="G284" s="299" t="s">
        <v>1998</v>
      </c>
      <c r="H284" s="241">
        <v>254300</v>
      </c>
      <c r="I284" s="20">
        <v>536</v>
      </c>
      <c r="J284" s="20">
        <v>11</v>
      </c>
      <c r="K284" s="417">
        <v>48.727272727272727</v>
      </c>
      <c r="L284" s="243">
        <v>536</v>
      </c>
      <c r="M284" s="20">
        <v>11</v>
      </c>
      <c r="N284" s="20">
        <v>48.727272727272727</v>
      </c>
      <c r="O284" s="20">
        <v>211</v>
      </c>
      <c r="P284" s="20">
        <v>5</v>
      </c>
      <c r="Q284" s="20">
        <v>42.2</v>
      </c>
      <c r="R284" s="414">
        <v>0</v>
      </c>
      <c r="S284" s="378">
        <v>0</v>
      </c>
      <c r="T284" s="415">
        <v>0</v>
      </c>
      <c r="U284" s="378">
        <v>0</v>
      </c>
      <c r="V284" s="378">
        <v>0</v>
      </c>
      <c r="W284" s="378">
        <v>0</v>
      </c>
      <c r="X284" s="378">
        <v>0</v>
      </c>
      <c r="Y284" s="416">
        <v>0</v>
      </c>
      <c r="Z284" s="298"/>
      <c r="AA284" s="241">
        <v>254300</v>
      </c>
      <c r="AB284" s="417">
        <v>0</v>
      </c>
      <c r="AC284" s="417">
        <v>0</v>
      </c>
      <c r="AD284" s="20">
        <v>95</v>
      </c>
      <c r="AE284" s="20">
        <v>0</v>
      </c>
      <c r="AF284" s="20">
        <v>0</v>
      </c>
      <c r="AH284" s="379"/>
      <c r="AI284" s="378"/>
      <c r="AJ284" s="378"/>
      <c r="AK284" s="378"/>
      <c r="AL284" s="378"/>
      <c r="AM284" s="378"/>
      <c r="AN284" s="25"/>
      <c r="AO284" s="418"/>
      <c r="AP284" s="378"/>
      <c r="AQ284" s="378"/>
      <c r="AR284" s="378"/>
      <c r="AS284" s="378"/>
      <c r="AT284" s="378"/>
      <c r="AU284" s="25"/>
      <c r="AV284" s="418"/>
      <c r="AW284" s="378"/>
      <c r="AX284" s="378"/>
      <c r="AY284" s="378"/>
      <c r="AZ284" s="378"/>
      <c r="BA284" s="378"/>
      <c r="BB284" s="25"/>
    </row>
    <row r="285" spans="1:54" x14ac:dyDescent="0.3">
      <c r="A285" s="199" t="s">
        <v>1901</v>
      </c>
      <c r="B285" s="199" t="s">
        <v>2</v>
      </c>
      <c r="C285" s="199" t="s">
        <v>1020</v>
      </c>
      <c r="D285" s="441" t="s">
        <v>1020</v>
      </c>
      <c r="E285" s="441" t="s">
        <v>10</v>
      </c>
      <c r="F285" s="441" t="s">
        <v>1020</v>
      </c>
      <c r="G285" s="441" t="s">
        <v>1020</v>
      </c>
      <c r="H285" s="245">
        <v>117300</v>
      </c>
      <c r="I285" s="246" t="s">
        <v>1020</v>
      </c>
      <c r="J285" s="246" t="s">
        <v>1020</v>
      </c>
      <c r="K285" s="442" t="s">
        <v>1020</v>
      </c>
      <c r="L285" s="322" t="s">
        <v>1020</v>
      </c>
      <c r="M285" s="246" t="s">
        <v>1020</v>
      </c>
      <c r="N285" s="246" t="s">
        <v>1020</v>
      </c>
      <c r="O285" s="246" t="s">
        <v>1020</v>
      </c>
      <c r="P285" s="246" t="s">
        <v>1020</v>
      </c>
      <c r="Q285" s="246" t="s">
        <v>1020</v>
      </c>
      <c r="R285" s="443" t="s">
        <v>1020</v>
      </c>
      <c r="S285" s="444" t="s">
        <v>1020</v>
      </c>
      <c r="T285" s="445" t="s">
        <v>1020</v>
      </c>
      <c r="U285" s="444" t="s">
        <v>1020</v>
      </c>
      <c r="V285" s="444" t="s">
        <v>1020</v>
      </c>
      <c r="W285" s="444" t="s">
        <v>1020</v>
      </c>
      <c r="X285" s="444" t="s">
        <v>1020</v>
      </c>
      <c r="Y285" s="446" t="s">
        <v>1020</v>
      </c>
      <c r="Z285" s="199"/>
      <c r="AA285" s="245">
        <v>117300</v>
      </c>
      <c r="AB285" s="442">
        <v>0</v>
      </c>
      <c r="AC285" s="442">
        <v>0</v>
      </c>
      <c r="AD285" s="246">
        <v>22</v>
      </c>
      <c r="AE285" s="246">
        <v>0</v>
      </c>
      <c r="AF285" s="246">
        <v>0</v>
      </c>
      <c r="AG285" s="200"/>
      <c r="AH285" s="449"/>
      <c r="AI285" s="444"/>
      <c r="AJ285" s="444"/>
      <c r="AK285" s="444"/>
      <c r="AL285" s="444"/>
      <c r="AM285" s="444"/>
      <c r="AN285" s="199"/>
      <c r="AO285" s="450"/>
      <c r="AP285" s="444"/>
      <c r="AQ285" s="444"/>
      <c r="AR285" s="444"/>
      <c r="AS285" s="444"/>
      <c r="AT285" s="444"/>
      <c r="AU285" s="199"/>
      <c r="AV285" s="450"/>
      <c r="AW285" s="444"/>
      <c r="AX285" s="444"/>
      <c r="AY285" s="444"/>
      <c r="AZ285" s="444"/>
      <c r="BA285" s="444"/>
      <c r="BB285" s="199"/>
    </row>
    <row r="286" spans="1:54" x14ac:dyDescent="0.3">
      <c r="A286" s="21" t="s">
        <v>1183</v>
      </c>
      <c r="B286" s="21" t="s">
        <v>19</v>
      </c>
      <c r="C286" s="21" t="s">
        <v>19</v>
      </c>
      <c r="D286" s="299" t="s">
        <v>1998</v>
      </c>
      <c r="E286" s="299" t="s">
        <v>10</v>
      </c>
      <c r="F286" s="299" t="s">
        <v>10</v>
      </c>
      <c r="G286" s="299" t="s">
        <v>1998</v>
      </c>
      <c r="H286" s="241">
        <v>534600</v>
      </c>
      <c r="I286" s="20">
        <v>2039</v>
      </c>
      <c r="J286" s="20">
        <v>21</v>
      </c>
      <c r="K286" s="417">
        <v>97.095238095238102</v>
      </c>
      <c r="L286" s="243">
        <v>2039</v>
      </c>
      <c r="M286" s="20">
        <v>21</v>
      </c>
      <c r="N286" s="20">
        <v>97.095238095238102</v>
      </c>
      <c r="O286" s="20">
        <v>1343</v>
      </c>
      <c r="P286" s="20">
        <v>17</v>
      </c>
      <c r="Q286" s="20">
        <v>79</v>
      </c>
      <c r="R286" s="414">
        <v>436</v>
      </c>
      <c r="S286" s="378">
        <v>6</v>
      </c>
      <c r="T286" s="415">
        <v>72.7</v>
      </c>
      <c r="U286" s="378">
        <v>0</v>
      </c>
      <c r="V286" s="378">
        <v>0</v>
      </c>
      <c r="W286" s="378">
        <v>0</v>
      </c>
      <c r="X286" s="378">
        <v>0</v>
      </c>
      <c r="Y286" s="416">
        <v>0</v>
      </c>
      <c r="Z286" s="20"/>
      <c r="AA286" s="241">
        <v>560400</v>
      </c>
      <c r="AB286" s="417">
        <v>112.71428571428571</v>
      </c>
      <c r="AC286" s="417">
        <v>116.66666666666667</v>
      </c>
      <c r="AD286" s="20">
        <v>64</v>
      </c>
      <c r="AE286" s="20">
        <v>7</v>
      </c>
      <c r="AF286" s="20">
        <v>789</v>
      </c>
      <c r="AH286" s="379"/>
      <c r="AI286" s="378"/>
      <c r="AJ286" s="378"/>
      <c r="AK286" s="378"/>
      <c r="AL286" s="378"/>
      <c r="AM286" s="378"/>
      <c r="AN286" s="20"/>
      <c r="AO286" s="418"/>
      <c r="AP286" s="378"/>
      <c r="AQ286" s="378"/>
      <c r="AR286" s="378"/>
      <c r="AS286" s="378"/>
      <c r="AT286" s="378"/>
      <c r="AU286" s="20"/>
      <c r="AV286" s="418"/>
      <c r="AW286" s="378"/>
      <c r="AX286" s="378"/>
      <c r="AY286" s="378"/>
      <c r="AZ286" s="378"/>
      <c r="BA286" s="378"/>
      <c r="BB286" s="20"/>
    </row>
    <row r="287" spans="1:54" x14ac:dyDescent="0.3">
      <c r="A287" s="199" t="s">
        <v>1184</v>
      </c>
      <c r="B287" s="199" t="s">
        <v>20</v>
      </c>
      <c r="C287" s="199" t="s">
        <v>1020</v>
      </c>
      <c r="D287" s="441" t="s">
        <v>1020</v>
      </c>
      <c r="E287" s="441" t="s">
        <v>38</v>
      </c>
      <c r="F287" s="441" t="s">
        <v>1020</v>
      </c>
      <c r="G287" s="441" t="s">
        <v>1020</v>
      </c>
      <c r="H287" s="245">
        <v>123900</v>
      </c>
      <c r="I287" s="246" t="s">
        <v>1020</v>
      </c>
      <c r="J287" s="246" t="s">
        <v>1020</v>
      </c>
      <c r="K287" s="442" t="s">
        <v>1020</v>
      </c>
      <c r="L287" s="322" t="s">
        <v>1020</v>
      </c>
      <c r="M287" s="246" t="s">
        <v>1020</v>
      </c>
      <c r="N287" s="246" t="s">
        <v>1020</v>
      </c>
      <c r="O287" s="246" t="s">
        <v>1020</v>
      </c>
      <c r="P287" s="246" t="s">
        <v>1020</v>
      </c>
      <c r="Q287" s="246" t="s">
        <v>1020</v>
      </c>
      <c r="R287" s="443" t="s">
        <v>1020</v>
      </c>
      <c r="S287" s="444" t="s">
        <v>1020</v>
      </c>
      <c r="T287" s="445" t="s">
        <v>1020</v>
      </c>
      <c r="U287" s="444" t="s">
        <v>1020</v>
      </c>
      <c r="V287" s="444" t="s">
        <v>1020</v>
      </c>
      <c r="W287" s="444" t="s">
        <v>1020</v>
      </c>
      <c r="X287" s="444" t="s">
        <v>1020</v>
      </c>
      <c r="Y287" s="446" t="s">
        <v>1020</v>
      </c>
      <c r="Z287" s="199"/>
      <c r="AA287" s="245">
        <v>267100</v>
      </c>
      <c r="AB287" s="442">
        <v>50.5</v>
      </c>
      <c r="AC287" s="442">
        <v>40.666666666666664</v>
      </c>
      <c r="AD287" s="246">
        <v>106</v>
      </c>
      <c r="AE287" s="246">
        <v>8</v>
      </c>
      <c r="AF287" s="246">
        <v>404</v>
      </c>
      <c r="AG287" s="200"/>
      <c r="AH287" s="450"/>
      <c r="AI287" s="444"/>
      <c r="AJ287" s="444"/>
      <c r="AK287" s="444"/>
      <c r="AL287" s="444"/>
      <c r="AM287" s="444"/>
      <c r="AN287" s="246"/>
      <c r="AO287" s="450"/>
      <c r="AP287" s="444"/>
      <c r="AQ287" s="444"/>
      <c r="AR287" s="444"/>
      <c r="AS287" s="444"/>
      <c r="AT287" s="444"/>
      <c r="AU287" s="246"/>
      <c r="AV287" s="450"/>
      <c r="AW287" s="444"/>
      <c r="AX287" s="444"/>
      <c r="AY287" s="444"/>
      <c r="AZ287" s="444"/>
      <c r="BA287" s="444"/>
      <c r="BB287" s="246"/>
    </row>
    <row r="288" spans="1:54" x14ac:dyDescent="0.3">
      <c r="A288" s="21" t="s">
        <v>1185</v>
      </c>
      <c r="B288" s="21" t="s">
        <v>19</v>
      </c>
      <c r="C288" s="21" t="s">
        <v>19</v>
      </c>
      <c r="D288" s="299" t="s">
        <v>1998</v>
      </c>
      <c r="E288" s="299" t="s">
        <v>38</v>
      </c>
      <c r="F288" s="299" t="s">
        <v>38</v>
      </c>
      <c r="G288" s="299" t="s">
        <v>1998</v>
      </c>
      <c r="H288" s="241">
        <v>421000</v>
      </c>
      <c r="I288" s="20">
        <v>1147</v>
      </c>
      <c r="J288" s="20">
        <v>15</v>
      </c>
      <c r="K288" s="417">
        <v>76.466666666666669</v>
      </c>
      <c r="L288" s="243">
        <v>1147</v>
      </c>
      <c r="M288" s="20">
        <v>15</v>
      </c>
      <c r="N288" s="20">
        <v>76.466666666666669</v>
      </c>
      <c r="O288" s="20">
        <v>1546</v>
      </c>
      <c r="P288" s="20">
        <v>17</v>
      </c>
      <c r="Q288" s="20">
        <v>90.9</v>
      </c>
      <c r="R288" s="414">
        <v>1085</v>
      </c>
      <c r="S288" s="378">
        <v>13</v>
      </c>
      <c r="T288" s="415">
        <v>83.5</v>
      </c>
      <c r="U288" s="378">
        <v>1503</v>
      </c>
      <c r="V288" s="378">
        <v>16</v>
      </c>
      <c r="W288" s="378">
        <v>93.94</v>
      </c>
      <c r="X288" s="378">
        <v>508</v>
      </c>
      <c r="Y288" s="416">
        <v>7</v>
      </c>
      <c r="Z288" s="20"/>
      <c r="AA288" s="241">
        <v>486900</v>
      </c>
      <c r="AB288" s="417">
        <v>95.285714285714292</v>
      </c>
      <c r="AC288" s="417">
        <v>111.66666666666667</v>
      </c>
      <c r="AD288" s="20">
        <v>60</v>
      </c>
      <c r="AE288" s="20">
        <v>7</v>
      </c>
      <c r="AF288" s="20">
        <v>667</v>
      </c>
      <c r="AH288" s="379"/>
      <c r="AI288" s="378"/>
      <c r="AJ288" s="378"/>
      <c r="AK288" s="378"/>
      <c r="AL288" s="378"/>
      <c r="AM288" s="378"/>
      <c r="AN288" s="20"/>
      <c r="AO288" s="418"/>
      <c r="AP288" s="378"/>
      <c r="AQ288" s="378"/>
      <c r="AR288" s="378"/>
      <c r="AS288" s="378"/>
      <c r="AT288" s="378"/>
      <c r="AU288" s="20"/>
      <c r="AV288" s="418"/>
      <c r="AW288" s="378"/>
      <c r="AX288" s="378"/>
      <c r="AY288" s="378"/>
      <c r="AZ288" s="378"/>
      <c r="BA288" s="378"/>
      <c r="BB288" s="20"/>
    </row>
    <row r="289" spans="1:61" x14ac:dyDescent="0.3">
      <c r="A289" s="21" t="s">
        <v>1186</v>
      </c>
      <c r="B289" s="21" t="s">
        <v>22</v>
      </c>
      <c r="C289" s="21" t="s">
        <v>22</v>
      </c>
      <c r="D289" s="299" t="s">
        <v>1998</v>
      </c>
      <c r="E289" s="299" t="s">
        <v>10</v>
      </c>
      <c r="F289" s="299" t="s">
        <v>10</v>
      </c>
      <c r="G289" s="299" t="s">
        <v>1998</v>
      </c>
      <c r="H289" s="241">
        <v>416100</v>
      </c>
      <c r="I289" s="20">
        <v>1587</v>
      </c>
      <c r="J289" s="20">
        <v>21</v>
      </c>
      <c r="K289" s="417">
        <v>75.571428571428569</v>
      </c>
      <c r="L289" s="243">
        <v>1587</v>
      </c>
      <c r="M289" s="20">
        <v>21</v>
      </c>
      <c r="N289" s="20">
        <v>75.571428571428569</v>
      </c>
      <c r="O289" s="20">
        <v>1398</v>
      </c>
      <c r="P289" s="20">
        <v>15</v>
      </c>
      <c r="Q289" s="20">
        <v>93.2</v>
      </c>
      <c r="R289" s="414">
        <v>1795</v>
      </c>
      <c r="S289" s="378">
        <v>17</v>
      </c>
      <c r="T289" s="415">
        <v>105.6</v>
      </c>
      <c r="U289" s="378">
        <v>1194</v>
      </c>
      <c r="V289" s="378">
        <v>14</v>
      </c>
      <c r="W289" s="378">
        <v>85.29</v>
      </c>
      <c r="X289" s="378">
        <v>1891</v>
      </c>
      <c r="Y289" s="416">
        <v>22</v>
      </c>
      <c r="Z289" s="20"/>
      <c r="AA289" s="241">
        <v>294300</v>
      </c>
      <c r="AB289" s="417">
        <v>45.8</v>
      </c>
      <c r="AC289" s="417">
        <v>35</v>
      </c>
      <c r="AD289" s="20">
        <v>99</v>
      </c>
      <c r="AE289" s="20">
        <v>5</v>
      </c>
      <c r="AF289" s="20">
        <v>229</v>
      </c>
      <c r="AH289" s="379"/>
      <c r="AI289" s="378"/>
      <c r="AJ289" s="378"/>
      <c r="AK289" s="378"/>
      <c r="AL289" s="378"/>
      <c r="AM289" s="378"/>
      <c r="AN289" s="21"/>
      <c r="AO289" s="418"/>
      <c r="AP289" s="378"/>
      <c r="AQ289" s="378"/>
      <c r="AR289" s="378"/>
      <c r="AS289" s="378"/>
      <c r="AT289" s="378"/>
      <c r="AU289" s="21"/>
      <c r="AV289" s="418"/>
      <c r="AW289" s="378"/>
      <c r="AX289" s="378"/>
      <c r="AY289" s="378"/>
      <c r="AZ289" s="378"/>
      <c r="BA289" s="378"/>
      <c r="BB289" s="21"/>
    </row>
    <row r="290" spans="1:61" x14ac:dyDescent="0.3">
      <c r="A290" s="21" t="s">
        <v>1187</v>
      </c>
      <c r="B290" s="21" t="s">
        <v>41</v>
      </c>
      <c r="C290" s="21" t="s">
        <v>41</v>
      </c>
      <c r="D290" s="299" t="s">
        <v>1998</v>
      </c>
      <c r="E290" s="299" t="s">
        <v>1972</v>
      </c>
      <c r="F290" s="299" t="s">
        <v>1972</v>
      </c>
      <c r="G290" s="299" t="s">
        <v>1998</v>
      </c>
      <c r="H290" s="241">
        <v>481800</v>
      </c>
      <c r="I290" s="20">
        <v>1575</v>
      </c>
      <c r="J290" s="20">
        <v>18</v>
      </c>
      <c r="K290" s="417">
        <v>87.5</v>
      </c>
      <c r="L290" s="243">
        <v>1575</v>
      </c>
      <c r="M290" s="20">
        <v>18</v>
      </c>
      <c r="N290" s="20">
        <v>87.5</v>
      </c>
      <c r="O290" s="20">
        <v>206</v>
      </c>
      <c r="P290" s="20">
        <v>3</v>
      </c>
      <c r="Q290" s="20">
        <v>68.7</v>
      </c>
      <c r="R290" s="414">
        <v>897</v>
      </c>
      <c r="S290" s="378">
        <v>11</v>
      </c>
      <c r="T290" s="415">
        <v>81.5</v>
      </c>
      <c r="U290" s="378">
        <v>1597</v>
      </c>
      <c r="V290" s="378">
        <v>19</v>
      </c>
      <c r="W290" s="378">
        <v>84.05</v>
      </c>
      <c r="X290" s="378">
        <v>1741</v>
      </c>
      <c r="Y290" s="416">
        <v>22</v>
      </c>
      <c r="Z290" s="298"/>
      <c r="AA290" s="241">
        <v>386900</v>
      </c>
      <c r="AB290" s="417">
        <v>68.625</v>
      </c>
      <c r="AC290" s="417">
        <v>78</v>
      </c>
      <c r="AD290" s="20">
        <v>79</v>
      </c>
      <c r="AE290" s="20">
        <v>8</v>
      </c>
      <c r="AF290" s="20">
        <v>549</v>
      </c>
      <c r="AH290" s="379"/>
      <c r="AI290" s="378"/>
      <c r="AJ290" s="378"/>
      <c r="AK290" s="378"/>
      <c r="AL290" s="378"/>
      <c r="AM290" s="378"/>
      <c r="AN290" s="21"/>
      <c r="AO290" s="418"/>
      <c r="AP290" s="378"/>
      <c r="AQ290" s="378"/>
      <c r="AR290" s="378"/>
      <c r="AS290" s="378"/>
      <c r="AT290" s="378"/>
      <c r="AU290" s="21"/>
      <c r="AV290" s="418"/>
      <c r="AW290" s="378"/>
      <c r="AX290" s="378"/>
      <c r="AY290" s="378"/>
      <c r="AZ290" s="378"/>
      <c r="BA290" s="378"/>
      <c r="BB290" s="21"/>
    </row>
    <row r="291" spans="1:61" x14ac:dyDescent="0.3">
      <c r="A291" s="21" t="s">
        <v>1188</v>
      </c>
      <c r="B291" s="21" t="s">
        <v>2</v>
      </c>
      <c r="C291" s="21" t="s">
        <v>2</v>
      </c>
      <c r="D291" s="299" t="s">
        <v>1998</v>
      </c>
      <c r="E291" s="299" t="s">
        <v>9</v>
      </c>
      <c r="F291" s="299" t="s">
        <v>9</v>
      </c>
      <c r="G291" s="299" t="s">
        <v>1998</v>
      </c>
      <c r="H291" s="241">
        <v>322300</v>
      </c>
      <c r="I291" s="20">
        <v>878</v>
      </c>
      <c r="J291" s="20">
        <v>15</v>
      </c>
      <c r="K291" s="417">
        <v>58.533333333333331</v>
      </c>
      <c r="L291" s="243">
        <v>878</v>
      </c>
      <c r="M291" s="20">
        <v>15</v>
      </c>
      <c r="N291" s="20">
        <v>58.533333333333331</v>
      </c>
      <c r="O291" s="20">
        <v>1501</v>
      </c>
      <c r="P291" s="20">
        <v>21</v>
      </c>
      <c r="Q291" s="20">
        <v>71.5</v>
      </c>
      <c r="R291" s="414">
        <v>1140</v>
      </c>
      <c r="S291" s="378">
        <v>16</v>
      </c>
      <c r="T291" s="415">
        <v>71.2</v>
      </c>
      <c r="U291" s="378">
        <v>1545</v>
      </c>
      <c r="V291" s="378">
        <v>21</v>
      </c>
      <c r="W291" s="378">
        <v>73.569999999999993</v>
      </c>
      <c r="X291" s="378">
        <v>1298</v>
      </c>
      <c r="Y291" s="416">
        <v>21</v>
      </c>
      <c r="Z291" s="21"/>
      <c r="AA291" s="241">
        <v>275000</v>
      </c>
      <c r="AB291" s="417">
        <v>52.5</v>
      </c>
      <c r="AC291" s="417">
        <v>47</v>
      </c>
      <c r="AD291" s="20">
        <v>61</v>
      </c>
      <c r="AE291" s="20">
        <v>8</v>
      </c>
      <c r="AF291" s="20">
        <v>420</v>
      </c>
      <c r="AH291" s="418"/>
      <c r="AI291" s="378"/>
      <c r="AJ291" s="378"/>
      <c r="AK291" s="378"/>
      <c r="AL291" s="378"/>
      <c r="AM291" s="378"/>
      <c r="AN291" s="21"/>
      <c r="AO291" s="418"/>
      <c r="AP291" s="378"/>
      <c r="AQ291" s="378"/>
      <c r="AR291" s="378"/>
      <c r="AS291" s="378"/>
      <c r="AT291" s="378"/>
      <c r="AU291" s="21"/>
      <c r="AV291" s="418"/>
      <c r="AW291" s="378"/>
      <c r="AX291" s="378"/>
      <c r="AY291" s="378"/>
      <c r="AZ291" s="378"/>
      <c r="BA291" s="378"/>
      <c r="BB291" s="21"/>
    </row>
    <row r="292" spans="1:61" x14ac:dyDescent="0.3">
      <c r="A292" s="21" t="s">
        <v>1189</v>
      </c>
      <c r="B292" s="437" t="s">
        <v>21</v>
      </c>
      <c r="C292" s="21" t="s">
        <v>14</v>
      </c>
      <c r="D292" s="299" t="s">
        <v>38</v>
      </c>
      <c r="E292" s="299" t="s">
        <v>11</v>
      </c>
      <c r="F292" s="299" t="s">
        <v>11</v>
      </c>
      <c r="G292" s="299" t="s">
        <v>1998</v>
      </c>
      <c r="H292" s="241">
        <v>512900</v>
      </c>
      <c r="I292" s="20">
        <v>621</v>
      </c>
      <c r="J292" s="20">
        <v>6</v>
      </c>
      <c r="K292" s="417">
        <v>103.5</v>
      </c>
      <c r="L292" s="243">
        <v>621</v>
      </c>
      <c r="M292" s="20">
        <v>6</v>
      </c>
      <c r="N292" s="20">
        <v>103.5</v>
      </c>
      <c r="O292" s="20">
        <v>2304</v>
      </c>
      <c r="P292" s="20">
        <v>20</v>
      </c>
      <c r="Q292" s="20">
        <v>115.2</v>
      </c>
      <c r="R292" s="414">
        <v>2051</v>
      </c>
      <c r="S292" s="378">
        <v>17</v>
      </c>
      <c r="T292" s="415">
        <v>120.6</v>
      </c>
      <c r="U292" s="378">
        <v>2860</v>
      </c>
      <c r="V292" s="378">
        <v>22</v>
      </c>
      <c r="W292" s="378">
        <v>130</v>
      </c>
      <c r="X292" s="378">
        <v>2870</v>
      </c>
      <c r="Y292" s="416">
        <v>22</v>
      </c>
      <c r="Z292" s="203"/>
      <c r="AA292" s="241">
        <v>532000</v>
      </c>
      <c r="AB292" s="417">
        <v>98.5</v>
      </c>
      <c r="AC292" s="417">
        <v>76.666666666666671</v>
      </c>
      <c r="AD292" s="20">
        <v>152</v>
      </c>
      <c r="AE292" s="20">
        <v>8</v>
      </c>
      <c r="AF292" s="20">
        <v>788</v>
      </c>
      <c r="AH292" s="379"/>
      <c r="AI292" s="378"/>
      <c r="AJ292" s="378"/>
      <c r="AK292" s="378"/>
      <c r="AL292" s="378"/>
      <c r="AM292" s="378"/>
      <c r="AN292" s="63"/>
      <c r="AO292" s="418"/>
      <c r="AP292" s="378"/>
      <c r="AQ292" s="378"/>
      <c r="AR292" s="378"/>
      <c r="AS292" s="378"/>
      <c r="AT292" s="378"/>
      <c r="AU292" s="63"/>
      <c r="AV292" s="418"/>
      <c r="AW292" s="378"/>
      <c r="AX292" s="378"/>
      <c r="AY292" s="378"/>
      <c r="AZ292" s="378"/>
      <c r="BA292" s="378"/>
      <c r="BB292" s="63"/>
    </row>
    <row r="293" spans="1:61" x14ac:dyDescent="0.3">
      <c r="A293" s="199" t="s">
        <v>1902</v>
      </c>
      <c r="B293" s="199" t="s">
        <v>19</v>
      </c>
      <c r="C293" s="199" t="s">
        <v>1020</v>
      </c>
      <c r="D293" s="441" t="s">
        <v>1020</v>
      </c>
      <c r="E293" s="441" t="s">
        <v>9</v>
      </c>
      <c r="F293" s="441" t="s">
        <v>1020</v>
      </c>
      <c r="G293" s="441" t="s">
        <v>1020</v>
      </c>
      <c r="H293" s="245">
        <v>117300</v>
      </c>
      <c r="I293" s="246" t="s">
        <v>1020</v>
      </c>
      <c r="J293" s="246" t="s">
        <v>1020</v>
      </c>
      <c r="K293" s="442" t="s">
        <v>1020</v>
      </c>
      <c r="L293" s="322" t="s">
        <v>1020</v>
      </c>
      <c r="M293" s="246" t="s">
        <v>1020</v>
      </c>
      <c r="N293" s="246" t="s">
        <v>1020</v>
      </c>
      <c r="O293" s="246" t="s">
        <v>1020</v>
      </c>
      <c r="P293" s="246" t="s">
        <v>1020</v>
      </c>
      <c r="Q293" s="246" t="s">
        <v>1020</v>
      </c>
      <c r="R293" s="443" t="s">
        <v>1020</v>
      </c>
      <c r="S293" s="444" t="s">
        <v>1020</v>
      </c>
      <c r="T293" s="445" t="s">
        <v>1020</v>
      </c>
      <c r="U293" s="444" t="s">
        <v>1020</v>
      </c>
      <c r="V293" s="444" t="s">
        <v>1020</v>
      </c>
      <c r="W293" s="444" t="s">
        <v>1020</v>
      </c>
      <c r="X293" s="444" t="s">
        <v>1020</v>
      </c>
      <c r="Y293" s="446" t="s">
        <v>1020</v>
      </c>
      <c r="Z293" s="199"/>
      <c r="AA293" s="245">
        <v>117300</v>
      </c>
      <c r="AB293" s="442">
        <v>0</v>
      </c>
      <c r="AC293" s="442">
        <v>0</v>
      </c>
      <c r="AD293" s="246">
        <v>22</v>
      </c>
      <c r="AE293" s="246">
        <v>0</v>
      </c>
      <c r="AF293" s="246">
        <v>0</v>
      </c>
      <c r="AG293" s="200"/>
      <c r="AH293" s="449"/>
      <c r="AI293" s="444"/>
      <c r="AJ293" s="444"/>
      <c r="AK293" s="444"/>
      <c r="AL293" s="444"/>
      <c r="AM293" s="444"/>
      <c r="AN293" s="199"/>
      <c r="AO293" s="450"/>
      <c r="AP293" s="444"/>
      <c r="AQ293" s="444"/>
      <c r="AR293" s="444"/>
      <c r="AS293" s="444"/>
      <c r="AT293" s="444"/>
      <c r="AU293" s="199"/>
      <c r="AV293" s="450"/>
      <c r="AW293" s="444"/>
      <c r="AX293" s="444"/>
      <c r="AY293" s="444"/>
      <c r="AZ293" s="444"/>
      <c r="BA293" s="444"/>
      <c r="BB293" s="199"/>
    </row>
    <row r="294" spans="1:61" s="200" customFormat="1" x14ac:dyDescent="0.3">
      <c r="A294" s="21" t="s">
        <v>906</v>
      </c>
      <c r="B294" s="21" t="s">
        <v>15</v>
      </c>
      <c r="C294" s="21" t="s">
        <v>15</v>
      </c>
      <c r="D294" s="299" t="s">
        <v>1998</v>
      </c>
      <c r="E294" s="435" t="s">
        <v>38</v>
      </c>
      <c r="F294" s="299" t="s">
        <v>1972</v>
      </c>
      <c r="G294" s="299" t="s">
        <v>38</v>
      </c>
      <c r="H294" s="241">
        <v>319900</v>
      </c>
      <c r="I294" s="20">
        <v>1162</v>
      </c>
      <c r="J294" s="20">
        <v>20</v>
      </c>
      <c r="K294" s="417">
        <v>58.1</v>
      </c>
      <c r="L294" s="243">
        <v>1162</v>
      </c>
      <c r="M294" s="20">
        <v>20</v>
      </c>
      <c r="N294" s="20">
        <v>58.1</v>
      </c>
      <c r="O294" s="20">
        <v>985</v>
      </c>
      <c r="P294" s="20">
        <v>17</v>
      </c>
      <c r="Q294" s="20">
        <v>57.9</v>
      </c>
      <c r="R294" s="414">
        <v>664</v>
      </c>
      <c r="S294" s="378">
        <v>11</v>
      </c>
      <c r="T294" s="415">
        <v>60.4</v>
      </c>
      <c r="U294" s="378">
        <v>954</v>
      </c>
      <c r="V294" s="378">
        <v>17</v>
      </c>
      <c r="W294" s="378">
        <v>56.12</v>
      </c>
      <c r="X294" s="378">
        <v>921</v>
      </c>
      <c r="Y294" s="416">
        <v>15</v>
      </c>
      <c r="Z294" s="298"/>
      <c r="AA294" s="241">
        <v>319900</v>
      </c>
      <c r="AB294" s="417">
        <v>45</v>
      </c>
      <c r="AC294" s="417">
        <v>45</v>
      </c>
      <c r="AD294" s="20">
        <v>78</v>
      </c>
      <c r="AE294" s="20">
        <v>1</v>
      </c>
      <c r="AF294" s="20">
        <v>45</v>
      </c>
      <c r="AG294"/>
      <c r="AH294" s="379"/>
      <c r="AI294" s="378"/>
      <c r="AJ294" s="378"/>
      <c r="AK294" s="378"/>
      <c r="AL294" s="378"/>
      <c r="AM294" s="378"/>
      <c r="AN294" s="63"/>
      <c r="AO294" s="418"/>
      <c r="AP294" s="378"/>
      <c r="AQ294" s="378"/>
      <c r="AR294" s="378"/>
      <c r="AS294" s="378"/>
      <c r="AT294" s="378"/>
      <c r="AU294" s="63"/>
      <c r="AV294" s="418"/>
      <c r="AW294" s="378"/>
      <c r="AX294" s="378"/>
      <c r="AY294" s="378"/>
      <c r="AZ294" s="378"/>
      <c r="BA294" s="378"/>
      <c r="BB294" s="63"/>
      <c r="BC294"/>
      <c r="BD294"/>
      <c r="BE294"/>
      <c r="BF294"/>
      <c r="BG294"/>
      <c r="BH294"/>
      <c r="BI294"/>
    </row>
    <row r="295" spans="1:61" s="200" customFormat="1" x14ac:dyDescent="0.3">
      <c r="A295" s="21" t="s">
        <v>1520</v>
      </c>
      <c r="B295" s="21" t="s">
        <v>24</v>
      </c>
      <c r="C295" s="21" t="s">
        <v>24</v>
      </c>
      <c r="D295" s="299" t="s">
        <v>1998</v>
      </c>
      <c r="E295" s="299" t="s">
        <v>1972</v>
      </c>
      <c r="F295" s="299" t="s">
        <v>1972</v>
      </c>
      <c r="G295" s="299" t="s">
        <v>1998</v>
      </c>
      <c r="H295" s="241">
        <v>472000</v>
      </c>
      <c r="I295" s="20">
        <v>1886</v>
      </c>
      <c r="J295" s="20">
        <v>22</v>
      </c>
      <c r="K295" s="417">
        <v>85.727272727272734</v>
      </c>
      <c r="L295" s="243">
        <v>1886</v>
      </c>
      <c r="M295" s="20">
        <v>22</v>
      </c>
      <c r="N295" s="20">
        <v>85.727272727272734</v>
      </c>
      <c r="O295" s="20">
        <v>1298</v>
      </c>
      <c r="P295" s="20">
        <v>17</v>
      </c>
      <c r="Q295" s="20">
        <v>76.400000000000006</v>
      </c>
      <c r="R295" s="414">
        <v>0</v>
      </c>
      <c r="S295" s="378">
        <v>0</v>
      </c>
      <c r="T295" s="415">
        <v>0</v>
      </c>
      <c r="U295" s="378">
        <v>0</v>
      </c>
      <c r="V295" s="378">
        <v>0</v>
      </c>
      <c r="W295" s="378">
        <v>0</v>
      </c>
      <c r="X295" s="378">
        <v>0</v>
      </c>
      <c r="Y295" s="416">
        <v>0</v>
      </c>
      <c r="Z295" s="298"/>
      <c r="AA295" s="241">
        <v>490600</v>
      </c>
      <c r="AB295" s="417">
        <v>102.375</v>
      </c>
      <c r="AC295" s="417">
        <v>107.33333333333333</v>
      </c>
      <c r="AD295" s="20">
        <v>3</v>
      </c>
      <c r="AE295" s="20">
        <v>8</v>
      </c>
      <c r="AF295" s="20">
        <v>819</v>
      </c>
      <c r="AG295"/>
      <c r="AH295" s="418"/>
      <c r="AI295" s="378"/>
      <c r="AJ295" s="378"/>
      <c r="AK295" s="378"/>
      <c r="AL295" s="378"/>
      <c r="AM295" s="378"/>
      <c r="AN295" s="63"/>
      <c r="AO295" s="418"/>
      <c r="AP295" s="378"/>
      <c r="AQ295" s="378"/>
      <c r="AR295" s="378"/>
      <c r="AS295" s="378"/>
      <c r="AT295" s="378"/>
      <c r="AU295" s="63"/>
      <c r="AV295" s="418"/>
      <c r="AW295" s="378"/>
      <c r="AX295" s="378"/>
      <c r="AY295" s="378"/>
      <c r="AZ295" s="378"/>
      <c r="BA295" s="378"/>
      <c r="BB295" s="63"/>
      <c r="BC295"/>
      <c r="BD295"/>
      <c r="BE295"/>
      <c r="BF295"/>
      <c r="BG295"/>
      <c r="BH295"/>
      <c r="BI295"/>
    </row>
    <row r="296" spans="1:61" x14ac:dyDescent="0.3">
      <c r="A296" s="21" t="s">
        <v>1190</v>
      </c>
      <c r="B296" s="437" t="s">
        <v>13</v>
      </c>
      <c r="C296" s="21" t="s">
        <v>20</v>
      </c>
      <c r="D296" s="299" t="s">
        <v>38</v>
      </c>
      <c r="E296" s="299" t="s">
        <v>38</v>
      </c>
      <c r="F296" s="299" t="s">
        <v>38</v>
      </c>
      <c r="G296" s="299" t="s">
        <v>1998</v>
      </c>
      <c r="H296" s="241">
        <v>393700</v>
      </c>
      <c r="I296" s="20">
        <v>1144</v>
      </c>
      <c r="J296" s="20">
        <v>16</v>
      </c>
      <c r="K296" s="417">
        <v>71.5</v>
      </c>
      <c r="L296" s="243">
        <v>1144</v>
      </c>
      <c r="M296" s="20">
        <v>16</v>
      </c>
      <c r="N296" s="20">
        <v>71.5</v>
      </c>
      <c r="O296" s="20">
        <v>22</v>
      </c>
      <c r="P296" s="20">
        <v>1</v>
      </c>
      <c r="Q296" s="20">
        <v>22</v>
      </c>
      <c r="R296" s="414">
        <v>1305</v>
      </c>
      <c r="S296" s="378">
        <v>16</v>
      </c>
      <c r="T296" s="415">
        <v>81.599999999999994</v>
      </c>
      <c r="U296" s="378">
        <v>1597</v>
      </c>
      <c r="V296" s="378">
        <v>20</v>
      </c>
      <c r="W296" s="378">
        <v>79.849999999999994</v>
      </c>
      <c r="X296" s="378">
        <v>2017</v>
      </c>
      <c r="Y296" s="416">
        <v>21</v>
      </c>
      <c r="Z296" s="280"/>
      <c r="AA296" s="241">
        <v>319200</v>
      </c>
      <c r="AB296" s="417">
        <v>54.142857142857146</v>
      </c>
      <c r="AC296" s="417">
        <v>60.666666666666664</v>
      </c>
      <c r="AD296" s="20">
        <v>79</v>
      </c>
      <c r="AE296" s="20">
        <v>7</v>
      </c>
      <c r="AF296" s="20">
        <v>379</v>
      </c>
      <c r="AH296" s="418"/>
      <c r="AI296" s="378"/>
      <c r="AJ296" s="378"/>
      <c r="AK296" s="378"/>
      <c r="AL296" s="378"/>
      <c r="AM296" s="378"/>
      <c r="AN296" s="63"/>
      <c r="AO296" s="418"/>
      <c r="AP296" s="378"/>
      <c r="AQ296" s="378"/>
      <c r="AR296" s="378"/>
      <c r="AS296" s="378"/>
      <c r="AT296" s="378"/>
      <c r="AU296" s="63"/>
      <c r="AV296" s="418"/>
      <c r="AW296" s="378"/>
      <c r="AX296" s="378"/>
      <c r="AY296" s="378"/>
      <c r="AZ296" s="378"/>
      <c r="BA296" s="378"/>
      <c r="BB296" s="63"/>
    </row>
    <row r="297" spans="1:61" x14ac:dyDescent="0.3">
      <c r="A297" s="21" t="s">
        <v>1191</v>
      </c>
      <c r="B297" s="21" t="s">
        <v>18</v>
      </c>
      <c r="C297" s="21" t="s">
        <v>18</v>
      </c>
      <c r="D297" s="299" t="s">
        <v>1998</v>
      </c>
      <c r="E297" s="299" t="s">
        <v>10</v>
      </c>
      <c r="F297" s="299" t="s">
        <v>10</v>
      </c>
      <c r="G297" s="299" t="s">
        <v>1998</v>
      </c>
      <c r="H297" s="241">
        <v>546300</v>
      </c>
      <c r="I297" s="20">
        <v>2183</v>
      </c>
      <c r="J297" s="20">
        <v>22</v>
      </c>
      <c r="K297" s="417">
        <v>99.227272727272734</v>
      </c>
      <c r="L297" s="243">
        <v>2183</v>
      </c>
      <c r="M297" s="20">
        <v>22</v>
      </c>
      <c r="N297" s="20">
        <v>99.227272727272734</v>
      </c>
      <c r="O297" s="20">
        <v>2266</v>
      </c>
      <c r="P297" s="20">
        <v>20</v>
      </c>
      <c r="Q297" s="20">
        <v>113.3</v>
      </c>
      <c r="R297" s="414">
        <v>1755</v>
      </c>
      <c r="S297" s="378">
        <v>17</v>
      </c>
      <c r="T297" s="415">
        <v>103.2</v>
      </c>
      <c r="U297" s="378">
        <v>1372</v>
      </c>
      <c r="V297" s="378">
        <v>18</v>
      </c>
      <c r="W297" s="378">
        <v>76.22</v>
      </c>
      <c r="X297" s="378">
        <v>765</v>
      </c>
      <c r="Y297" s="416">
        <v>12</v>
      </c>
      <c r="Z297" s="21"/>
      <c r="AA297" s="241">
        <v>479700</v>
      </c>
      <c r="AB297" s="417">
        <v>83.666666666666671</v>
      </c>
      <c r="AC297" s="417">
        <v>81.666666666666671</v>
      </c>
      <c r="AD297" s="20">
        <v>116</v>
      </c>
      <c r="AE297" s="20">
        <v>6</v>
      </c>
      <c r="AF297" s="20">
        <v>502</v>
      </c>
      <c r="AH297" s="379"/>
      <c r="AI297" s="378"/>
      <c r="AJ297" s="378"/>
      <c r="AK297" s="378"/>
      <c r="AL297" s="378"/>
      <c r="AM297" s="378"/>
      <c r="AN297" s="21"/>
      <c r="AO297" s="418"/>
      <c r="AP297" s="378"/>
      <c r="AQ297" s="378"/>
      <c r="AR297" s="378"/>
      <c r="AS297" s="378"/>
      <c r="AT297" s="378"/>
      <c r="AU297" s="21"/>
      <c r="AV297" s="418"/>
      <c r="AW297" s="378"/>
      <c r="AX297" s="378"/>
      <c r="AY297" s="378"/>
      <c r="AZ297" s="378"/>
      <c r="BA297" s="378"/>
      <c r="BB297" s="21"/>
    </row>
    <row r="298" spans="1:61" x14ac:dyDescent="0.3">
      <c r="A298" s="21" t="s">
        <v>1192</v>
      </c>
      <c r="B298" s="21" t="s">
        <v>18</v>
      </c>
      <c r="C298" s="21" t="s">
        <v>18</v>
      </c>
      <c r="D298" s="299" t="s">
        <v>1998</v>
      </c>
      <c r="E298" s="299" t="s">
        <v>9</v>
      </c>
      <c r="F298" s="299" t="s">
        <v>9</v>
      </c>
      <c r="G298" s="299" t="s">
        <v>1998</v>
      </c>
      <c r="H298" s="241">
        <v>371900</v>
      </c>
      <c r="I298" s="20">
        <v>1216</v>
      </c>
      <c r="J298" s="20">
        <v>18</v>
      </c>
      <c r="K298" s="417">
        <v>67.555555555555557</v>
      </c>
      <c r="L298" s="243">
        <v>1216</v>
      </c>
      <c r="M298" s="20">
        <v>18</v>
      </c>
      <c r="N298" s="20">
        <v>67.555555555555557</v>
      </c>
      <c r="O298" s="20">
        <v>570</v>
      </c>
      <c r="P298" s="20">
        <v>10</v>
      </c>
      <c r="Q298" s="20">
        <v>57</v>
      </c>
      <c r="R298" s="414">
        <v>126</v>
      </c>
      <c r="S298" s="378">
        <v>3</v>
      </c>
      <c r="T298" s="415">
        <v>42</v>
      </c>
      <c r="U298" s="378">
        <v>50</v>
      </c>
      <c r="V298" s="378">
        <v>1</v>
      </c>
      <c r="W298" s="378">
        <v>50</v>
      </c>
      <c r="X298" s="378">
        <v>292</v>
      </c>
      <c r="Y298" s="416">
        <v>7</v>
      </c>
      <c r="Z298" s="20"/>
      <c r="AA298" s="241">
        <v>392200</v>
      </c>
      <c r="AB298" s="417">
        <v>75.125</v>
      </c>
      <c r="AC298" s="417">
        <v>80.333333333333329</v>
      </c>
      <c r="AD298" s="20">
        <v>46</v>
      </c>
      <c r="AE298" s="20">
        <v>8</v>
      </c>
      <c r="AF298" s="20">
        <v>601</v>
      </c>
      <c r="AH298" s="379"/>
      <c r="AI298" s="378"/>
      <c r="AJ298" s="378"/>
      <c r="AK298" s="378"/>
      <c r="AL298" s="378"/>
      <c r="AM298" s="378"/>
      <c r="AN298" s="21"/>
      <c r="AO298" s="418"/>
      <c r="AP298" s="378"/>
      <c r="AQ298" s="378"/>
      <c r="AR298" s="378"/>
      <c r="AS298" s="378"/>
      <c r="AT298" s="378"/>
      <c r="AU298" s="21"/>
      <c r="AV298" s="418"/>
      <c r="AW298" s="378"/>
      <c r="AX298" s="378"/>
      <c r="AY298" s="378"/>
      <c r="AZ298" s="378"/>
      <c r="BA298" s="378"/>
      <c r="BB298" s="21"/>
    </row>
    <row r="299" spans="1:61" x14ac:dyDescent="0.3">
      <c r="A299" s="21" t="s">
        <v>1193</v>
      </c>
      <c r="B299" s="21" t="s">
        <v>22</v>
      </c>
      <c r="C299" s="21" t="s">
        <v>22</v>
      </c>
      <c r="D299" s="299" t="s">
        <v>1998</v>
      </c>
      <c r="E299" s="299" t="s">
        <v>9</v>
      </c>
      <c r="F299" s="299" t="s">
        <v>9</v>
      </c>
      <c r="G299" s="299" t="s">
        <v>1998</v>
      </c>
      <c r="H299" s="241">
        <v>538600</v>
      </c>
      <c r="I299" s="20">
        <v>1076</v>
      </c>
      <c r="J299" s="20">
        <v>11</v>
      </c>
      <c r="K299" s="417">
        <v>97.818181818181813</v>
      </c>
      <c r="L299" s="243">
        <v>1076</v>
      </c>
      <c r="M299" s="20">
        <v>11</v>
      </c>
      <c r="N299" s="20">
        <v>97.818181818181813</v>
      </c>
      <c r="O299" s="20">
        <v>2105</v>
      </c>
      <c r="P299" s="20">
        <v>20</v>
      </c>
      <c r="Q299" s="20">
        <v>105.2</v>
      </c>
      <c r="R299" s="414">
        <v>1095</v>
      </c>
      <c r="S299" s="378">
        <v>15</v>
      </c>
      <c r="T299" s="415">
        <v>73</v>
      </c>
      <c r="U299" s="378">
        <v>455</v>
      </c>
      <c r="V299" s="378">
        <v>6</v>
      </c>
      <c r="W299" s="378">
        <v>75.83</v>
      </c>
      <c r="X299" s="378">
        <v>478</v>
      </c>
      <c r="Y299" s="416">
        <v>6</v>
      </c>
      <c r="Z299" s="298"/>
      <c r="AA299" s="241">
        <v>538600</v>
      </c>
      <c r="AB299" s="417">
        <v>90</v>
      </c>
      <c r="AC299" s="417">
        <v>90</v>
      </c>
      <c r="AD299" s="20">
        <v>125</v>
      </c>
      <c r="AE299" s="20">
        <v>2</v>
      </c>
      <c r="AF299" s="20">
        <v>180</v>
      </c>
      <c r="AH299" s="379"/>
      <c r="AI299" s="378"/>
      <c r="AJ299" s="378"/>
      <c r="AK299" s="378"/>
      <c r="AL299" s="378"/>
      <c r="AM299" s="378"/>
      <c r="AN299" s="21"/>
      <c r="AO299" s="418"/>
      <c r="AP299" s="378"/>
      <c r="AQ299" s="378"/>
      <c r="AR299" s="378"/>
      <c r="AS299" s="378"/>
      <c r="AT299" s="378"/>
      <c r="AU299" s="21"/>
      <c r="AV299" s="418"/>
      <c r="AW299" s="378"/>
      <c r="AX299" s="378"/>
      <c r="AY299" s="378"/>
      <c r="AZ299" s="378"/>
      <c r="BA299" s="378"/>
      <c r="BB299" s="21"/>
    </row>
    <row r="300" spans="1:61" x14ac:dyDescent="0.3">
      <c r="A300" s="199" t="s">
        <v>1903</v>
      </c>
      <c r="B300" s="199" t="s">
        <v>24</v>
      </c>
      <c r="C300" s="199" t="s">
        <v>1020</v>
      </c>
      <c r="D300" s="441" t="s">
        <v>1020</v>
      </c>
      <c r="E300" s="441" t="s">
        <v>38</v>
      </c>
      <c r="F300" s="441" t="s">
        <v>1020</v>
      </c>
      <c r="G300" s="441" t="s">
        <v>1020</v>
      </c>
      <c r="H300" s="245">
        <v>123900</v>
      </c>
      <c r="I300" s="246">
        <v>0</v>
      </c>
      <c r="J300" s="246">
        <v>0</v>
      </c>
      <c r="K300" s="442" t="s">
        <v>1020</v>
      </c>
      <c r="L300" s="322" t="s">
        <v>1020</v>
      </c>
      <c r="M300" s="246" t="s">
        <v>1020</v>
      </c>
      <c r="N300" s="246" t="s">
        <v>1020</v>
      </c>
      <c r="O300" s="246" t="s">
        <v>1020</v>
      </c>
      <c r="P300" s="246" t="s">
        <v>1020</v>
      </c>
      <c r="Q300" s="246" t="s">
        <v>1020</v>
      </c>
      <c r="R300" s="443" t="s">
        <v>1020</v>
      </c>
      <c r="S300" s="444" t="s">
        <v>1020</v>
      </c>
      <c r="T300" s="445" t="s">
        <v>1020</v>
      </c>
      <c r="U300" s="444" t="s">
        <v>1020</v>
      </c>
      <c r="V300" s="444" t="s">
        <v>1020</v>
      </c>
      <c r="W300" s="444" t="s">
        <v>1020</v>
      </c>
      <c r="X300" s="444" t="s">
        <v>1020</v>
      </c>
      <c r="Y300" s="446" t="s">
        <v>1020</v>
      </c>
      <c r="Z300" s="246"/>
      <c r="AA300" s="245">
        <v>123900</v>
      </c>
      <c r="AB300" s="442">
        <v>0</v>
      </c>
      <c r="AC300" s="442">
        <v>0</v>
      </c>
      <c r="AD300" s="246">
        <v>23</v>
      </c>
      <c r="AE300" s="246">
        <v>0</v>
      </c>
      <c r="AF300" s="246">
        <v>0</v>
      </c>
      <c r="AG300" s="200"/>
      <c r="AH300" s="450"/>
      <c r="AI300" s="444"/>
      <c r="AJ300" s="444"/>
      <c r="AK300" s="444"/>
      <c r="AL300" s="444"/>
      <c r="AM300" s="444"/>
      <c r="AN300" s="199"/>
      <c r="AO300" s="450"/>
      <c r="AP300" s="444"/>
      <c r="AQ300" s="444"/>
      <c r="AR300" s="444"/>
      <c r="AS300" s="444"/>
      <c r="AT300" s="444"/>
      <c r="AU300" s="199"/>
      <c r="AV300" s="450"/>
      <c r="AW300" s="444"/>
      <c r="AX300" s="444"/>
      <c r="AY300" s="444"/>
      <c r="AZ300" s="444"/>
      <c r="BA300" s="444"/>
      <c r="BB300" s="199"/>
    </row>
    <row r="301" spans="1:61" x14ac:dyDescent="0.3">
      <c r="A301" s="21" t="s">
        <v>1521</v>
      </c>
      <c r="B301" s="21" t="s">
        <v>12</v>
      </c>
      <c r="C301" s="21" t="s">
        <v>12</v>
      </c>
      <c r="D301" s="299" t="s">
        <v>1998</v>
      </c>
      <c r="E301" s="299" t="s">
        <v>9</v>
      </c>
      <c r="F301" s="299" t="s">
        <v>9</v>
      </c>
      <c r="G301" s="299" t="s">
        <v>1998</v>
      </c>
      <c r="H301" s="241">
        <v>284000</v>
      </c>
      <c r="I301" s="20">
        <v>619</v>
      </c>
      <c r="J301" s="20">
        <v>12</v>
      </c>
      <c r="K301" s="417">
        <v>51.583333333333336</v>
      </c>
      <c r="L301" s="243">
        <v>619</v>
      </c>
      <c r="M301" s="20">
        <v>12</v>
      </c>
      <c r="N301" s="20">
        <v>51.583333333333336</v>
      </c>
      <c r="O301" s="20">
        <v>730</v>
      </c>
      <c r="P301" s="20">
        <v>17</v>
      </c>
      <c r="Q301" s="20">
        <v>42.9</v>
      </c>
      <c r="R301" s="414">
        <v>314</v>
      </c>
      <c r="S301" s="378">
        <v>8</v>
      </c>
      <c r="T301" s="415">
        <v>39.200000000000003</v>
      </c>
      <c r="U301" s="378">
        <v>0</v>
      </c>
      <c r="V301" s="378">
        <v>0</v>
      </c>
      <c r="W301" s="378">
        <v>0</v>
      </c>
      <c r="X301" s="378">
        <v>0</v>
      </c>
      <c r="Y301" s="416">
        <v>0</v>
      </c>
      <c r="Z301" s="20"/>
      <c r="AA301" s="241">
        <v>284000</v>
      </c>
      <c r="AB301" s="417">
        <v>0</v>
      </c>
      <c r="AC301" s="417">
        <v>0</v>
      </c>
      <c r="AD301" s="20">
        <v>54</v>
      </c>
      <c r="AE301" s="20">
        <v>0</v>
      </c>
      <c r="AF301" s="20">
        <v>0</v>
      </c>
      <c r="AH301" s="379"/>
      <c r="AI301" s="378"/>
      <c r="AJ301" s="378"/>
      <c r="AK301" s="378"/>
      <c r="AL301" s="378"/>
      <c r="AM301" s="378"/>
      <c r="AN301" s="21"/>
      <c r="AO301" s="418"/>
      <c r="AP301" s="378"/>
      <c r="AQ301" s="378"/>
      <c r="AR301" s="378"/>
      <c r="AS301" s="378"/>
      <c r="AT301" s="378"/>
      <c r="AU301" s="21"/>
      <c r="AV301" s="418"/>
      <c r="AW301" s="378"/>
      <c r="AX301" s="378"/>
      <c r="AY301" s="378"/>
      <c r="AZ301" s="378"/>
      <c r="BA301" s="378"/>
      <c r="BB301" s="21"/>
    </row>
    <row r="302" spans="1:61" x14ac:dyDescent="0.3">
      <c r="A302" s="21" t="s">
        <v>1746</v>
      </c>
      <c r="B302" s="21" t="s">
        <v>19</v>
      </c>
      <c r="C302" s="21" t="s">
        <v>19</v>
      </c>
      <c r="D302" s="299" t="s">
        <v>1998</v>
      </c>
      <c r="E302" s="435" t="s">
        <v>1971</v>
      </c>
      <c r="F302" s="299" t="s">
        <v>1972</v>
      </c>
      <c r="G302" s="299" t="s">
        <v>38</v>
      </c>
      <c r="H302" s="241">
        <v>233800</v>
      </c>
      <c r="I302" s="20">
        <v>182</v>
      </c>
      <c r="J302" s="20">
        <v>3</v>
      </c>
      <c r="K302" s="417">
        <v>60.666666666666664</v>
      </c>
      <c r="L302" s="243">
        <v>182</v>
      </c>
      <c r="M302" s="20">
        <v>3</v>
      </c>
      <c r="N302" s="20">
        <v>60.666666666666664</v>
      </c>
      <c r="O302" s="20">
        <v>0</v>
      </c>
      <c r="P302" s="20">
        <v>0</v>
      </c>
      <c r="Q302" s="20">
        <v>0</v>
      </c>
      <c r="R302" s="414">
        <v>0</v>
      </c>
      <c r="S302" s="378">
        <v>0</v>
      </c>
      <c r="T302" s="415">
        <v>0</v>
      </c>
      <c r="U302" s="378">
        <v>0</v>
      </c>
      <c r="V302" s="378">
        <v>0</v>
      </c>
      <c r="W302" s="378">
        <v>0</v>
      </c>
      <c r="X302" s="378">
        <v>0</v>
      </c>
      <c r="Y302" s="416">
        <v>0</v>
      </c>
      <c r="Z302" s="20"/>
      <c r="AA302" s="241">
        <v>204800</v>
      </c>
      <c r="AB302" s="417">
        <v>40</v>
      </c>
      <c r="AC302" s="417">
        <v>26.333333333333332</v>
      </c>
      <c r="AD302" s="20">
        <v>61</v>
      </c>
      <c r="AE302" s="20">
        <v>4</v>
      </c>
      <c r="AF302" s="20">
        <v>160</v>
      </c>
      <c r="AH302" s="379"/>
      <c r="AI302" s="378"/>
      <c r="AJ302" s="378"/>
      <c r="AK302" s="378"/>
      <c r="AL302" s="378"/>
      <c r="AM302" s="378"/>
      <c r="AN302" s="20"/>
      <c r="AO302" s="418"/>
      <c r="AP302" s="378"/>
      <c r="AQ302" s="378"/>
      <c r="AR302" s="378"/>
      <c r="AS302" s="378"/>
      <c r="AT302" s="378"/>
      <c r="AU302" s="20"/>
      <c r="AV302" s="418"/>
      <c r="AW302" s="378"/>
      <c r="AX302" s="378"/>
      <c r="AY302" s="378"/>
      <c r="AZ302" s="378"/>
      <c r="BA302" s="378"/>
      <c r="BB302" s="20"/>
    </row>
    <row r="303" spans="1:61" x14ac:dyDescent="0.3">
      <c r="A303" s="199" t="s">
        <v>1194</v>
      </c>
      <c r="B303" s="199" t="s">
        <v>16</v>
      </c>
      <c r="C303" s="199" t="s">
        <v>16</v>
      </c>
      <c r="D303" s="441" t="s">
        <v>1998</v>
      </c>
      <c r="E303" s="441" t="s">
        <v>9</v>
      </c>
      <c r="F303" s="441" t="s">
        <v>9</v>
      </c>
      <c r="G303" s="441" t="s">
        <v>1998</v>
      </c>
      <c r="H303" s="245">
        <v>169600</v>
      </c>
      <c r="I303" s="246">
        <v>44</v>
      </c>
      <c r="J303" s="246">
        <v>1</v>
      </c>
      <c r="K303" s="442">
        <v>44</v>
      </c>
      <c r="L303" s="322">
        <v>44</v>
      </c>
      <c r="M303" s="246">
        <v>1</v>
      </c>
      <c r="N303" s="246">
        <v>44</v>
      </c>
      <c r="O303" s="246">
        <v>72</v>
      </c>
      <c r="P303" s="246">
        <v>1</v>
      </c>
      <c r="Q303" s="246">
        <v>72</v>
      </c>
      <c r="R303" s="443">
        <v>0</v>
      </c>
      <c r="S303" s="444">
        <v>0</v>
      </c>
      <c r="T303" s="445">
        <v>0</v>
      </c>
      <c r="U303" s="444">
        <v>1387</v>
      </c>
      <c r="V303" s="444">
        <v>22</v>
      </c>
      <c r="W303" s="444">
        <v>63.05</v>
      </c>
      <c r="X303" s="444">
        <v>1287</v>
      </c>
      <c r="Y303" s="446">
        <v>18</v>
      </c>
      <c r="Z303" s="199"/>
      <c r="AA303" s="245">
        <v>169600</v>
      </c>
      <c r="AB303" s="442">
        <v>0</v>
      </c>
      <c r="AC303" s="442">
        <v>0</v>
      </c>
      <c r="AD303" s="246">
        <v>32</v>
      </c>
      <c r="AE303" s="246">
        <v>0</v>
      </c>
      <c r="AF303" s="246">
        <v>0</v>
      </c>
      <c r="AG303" s="200"/>
      <c r="AH303" s="449"/>
      <c r="AI303" s="444"/>
      <c r="AJ303" s="444"/>
      <c r="AK303" s="444"/>
      <c r="AL303" s="444"/>
      <c r="AM303" s="444"/>
      <c r="AN303" s="199"/>
      <c r="AO303" s="450"/>
      <c r="AP303" s="444"/>
      <c r="AQ303" s="444"/>
      <c r="AR303" s="444"/>
      <c r="AS303" s="444"/>
      <c r="AT303" s="444"/>
      <c r="AU303" s="199"/>
      <c r="AV303" s="450"/>
      <c r="AW303" s="444"/>
      <c r="AX303" s="444"/>
      <c r="AY303" s="444"/>
      <c r="AZ303" s="444"/>
      <c r="BA303" s="444"/>
      <c r="BB303" s="199"/>
    </row>
    <row r="304" spans="1:61" x14ac:dyDescent="0.3">
      <c r="A304" s="21" t="s">
        <v>1195</v>
      </c>
      <c r="B304" s="21" t="s">
        <v>3</v>
      </c>
      <c r="C304" s="21" t="s">
        <v>1020</v>
      </c>
      <c r="D304" s="299" t="s">
        <v>1020</v>
      </c>
      <c r="E304" s="299" t="s">
        <v>9</v>
      </c>
      <c r="F304" s="299" t="s">
        <v>1020</v>
      </c>
      <c r="G304" s="299" t="s">
        <v>1020</v>
      </c>
      <c r="H304" s="241">
        <v>239300</v>
      </c>
      <c r="I304" s="20" t="s">
        <v>1020</v>
      </c>
      <c r="J304" s="20" t="s">
        <v>1020</v>
      </c>
      <c r="K304" s="417" t="s">
        <v>1020</v>
      </c>
      <c r="L304" s="243" t="s">
        <v>1020</v>
      </c>
      <c r="M304" s="20" t="s">
        <v>1020</v>
      </c>
      <c r="N304" s="20" t="s">
        <v>1020</v>
      </c>
      <c r="O304" s="20" t="s">
        <v>1020</v>
      </c>
      <c r="P304" s="20" t="s">
        <v>1020</v>
      </c>
      <c r="Q304" s="20" t="s">
        <v>1020</v>
      </c>
      <c r="R304" s="414" t="s">
        <v>1020</v>
      </c>
      <c r="S304" s="378" t="s">
        <v>1020</v>
      </c>
      <c r="T304" s="415" t="s">
        <v>1020</v>
      </c>
      <c r="U304" s="378" t="s">
        <v>1020</v>
      </c>
      <c r="V304" s="378" t="s">
        <v>1020</v>
      </c>
      <c r="W304" s="378" t="s">
        <v>1020</v>
      </c>
      <c r="X304" s="378" t="s">
        <v>1020</v>
      </c>
      <c r="Y304" s="416" t="s">
        <v>1020</v>
      </c>
      <c r="Z304" s="20"/>
      <c r="AA304" s="241">
        <v>229700</v>
      </c>
      <c r="AB304" s="417">
        <v>39</v>
      </c>
      <c r="AC304" s="417">
        <v>39</v>
      </c>
      <c r="AD304" s="20">
        <v>31</v>
      </c>
      <c r="AE304" s="20">
        <v>3</v>
      </c>
      <c r="AF304" s="20">
        <v>117</v>
      </c>
      <c r="AH304" s="418"/>
      <c r="AI304" s="378"/>
      <c r="AJ304" s="378"/>
      <c r="AK304" s="378"/>
      <c r="AL304" s="378"/>
      <c r="AM304" s="378"/>
      <c r="AN304" s="20"/>
      <c r="AO304" s="418"/>
      <c r="AP304" s="378"/>
      <c r="AQ304" s="378"/>
      <c r="AR304" s="378"/>
      <c r="AS304" s="378"/>
      <c r="AT304" s="378"/>
      <c r="AU304" s="20"/>
      <c r="AV304" s="418"/>
      <c r="AW304" s="378"/>
      <c r="AX304" s="378"/>
      <c r="AY304" s="378"/>
      <c r="AZ304" s="378"/>
      <c r="BA304" s="378"/>
      <c r="BB304" s="20"/>
    </row>
    <row r="305" spans="1:57" x14ac:dyDescent="0.3">
      <c r="A305" s="21" t="s">
        <v>1196</v>
      </c>
      <c r="B305" s="21" t="s">
        <v>20</v>
      </c>
      <c r="C305" s="21" t="s">
        <v>20</v>
      </c>
      <c r="D305" s="299" t="s">
        <v>1998</v>
      </c>
      <c r="E305" s="299" t="s">
        <v>9</v>
      </c>
      <c r="F305" s="299" t="s">
        <v>9</v>
      </c>
      <c r="G305" s="299" t="s">
        <v>1998</v>
      </c>
      <c r="H305" s="241">
        <v>427500</v>
      </c>
      <c r="I305" s="20">
        <v>1565</v>
      </c>
      <c r="J305" s="20">
        <v>22</v>
      </c>
      <c r="K305" s="417">
        <v>71.13636363636364</v>
      </c>
      <c r="L305" s="243">
        <v>1565</v>
      </c>
      <c r="M305" s="20">
        <v>22</v>
      </c>
      <c r="N305" s="20">
        <v>71.13636363636364</v>
      </c>
      <c r="O305" s="20">
        <v>1824</v>
      </c>
      <c r="P305" s="20">
        <v>20</v>
      </c>
      <c r="Q305" s="20">
        <v>91.2</v>
      </c>
      <c r="R305" s="414">
        <v>1111</v>
      </c>
      <c r="S305" s="378">
        <v>16</v>
      </c>
      <c r="T305" s="415">
        <v>69.400000000000006</v>
      </c>
      <c r="U305" s="378">
        <v>1738</v>
      </c>
      <c r="V305" s="378">
        <v>22</v>
      </c>
      <c r="W305" s="378">
        <v>79</v>
      </c>
      <c r="X305" s="378">
        <v>1635</v>
      </c>
      <c r="Y305" s="416">
        <v>22</v>
      </c>
      <c r="Z305" s="21"/>
      <c r="AA305" s="241">
        <v>459900</v>
      </c>
      <c r="AB305" s="417">
        <v>87.25</v>
      </c>
      <c r="AC305" s="417">
        <v>100</v>
      </c>
      <c r="AD305" s="20">
        <v>61</v>
      </c>
      <c r="AE305" s="20">
        <v>8</v>
      </c>
      <c r="AF305" s="20">
        <v>698</v>
      </c>
      <c r="AH305" s="379"/>
      <c r="AI305" s="378"/>
      <c r="AJ305" s="378"/>
      <c r="AK305" s="378"/>
      <c r="AL305" s="378"/>
      <c r="AM305" s="378"/>
      <c r="AN305" s="21"/>
      <c r="AO305" s="418"/>
      <c r="AP305" s="378"/>
      <c r="AQ305" s="378"/>
      <c r="AR305" s="378"/>
      <c r="AS305" s="378"/>
      <c r="AT305" s="378"/>
      <c r="AU305" s="21"/>
      <c r="AV305" s="418"/>
      <c r="AW305" s="378"/>
      <c r="AX305" s="378"/>
      <c r="AY305" s="378"/>
      <c r="AZ305" s="378"/>
      <c r="BA305" s="378"/>
      <c r="BB305" s="21"/>
    </row>
    <row r="306" spans="1:57" x14ac:dyDescent="0.3">
      <c r="A306" s="21" t="s">
        <v>1197</v>
      </c>
      <c r="B306" s="21" t="s">
        <v>21</v>
      </c>
      <c r="C306" s="21" t="s">
        <v>21</v>
      </c>
      <c r="D306" s="299" t="s">
        <v>1998</v>
      </c>
      <c r="E306" s="299" t="s">
        <v>1972</v>
      </c>
      <c r="F306" s="299" t="s">
        <v>1972</v>
      </c>
      <c r="G306" s="299" t="s">
        <v>1998</v>
      </c>
      <c r="H306" s="241">
        <v>432700</v>
      </c>
      <c r="I306" s="20">
        <v>1336</v>
      </c>
      <c r="J306" s="20">
        <v>17</v>
      </c>
      <c r="K306" s="417">
        <v>78.588235294117652</v>
      </c>
      <c r="L306" s="243">
        <v>1336</v>
      </c>
      <c r="M306" s="20">
        <v>17</v>
      </c>
      <c r="N306" s="20">
        <v>78.588235294117652</v>
      </c>
      <c r="O306" s="20">
        <v>1306</v>
      </c>
      <c r="P306" s="20">
        <v>15</v>
      </c>
      <c r="Q306" s="20">
        <v>87.1</v>
      </c>
      <c r="R306" s="414">
        <v>834</v>
      </c>
      <c r="S306" s="378">
        <v>13</v>
      </c>
      <c r="T306" s="415">
        <v>64.2</v>
      </c>
      <c r="U306" s="378">
        <v>2092</v>
      </c>
      <c r="V306" s="378">
        <v>22</v>
      </c>
      <c r="W306" s="378">
        <v>95.09</v>
      </c>
      <c r="X306" s="378">
        <v>1839</v>
      </c>
      <c r="Y306" s="416">
        <v>22</v>
      </c>
      <c r="Z306" s="21"/>
      <c r="AA306" s="241">
        <v>318700</v>
      </c>
      <c r="AB306" s="417">
        <v>39</v>
      </c>
      <c r="AC306" s="417">
        <v>30.333333333333332</v>
      </c>
      <c r="AD306" s="20">
        <v>127</v>
      </c>
      <c r="AE306" s="20">
        <v>4</v>
      </c>
      <c r="AF306" s="20">
        <v>156</v>
      </c>
      <c r="AH306" s="379"/>
      <c r="AI306" s="378"/>
      <c r="AJ306" s="378"/>
      <c r="AK306" s="378"/>
      <c r="AL306" s="378"/>
      <c r="AM306" s="378"/>
      <c r="AN306" s="21"/>
      <c r="AO306" s="418"/>
      <c r="AP306" s="378"/>
      <c r="AQ306" s="378"/>
      <c r="AR306" s="378"/>
      <c r="AS306" s="378"/>
      <c r="AT306" s="378"/>
      <c r="AU306" s="21"/>
      <c r="AV306" s="418"/>
      <c r="AW306" s="378"/>
      <c r="AX306" s="378"/>
      <c r="AY306" s="378"/>
      <c r="AZ306" s="378"/>
      <c r="BA306" s="378"/>
      <c r="BB306" s="21"/>
    </row>
    <row r="307" spans="1:57" x14ac:dyDescent="0.3">
      <c r="A307" s="199" t="s">
        <v>1654</v>
      </c>
      <c r="B307" s="199" t="s">
        <v>14</v>
      </c>
      <c r="C307" s="199" t="s">
        <v>14</v>
      </c>
      <c r="D307" s="441" t="s">
        <v>1998</v>
      </c>
      <c r="E307" s="435" t="s">
        <v>38</v>
      </c>
      <c r="F307" s="441" t="s">
        <v>10</v>
      </c>
      <c r="G307" s="441" t="s">
        <v>38</v>
      </c>
      <c r="H307" s="245">
        <v>123900</v>
      </c>
      <c r="I307" s="246">
        <v>0</v>
      </c>
      <c r="J307" s="246">
        <v>0</v>
      </c>
      <c r="K307" s="442" t="s">
        <v>1020</v>
      </c>
      <c r="L307" s="322">
        <v>0</v>
      </c>
      <c r="M307" s="246">
        <v>0</v>
      </c>
      <c r="N307" s="246">
        <v>0</v>
      </c>
      <c r="O307" s="246">
        <v>0</v>
      </c>
      <c r="P307" s="246">
        <v>0</v>
      </c>
      <c r="Q307" s="246">
        <v>0</v>
      </c>
      <c r="R307" s="443">
        <v>0</v>
      </c>
      <c r="S307" s="444">
        <v>0</v>
      </c>
      <c r="T307" s="445">
        <v>0</v>
      </c>
      <c r="U307" s="444">
        <v>0</v>
      </c>
      <c r="V307" s="444">
        <v>0</v>
      </c>
      <c r="W307" s="444">
        <v>0</v>
      </c>
      <c r="X307" s="444">
        <v>0</v>
      </c>
      <c r="Y307" s="446">
        <v>0</v>
      </c>
      <c r="Z307" s="246"/>
      <c r="AA307" s="245">
        <v>123900</v>
      </c>
      <c r="AB307" s="442">
        <v>0</v>
      </c>
      <c r="AC307" s="442">
        <v>0</v>
      </c>
      <c r="AD307" s="246">
        <v>23</v>
      </c>
      <c r="AE307" s="246">
        <v>0</v>
      </c>
      <c r="AF307" s="246">
        <v>0</v>
      </c>
      <c r="AG307" s="200"/>
      <c r="AH307" s="449"/>
      <c r="AI307" s="444"/>
      <c r="AJ307" s="444"/>
      <c r="AK307" s="444"/>
      <c r="AL307" s="444"/>
      <c r="AM307" s="444"/>
      <c r="AN307" s="246"/>
      <c r="AO307" s="450"/>
      <c r="AP307" s="444"/>
      <c r="AQ307" s="444"/>
      <c r="AR307" s="444"/>
      <c r="AS307" s="444"/>
      <c r="AT307" s="444"/>
      <c r="AU307" s="246"/>
      <c r="AV307" s="450"/>
      <c r="AW307" s="444"/>
      <c r="AX307" s="444"/>
      <c r="AY307" s="444"/>
      <c r="AZ307" s="444"/>
      <c r="BA307" s="444"/>
      <c r="BB307" s="246"/>
    </row>
    <row r="308" spans="1:57" x14ac:dyDescent="0.3">
      <c r="A308" s="199" t="s">
        <v>1904</v>
      </c>
      <c r="B308" s="199" t="s">
        <v>22</v>
      </c>
      <c r="C308" s="199" t="s">
        <v>1020</v>
      </c>
      <c r="D308" s="441" t="s">
        <v>1020</v>
      </c>
      <c r="E308" s="441" t="s">
        <v>1972</v>
      </c>
      <c r="F308" s="441" t="s">
        <v>1020</v>
      </c>
      <c r="G308" s="441" t="s">
        <v>1020</v>
      </c>
      <c r="H308" s="245">
        <v>117300</v>
      </c>
      <c r="I308" s="246" t="s">
        <v>1020</v>
      </c>
      <c r="J308" s="246" t="s">
        <v>1020</v>
      </c>
      <c r="K308" s="442" t="s">
        <v>1020</v>
      </c>
      <c r="L308" s="322" t="s">
        <v>1020</v>
      </c>
      <c r="M308" s="246" t="s">
        <v>1020</v>
      </c>
      <c r="N308" s="246" t="s">
        <v>1020</v>
      </c>
      <c r="O308" s="246" t="s">
        <v>1020</v>
      </c>
      <c r="P308" s="246" t="s">
        <v>1020</v>
      </c>
      <c r="Q308" s="246" t="s">
        <v>1020</v>
      </c>
      <c r="R308" s="443" t="s">
        <v>1020</v>
      </c>
      <c r="S308" s="444" t="s">
        <v>1020</v>
      </c>
      <c r="T308" s="445" t="s">
        <v>1020</v>
      </c>
      <c r="U308" s="444" t="s">
        <v>1020</v>
      </c>
      <c r="V308" s="444" t="s">
        <v>1020</v>
      </c>
      <c r="W308" s="444" t="s">
        <v>1020</v>
      </c>
      <c r="X308" s="444" t="s">
        <v>1020</v>
      </c>
      <c r="Y308" s="446" t="s">
        <v>1020</v>
      </c>
      <c r="Z308" s="246"/>
      <c r="AA308" s="245">
        <v>117300</v>
      </c>
      <c r="AB308" s="442">
        <v>0</v>
      </c>
      <c r="AC308" s="442">
        <v>0</v>
      </c>
      <c r="AD308" s="246">
        <v>22</v>
      </c>
      <c r="AE308" s="246">
        <v>0</v>
      </c>
      <c r="AF308" s="246">
        <v>0</v>
      </c>
      <c r="AG308" s="200"/>
      <c r="AH308" s="449"/>
      <c r="AI308" s="444"/>
      <c r="AJ308" s="444"/>
      <c r="AK308" s="444"/>
      <c r="AL308" s="444"/>
      <c r="AM308" s="444"/>
      <c r="AN308" s="199"/>
      <c r="AO308" s="450"/>
      <c r="AP308" s="444"/>
      <c r="AQ308" s="444"/>
      <c r="AR308" s="444"/>
      <c r="AS308" s="444"/>
      <c r="AT308" s="444"/>
      <c r="AU308" s="199"/>
      <c r="AV308" s="450"/>
      <c r="AW308" s="444"/>
      <c r="AX308" s="444"/>
      <c r="AY308" s="444"/>
      <c r="AZ308" s="444"/>
      <c r="BA308" s="444"/>
      <c r="BB308" s="199"/>
    </row>
    <row r="309" spans="1:57" x14ac:dyDescent="0.3">
      <c r="A309" s="21" t="s">
        <v>978</v>
      </c>
      <c r="B309" s="21" t="s">
        <v>12</v>
      </c>
      <c r="C309" s="21" t="s">
        <v>12</v>
      </c>
      <c r="D309" s="299" t="s">
        <v>1998</v>
      </c>
      <c r="E309" s="299" t="s">
        <v>10</v>
      </c>
      <c r="F309" s="299" t="s">
        <v>10</v>
      </c>
      <c r="G309" s="299" t="s">
        <v>1998</v>
      </c>
      <c r="H309" s="241">
        <v>387900</v>
      </c>
      <c r="I309" s="20">
        <v>775</v>
      </c>
      <c r="J309" s="20">
        <v>11</v>
      </c>
      <c r="K309" s="417">
        <v>70.454545454545453</v>
      </c>
      <c r="L309" s="243">
        <v>775</v>
      </c>
      <c r="M309" s="20">
        <v>11</v>
      </c>
      <c r="N309" s="20">
        <v>70.454545454545453</v>
      </c>
      <c r="O309" s="20">
        <v>130</v>
      </c>
      <c r="P309" s="20">
        <v>3</v>
      </c>
      <c r="Q309" s="20">
        <v>43.3</v>
      </c>
      <c r="R309" s="414">
        <v>385</v>
      </c>
      <c r="S309" s="378">
        <v>6</v>
      </c>
      <c r="T309" s="415">
        <v>64.2</v>
      </c>
      <c r="U309" s="378">
        <v>432</v>
      </c>
      <c r="V309" s="378">
        <v>7</v>
      </c>
      <c r="W309" s="378">
        <v>61.71</v>
      </c>
      <c r="X309" s="378">
        <v>0</v>
      </c>
      <c r="Y309" s="416">
        <v>0</v>
      </c>
      <c r="Z309" s="20"/>
      <c r="AA309" s="241">
        <v>387900</v>
      </c>
      <c r="AB309" s="417">
        <v>0</v>
      </c>
      <c r="AC309" s="417">
        <v>0</v>
      </c>
      <c r="AD309" s="20">
        <v>73</v>
      </c>
      <c r="AE309" s="20">
        <v>0</v>
      </c>
      <c r="AF309" s="20">
        <v>0</v>
      </c>
      <c r="AH309" s="418"/>
      <c r="AI309" s="378"/>
      <c r="AJ309" s="378"/>
      <c r="AK309" s="378"/>
      <c r="AL309" s="378"/>
      <c r="AM309" s="378"/>
      <c r="AN309" s="20"/>
      <c r="AO309" s="418"/>
      <c r="AP309" s="378"/>
      <c r="AQ309" s="378"/>
      <c r="AR309" s="378"/>
      <c r="AS309" s="378"/>
      <c r="AT309" s="378"/>
      <c r="AU309" s="20"/>
      <c r="AV309" s="418"/>
      <c r="AW309" s="378"/>
      <c r="AX309" s="378"/>
      <c r="AY309" s="378"/>
      <c r="AZ309" s="378"/>
      <c r="BA309" s="378"/>
      <c r="BB309" s="20"/>
    </row>
    <row r="310" spans="1:57" x14ac:dyDescent="0.3">
      <c r="A310" s="21" t="s">
        <v>907</v>
      </c>
      <c r="B310" s="21" t="s">
        <v>18</v>
      </c>
      <c r="C310" s="21" t="s">
        <v>18</v>
      </c>
      <c r="D310" s="299" t="s">
        <v>1998</v>
      </c>
      <c r="E310" s="299" t="s">
        <v>38</v>
      </c>
      <c r="F310" s="299" t="s">
        <v>38</v>
      </c>
      <c r="G310" s="299" t="s">
        <v>1998</v>
      </c>
      <c r="H310" s="241">
        <v>519500</v>
      </c>
      <c r="I310" s="20">
        <v>2076</v>
      </c>
      <c r="J310" s="20">
        <v>22</v>
      </c>
      <c r="K310" s="417">
        <v>94.36363636363636</v>
      </c>
      <c r="L310" s="243">
        <v>2076</v>
      </c>
      <c r="M310" s="20">
        <v>22</v>
      </c>
      <c r="N310" s="20">
        <v>94.36363636363636</v>
      </c>
      <c r="O310" s="20">
        <v>2065</v>
      </c>
      <c r="P310" s="20">
        <v>22</v>
      </c>
      <c r="Q310" s="20">
        <v>93.9</v>
      </c>
      <c r="R310" s="414">
        <v>1799</v>
      </c>
      <c r="S310" s="378">
        <v>17</v>
      </c>
      <c r="T310" s="415">
        <v>105.8</v>
      </c>
      <c r="U310" s="378">
        <v>1884</v>
      </c>
      <c r="V310" s="378">
        <v>22</v>
      </c>
      <c r="W310" s="378">
        <v>85.64</v>
      </c>
      <c r="X310" s="378">
        <v>2037</v>
      </c>
      <c r="Y310" s="416">
        <v>20</v>
      </c>
      <c r="Z310" s="21"/>
      <c r="AA310" s="241">
        <v>570400</v>
      </c>
      <c r="AB310" s="417">
        <v>95.625</v>
      </c>
      <c r="AC310" s="417">
        <v>121.66666666666667</v>
      </c>
      <c r="AD310" s="20">
        <v>48</v>
      </c>
      <c r="AE310" s="20">
        <v>8</v>
      </c>
      <c r="AF310" s="20">
        <v>765</v>
      </c>
      <c r="AH310" s="379"/>
      <c r="AI310" s="378"/>
      <c r="AJ310" s="378"/>
      <c r="AK310" s="378"/>
      <c r="AL310" s="378"/>
      <c r="AM310" s="378"/>
      <c r="AN310" s="21"/>
      <c r="AO310" s="418"/>
      <c r="AP310" s="378"/>
      <c r="AQ310" s="378"/>
      <c r="AR310" s="378"/>
      <c r="AS310" s="378"/>
      <c r="AT310" s="378"/>
      <c r="AU310" s="21"/>
      <c r="AV310" s="418"/>
      <c r="AW310" s="378"/>
      <c r="AX310" s="378"/>
      <c r="AY310" s="378"/>
      <c r="AZ310" s="378"/>
      <c r="BA310" s="378"/>
      <c r="BB310" s="21"/>
    </row>
    <row r="311" spans="1:57" x14ac:dyDescent="0.3">
      <c r="A311" s="21" t="s">
        <v>1721</v>
      </c>
      <c r="B311" s="21" t="s">
        <v>41</v>
      </c>
      <c r="C311" s="21" t="s">
        <v>41</v>
      </c>
      <c r="D311" s="299" t="s">
        <v>1998</v>
      </c>
      <c r="E311" s="435" t="s">
        <v>38</v>
      </c>
      <c r="F311" s="299" t="s">
        <v>1975</v>
      </c>
      <c r="G311" s="299" t="s">
        <v>38</v>
      </c>
      <c r="H311" s="241">
        <v>328600</v>
      </c>
      <c r="I311" s="20">
        <v>373</v>
      </c>
      <c r="J311" s="20">
        <v>5</v>
      </c>
      <c r="K311" s="417">
        <v>74.599999999999994</v>
      </c>
      <c r="L311" s="243">
        <v>373</v>
      </c>
      <c r="M311" s="20">
        <v>5</v>
      </c>
      <c r="N311" s="20">
        <v>74.599999999999994</v>
      </c>
      <c r="O311" s="20">
        <v>0</v>
      </c>
      <c r="P311" s="20">
        <v>0</v>
      </c>
      <c r="Q311" s="20">
        <v>0</v>
      </c>
      <c r="R311" s="414">
        <v>0</v>
      </c>
      <c r="S311" s="378">
        <v>0</v>
      </c>
      <c r="T311" s="415">
        <v>0</v>
      </c>
      <c r="U311" s="378">
        <v>0</v>
      </c>
      <c r="V311" s="378">
        <v>0</v>
      </c>
      <c r="W311" s="378">
        <v>0</v>
      </c>
      <c r="X311" s="378">
        <v>0</v>
      </c>
      <c r="Y311" s="416">
        <v>0</v>
      </c>
      <c r="Z311" s="21"/>
      <c r="AA311" s="241">
        <v>328600</v>
      </c>
      <c r="AB311" s="417">
        <v>0</v>
      </c>
      <c r="AC311" s="417">
        <v>0</v>
      </c>
      <c r="AD311" s="20">
        <v>62</v>
      </c>
      <c r="AE311" s="20">
        <v>0</v>
      </c>
      <c r="AF311" s="20">
        <v>0</v>
      </c>
      <c r="AH311" s="379"/>
      <c r="AI311" s="378"/>
      <c r="AJ311" s="378"/>
      <c r="AK311" s="378"/>
      <c r="AL311" s="378"/>
      <c r="AM311" s="378"/>
      <c r="AN311" s="20"/>
      <c r="AO311" s="418"/>
      <c r="AP311" s="378"/>
      <c r="AQ311" s="378"/>
      <c r="AR311" s="378"/>
      <c r="AS311" s="378"/>
      <c r="AT311" s="378"/>
      <c r="AU311" s="20"/>
      <c r="AV311" s="418"/>
      <c r="AW311" s="378"/>
      <c r="AX311" s="378"/>
      <c r="AY311" s="378"/>
      <c r="AZ311" s="378"/>
      <c r="BA311" s="378"/>
      <c r="BB311" s="20"/>
    </row>
    <row r="312" spans="1:57" x14ac:dyDescent="0.3">
      <c r="A312" s="199" t="s">
        <v>1905</v>
      </c>
      <c r="B312" s="199" t="s">
        <v>15</v>
      </c>
      <c r="C312" s="199" t="s">
        <v>1020</v>
      </c>
      <c r="D312" s="441" t="s">
        <v>1020</v>
      </c>
      <c r="E312" s="441" t="s">
        <v>9</v>
      </c>
      <c r="F312" s="441" t="s">
        <v>1020</v>
      </c>
      <c r="G312" s="441" t="s">
        <v>1020</v>
      </c>
      <c r="H312" s="245">
        <v>117300</v>
      </c>
      <c r="I312" s="246" t="s">
        <v>1020</v>
      </c>
      <c r="J312" s="246" t="s">
        <v>1020</v>
      </c>
      <c r="K312" s="442" t="s">
        <v>1020</v>
      </c>
      <c r="L312" s="322" t="s">
        <v>1020</v>
      </c>
      <c r="M312" s="246" t="s">
        <v>1020</v>
      </c>
      <c r="N312" s="246" t="s">
        <v>1020</v>
      </c>
      <c r="O312" s="246" t="s">
        <v>1020</v>
      </c>
      <c r="P312" s="246" t="s">
        <v>1020</v>
      </c>
      <c r="Q312" s="246" t="s">
        <v>1020</v>
      </c>
      <c r="R312" s="443" t="s">
        <v>1020</v>
      </c>
      <c r="S312" s="444" t="s">
        <v>1020</v>
      </c>
      <c r="T312" s="445" t="s">
        <v>1020</v>
      </c>
      <c r="U312" s="444" t="s">
        <v>1020</v>
      </c>
      <c r="V312" s="444" t="s">
        <v>1020</v>
      </c>
      <c r="W312" s="444" t="s">
        <v>1020</v>
      </c>
      <c r="X312" s="444" t="s">
        <v>1020</v>
      </c>
      <c r="Y312" s="446" t="s">
        <v>1020</v>
      </c>
      <c r="Z312" s="246"/>
      <c r="AA312" s="245">
        <v>117300</v>
      </c>
      <c r="AB312" s="442">
        <v>0</v>
      </c>
      <c r="AC312" s="442">
        <v>0</v>
      </c>
      <c r="AD312" s="246">
        <v>22</v>
      </c>
      <c r="AE312" s="246">
        <v>0</v>
      </c>
      <c r="AF312" s="246">
        <v>0</v>
      </c>
      <c r="AG312" s="200"/>
      <c r="AH312" s="449"/>
      <c r="AI312" s="444"/>
      <c r="AJ312" s="444"/>
      <c r="AK312" s="444"/>
      <c r="AL312" s="444"/>
      <c r="AM312" s="444"/>
      <c r="AN312" s="199"/>
      <c r="AO312" s="450"/>
      <c r="AP312" s="444"/>
      <c r="AQ312" s="444"/>
      <c r="AR312" s="444"/>
      <c r="AS312" s="444"/>
      <c r="AT312" s="444"/>
      <c r="AU312" s="199"/>
      <c r="AV312" s="450"/>
      <c r="AW312" s="444"/>
      <c r="AX312" s="444"/>
      <c r="AY312" s="444"/>
      <c r="AZ312" s="444"/>
      <c r="BA312" s="444"/>
      <c r="BB312" s="199"/>
    </row>
    <row r="313" spans="1:57" x14ac:dyDescent="0.3">
      <c r="A313" s="21" t="s">
        <v>908</v>
      </c>
      <c r="B313" s="21" t="s">
        <v>23</v>
      </c>
      <c r="C313" s="21" t="s">
        <v>23</v>
      </c>
      <c r="D313" s="299" t="s">
        <v>1998</v>
      </c>
      <c r="E313" s="299" t="s">
        <v>11</v>
      </c>
      <c r="F313" s="299" t="s">
        <v>11</v>
      </c>
      <c r="G313" s="299" t="s">
        <v>1998</v>
      </c>
      <c r="H313" s="241">
        <v>359600</v>
      </c>
      <c r="I313" s="20">
        <v>508</v>
      </c>
      <c r="J313" s="20">
        <v>7</v>
      </c>
      <c r="K313" s="417">
        <v>72.571428571428569</v>
      </c>
      <c r="L313" s="243">
        <v>508</v>
      </c>
      <c r="M313" s="20">
        <v>7</v>
      </c>
      <c r="N313" s="20">
        <v>72.571428571428569</v>
      </c>
      <c r="O313" s="20">
        <v>0</v>
      </c>
      <c r="P313" s="20">
        <v>0</v>
      </c>
      <c r="Q313" s="20">
        <v>0</v>
      </c>
      <c r="R313" s="414">
        <v>0</v>
      </c>
      <c r="S313" s="378">
        <v>0</v>
      </c>
      <c r="T313" s="415">
        <v>0</v>
      </c>
      <c r="U313" s="378">
        <v>0</v>
      </c>
      <c r="V313" s="378">
        <v>0</v>
      </c>
      <c r="W313" s="378">
        <v>0</v>
      </c>
      <c r="X313" s="378">
        <v>0</v>
      </c>
      <c r="Y313" s="416">
        <v>0</v>
      </c>
      <c r="Z313" s="20"/>
      <c r="AA313" s="241">
        <v>359600</v>
      </c>
      <c r="AB313" s="417">
        <v>0</v>
      </c>
      <c r="AC313" s="417">
        <v>0</v>
      </c>
      <c r="AD313" s="20">
        <v>68</v>
      </c>
      <c r="AE313" s="20">
        <v>0</v>
      </c>
      <c r="AF313" s="20">
        <v>0</v>
      </c>
      <c r="AH313" s="418"/>
      <c r="AI313" s="378"/>
      <c r="AJ313" s="378"/>
      <c r="AK313" s="378"/>
      <c r="AL313" s="378"/>
      <c r="AM313" s="378"/>
      <c r="AN313" s="21"/>
      <c r="AO313" s="418"/>
      <c r="AP313" s="378"/>
      <c r="AQ313" s="378"/>
      <c r="AR313" s="378"/>
      <c r="AS313" s="378"/>
      <c r="AT313" s="378"/>
      <c r="AU313" s="21"/>
      <c r="AV313" s="418"/>
      <c r="AW313" s="378"/>
      <c r="AX313" s="378"/>
      <c r="AY313" s="378"/>
      <c r="AZ313" s="378"/>
      <c r="BA313" s="378"/>
      <c r="BB313" s="21"/>
    </row>
    <row r="314" spans="1:57" s="200" customFormat="1" x14ac:dyDescent="0.3">
      <c r="A314" s="21" t="s">
        <v>1200</v>
      </c>
      <c r="B314" s="21" t="s">
        <v>19</v>
      </c>
      <c r="C314" s="21" t="s">
        <v>19</v>
      </c>
      <c r="D314" s="299" t="s">
        <v>1998</v>
      </c>
      <c r="E314" s="299" t="s">
        <v>9</v>
      </c>
      <c r="F314" s="299" t="s">
        <v>9</v>
      </c>
      <c r="G314" s="299" t="s">
        <v>1998</v>
      </c>
      <c r="H314" s="241">
        <v>318700</v>
      </c>
      <c r="I314" s="20">
        <v>984</v>
      </c>
      <c r="J314" s="20">
        <v>17</v>
      </c>
      <c r="K314" s="417">
        <v>57.882352941176471</v>
      </c>
      <c r="L314" s="243">
        <v>984</v>
      </c>
      <c r="M314" s="20">
        <v>17</v>
      </c>
      <c r="N314" s="20">
        <v>57.882352941176471</v>
      </c>
      <c r="O314" s="20">
        <v>1444</v>
      </c>
      <c r="P314" s="20">
        <v>19</v>
      </c>
      <c r="Q314" s="20">
        <v>76</v>
      </c>
      <c r="R314" s="414">
        <v>1672</v>
      </c>
      <c r="S314" s="378">
        <v>17</v>
      </c>
      <c r="T314" s="415">
        <v>98.4</v>
      </c>
      <c r="U314" s="378">
        <v>1661</v>
      </c>
      <c r="V314" s="378">
        <v>19</v>
      </c>
      <c r="W314" s="378">
        <v>87.42</v>
      </c>
      <c r="X314" s="378">
        <v>1654</v>
      </c>
      <c r="Y314" s="416">
        <v>22</v>
      </c>
      <c r="Z314" s="20"/>
      <c r="AA314" s="241">
        <v>476900</v>
      </c>
      <c r="AB314" s="417">
        <v>94.25</v>
      </c>
      <c r="AC314" s="417">
        <v>101</v>
      </c>
      <c r="AD314" s="20">
        <v>86</v>
      </c>
      <c r="AE314" s="20">
        <v>8</v>
      </c>
      <c r="AF314" s="20">
        <v>754</v>
      </c>
      <c r="AG314"/>
      <c r="AH314" s="418"/>
      <c r="AI314" s="378"/>
      <c r="AJ314" s="378"/>
      <c r="AK314" s="378"/>
      <c r="AL314" s="378"/>
      <c r="AM314" s="378"/>
      <c r="AN314" s="20"/>
      <c r="AO314" s="418"/>
      <c r="AP314" s="378"/>
      <c r="AQ314" s="378"/>
      <c r="AR314" s="378"/>
      <c r="AS314" s="378"/>
      <c r="AT314" s="378"/>
      <c r="AU314" s="20"/>
      <c r="AV314" s="418"/>
      <c r="AW314" s="378"/>
      <c r="AX314" s="378"/>
      <c r="AY314" s="378"/>
      <c r="AZ314" s="378"/>
      <c r="BA314" s="378"/>
      <c r="BB314" s="20"/>
      <c r="BC314"/>
      <c r="BD314"/>
      <c r="BE314"/>
    </row>
    <row r="315" spans="1:57" x14ac:dyDescent="0.3">
      <c r="A315" s="21" t="s">
        <v>1201</v>
      </c>
      <c r="B315" s="21" t="s">
        <v>24</v>
      </c>
      <c r="C315" s="21" t="s">
        <v>24</v>
      </c>
      <c r="D315" s="299" t="s">
        <v>1998</v>
      </c>
      <c r="E315" s="299" t="s">
        <v>38</v>
      </c>
      <c r="F315" s="299" t="s">
        <v>38</v>
      </c>
      <c r="G315" s="299" t="s">
        <v>1998</v>
      </c>
      <c r="H315" s="241">
        <v>377100</v>
      </c>
      <c r="I315" s="20">
        <v>1507</v>
      </c>
      <c r="J315" s="20">
        <v>22</v>
      </c>
      <c r="K315" s="417">
        <v>68.5</v>
      </c>
      <c r="L315" s="243">
        <v>1507</v>
      </c>
      <c r="M315" s="20">
        <v>22</v>
      </c>
      <c r="N315" s="20">
        <v>68.5</v>
      </c>
      <c r="O315" s="20">
        <v>1196</v>
      </c>
      <c r="P315" s="20">
        <v>18</v>
      </c>
      <c r="Q315" s="20">
        <v>66.400000000000006</v>
      </c>
      <c r="R315" s="414">
        <v>974</v>
      </c>
      <c r="S315" s="378">
        <v>16</v>
      </c>
      <c r="T315" s="415">
        <v>60.9</v>
      </c>
      <c r="U315" s="378">
        <v>761</v>
      </c>
      <c r="V315" s="378">
        <v>13</v>
      </c>
      <c r="W315" s="378">
        <v>58.54</v>
      </c>
      <c r="X315" s="378">
        <v>1318</v>
      </c>
      <c r="Y315" s="416">
        <v>22</v>
      </c>
      <c r="Z315" s="280"/>
      <c r="AA315" s="241">
        <v>334600</v>
      </c>
      <c r="AB315" s="417">
        <v>61.375</v>
      </c>
      <c r="AC315" s="417">
        <v>70.666666666666671</v>
      </c>
      <c r="AD315" s="20">
        <v>35</v>
      </c>
      <c r="AE315" s="20">
        <v>8</v>
      </c>
      <c r="AF315" s="20">
        <v>491</v>
      </c>
      <c r="AH315" s="418"/>
      <c r="AI315" s="378"/>
      <c r="AJ315" s="378"/>
      <c r="AK315" s="378"/>
      <c r="AL315" s="378"/>
      <c r="AM315" s="378"/>
      <c r="AN315" s="63"/>
      <c r="AO315" s="418"/>
      <c r="AP315" s="378"/>
      <c r="AQ315" s="378"/>
      <c r="AR315" s="378"/>
      <c r="AS315" s="378"/>
      <c r="AT315" s="378"/>
      <c r="AU315" s="63"/>
      <c r="AV315" s="418"/>
      <c r="AW315" s="378"/>
      <c r="AX315" s="378"/>
      <c r="AY315" s="378"/>
      <c r="AZ315" s="378"/>
      <c r="BA315" s="378"/>
      <c r="BB315" s="63"/>
    </row>
    <row r="316" spans="1:57" x14ac:dyDescent="0.3">
      <c r="A316" s="199" t="s">
        <v>1655</v>
      </c>
      <c r="B316" s="199" t="s">
        <v>41</v>
      </c>
      <c r="C316" s="199" t="s">
        <v>41</v>
      </c>
      <c r="D316" s="441" t="s">
        <v>1998</v>
      </c>
      <c r="E316" s="441" t="s">
        <v>1973</v>
      </c>
      <c r="F316" s="441" t="s">
        <v>1973</v>
      </c>
      <c r="G316" s="441" t="s">
        <v>1998</v>
      </c>
      <c r="H316" s="245">
        <v>123900</v>
      </c>
      <c r="I316" s="246">
        <v>0</v>
      </c>
      <c r="J316" s="246">
        <v>0</v>
      </c>
      <c r="K316" s="442" t="s">
        <v>1020</v>
      </c>
      <c r="L316" s="322">
        <v>0</v>
      </c>
      <c r="M316" s="246">
        <v>0</v>
      </c>
      <c r="N316" s="246">
        <v>0</v>
      </c>
      <c r="O316" s="246">
        <v>0</v>
      </c>
      <c r="P316" s="246">
        <v>0</v>
      </c>
      <c r="Q316" s="246">
        <v>0</v>
      </c>
      <c r="R316" s="443">
        <v>0</v>
      </c>
      <c r="S316" s="444">
        <v>0</v>
      </c>
      <c r="T316" s="445">
        <v>0</v>
      </c>
      <c r="U316" s="444">
        <v>0</v>
      </c>
      <c r="V316" s="444">
        <v>0</v>
      </c>
      <c r="W316" s="444">
        <v>0</v>
      </c>
      <c r="X316" s="444">
        <v>0</v>
      </c>
      <c r="Y316" s="446">
        <v>0</v>
      </c>
      <c r="Z316" s="372"/>
      <c r="AA316" s="245">
        <v>123900</v>
      </c>
      <c r="AB316" s="442">
        <v>0</v>
      </c>
      <c r="AC316" s="442">
        <v>0</v>
      </c>
      <c r="AD316" s="246">
        <v>23</v>
      </c>
      <c r="AE316" s="246">
        <v>0</v>
      </c>
      <c r="AF316" s="246">
        <v>0</v>
      </c>
      <c r="AG316" s="200"/>
      <c r="AH316" s="449"/>
      <c r="AI316" s="444"/>
      <c r="AJ316" s="444"/>
      <c r="AK316" s="444"/>
      <c r="AL316" s="444"/>
      <c r="AM316" s="444"/>
      <c r="AN316" s="244"/>
      <c r="AO316" s="450"/>
      <c r="AP316" s="444"/>
      <c r="AQ316" s="444"/>
      <c r="AR316" s="444"/>
      <c r="AS316" s="444"/>
      <c r="AT316" s="444"/>
      <c r="AU316" s="244"/>
      <c r="AV316" s="450"/>
      <c r="AW316" s="444"/>
      <c r="AX316" s="444"/>
      <c r="AY316" s="444"/>
      <c r="AZ316" s="444"/>
      <c r="BA316" s="444"/>
      <c r="BB316" s="244"/>
    </row>
    <row r="317" spans="1:57" x14ac:dyDescent="0.3">
      <c r="A317" s="21" t="s">
        <v>1202</v>
      </c>
      <c r="B317" s="21" t="s">
        <v>24</v>
      </c>
      <c r="C317" s="21" t="s">
        <v>24</v>
      </c>
      <c r="D317" s="299" t="s">
        <v>1998</v>
      </c>
      <c r="E317" s="435" t="s">
        <v>38</v>
      </c>
      <c r="F317" s="299" t="s">
        <v>1972</v>
      </c>
      <c r="G317" s="299" t="s">
        <v>38</v>
      </c>
      <c r="H317" s="241">
        <v>557100</v>
      </c>
      <c r="I317" s="20">
        <v>2226</v>
      </c>
      <c r="J317" s="20">
        <v>22</v>
      </c>
      <c r="K317" s="417">
        <v>101.18181818181819</v>
      </c>
      <c r="L317" s="243">
        <v>2226</v>
      </c>
      <c r="M317" s="20">
        <v>22</v>
      </c>
      <c r="N317" s="20">
        <v>101.18181818181819</v>
      </c>
      <c r="O317" s="20">
        <v>1670</v>
      </c>
      <c r="P317" s="20">
        <v>20</v>
      </c>
      <c r="Q317" s="20">
        <v>83.5</v>
      </c>
      <c r="R317" s="414">
        <v>564</v>
      </c>
      <c r="S317" s="378">
        <v>6</v>
      </c>
      <c r="T317" s="415">
        <v>94</v>
      </c>
      <c r="U317" s="378">
        <v>2069</v>
      </c>
      <c r="V317" s="378">
        <v>22</v>
      </c>
      <c r="W317" s="378">
        <v>94.05</v>
      </c>
      <c r="X317" s="378">
        <v>2047</v>
      </c>
      <c r="Y317" s="416">
        <v>21</v>
      </c>
      <c r="Z317" s="21"/>
      <c r="AA317" s="241">
        <v>482200</v>
      </c>
      <c r="AB317" s="417">
        <v>81.375</v>
      </c>
      <c r="AC317" s="417">
        <v>78.666666666666671</v>
      </c>
      <c r="AD317" s="20">
        <v>130</v>
      </c>
      <c r="AE317" s="20">
        <v>8</v>
      </c>
      <c r="AF317" s="20">
        <v>651</v>
      </c>
      <c r="AH317" s="379"/>
      <c r="AI317" s="378"/>
      <c r="AJ317" s="378"/>
      <c r="AK317" s="378"/>
      <c r="AL317" s="378"/>
      <c r="AM317" s="378"/>
      <c r="AN317" s="21"/>
      <c r="AO317" s="418"/>
      <c r="AP317" s="378"/>
      <c r="AQ317" s="378"/>
      <c r="AR317" s="378"/>
      <c r="AS317" s="378"/>
      <c r="AT317" s="378"/>
      <c r="AU317" s="20"/>
      <c r="AV317" s="418"/>
      <c r="AW317" s="378"/>
      <c r="AX317" s="378"/>
      <c r="AY317" s="378"/>
      <c r="AZ317" s="378"/>
      <c r="BA317" s="378"/>
      <c r="BB317" s="20"/>
    </row>
    <row r="318" spans="1:57" x14ac:dyDescent="0.3">
      <c r="A318" s="21" t="s">
        <v>1203</v>
      </c>
      <c r="B318" s="21" t="s">
        <v>18</v>
      </c>
      <c r="C318" s="21" t="s">
        <v>18</v>
      </c>
      <c r="D318" s="299" t="s">
        <v>1998</v>
      </c>
      <c r="E318" s="299" t="s">
        <v>9</v>
      </c>
      <c r="F318" s="299" t="s">
        <v>9</v>
      </c>
      <c r="G318" s="299" t="s">
        <v>1998</v>
      </c>
      <c r="H318" s="241">
        <v>338600</v>
      </c>
      <c r="I318" s="20">
        <v>861</v>
      </c>
      <c r="J318" s="20">
        <v>14</v>
      </c>
      <c r="K318" s="417">
        <v>61.5</v>
      </c>
      <c r="L318" s="243">
        <v>861</v>
      </c>
      <c r="M318" s="20">
        <v>14</v>
      </c>
      <c r="N318" s="20">
        <v>61.5</v>
      </c>
      <c r="O318" s="20">
        <v>1726</v>
      </c>
      <c r="P318" s="20">
        <v>21</v>
      </c>
      <c r="Q318" s="20">
        <v>82.2</v>
      </c>
      <c r="R318" s="414">
        <v>1030</v>
      </c>
      <c r="S318" s="378">
        <v>17</v>
      </c>
      <c r="T318" s="415">
        <v>60.6</v>
      </c>
      <c r="U318" s="378">
        <v>1065</v>
      </c>
      <c r="V318" s="378">
        <v>20</v>
      </c>
      <c r="W318" s="378">
        <v>53.25</v>
      </c>
      <c r="X318" s="378">
        <v>1300</v>
      </c>
      <c r="Y318" s="416">
        <v>21</v>
      </c>
      <c r="Z318" s="298"/>
      <c r="AA318" s="241">
        <v>338600</v>
      </c>
      <c r="AB318" s="417">
        <v>0</v>
      </c>
      <c r="AC318" s="417">
        <v>0</v>
      </c>
      <c r="AD318" s="20">
        <v>64</v>
      </c>
      <c r="AE318" s="20">
        <v>0</v>
      </c>
      <c r="AF318" s="20">
        <v>0</v>
      </c>
      <c r="AH318" s="379"/>
      <c r="AI318" s="378"/>
      <c r="AJ318" s="378"/>
      <c r="AK318" s="378"/>
      <c r="AL318" s="378"/>
      <c r="AM318" s="378"/>
      <c r="AN318" s="21"/>
      <c r="AO318" s="418"/>
      <c r="AP318" s="378"/>
      <c r="AQ318" s="378"/>
      <c r="AR318" s="378"/>
      <c r="AS318" s="378"/>
      <c r="AT318" s="378"/>
      <c r="AU318" s="21"/>
      <c r="AV318" s="418"/>
      <c r="AW318" s="378"/>
      <c r="AX318" s="378"/>
      <c r="AY318" s="378"/>
      <c r="AZ318" s="378"/>
      <c r="BA318" s="378"/>
      <c r="BB318" s="21"/>
    </row>
    <row r="319" spans="1:57" x14ac:dyDescent="0.3">
      <c r="A319" s="199" t="s">
        <v>1204</v>
      </c>
      <c r="B319" s="199" t="s">
        <v>16</v>
      </c>
      <c r="C319" s="199" t="s">
        <v>16</v>
      </c>
      <c r="D319" s="441" t="s">
        <v>1998</v>
      </c>
      <c r="E319" s="435" t="s">
        <v>1972</v>
      </c>
      <c r="F319" s="441" t="s">
        <v>38</v>
      </c>
      <c r="G319" s="441" t="s">
        <v>38</v>
      </c>
      <c r="H319" s="245">
        <v>202300</v>
      </c>
      <c r="I319" s="246">
        <v>245</v>
      </c>
      <c r="J319" s="246">
        <v>6</v>
      </c>
      <c r="K319" s="442">
        <v>40.833333333333336</v>
      </c>
      <c r="L319" s="322">
        <v>245</v>
      </c>
      <c r="M319" s="246">
        <v>6</v>
      </c>
      <c r="N319" s="246">
        <v>40.833333333333336</v>
      </c>
      <c r="O319" s="246">
        <v>714</v>
      </c>
      <c r="P319" s="246">
        <v>17</v>
      </c>
      <c r="Q319" s="246">
        <v>42</v>
      </c>
      <c r="R319" s="443">
        <v>103</v>
      </c>
      <c r="S319" s="444">
        <v>3</v>
      </c>
      <c r="T319" s="445">
        <v>34.299999999999997</v>
      </c>
      <c r="U319" s="444">
        <v>0</v>
      </c>
      <c r="V319" s="444">
        <v>0</v>
      </c>
      <c r="W319" s="444">
        <v>0</v>
      </c>
      <c r="X319" s="444">
        <v>0</v>
      </c>
      <c r="Y319" s="446">
        <v>0</v>
      </c>
      <c r="Z319" s="372"/>
      <c r="AA319" s="245">
        <v>220600</v>
      </c>
      <c r="AB319" s="442">
        <v>50.75</v>
      </c>
      <c r="AC319" s="442">
        <v>40</v>
      </c>
      <c r="AD319" s="246">
        <v>59</v>
      </c>
      <c r="AE319" s="246">
        <v>4</v>
      </c>
      <c r="AF319" s="246">
        <v>203</v>
      </c>
      <c r="AG319" s="200"/>
      <c r="AH319" s="449"/>
      <c r="AI319" s="444"/>
      <c r="AJ319" s="444"/>
      <c r="AK319" s="444"/>
      <c r="AL319" s="444"/>
      <c r="AM319" s="444"/>
      <c r="AN319" s="199"/>
      <c r="AO319" s="450"/>
      <c r="AP319" s="444"/>
      <c r="AQ319" s="444"/>
      <c r="AR319" s="444"/>
      <c r="AS319" s="444"/>
      <c r="AT319" s="444"/>
      <c r="AU319" s="199"/>
      <c r="AV319" s="450"/>
      <c r="AW319" s="444"/>
      <c r="AX319" s="444"/>
      <c r="AY319" s="444"/>
      <c r="AZ319" s="444"/>
      <c r="BA319" s="444"/>
      <c r="BB319" s="199"/>
    </row>
    <row r="320" spans="1:57" x14ac:dyDescent="0.3">
      <c r="A320" s="21" t="s">
        <v>1524</v>
      </c>
      <c r="B320" s="437" t="s">
        <v>18</v>
      </c>
      <c r="C320" s="21" t="s">
        <v>14</v>
      </c>
      <c r="D320" s="299" t="s">
        <v>38</v>
      </c>
      <c r="E320" s="299" t="s">
        <v>38</v>
      </c>
      <c r="F320" s="299" t="s">
        <v>38</v>
      </c>
      <c r="G320" s="299" t="s">
        <v>1998</v>
      </c>
      <c r="H320" s="241">
        <v>270200</v>
      </c>
      <c r="I320" s="20">
        <v>638</v>
      </c>
      <c r="J320" s="20">
        <v>13</v>
      </c>
      <c r="K320" s="417">
        <v>49.07692307692308</v>
      </c>
      <c r="L320" s="243">
        <v>638</v>
      </c>
      <c r="M320" s="20">
        <v>13</v>
      </c>
      <c r="N320" s="20">
        <v>49.07692307692308</v>
      </c>
      <c r="O320" s="20">
        <v>404</v>
      </c>
      <c r="P320" s="20">
        <v>10</v>
      </c>
      <c r="Q320" s="20">
        <v>40.4</v>
      </c>
      <c r="R320" s="414">
        <v>0</v>
      </c>
      <c r="S320" s="378">
        <v>0</v>
      </c>
      <c r="T320" s="415">
        <v>0</v>
      </c>
      <c r="U320" s="378">
        <v>0</v>
      </c>
      <c r="V320" s="378">
        <v>0</v>
      </c>
      <c r="W320" s="378">
        <v>0</v>
      </c>
      <c r="X320" s="378">
        <v>0</v>
      </c>
      <c r="Y320" s="416">
        <v>0</v>
      </c>
      <c r="Z320" s="21"/>
      <c r="AA320" s="241">
        <v>334600</v>
      </c>
      <c r="AB320" s="417">
        <v>64.125</v>
      </c>
      <c r="AC320" s="417">
        <v>69.333333333333329</v>
      </c>
      <c r="AD320" s="20">
        <v>56</v>
      </c>
      <c r="AE320" s="20">
        <v>8</v>
      </c>
      <c r="AF320" s="20">
        <v>513</v>
      </c>
      <c r="AH320" s="379"/>
      <c r="AI320" s="378"/>
      <c r="AJ320" s="378"/>
      <c r="AK320" s="378"/>
      <c r="AL320" s="378"/>
      <c r="AM320" s="378"/>
      <c r="AN320" s="21"/>
      <c r="AO320" s="418"/>
      <c r="AP320" s="378"/>
      <c r="AQ320" s="378"/>
      <c r="AR320" s="378"/>
      <c r="AS320" s="378"/>
      <c r="AT320" s="378"/>
      <c r="AU320" s="21"/>
      <c r="AV320" s="418"/>
      <c r="AW320" s="378"/>
      <c r="AX320" s="378"/>
      <c r="AY320" s="378"/>
      <c r="AZ320" s="378"/>
      <c r="BA320" s="378"/>
      <c r="BB320" s="21"/>
    </row>
    <row r="321" spans="1:54" x14ac:dyDescent="0.3">
      <c r="A321" s="21" t="s">
        <v>1205</v>
      </c>
      <c r="B321" s="21" t="s">
        <v>15</v>
      </c>
      <c r="C321" s="21" t="s">
        <v>15</v>
      </c>
      <c r="D321" s="299" t="s">
        <v>1998</v>
      </c>
      <c r="E321" s="435" t="s">
        <v>1971</v>
      </c>
      <c r="F321" s="299" t="s">
        <v>10</v>
      </c>
      <c r="G321" s="299" t="s">
        <v>38</v>
      </c>
      <c r="H321" s="241">
        <v>481000</v>
      </c>
      <c r="I321" s="20">
        <v>1922</v>
      </c>
      <c r="J321" s="20">
        <v>22</v>
      </c>
      <c r="K321" s="417">
        <v>87.36363636363636</v>
      </c>
      <c r="L321" s="243">
        <v>1922</v>
      </c>
      <c r="M321" s="20">
        <v>22</v>
      </c>
      <c r="N321" s="20">
        <v>87.36363636363636</v>
      </c>
      <c r="O321" s="20">
        <v>1789</v>
      </c>
      <c r="P321" s="20">
        <v>18</v>
      </c>
      <c r="Q321" s="20">
        <v>99.4</v>
      </c>
      <c r="R321" s="414">
        <v>198</v>
      </c>
      <c r="S321" s="378">
        <v>3</v>
      </c>
      <c r="T321" s="415">
        <v>66</v>
      </c>
      <c r="U321" s="378">
        <v>1610</v>
      </c>
      <c r="V321" s="378">
        <v>17</v>
      </c>
      <c r="W321" s="378">
        <v>94.71</v>
      </c>
      <c r="X321" s="378">
        <v>2235</v>
      </c>
      <c r="Y321" s="416">
        <v>22</v>
      </c>
      <c r="Z321" s="280"/>
      <c r="AA321" s="241">
        <v>375600</v>
      </c>
      <c r="AB321" s="417">
        <v>63.142857142857146</v>
      </c>
      <c r="AC321" s="417">
        <v>73</v>
      </c>
      <c r="AD321" s="20">
        <v>72</v>
      </c>
      <c r="AE321" s="20">
        <v>7</v>
      </c>
      <c r="AF321" s="20">
        <v>442</v>
      </c>
      <c r="AH321" s="418"/>
      <c r="AI321" s="378"/>
      <c r="AJ321" s="378"/>
      <c r="AK321" s="378"/>
      <c r="AL321" s="378"/>
      <c r="AM321" s="378"/>
      <c r="AN321" s="21"/>
      <c r="AO321" s="418"/>
      <c r="AP321" s="378"/>
      <c r="AQ321" s="378"/>
      <c r="AR321" s="378"/>
      <c r="AS321" s="378"/>
      <c r="AT321" s="378"/>
      <c r="AU321" s="21"/>
      <c r="AV321" s="418"/>
      <c r="AW321" s="378"/>
      <c r="AX321" s="378"/>
      <c r="AY321" s="378"/>
      <c r="AZ321" s="378"/>
      <c r="BA321" s="378"/>
      <c r="BB321" s="21"/>
    </row>
    <row r="322" spans="1:54" x14ac:dyDescent="0.3">
      <c r="A322" s="199" t="s">
        <v>1906</v>
      </c>
      <c r="B322" s="199" t="s">
        <v>25</v>
      </c>
      <c r="C322" s="199" t="s">
        <v>1020</v>
      </c>
      <c r="D322" s="441" t="s">
        <v>1020</v>
      </c>
      <c r="E322" s="441" t="s">
        <v>10</v>
      </c>
      <c r="F322" s="441" t="s">
        <v>1020</v>
      </c>
      <c r="G322" s="441" t="s">
        <v>1020</v>
      </c>
      <c r="H322" s="245">
        <v>148800</v>
      </c>
      <c r="I322" s="246" t="s">
        <v>1020</v>
      </c>
      <c r="J322" s="246" t="s">
        <v>1020</v>
      </c>
      <c r="K322" s="442" t="s">
        <v>1020</v>
      </c>
      <c r="L322" s="322" t="s">
        <v>1020</v>
      </c>
      <c r="M322" s="246" t="s">
        <v>1020</v>
      </c>
      <c r="N322" s="246" t="s">
        <v>1020</v>
      </c>
      <c r="O322" s="246" t="s">
        <v>1020</v>
      </c>
      <c r="P322" s="246" t="s">
        <v>1020</v>
      </c>
      <c r="Q322" s="246" t="s">
        <v>1020</v>
      </c>
      <c r="R322" s="443" t="s">
        <v>1020</v>
      </c>
      <c r="S322" s="444" t="s">
        <v>1020</v>
      </c>
      <c r="T322" s="445" t="s">
        <v>1020</v>
      </c>
      <c r="U322" s="444" t="s">
        <v>1020</v>
      </c>
      <c r="V322" s="444" t="s">
        <v>1020</v>
      </c>
      <c r="W322" s="444" t="s">
        <v>1020</v>
      </c>
      <c r="X322" s="444" t="s">
        <v>1020</v>
      </c>
      <c r="Y322" s="446" t="s">
        <v>1020</v>
      </c>
      <c r="Z322" s="199"/>
      <c r="AA322" s="245">
        <v>137300</v>
      </c>
      <c r="AB322" s="442">
        <v>20</v>
      </c>
      <c r="AC322" s="442">
        <v>20</v>
      </c>
      <c r="AD322" s="246">
        <v>20</v>
      </c>
      <c r="AE322" s="246">
        <v>3</v>
      </c>
      <c r="AF322" s="246">
        <v>60</v>
      </c>
      <c r="AG322" s="200"/>
      <c r="AH322" s="449"/>
      <c r="AI322" s="444"/>
      <c r="AJ322" s="444"/>
      <c r="AK322" s="444"/>
      <c r="AL322" s="444"/>
      <c r="AM322" s="444"/>
      <c r="AN322" s="199"/>
      <c r="AO322" s="450"/>
      <c r="AP322" s="444"/>
      <c r="AQ322" s="444"/>
      <c r="AR322" s="444"/>
      <c r="AS322" s="444"/>
      <c r="AT322" s="444"/>
      <c r="AU322" s="199"/>
      <c r="AV322" s="450"/>
      <c r="AW322" s="444"/>
      <c r="AX322" s="444"/>
      <c r="AY322" s="444"/>
      <c r="AZ322" s="444"/>
      <c r="BA322" s="444"/>
      <c r="BB322" s="199"/>
    </row>
    <row r="323" spans="1:54" x14ac:dyDescent="0.3">
      <c r="A323" s="21" t="s">
        <v>1206</v>
      </c>
      <c r="B323" s="21" t="s">
        <v>26</v>
      </c>
      <c r="C323" s="21" t="s">
        <v>26</v>
      </c>
      <c r="D323" s="299" t="s">
        <v>1998</v>
      </c>
      <c r="E323" s="435" t="s">
        <v>10</v>
      </c>
      <c r="F323" s="299" t="s">
        <v>1971</v>
      </c>
      <c r="G323" s="299" t="s">
        <v>38</v>
      </c>
      <c r="H323" s="241">
        <v>613300</v>
      </c>
      <c r="I323" s="20">
        <v>1671</v>
      </c>
      <c r="J323" s="20">
        <v>15</v>
      </c>
      <c r="K323" s="417">
        <v>111.4</v>
      </c>
      <c r="L323" s="243">
        <v>1671</v>
      </c>
      <c r="M323" s="20">
        <v>15</v>
      </c>
      <c r="N323" s="20">
        <v>111.4</v>
      </c>
      <c r="O323" s="20">
        <v>1466</v>
      </c>
      <c r="P323" s="20">
        <v>20</v>
      </c>
      <c r="Q323" s="20">
        <v>73.3</v>
      </c>
      <c r="R323" s="414">
        <v>465</v>
      </c>
      <c r="S323" s="378">
        <v>6</v>
      </c>
      <c r="T323" s="415">
        <v>77.5</v>
      </c>
      <c r="U323" s="378">
        <v>1935</v>
      </c>
      <c r="V323" s="378">
        <v>22</v>
      </c>
      <c r="W323" s="378">
        <v>87.95</v>
      </c>
      <c r="X323" s="378">
        <v>1723</v>
      </c>
      <c r="Y323" s="416">
        <v>22</v>
      </c>
      <c r="Z323" s="21"/>
      <c r="AA323" s="241">
        <v>500200</v>
      </c>
      <c r="AB323" s="417">
        <v>87.714285714285708</v>
      </c>
      <c r="AC323" s="417">
        <v>101.66666666666667</v>
      </c>
      <c r="AD323" s="20">
        <v>71</v>
      </c>
      <c r="AE323" s="20">
        <v>7</v>
      </c>
      <c r="AF323" s="20">
        <v>614</v>
      </c>
      <c r="AH323" s="379"/>
      <c r="AI323" s="378"/>
      <c r="AJ323" s="378"/>
      <c r="AK323" s="378"/>
      <c r="AL323" s="378"/>
      <c r="AM323" s="378"/>
      <c r="AN323" s="21"/>
      <c r="AO323" s="418"/>
      <c r="AP323" s="378"/>
      <c r="AQ323" s="378"/>
      <c r="AR323" s="378"/>
      <c r="AS323" s="378"/>
      <c r="AT323" s="378"/>
      <c r="AU323" s="21"/>
      <c r="AV323" s="418"/>
      <c r="AW323" s="378"/>
      <c r="AX323" s="378"/>
      <c r="AY323" s="378"/>
      <c r="AZ323" s="378"/>
      <c r="BA323" s="378"/>
      <c r="BB323" s="21"/>
    </row>
    <row r="324" spans="1:54" x14ac:dyDescent="0.3">
      <c r="A324" s="21" t="s">
        <v>1207</v>
      </c>
      <c r="B324" s="21" t="s">
        <v>21</v>
      </c>
      <c r="C324" s="21" t="s">
        <v>21</v>
      </c>
      <c r="D324" s="299" t="s">
        <v>1998</v>
      </c>
      <c r="E324" s="299" t="s">
        <v>9</v>
      </c>
      <c r="F324" s="299" t="s">
        <v>9</v>
      </c>
      <c r="G324" s="299" t="s">
        <v>1998</v>
      </c>
      <c r="H324" s="241">
        <v>339700</v>
      </c>
      <c r="I324" s="20">
        <v>617</v>
      </c>
      <c r="J324" s="20">
        <v>10</v>
      </c>
      <c r="K324" s="417">
        <v>61.7</v>
      </c>
      <c r="L324" s="243">
        <v>617</v>
      </c>
      <c r="M324" s="20">
        <v>10</v>
      </c>
      <c r="N324" s="20">
        <v>61.7</v>
      </c>
      <c r="O324" s="20">
        <v>873</v>
      </c>
      <c r="P324" s="20">
        <v>15</v>
      </c>
      <c r="Q324" s="20">
        <v>58.2</v>
      </c>
      <c r="R324" s="414">
        <v>985</v>
      </c>
      <c r="S324" s="378">
        <v>14</v>
      </c>
      <c r="T324" s="415">
        <v>70.400000000000006</v>
      </c>
      <c r="U324" s="378">
        <v>1222</v>
      </c>
      <c r="V324" s="378">
        <v>19</v>
      </c>
      <c r="W324" s="378">
        <v>64.319999999999993</v>
      </c>
      <c r="X324" s="378">
        <v>1322</v>
      </c>
      <c r="Y324" s="416">
        <v>18</v>
      </c>
      <c r="Z324" s="20"/>
      <c r="AA324" s="241">
        <v>351800</v>
      </c>
      <c r="AB324" s="417">
        <v>67.25</v>
      </c>
      <c r="AC324" s="417">
        <v>70.333333333333329</v>
      </c>
      <c r="AD324" s="20">
        <v>31</v>
      </c>
      <c r="AE324" s="20">
        <v>4</v>
      </c>
      <c r="AF324" s="20">
        <v>269</v>
      </c>
      <c r="AH324" s="418"/>
      <c r="AI324" s="378"/>
      <c r="AJ324" s="378"/>
      <c r="AK324" s="378"/>
      <c r="AL324" s="378"/>
      <c r="AM324" s="378"/>
      <c r="AN324" s="20"/>
      <c r="AO324" s="418"/>
      <c r="AP324" s="378"/>
      <c r="AQ324" s="378"/>
      <c r="AR324" s="378"/>
      <c r="AS324" s="378"/>
      <c r="AT324" s="378"/>
      <c r="AU324" s="20"/>
      <c r="AV324" s="418"/>
      <c r="AW324" s="378"/>
      <c r="AX324" s="378"/>
      <c r="AY324" s="378"/>
      <c r="AZ324" s="378"/>
      <c r="BA324" s="378"/>
      <c r="BB324" s="20"/>
    </row>
    <row r="325" spans="1:54" x14ac:dyDescent="0.3">
      <c r="A325" s="21" t="s">
        <v>1208</v>
      </c>
      <c r="B325" s="21" t="s">
        <v>24</v>
      </c>
      <c r="C325" s="21" t="s">
        <v>24</v>
      </c>
      <c r="D325" s="299" t="s">
        <v>1998</v>
      </c>
      <c r="E325" s="299" t="s">
        <v>11</v>
      </c>
      <c r="F325" s="299" t="s">
        <v>11</v>
      </c>
      <c r="G325" s="299" t="s">
        <v>1998</v>
      </c>
      <c r="H325" s="241">
        <v>465900</v>
      </c>
      <c r="I325" s="20">
        <v>1100</v>
      </c>
      <c r="J325" s="20">
        <v>13</v>
      </c>
      <c r="K325" s="417">
        <v>84.615384615384613</v>
      </c>
      <c r="L325" s="243">
        <v>1100</v>
      </c>
      <c r="M325" s="20">
        <v>13</v>
      </c>
      <c r="N325" s="20">
        <v>84.615384615384613</v>
      </c>
      <c r="O325" s="20">
        <v>2065</v>
      </c>
      <c r="P325" s="20">
        <v>20</v>
      </c>
      <c r="Q325" s="20">
        <v>103.2</v>
      </c>
      <c r="R325" s="414">
        <v>162</v>
      </c>
      <c r="S325" s="378">
        <v>3</v>
      </c>
      <c r="T325" s="415">
        <v>54</v>
      </c>
      <c r="U325" s="378">
        <v>1411</v>
      </c>
      <c r="V325" s="378">
        <v>18</v>
      </c>
      <c r="W325" s="378">
        <v>78.39</v>
      </c>
      <c r="X325" s="378">
        <v>1163</v>
      </c>
      <c r="Y325" s="416">
        <v>13</v>
      </c>
      <c r="Z325" s="20"/>
      <c r="AA325" s="241">
        <v>465900</v>
      </c>
      <c r="AB325" s="417">
        <v>0</v>
      </c>
      <c r="AC325" s="417">
        <v>0</v>
      </c>
      <c r="AD325" s="20">
        <v>88</v>
      </c>
      <c r="AE325" s="20">
        <v>0</v>
      </c>
      <c r="AF325" s="20">
        <v>0</v>
      </c>
      <c r="AH325" s="379"/>
      <c r="AI325" s="378"/>
      <c r="AJ325" s="378"/>
      <c r="AK325" s="378"/>
      <c r="AL325" s="378"/>
      <c r="AM325" s="378"/>
      <c r="AN325" s="21"/>
      <c r="AO325" s="418"/>
      <c r="AP325" s="378"/>
      <c r="AQ325" s="378"/>
      <c r="AR325" s="378"/>
      <c r="AS325" s="378"/>
      <c r="AT325" s="378"/>
      <c r="AU325" s="21"/>
      <c r="AV325" s="418"/>
      <c r="AW325" s="378"/>
      <c r="AX325" s="378"/>
      <c r="AY325" s="378"/>
      <c r="AZ325" s="378"/>
      <c r="BA325" s="378"/>
      <c r="BB325" s="21"/>
    </row>
    <row r="326" spans="1:54" x14ac:dyDescent="0.3">
      <c r="A326" s="21" t="s">
        <v>1209</v>
      </c>
      <c r="B326" s="21" t="s">
        <v>41</v>
      </c>
      <c r="C326" s="21" t="s">
        <v>41</v>
      </c>
      <c r="D326" s="299" t="s">
        <v>1998</v>
      </c>
      <c r="E326" s="299" t="s">
        <v>38</v>
      </c>
      <c r="F326" s="299" t="s">
        <v>38</v>
      </c>
      <c r="G326" s="299" t="s">
        <v>1998</v>
      </c>
      <c r="H326" s="241">
        <v>341700</v>
      </c>
      <c r="I326" s="20">
        <v>1117</v>
      </c>
      <c r="J326" s="20">
        <v>18</v>
      </c>
      <c r="K326" s="417">
        <v>62.055555555555557</v>
      </c>
      <c r="L326" s="243">
        <v>1117</v>
      </c>
      <c r="M326" s="20">
        <v>18</v>
      </c>
      <c r="N326" s="20">
        <v>62.055555555555557</v>
      </c>
      <c r="O326" s="20">
        <v>1427</v>
      </c>
      <c r="P326" s="20">
        <v>19</v>
      </c>
      <c r="Q326" s="20">
        <v>75.099999999999994</v>
      </c>
      <c r="R326" s="414">
        <v>781</v>
      </c>
      <c r="S326" s="378">
        <v>10</v>
      </c>
      <c r="T326" s="415">
        <v>78.099999999999994</v>
      </c>
      <c r="U326" s="378">
        <v>859</v>
      </c>
      <c r="V326" s="378">
        <v>13</v>
      </c>
      <c r="W326" s="378">
        <v>66.08</v>
      </c>
      <c r="X326" s="378">
        <v>1302</v>
      </c>
      <c r="Y326" s="416">
        <v>18</v>
      </c>
      <c r="Z326" s="298"/>
      <c r="AA326" s="241">
        <v>372900</v>
      </c>
      <c r="AB326" s="417">
        <v>70</v>
      </c>
      <c r="AC326" s="417">
        <v>64</v>
      </c>
      <c r="AD326" s="20">
        <v>85</v>
      </c>
      <c r="AE326" s="20">
        <v>8</v>
      </c>
      <c r="AF326" s="20">
        <v>560</v>
      </c>
      <c r="AH326" s="379"/>
      <c r="AI326" s="378"/>
      <c r="AJ326" s="378"/>
      <c r="AK326" s="378"/>
      <c r="AL326" s="378"/>
      <c r="AM326" s="378"/>
      <c r="AN326" s="23"/>
      <c r="AO326" s="418"/>
      <c r="AP326" s="378"/>
      <c r="AQ326" s="378"/>
      <c r="AR326" s="378"/>
      <c r="AS326" s="378"/>
      <c r="AT326" s="378"/>
      <c r="AU326" s="23"/>
      <c r="AV326" s="418"/>
      <c r="AW326" s="378"/>
      <c r="AX326" s="378"/>
      <c r="AY326" s="378"/>
      <c r="AZ326" s="378"/>
      <c r="BA326" s="378"/>
      <c r="BB326" s="23"/>
    </row>
    <row r="327" spans="1:54" x14ac:dyDescent="0.3">
      <c r="A327" s="21" t="s">
        <v>1656</v>
      </c>
      <c r="B327" s="21" t="s">
        <v>41</v>
      </c>
      <c r="C327" s="21" t="s">
        <v>41</v>
      </c>
      <c r="D327" s="299" t="s">
        <v>1998</v>
      </c>
      <c r="E327" s="299" t="s">
        <v>9</v>
      </c>
      <c r="F327" s="299" t="s">
        <v>9</v>
      </c>
      <c r="G327" s="299" t="s">
        <v>1998</v>
      </c>
      <c r="H327" s="241">
        <v>252500</v>
      </c>
      <c r="I327" s="20">
        <v>172</v>
      </c>
      <c r="J327" s="20">
        <v>3</v>
      </c>
      <c r="K327" s="417">
        <v>57.333333333333336</v>
      </c>
      <c r="L327" s="243">
        <v>172</v>
      </c>
      <c r="M327" s="20">
        <v>3</v>
      </c>
      <c r="N327" s="20">
        <v>57.333333333333336</v>
      </c>
      <c r="O327" s="20">
        <v>812</v>
      </c>
      <c r="P327" s="20">
        <v>12</v>
      </c>
      <c r="Q327" s="20">
        <v>67.7</v>
      </c>
      <c r="R327" s="414">
        <v>0</v>
      </c>
      <c r="S327" s="378">
        <v>0</v>
      </c>
      <c r="T327" s="415">
        <v>0</v>
      </c>
      <c r="U327" s="378">
        <v>0</v>
      </c>
      <c r="V327" s="378">
        <v>0</v>
      </c>
      <c r="W327" s="378">
        <v>0</v>
      </c>
      <c r="X327" s="378">
        <v>0</v>
      </c>
      <c r="Y327" s="416">
        <v>0</v>
      </c>
      <c r="Z327" s="21"/>
      <c r="AA327" s="241">
        <v>252500</v>
      </c>
      <c r="AB327" s="417">
        <v>0</v>
      </c>
      <c r="AC327" s="417">
        <v>0</v>
      </c>
      <c r="AD327" s="20">
        <v>48</v>
      </c>
      <c r="AE327" s="20">
        <v>0</v>
      </c>
      <c r="AF327" s="20">
        <v>0</v>
      </c>
      <c r="AH327" s="379"/>
      <c r="AI327" s="378"/>
      <c r="AJ327" s="378"/>
      <c r="AK327" s="378"/>
      <c r="AL327" s="378"/>
      <c r="AM327" s="378"/>
      <c r="AN327" s="21"/>
      <c r="AO327" s="418"/>
      <c r="AP327" s="378"/>
      <c r="AQ327" s="378"/>
      <c r="AR327" s="378"/>
      <c r="AS327" s="378"/>
      <c r="AT327" s="378"/>
      <c r="AU327" s="21"/>
      <c r="AV327" s="418"/>
      <c r="AW327" s="378"/>
      <c r="AX327" s="378"/>
      <c r="AY327" s="378"/>
      <c r="AZ327" s="378"/>
      <c r="BA327" s="378"/>
      <c r="BB327" s="21"/>
    </row>
    <row r="328" spans="1:54" x14ac:dyDescent="0.3">
      <c r="A328" s="21" t="s">
        <v>1745</v>
      </c>
      <c r="B328" s="437" t="s">
        <v>14</v>
      </c>
      <c r="C328" s="21" t="s">
        <v>19</v>
      </c>
      <c r="D328" s="299" t="s">
        <v>38</v>
      </c>
      <c r="E328" s="299" t="s">
        <v>38</v>
      </c>
      <c r="F328" s="299" t="s">
        <v>38</v>
      </c>
      <c r="G328" s="299" t="s">
        <v>1998</v>
      </c>
      <c r="H328" s="241">
        <v>221700</v>
      </c>
      <c r="I328" s="20">
        <v>443</v>
      </c>
      <c r="J328" s="20">
        <v>11</v>
      </c>
      <c r="K328" s="417">
        <v>40.272727272727273</v>
      </c>
      <c r="L328" s="243">
        <v>443</v>
      </c>
      <c r="M328" s="20">
        <v>11</v>
      </c>
      <c r="N328" s="20">
        <v>40.272727272727273</v>
      </c>
      <c r="O328" s="20">
        <v>790</v>
      </c>
      <c r="P328" s="20">
        <v>16</v>
      </c>
      <c r="Q328" s="20">
        <v>49.4</v>
      </c>
      <c r="R328" s="414">
        <v>0</v>
      </c>
      <c r="S328" s="378">
        <v>0</v>
      </c>
      <c r="T328" s="415">
        <v>0</v>
      </c>
      <c r="U328" s="378">
        <v>0</v>
      </c>
      <c r="V328" s="378">
        <v>0</v>
      </c>
      <c r="W328" s="378">
        <v>0</v>
      </c>
      <c r="X328" s="378">
        <v>0</v>
      </c>
      <c r="Y328" s="416">
        <v>0</v>
      </c>
      <c r="Z328" s="298"/>
      <c r="AA328" s="241">
        <v>246000</v>
      </c>
      <c r="AB328" s="417">
        <v>53.75</v>
      </c>
      <c r="AC328" s="417">
        <v>20.333333333333332</v>
      </c>
      <c r="AD328" s="20">
        <v>101</v>
      </c>
      <c r="AE328" s="20">
        <v>8</v>
      </c>
      <c r="AF328" s="20">
        <v>430</v>
      </c>
      <c r="AH328" s="379"/>
      <c r="AI328" s="378"/>
      <c r="AJ328" s="378"/>
      <c r="AK328" s="378"/>
      <c r="AL328" s="378"/>
      <c r="AM328" s="378"/>
      <c r="AN328" s="21"/>
      <c r="AO328" s="418"/>
      <c r="AP328" s="378"/>
      <c r="AQ328" s="378"/>
      <c r="AR328" s="378"/>
      <c r="AS328" s="378"/>
      <c r="AT328" s="378"/>
      <c r="AU328" s="21"/>
      <c r="AV328" s="418"/>
      <c r="AW328" s="378"/>
      <c r="AX328" s="378"/>
      <c r="AY328" s="378"/>
      <c r="AZ328" s="378"/>
      <c r="BA328" s="378"/>
      <c r="BB328" s="21"/>
    </row>
    <row r="329" spans="1:54" x14ac:dyDescent="0.3">
      <c r="A329" s="21" t="s">
        <v>1211</v>
      </c>
      <c r="B329" s="21" t="s">
        <v>41</v>
      </c>
      <c r="C329" s="21" t="s">
        <v>41</v>
      </c>
      <c r="D329" s="299" t="s">
        <v>1998</v>
      </c>
      <c r="E329" s="299" t="s">
        <v>1974</v>
      </c>
      <c r="F329" s="299" t="s">
        <v>1974</v>
      </c>
      <c r="G329" s="299" t="s">
        <v>1998</v>
      </c>
      <c r="H329" s="241">
        <v>418400</v>
      </c>
      <c r="I329" s="20">
        <v>1596</v>
      </c>
      <c r="J329" s="20">
        <v>21</v>
      </c>
      <c r="K329" s="417">
        <v>76</v>
      </c>
      <c r="L329" s="243">
        <v>1596</v>
      </c>
      <c r="M329" s="20">
        <v>21</v>
      </c>
      <c r="N329" s="20">
        <v>76</v>
      </c>
      <c r="O329" s="20">
        <v>1596</v>
      </c>
      <c r="P329" s="20">
        <v>22</v>
      </c>
      <c r="Q329" s="20">
        <v>72.5</v>
      </c>
      <c r="R329" s="414">
        <v>1120</v>
      </c>
      <c r="S329" s="378">
        <v>17</v>
      </c>
      <c r="T329" s="415">
        <v>65.900000000000006</v>
      </c>
      <c r="U329" s="378">
        <v>1853</v>
      </c>
      <c r="V329" s="378">
        <v>22</v>
      </c>
      <c r="W329" s="378">
        <v>84.23</v>
      </c>
      <c r="X329" s="378">
        <v>786</v>
      </c>
      <c r="Y329" s="416">
        <v>10</v>
      </c>
      <c r="Z329" s="20"/>
      <c r="AA329" s="241">
        <v>375100</v>
      </c>
      <c r="AB329" s="417">
        <v>70.125</v>
      </c>
      <c r="AC329" s="417">
        <v>74</v>
      </c>
      <c r="AD329" s="20">
        <v>71</v>
      </c>
      <c r="AE329" s="20">
        <v>8</v>
      </c>
      <c r="AF329" s="20">
        <v>561</v>
      </c>
      <c r="AH329" s="379"/>
      <c r="AI329" s="378"/>
      <c r="AJ329" s="378"/>
      <c r="AK329" s="378"/>
      <c r="AL329" s="378"/>
      <c r="AM329" s="378"/>
      <c r="AN329" s="21"/>
      <c r="AO329" s="418"/>
      <c r="AP329" s="378"/>
      <c r="AQ329" s="378"/>
      <c r="AR329" s="378"/>
      <c r="AS329" s="378"/>
      <c r="AT329" s="378"/>
      <c r="AU329" s="21"/>
      <c r="AV329" s="418"/>
      <c r="AW329" s="378"/>
      <c r="AX329" s="378"/>
      <c r="AY329" s="378"/>
      <c r="AZ329" s="378"/>
      <c r="BA329" s="378"/>
      <c r="BB329" s="21"/>
    </row>
    <row r="330" spans="1:54" x14ac:dyDescent="0.3">
      <c r="A330" s="21" t="s">
        <v>1212</v>
      </c>
      <c r="B330" s="21" t="s">
        <v>12</v>
      </c>
      <c r="C330" s="21" t="s">
        <v>12</v>
      </c>
      <c r="D330" s="299" t="s">
        <v>1998</v>
      </c>
      <c r="E330" s="299" t="s">
        <v>38</v>
      </c>
      <c r="F330" s="299" t="s">
        <v>38</v>
      </c>
      <c r="G330" s="299" t="s">
        <v>1998</v>
      </c>
      <c r="H330" s="241">
        <v>338400</v>
      </c>
      <c r="I330" s="20">
        <v>676</v>
      </c>
      <c r="J330" s="20">
        <v>11</v>
      </c>
      <c r="K330" s="417">
        <v>61.454545454545453</v>
      </c>
      <c r="L330" s="243">
        <v>676</v>
      </c>
      <c r="M330" s="20">
        <v>11</v>
      </c>
      <c r="N330" s="20">
        <v>61.454545454545453</v>
      </c>
      <c r="O330" s="20">
        <v>369</v>
      </c>
      <c r="P330" s="20">
        <v>8</v>
      </c>
      <c r="Q330" s="20">
        <v>46.1</v>
      </c>
      <c r="R330" s="414">
        <v>733</v>
      </c>
      <c r="S330" s="378">
        <v>11</v>
      </c>
      <c r="T330" s="415">
        <v>66.599999999999994</v>
      </c>
      <c r="U330" s="378">
        <v>398</v>
      </c>
      <c r="V330" s="378">
        <v>7</v>
      </c>
      <c r="W330" s="378">
        <v>56.86</v>
      </c>
      <c r="X330" s="378">
        <v>71</v>
      </c>
      <c r="Y330" s="416">
        <v>1</v>
      </c>
      <c r="Z330" s="20"/>
      <c r="AA330" s="241">
        <v>338400</v>
      </c>
      <c r="AB330" s="417">
        <v>56</v>
      </c>
      <c r="AC330" s="417">
        <v>56</v>
      </c>
      <c r="AD330" s="20">
        <v>79</v>
      </c>
      <c r="AE330" s="20">
        <v>2</v>
      </c>
      <c r="AF330" s="20">
        <v>112</v>
      </c>
      <c r="AH330" s="418"/>
      <c r="AI330" s="378"/>
      <c r="AJ330" s="378"/>
      <c r="AK330" s="378"/>
      <c r="AL330" s="378"/>
      <c r="AM330" s="378"/>
      <c r="AN330" s="20"/>
      <c r="AO330" s="418"/>
      <c r="AP330" s="378"/>
      <c r="AQ330" s="378"/>
      <c r="AR330" s="378"/>
      <c r="AS330" s="378"/>
      <c r="AT330" s="378"/>
      <c r="AU330" s="20"/>
      <c r="AV330" s="418"/>
      <c r="AW330" s="378"/>
      <c r="AX330" s="378"/>
      <c r="AY330" s="378"/>
      <c r="AZ330" s="378"/>
      <c r="BA330" s="378"/>
      <c r="BB330" s="20"/>
    </row>
    <row r="331" spans="1:54" x14ac:dyDescent="0.3">
      <c r="A331" s="21" t="s">
        <v>1213</v>
      </c>
      <c r="B331" s="21" t="s">
        <v>19</v>
      </c>
      <c r="C331" s="21" t="s">
        <v>19</v>
      </c>
      <c r="D331" s="299" t="s">
        <v>1998</v>
      </c>
      <c r="E331" s="299" t="s">
        <v>1974</v>
      </c>
      <c r="F331" s="299" t="s">
        <v>1974</v>
      </c>
      <c r="G331" s="299" t="s">
        <v>1998</v>
      </c>
      <c r="H331" s="241">
        <v>499000</v>
      </c>
      <c r="I331" s="20">
        <v>1994</v>
      </c>
      <c r="J331" s="20">
        <v>22</v>
      </c>
      <c r="K331" s="417">
        <v>90.63636363636364</v>
      </c>
      <c r="L331" s="243">
        <v>1994</v>
      </c>
      <c r="M331" s="20">
        <v>22</v>
      </c>
      <c r="N331" s="20">
        <v>90.63636363636364</v>
      </c>
      <c r="O331" s="20">
        <v>1578</v>
      </c>
      <c r="P331" s="20">
        <v>22</v>
      </c>
      <c r="Q331" s="20">
        <v>71.7</v>
      </c>
      <c r="R331" s="414">
        <v>1058</v>
      </c>
      <c r="S331" s="378">
        <v>16</v>
      </c>
      <c r="T331" s="415">
        <v>66.099999999999994</v>
      </c>
      <c r="U331" s="378">
        <v>1600</v>
      </c>
      <c r="V331" s="378">
        <v>21</v>
      </c>
      <c r="W331" s="378">
        <v>76.19</v>
      </c>
      <c r="X331" s="378">
        <v>1557</v>
      </c>
      <c r="Y331" s="416">
        <v>22</v>
      </c>
      <c r="Z331" s="20"/>
      <c r="AA331" s="241">
        <v>424800</v>
      </c>
      <c r="AB331" s="417">
        <v>68.375</v>
      </c>
      <c r="AC331" s="417">
        <v>87.333333333333329</v>
      </c>
      <c r="AD331" s="20">
        <v>78</v>
      </c>
      <c r="AE331" s="20">
        <v>8</v>
      </c>
      <c r="AF331" s="20">
        <v>547</v>
      </c>
      <c r="AH331" s="418"/>
      <c r="AI331" s="378"/>
      <c r="AJ331" s="378"/>
      <c r="AK331" s="378"/>
      <c r="AL331" s="378"/>
      <c r="AM331" s="378"/>
      <c r="AN331" s="20"/>
      <c r="AO331" s="418"/>
      <c r="AP331" s="378"/>
      <c r="AQ331" s="378"/>
      <c r="AR331" s="378"/>
      <c r="AS331" s="378"/>
      <c r="AT331" s="378"/>
      <c r="AU331" s="20"/>
      <c r="AV331" s="418"/>
      <c r="AW331" s="378"/>
      <c r="AX331" s="378"/>
      <c r="AY331" s="378"/>
      <c r="AZ331" s="378"/>
      <c r="BA331" s="378"/>
      <c r="BB331" s="20"/>
    </row>
    <row r="332" spans="1:54" x14ac:dyDescent="0.3">
      <c r="A332" s="21" t="s">
        <v>979</v>
      </c>
      <c r="B332" s="21" t="s">
        <v>15</v>
      </c>
      <c r="C332" s="21" t="s">
        <v>15</v>
      </c>
      <c r="D332" s="299" t="s">
        <v>1998</v>
      </c>
      <c r="E332" s="299" t="s">
        <v>9</v>
      </c>
      <c r="F332" s="299" t="s">
        <v>9</v>
      </c>
      <c r="G332" s="299" t="s">
        <v>1998</v>
      </c>
      <c r="H332" s="241">
        <v>491300</v>
      </c>
      <c r="I332" s="20">
        <v>1874</v>
      </c>
      <c r="J332" s="20">
        <v>21</v>
      </c>
      <c r="K332" s="417">
        <v>89.238095238095241</v>
      </c>
      <c r="L332" s="243">
        <v>1874</v>
      </c>
      <c r="M332" s="20">
        <v>21</v>
      </c>
      <c r="N332" s="20">
        <v>89.238095238095241</v>
      </c>
      <c r="O332" s="20">
        <v>2046</v>
      </c>
      <c r="P332" s="20">
        <v>22</v>
      </c>
      <c r="Q332" s="20">
        <v>93</v>
      </c>
      <c r="R332" s="414">
        <v>616</v>
      </c>
      <c r="S332" s="378">
        <v>10</v>
      </c>
      <c r="T332" s="415">
        <v>61.6</v>
      </c>
      <c r="U332" s="378">
        <v>630</v>
      </c>
      <c r="V332" s="378">
        <v>11</v>
      </c>
      <c r="W332" s="378">
        <v>57.27</v>
      </c>
      <c r="X332" s="378">
        <v>0</v>
      </c>
      <c r="Y332" s="416">
        <v>0</v>
      </c>
      <c r="Z332" s="21"/>
      <c r="AA332" s="241">
        <v>371100</v>
      </c>
      <c r="AB332" s="417">
        <v>41.75</v>
      </c>
      <c r="AC332" s="417">
        <v>45.333333333333336</v>
      </c>
      <c r="AD332" s="20">
        <v>105</v>
      </c>
      <c r="AE332" s="20">
        <v>4</v>
      </c>
      <c r="AF332" s="20">
        <v>167</v>
      </c>
      <c r="AH332" s="418"/>
      <c r="AI332" s="378"/>
      <c r="AJ332" s="378"/>
      <c r="AK332" s="378"/>
      <c r="AL332" s="378"/>
      <c r="AM332" s="378"/>
      <c r="AN332" s="21"/>
      <c r="AO332" s="418"/>
      <c r="AP332" s="378"/>
      <c r="AQ332" s="378"/>
      <c r="AR332" s="378"/>
      <c r="AS332" s="378"/>
      <c r="AT332" s="378"/>
      <c r="AU332" s="21"/>
      <c r="AV332" s="418"/>
      <c r="AW332" s="378"/>
      <c r="AX332" s="378"/>
      <c r="AY332" s="378"/>
      <c r="AZ332" s="378"/>
      <c r="BA332" s="378"/>
      <c r="BB332" s="21"/>
    </row>
    <row r="333" spans="1:54" x14ac:dyDescent="0.3">
      <c r="A333" s="21" t="s">
        <v>1214</v>
      </c>
      <c r="B333" s="21" t="s">
        <v>12</v>
      </c>
      <c r="C333" s="21" t="s">
        <v>12</v>
      </c>
      <c r="D333" s="299" t="s">
        <v>1998</v>
      </c>
      <c r="E333" s="435" t="s">
        <v>1971</v>
      </c>
      <c r="F333" s="299" t="s">
        <v>9</v>
      </c>
      <c r="G333" s="299" t="s">
        <v>38</v>
      </c>
      <c r="H333" s="241">
        <v>371800</v>
      </c>
      <c r="I333" s="20">
        <v>1148</v>
      </c>
      <c r="J333" s="20">
        <v>17</v>
      </c>
      <c r="K333" s="417">
        <v>67.529411764705884</v>
      </c>
      <c r="L333" s="243">
        <v>1148</v>
      </c>
      <c r="M333" s="20">
        <v>17</v>
      </c>
      <c r="N333" s="20">
        <v>67.529411764705884</v>
      </c>
      <c r="O333" s="20">
        <v>31</v>
      </c>
      <c r="P333" s="20">
        <v>1</v>
      </c>
      <c r="Q333" s="20">
        <v>31</v>
      </c>
      <c r="R333" s="414">
        <v>102</v>
      </c>
      <c r="S333" s="378">
        <v>1</v>
      </c>
      <c r="T333" s="415">
        <v>102</v>
      </c>
      <c r="U333" s="378">
        <v>129</v>
      </c>
      <c r="V333" s="378">
        <v>2</v>
      </c>
      <c r="W333" s="378">
        <v>64.5</v>
      </c>
      <c r="X333" s="378">
        <v>0</v>
      </c>
      <c r="Y333" s="416">
        <v>0</v>
      </c>
      <c r="Z333" s="298"/>
      <c r="AA333" s="241">
        <v>422800</v>
      </c>
      <c r="AB333" s="417">
        <v>79.375</v>
      </c>
      <c r="AC333" s="417">
        <v>83.333333333333329</v>
      </c>
      <c r="AD333" s="20">
        <v>69</v>
      </c>
      <c r="AE333" s="20">
        <v>8</v>
      </c>
      <c r="AF333" s="20">
        <v>635</v>
      </c>
      <c r="AH333" s="379"/>
      <c r="AI333" s="378"/>
      <c r="AJ333" s="378"/>
      <c r="AK333" s="378"/>
      <c r="AL333" s="378"/>
      <c r="AM333" s="378"/>
      <c r="AN333" s="21"/>
      <c r="AO333" s="418"/>
      <c r="AP333" s="378"/>
      <c r="AQ333" s="378"/>
      <c r="AR333" s="378"/>
      <c r="AS333" s="378"/>
      <c r="AT333" s="378"/>
      <c r="AU333" s="21"/>
      <c r="AV333" s="418"/>
      <c r="AW333" s="378"/>
      <c r="AX333" s="378"/>
      <c r="AY333" s="378"/>
      <c r="AZ333" s="378"/>
      <c r="BA333" s="378"/>
      <c r="BB333" s="21"/>
    </row>
    <row r="334" spans="1:54" x14ac:dyDescent="0.3">
      <c r="A334" s="21" t="s">
        <v>1215</v>
      </c>
      <c r="B334" s="21" t="s">
        <v>13</v>
      </c>
      <c r="C334" s="21" t="s">
        <v>13</v>
      </c>
      <c r="D334" s="299" t="s">
        <v>1998</v>
      </c>
      <c r="E334" s="299" t="s">
        <v>38</v>
      </c>
      <c r="F334" s="299" t="s">
        <v>38</v>
      </c>
      <c r="G334" s="299" t="s">
        <v>1998</v>
      </c>
      <c r="H334" s="241">
        <v>313000</v>
      </c>
      <c r="I334" s="20">
        <v>796</v>
      </c>
      <c r="J334" s="20">
        <v>14</v>
      </c>
      <c r="K334" s="417">
        <v>56.857142857142854</v>
      </c>
      <c r="L334" s="243">
        <v>796</v>
      </c>
      <c r="M334" s="20">
        <v>14</v>
      </c>
      <c r="N334" s="20">
        <v>56.857142857142854</v>
      </c>
      <c r="O334" s="20">
        <v>912</v>
      </c>
      <c r="P334" s="20">
        <v>16</v>
      </c>
      <c r="Q334" s="20">
        <v>57</v>
      </c>
      <c r="R334" s="414">
        <v>1238</v>
      </c>
      <c r="S334" s="378">
        <v>17</v>
      </c>
      <c r="T334" s="415">
        <v>72.8</v>
      </c>
      <c r="U334" s="378">
        <v>1137</v>
      </c>
      <c r="V334" s="378">
        <v>21</v>
      </c>
      <c r="W334" s="378">
        <v>54.14</v>
      </c>
      <c r="X334" s="378">
        <v>1142</v>
      </c>
      <c r="Y334" s="416">
        <v>22</v>
      </c>
      <c r="Z334" s="20"/>
      <c r="AA334" s="241">
        <v>328000</v>
      </c>
      <c r="AB334" s="417">
        <v>57.125</v>
      </c>
      <c r="AC334" s="417">
        <v>57.666666666666664</v>
      </c>
      <c r="AD334" s="20">
        <v>64</v>
      </c>
      <c r="AE334" s="20">
        <v>8</v>
      </c>
      <c r="AF334" s="20">
        <v>457</v>
      </c>
      <c r="AH334" s="418"/>
      <c r="AI334" s="378"/>
      <c r="AJ334" s="378"/>
      <c r="AK334" s="378"/>
      <c r="AL334" s="378"/>
      <c r="AM334" s="378"/>
      <c r="AN334" s="20"/>
      <c r="AO334" s="418"/>
      <c r="AP334" s="378"/>
      <c r="AQ334" s="378"/>
      <c r="AR334" s="378"/>
      <c r="AS334" s="378"/>
      <c r="AT334" s="378"/>
      <c r="AU334" s="20"/>
      <c r="AV334" s="418"/>
      <c r="AW334" s="378"/>
      <c r="AX334" s="378"/>
      <c r="AY334" s="378"/>
      <c r="AZ334" s="378"/>
      <c r="BA334" s="378"/>
      <c r="BB334" s="20"/>
    </row>
    <row r="335" spans="1:54" x14ac:dyDescent="0.3">
      <c r="A335" s="21" t="s">
        <v>1657</v>
      </c>
      <c r="B335" s="21" t="s">
        <v>15</v>
      </c>
      <c r="C335" s="21" t="s">
        <v>15</v>
      </c>
      <c r="D335" s="299" t="s">
        <v>1998</v>
      </c>
      <c r="E335" s="435" t="s">
        <v>38</v>
      </c>
      <c r="F335" s="299" t="s">
        <v>1972</v>
      </c>
      <c r="G335" s="299" t="s">
        <v>38</v>
      </c>
      <c r="H335" s="241">
        <v>347900</v>
      </c>
      <c r="I335" s="20">
        <v>1011</v>
      </c>
      <c r="J335" s="20">
        <v>16</v>
      </c>
      <c r="K335" s="417">
        <v>63.1875</v>
      </c>
      <c r="L335" s="243">
        <v>1011</v>
      </c>
      <c r="M335" s="20">
        <v>16</v>
      </c>
      <c r="N335" s="20">
        <v>63.1875</v>
      </c>
      <c r="O335" s="20">
        <v>0</v>
      </c>
      <c r="P335" s="20">
        <v>0</v>
      </c>
      <c r="Q335" s="20">
        <v>0</v>
      </c>
      <c r="R335" s="414">
        <v>0</v>
      </c>
      <c r="S335" s="378">
        <v>0</v>
      </c>
      <c r="T335" s="415">
        <v>0</v>
      </c>
      <c r="U335" s="378">
        <v>0</v>
      </c>
      <c r="V335" s="378">
        <v>0</v>
      </c>
      <c r="W335" s="378">
        <v>0</v>
      </c>
      <c r="X335" s="378">
        <v>0</v>
      </c>
      <c r="Y335" s="416">
        <v>0</v>
      </c>
      <c r="Z335" s="21"/>
      <c r="AA335" s="241">
        <v>325300</v>
      </c>
      <c r="AB335" s="417">
        <v>49</v>
      </c>
      <c r="AC335" s="417">
        <v>49</v>
      </c>
      <c r="AD335" s="20">
        <v>65</v>
      </c>
      <c r="AE335" s="20">
        <v>3</v>
      </c>
      <c r="AF335" s="20">
        <v>147</v>
      </c>
      <c r="AH335" s="418"/>
      <c r="AI335" s="378"/>
      <c r="AJ335" s="378"/>
      <c r="AK335" s="378"/>
      <c r="AL335" s="378"/>
      <c r="AM335" s="378"/>
      <c r="AN335" s="21"/>
      <c r="AO335" s="418"/>
      <c r="AP335" s="378"/>
      <c r="AQ335" s="378"/>
      <c r="AR335" s="378"/>
      <c r="AS335" s="378"/>
      <c r="AT335" s="378"/>
      <c r="AU335" s="21"/>
      <c r="AV335" s="418"/>
      <c r="AW335" s="378"/>
      <c r="AX335" s="378"/>
      <c r="AY335" s="378"/>
      <c r="AZ335" s="378"/>
      <c r="BA335" s="378"/>
      <c r="BB335" s="21"/>
    </row>
    <row r="336" spans="1:54" x14ac:dyDescent="0.3">
      <c r="A336" s="21" t="s">
        <v>1216</v>
      </c>
      <c r="B336" s="21" t="s">
        <v>19</v>
      </c>
      <c r="C336" s="21" t="s">
        <v>19</v>
      </c>
      <c r="D336" s="299" t="s">
        <v>1998</v>
      </c>
      <c r="E336" s="299" t="s">
        <v>38</v>
      </c>
      <c r="F336" s="299" t="s">
        <v>38</v>
      </c>
      <c r="G336" s="299" t="s">
        <v>1998</v>
      </c>
      <c r="H336" s="241">
        <v>463400</v>
      </c>
      <c r="I336" s="20">
        <v>1515</v>
      </c>
      <c r="J336" s="20">
        <v>18</v>
      </c>
      <c r="K336" s="417">
        <v>84.166666666666671</v>
      </c>
      <c r="L336" s="243">
        <v>1515</v>
      </c>
      <c r="M336" s="20">
        <v>18</v>
      </c>
      <c r="N336" s="20">
        <v>84.166666666666671</v>
      </c>
      <c r="O336" s="20">
        <v>603</v>
      </c>
      <c r="P336" s="20">
        <v>8</v>
      </c>
      <c r="Q336" s="20">
        <v>75.400000000000006</v>
      </c>
      <c r="R336" s="414">
        <v>405</v>
      </c>
      <c r="S336" s="378">
        <v>7</v>
      </c>
      <c r="T336" s="415">
        <v>57.9</v>
      </c>
      <c r="U336" s="378">
        <v>724</v>
      </c>
      <c r="V336" s="378">
        <v>12</v>
      </c>
      <c r="W336" s="378">
        <v>60.33</v>
      </c>
      <c r="X336" s="378">
        <v>1836</v>
      </c>
      <c r="Y336" s="416">
        <v>20</v>
      </c>
      <c r="Z336" s="20"/>
      <c r="AA336" s="241">
        <v>371300</v>
      </c>
      <c r="AB336" s="417">
        <v>71.875</v>
      </c>
      <c r="AC336" s="417">
        <v>62.333333333333336</v>
      </c>
      <c r="AD336" s="20">
        <v>76</v>
      </c>
      <c r="AE336" s="20">
        <v>8</v>
      </c>
      <c r="AF336" s="20">
        <v>575</v>
      </c>
      <c r="AH336" s="418"/>
      <c r="AI336" s="378"/>
      <c r="AJ336" s="378"/>
      <c r="AK336" s="378"/>
      <c r="AL336" s="378"/>
      <c r="AM336" s="378"/>
      <c r="AN336" s="20"/>
      <c r="AO336" s="418"/>
      <c r="AP336" s="378"/>
      <c r="AQ336" s="378"/>
      <c r="AR336" s="378"/>
      <c r="AS336" s="378"/>
      <c r="AT336" s="378"/>
      <c r="AU336" s="20"/>
      <c r="AV336" s="418"/>
      <c r="AW336" s="378"/>
      <c r="AX336" s="378"/>
      <c r="AY336" s="378"/>
      <c r="AZ336" s="378"/>
      <c r="BA336" s="378"/>
      <c r="BB336" s="20"/>
    </row>
    <row r="337" spans="1:54" x14ac:dyDescent="0.3">
      <c r="A337" s="21" t="s">
        <v>1526</v>
      </c>
      <c r="B337" s="21" t="s">
        <v>17</v>
      </c>
      <c r="C337" s="21" t="s">
        <v>17</v>
      </c>
      <c r="D337" s="299" t="s">
        <v>1998</v>
      </c>
      <c r="E337" s="435" t="s">
        <v>10</v>
      </c>
      <c r="F337" s="299" t="s">
        <v>1972</v>
      </c>
      <c r="G337" s="299" t="s">
        <v>38</v>
      </c>
      <c r="H337" s="241">
        <v>318000</v>
      </c>
      <c r="I337" s="20">
        <v>361</v>
      </c>
      <c r="J337" s="20">
        <v>5</v>
      </c>
      <c r="K337" s="417">
        <v>72.2</v>
      </c>
      <c r="L337" s="243">
        <v>361</v>
      </c>
      <c r="M337" s="20">
        <v>5</v>
      </c>
      <c r="N337" s="20">
        <v>72.2</v>
      </c>
      <c r="O337" s="20">
        <v>0</v>
      </c>
      <c r="P337" s="20">
        <v>0</v>
      </c>
      <c r="Q337" s="20">
        <v>0</v>
      </c>
      <c r="R337" s="414">
        <v>0</v>
      </c>
      <c r="S337" s="378">
        <v>0</v>
      </c>
      <c r="T337" s="415">
        <v>0</v>
      </c>
      <c r="U337" s="378">
        <v>0</v>
      </c>
      <c r="V337" s="378">
        <v>0</v>
      </c>
      <c r="W337" s="378">
        <v>0</v>
      </c>
      <c r="X337" s="378">
        <v>0</v>
      </c>
      <c r="Y337" s="416">
        <v>0</v>
      </c>
      <c r="Z337" s="21"/>
      <c r="AA337" s="241">
        <v>284000</v>
      </c>
      <c r="AB337" s="417">
        <v>42.5</v>
      </c>
      <c r="AC337" s="417">
        <v>46.333333333333336</v>
      </c>
      <c r="AD337" s="20">
        <v>94</v>
      </c>
      <c r="AE337" s="20">
        <v>4</v>
      </c>
      <c r="AF337" s="20">
        <v>170</v>
      </c>
      <c r="AH337" s="379"/>
      <c r="AI337" s="378"/>
      <c r="AJ337" s="378"/>
      <c r="AK337" s="378"/>
      <c r="AL337" s="378"/>
      <c r="AM337" s="378"/>
      <c r="AN337" s="21"/>
      <c r="AO337" s="418"/>
      <c r="AP337" s="378"/>
      <c r="AQ337" s="378"/>
      <c r="AR337" s="378"/>
      <c r="AS337" s="378"/>
      <c r="AT337" s="378"/>
      <c r="AU337" s="21"/>
      <c r="AV337" s="418"/>
      <c r="AW337" s="378"/>
      <c r="AX337" s="378"/>
      <c r="AY337" s="378"/>
      <c r="AZ337" s="378"/>
      <c r="BA337" s="378"/>
      <c r="BB337" s="21"/>
    </row>
    <row r="338" spans="1:54" x14ac:dyDescent="0.3">
      <c r="A338" s="199" t="s">
        <v>1907</v>
      </c>
      <c r="B338" s="199" t="s">
        <v>26</v>
      </c>
      <c r="C338" s="199" t="s">
        <v>1020</v>
      </c>
      <c r="D338" s="441" t="s">
        <v>1020</v>
      </c>
      <c r="E338" s="441" t="s">
        <v>10</v>
      </c>
      <c r="F338" s="441" t="s">
        <v>1020</v>
      </c>
      <c r="G338" s="441" t="s">
        <v>1020</v>
      </c>
      <c r="H338" s="245">
        <v>162300</v>
      </c>
      <c r="I338" s="246" t="s">
        <v>1020</v>
      </c>
      <c r="J338" s="246" t="s">
        <v>1020</v>
      </c>
      <c r="K338" s="442" t="s">
        <v>1020</v>
      </c>
      <c r="L338" s="322" t="s">
        <v>1020</v>
      </c>
      <c r="M338" s="246" t="s">
        <v>1020</v>
      </c>
      <c r="N338" s="246" t="s">
        <v>1020</v>
      </c>
      <c r="O338" s="246" t="s">
        <v>1020</v>
      </c>
      <c r="P338" s="246" t="s">
        <v>1020</v>
      </c>
      <c r="Q338" s="246" t="s">
        <v>1020</v>
      </c>
      <c r="R338" s="443" t="s">
        <v>1020</v>
      </c>
      <c r="S338" s="444" t="s">
        <v>1020</v>
      </c>
      <c r="T338" s="445" t="s">
        <v>1020</v>
      </c>
      <c r="U338" s="444" t="s">
        <v>1020</v>
      </c>
      <c r="V338" s="444" t="s">
        <v>1020</v>
      </c>
      <c r="W338" s="444" t="s">
        <v>1020</v>
      </c>
      <c r="X338" s="444" t="s">
        <v>1020</v>
      </c>
      <c r="Y338" s="446" t="s">
        <v>1020</v>
      </c>
      <c r="Z338" s="199"/>
      <c r="AA338" s="245">
        <v>289900</v>
      </c>
      <c r="AB338" s="442">
        <v>60.125</v>
      </c>
      <c r="AC338" s="442">
        <v>57</v>
      </c>
      <c r="AD338" s="246">
        <v>53</v>
      </c>
      <c r="AE338" s="246">
        <v>8</v>
      </c>
      <c r="AF338" s="246">
        <v>481</v>
      </c>
      <c r="AG338" s="200"/>
      <c r="AH338" s="449"/>
      <c r="AI338" s="444"/>
      <c r="AJ338" s="444"/>
      <c r="AK338" s="444"/>
      <c r="AL338" s="444"/>
      <c r="AM338" s="444"/>
      <c r="AN338" s="199"/>
      <c r="AO338" s="450"/>
      <c r="AP338" s="444"/>
      <c r="AQ338" s="444"/>
      <c r="AR338" s="444"/>
      <c r="AS338" s="444"/>
      <c r="AT338" s="444"/>
      <c r="AU338" s="199"/>
      <c r="AV338" s="450"/>
      <c r="AW338" s="444"/>
      <c r="AX338" s="444"/>
      <c r="AY338" s="444"/>
      <c r="AZ338" s="444"/>
      <c r="BA338" s="444"/>
      <c r="BB338" s="199"/>
    </row>
    <row r="339" spans="1:54" x14ac:dyDescent="0.3">
      <c r="A339" s="21" t="s">
        <v>1217</v>
      </c>
      <c r="B339" s="21" t="s">
        <v>17</v>
      </c>
      <c r="C339" s="21" t="s">
        <v>17</v>
      </c>
      <c r="D339" s="299" t="s">
        <v>1998</v>
      </c>
      <c r="E339" s="299" t="s">
        <v>38</v>
      </c>
      <c r="F339" s="299" t="s">
        <v>38</v>
      </c>
      <c r="G339" s="299" t="s">
        <v>1998</v>
      </c>
      <c r="H339" s="241">
        <v>348200</v>
      </c>
      <c r="I339" s="20">
        <v>1266</v>
      </c>
      <c r="J339" s="20">
        <v>20</v>
      </c>
      <c r="K339" s="417">
        <v>63.3</v>
      </c>
      <c r="L339" s="243">
        <v>1266</v>
      </c>
      <c r="M339" s="20">
        <v>20</v>
      </c>
      <c r="N339" s="20">
        <v>63.3</v>
      </c>
      <c r="O339" s="20">
        <v>1042</v>
      </c>
      <c r="P339" s="20">
        <v>16</v>
      </c>
      <c r="Q339" s="20">
        <v>65.099999999999994</v>
      </c>
      <c r="R339" s="414">
        <v>734</v>
      </c>
      <c r="S339" s="378">
        <v>12</v>
      </c>
      <c r="T339" s="415">
        <v>61.2</v>
      </c>
      <c r="U339" s="378">
        <v>807</v>
      </c>
      <c r="V339" s="378">
        <v>12</v>
      </c>
      <c r="W339" s="378">
        <v>67.25</v>
      </c>
      <c r="X339" s="378">
        <v>1478</v>
      </c>
      <c r="Y339" s="416">
        <v>22</v>
      </c>
      <c r="Z339" s="20"/>
      <c r="AA339" s="241">
        <v>361000</v>
      </c>
      <c r="AB339" s="417">
        <v>72</v>
      </c>
      <c r="AC339" s="417">
        <v>74.666666666666671</v>
      </c>
      <c r="AD339" s="20">
        <v>59</v>
      </c>
      <c r="AE339" s="20">
        <v>7</v>
      </c>
      <c r="AF339" s="20">
        <v>504</v>
      </c>
      <c r="AH339" s="379"/>
      <c r="AI339" s="378"/>
      <c r="AJ339" s="378"/>
      <c r="AK339" s="378"/>
      <c r="AL339" s="378"/>
      <c r="AM339" s="378"/>
      <c r="AN339" s="203"/>
      <c r="AO339" s="418"/>
      <c r="AP339" s="378"/>
      <c r="AQ339" s="378"/>
      <c r="AR339" s="378"/>
      <c r="AS339" s="378"/>
      <c r="AT339" s="378"/>
      <c r="AU339" s="203"/>
      <c r="AV339" s="418"/>
      <c r="AW339" s="378"/>
      <c r="AX339" s="378"/>
      <c r="AY339" s="378"/>
      <c r="AZ339" s="378"/>
      <c r="BA339" s="378"/>
      <c r="BB339" s="203"/>
    </row>
    <row r="340" spans="1:54" x14ac:dyDescent="0.3">
      <c r="A340" s="21" t="s">
        <v>1527</v>
      </c>
      <c r="B340" s="21" t="s">
        <v>18</v>
      </c>
      <c r="C340" s="21" t="s">
        <v>18</v>
      </c>
      <c r="D340" s="299" t="s">
        <v>1998</v>
      </c>
      <c r="E340" s="435" t="s">
        <v>10</v>
      </c>
      <c r="F340" s="299" t="s">
        <v>1972</v>
      </c>
      <c r="G340" s="299" t="s">
        <v>38</v>
      </c>
      <c r="H340" s="241">
        <v>360600</v>
      </c>
      <c r="I340" s="20">
        <v>1048</v>
      </c>
      <c r="J340" s="20">
        <v>16</v>
      </c>
      <c r="K340" s="417">
        <v>65.5</v>
      </c>
      <c r="L340" s="243">
        <v>1048</v>
      </c>
      <c r="M340" s="20">
        <v>16</v>
      </c>
      <c r="N340" s="20">
        <v>65.5</v>
      </c>
      <c r="O340" s="20">
        <v>430</v>
      </c>
      <c r="P340" s="20">
        <v>7</v>
      </c>
      <c r="Q340" s="20">
        <v>61.4</v>
      </c>
      <c r="R340" s="414">
        <v>0</v>
      </c>
      <c r="S340" s="378">
        <v>0</v>
      </c>
      <c r="T340" s="415">
        <v>0</v>
      </c>
      <c r="U340" s="378">
        <v>0</v>
      </c>
      <c r="V340" s="378">
        <v>0</v>
      </c>
      <c r="W340" s="378">
        <v>0</v>
      </c>
      <c r="X340" s="378">
        <v>0</v>
      </c>
      <c r="Y340" s="416">
        <v>0</v>
      </c>
      <c r="Z340" s="21"/>
      <c r="AA340" s="241">
        <v>488900</v>
      </c>
      <c r="AB340" s="417">
        <v>94.875</v>
      </c>
      <c r="AC340" s="417">
        <v>101</v>
      </c>
      <c r="AD340" s="20">
        <v>72</v>
      </c>
      <c r="AE340" s="20">
        <v>8</v>
      </c>
      <c r="AF340" s="20">
        <v>759</v>
      </c>
      <c r="AH340" s="418"/>
      <c r="AI340" s="378"/>
      <c r="AJ340" s="378"/>
      <c r="AK340" s="378"/>
      <c r="AL340" s="378"/>
      <c r="AM340" s="378"/>
      <c r="AN340" s="21"/>
      <c r="AO340" s="418"/>
      <c r="AP340" s="378"/>
      <c r="AQ340" s="378"/>
      <c r="AR340" s="378"/>
      <c r="AS340" s="378"/>
      <c r="AT340" s="378"/>
      <c r="AU340" s="21"/>
      <c r="AV340" s="418"/>
      <c r="AW340" s="378"/>
      <c r="AX340" s="378"/>
      <c r="AY340" s="378"/>
      <c r="AZ340" s="378"/>
      <c r="BA340" s="378"/>
      <c r="BB340" s="21"/>
    </row>
    <row r="341" spans="1:54" x14ac:dyDescent="0.3">
      <c r="A341" s="199" t="s">
        <v>1218</v>
      </c>
      <c r="B341" s="199" t="s">
        <v>26</v>
      </c>
      <c r="C341" s="199" t="s">
        <v>26</v>
      </c>
      <c r="D341" s="441" t="s">
        <v>1998</v>
      </c>
      <c r="E341" s="441" t="s">
        <v>38</v>
      </c>
      <c r="F341" s="441" t="s">
        <v>38</v>
      </c>
      <c r="G341" s="441" t="s">
        <v>1998</v>
      </c>
      <c r="H341" s="245">
        <v>117300</v>
      </c>
      <c r="I341" s="246">
        <v>161</v>
      </c>
      <c r="J341" s="246">
        <v>4</v>
      </c>
      <c r="K341" s="442">
        <v>40.25</v>
      </c>
      <c r="L341" s="322">
        <v>161</v>
      </c>
      <c r="M341" s="246">
        <v>4</v>
      </c>
      <c r="N341" s="246">
        <v>40.25</v>
      </c>
      <c r="O341" s="246">
        <v>199</v>
      </c>
      <c r="P341" s="246">
        <v>4</v>
      </c>
      <c r="Q341" s="246">
        <v>49.8</v>
      </c>
      <c r="R341" s="443">
        <v>16</v>
      </c>
      <c r="S341" s="444">
        <v>1</v>
      </c>
      <c r="T341" s="445">
        <v>16</v>
      </c>
      <c r="U341" s="444">
        <v>0</v>
      </c>
      <c r="V341" s="444">
        <v>0</v>
      </c>
      <c r="W341" s="444">
        <v>0</v>
      </c>
      <c r="X341" s="444">
        <v>0</v>
      </c>
      <c r="Y341" s="446">
        <v>0</v>
      </c>
      <c r="Z341" s="301"/>
      <c r="AA341" s="245">
        <v>178200</v>
      </c>
      <c r="AB341" s="442">
        <v>34.200000000000003</v>
      </c>
      <c r="AC341" s="442">
        <v>34</v>
      </c>
      <c r="AD341" s="246">
        <v>30</v>
      </c>
      <c r="AE341" s="246">
        <v>5</v>
      </c>
      <c r="AF341" s="246">
        <v>171</v>
      </c>
      <c r="AG341" s="200"/>
      <c r="AH341" s="450"/>
      <c r="AI341" s="444"/>
      <c r="AJ341" s="444"/>
      <c r="AK341" s="444"/>
      <c r="AL341" s="444"/>
      <c r="AM341" s="444"/>
      <c r="AN341" s="246"/>
      <c r="AO341" s="450"/>
      <c r="AP341" s="444"/>
      <c r="AQ341" s="444"/>
      <c r="AR341" s="444"/>
      <c r="AS341" s="444"/>
      <c r="AT341" s="444"/>
      <c r="AU341" s="246"/>
      <c r="AV341" s="450"/>
      <c r="AW341" s="444"/>
      <c r="AX341" s="444"/>
      <c r="AY341" s="444"/>
      <c r="AZ341" s="444"/>
      <c r="BA341" s="444"/>
      <c r="BB341" s="246"/>
    </row>
    <row r="342" spans="1:54" x14ac:dyDescent="0.3">
      <c r="A342" s="21" t="s">
        <v>909</v>
      </c>
      <c r="B342" s="437" t="s">
        <v>2</v>
      </c>
      <c r="C342" s="21" t="s">
        <v>19</v>
      </c>
      <c r="D342" s="299" t="s">
        <v>38</v>
      </c>
      <c r="E342" s="299" t="s">
        <v>10</v>
      </c>
      <c r="F342" s="299" t="s">
        <v>10</v>
      </c>
      <c r="G342" s="299" t="s">
        <v>1998</v>
      </c>
      <c r="H342" s="241">
        <v>332000</v>
      </c>
      <c r="I342" s="20">
        <v>469</v>
      </c>
      <c r="J342" s="20">
        <v>7</v>
      </c>
      <c r="K342" s="417">
        <v>67</v>
      </c>
      <c r="L342" s="243">
        <v>469</v>
      </c>
      <c r="M342" s="20">
        <v>7</v>
      </c>
      <c r="N342" s="20">
        <v>67</v>
      </c>
      <c r="O342" s="20">
        <v>2036</v>
      </c>
      <c r="P342" s="20">
        <v>21</v>
      </c>
      <c r="Q342" s="20">
        <v>97</v>
      </c>
      <c r="R342" s="414">
        <v>1546</v>
      </c>
      <c r="S342" s="378">
        <v>17</v>
      </c>
      <c r="T342" s="415">
        <v>90.9</v>
      </c>
      <c r="U342" s="378">
        <v>1820</v>
      </c>
      <c r="V342" s="378">
        <v>19</v>
      </c>
      <c r="W342" s="378">
        <v>95.79</v>
      </c>
      <c r="X342" s="378">
        <v>1509</v>
      </c>
      <c r="Y342" s="416">
        <v>19</v>
      </c>
      <c r="Z342" s="298"/>
      <c r="AA342" s="241">
        <v>457000</v>
      </c>
      <c r="AB342" s="417">
        <v>93.142857142857139</v>
      </c>
      <c r="AC342" s="417">
        <v>92</v>
      </c>
      <c r="AD342" s="20">
        <v>77</v>
      </c>
      <c r="AE342" s="20">
        <v>7</v>
      </c>
      <c r="AF342" s="20">
        <v>652</v>
      </c>
      <c r="AH342" s="379"/>
      <c r="AI342" s="378"/>
      <c r="AJ342" s="378"/>
      <c r="AK342" s="378"/>
      <c r="AL342" s="378"/>
      <c r="AM342" s="378"/>
      <c r="AN342" s="20"/>
      <c r="AO342" s="418"/>
      <c r="AP342" s="378"/>
      <c r="AQ342" s="378"/>
      <c r="AR342" s="378"/>
      <c r="AS342" s="378"/>
      <c r="AT342" s="378"/>
      <c r="AU342" s="20"/>
      <c r="AV342" s="418"/>
      <c r="AW342" s="378"/>
      <c r="AX342" s="378"/>
      <c r="AY342" s="378"/>
      <c r="AZ342" s="378"/>
      <c r="BA342" s="378"/>
      <c r="BB342" s="20"/>
    </row>
    <row r="343" spans="1:54" x14ac:dyDescent="0.3">
      <c r="A343" s="21" t="s">
        <v>1658</v>
      </c>
      <c r="B343" s="437" t="s">
        <v>23</v>
      </c>
      <c r="C343" s="21" t="s">
        <v>22</v>
      </c>
      <c r="D343" s="299" t="s">
        <v>38</v>
      </c>
      <c r="E343" s="299" t="s">
        <v>1972</v>
      </c>
      <c r="F343" s="299" t="s">
        <v>1972</v>
      </c>
      <c r="G343" s="299" t="s">
        <v>1998</v>
      </c>
      <c r="H343" s="241">
        <v>348800</v>
      </c>
      <c r="I343" s="20">
        <v>1077</v>
      </c>
      <c r="J343" s="20">
        <v>17</v>
      </c>
      <c r="K343" s="417">
        <v>63.352941176470587</v>
      </c>
      <c r="L343" s="243">
        <v>1077</v>
      </c>
      <c r="M343" s="20">
        <v>17</v>
      </c>
      <c r="N343" s="20">
        <v>63.352941176470587</v>
      </c>
      <c r="O343" s="20">
        <v>0</v>
      </c>
      <c r="P343" s="20">
        <v>0</v>
      </c>
      <c r="Q343" s="20">
        <v>0</v>
      </c>
      <c r="R343" s="414">
        <v>0</v>
      </c>
      <c r="S343" s="378">
        <v>0</v>
      </c>
      <c r="T343" s="415">
        <v>0</v>
      </c>
      <c r="U343" s="378">
        <v>0</v>
      </c>
      <c r="V343" s="378">
        <v>0</v>
      </c>
      <c r="W343" s="378">
        <v>0</v>
      </c>
      <c r="X343" s="378">
        <v>0</v>
      </c>
      <c r="Y343" s="416">
        <v>0</v>
      </c>
      <c r="Z343" s="298"/>
      <c r="AA343" s="241">
        <v>399800</v>
      </c>
      <c r="AB343" s="417">
        <v>85.375</v>
      </c>
      <c r="AC343" s="417">
        <v>79</v>
      </c>
      <c r="AD343" s="20">
        <v>34</v>
      </c>
      <c r="AE343" s="20">
        <v>8</v>
      </c>
      <c r="AF343" s="20">
        <v>683</v>
      </c>
      <c r="AH343" s="418"/>
      <c r="AI343" s="378"/>
      <c r="AJ343" s="378"/>
      <c r="AK343" s="378"/>
      <c r="AL343" s="378"/>
      <c r="AM343" s="378"/>
      <c r="AN343" s="21"/>
      <c r="AO343" s="418"/>
      <c r="AP343" s="378"/>
      <c r="AQ343" s="378"/>
      <c r="AR343" s="378"/>
      <c r="AS343" s="378"/>
      <c r="AT343" s="378"/>
      <c r="AU343" s="21"/>
      <c r="AV343" s="418"/>
      <c r="AW343" s="378"/>
      <c r="AX343" s="378"/>
      <c r="AY343" s="378"/>
      <c r="AZ343" s="378"/>
      <c r="BA343" s="378"/>
      <c r="BB343" s="21"/>
    </row>
    <row r="344" spans="1:54" x14ac:dyDescent="0.3">
      <c r="A344" s="21" t="s">
        <v>1219</v>
      </c>
      <c r="B344" s="21" t="s">
        <v>14</v>
      </c>
      <c r="C344" s="21" t="s">
        <v>14</v>
      </c>
      <c r="D344" s="299" t="s">
        <v>1998</v>
      </c>
      <c r="E344" s="435" t="s">
        <v>1972</v>
      </c>
      <c r="F344" s="299" t="s">
        <v>1972</v>
      </c>
      <c r="G344" s="299" t="s">
        <v>1998</v>
      </c>
      <c r="H344" s="241">
        <v>330900</v>
      </c>
      <c r="I344" s="20">
        <v>1262</v>
      </c>
      <c r="J344" s="20">
        <v>21</v>
      </c>
      <c r="K344" s="417">
        <v>60.095238095238095</v>
      </c>
      <c r="L344" s="243">
        <v>1262</v>
      </c>
      <c r="M344" s="20">
        <v>21</v>
      </c>
      <c r="N344" s="20">
        <v>60.095238095238095</v>
      </c>
      <c r="O344" s="20">
        <v>1389</v>
      </c>
      <c r="P344" s="20">
        <v>20</v>
      </c>
      <c r="Q344" s="20">
        <v>69.5</v>
      </c>
      <c r="R344" s="414">
        <v>1005</v>
      </c>
      <c r="S344" s="378">
        <v>16</v>
      </c>
      <c r="T344" s="415">
        <v>62.8</v>
      </c>
      <c r="U344" s="378">
        <v>1196</v>
      </c>
      <c r="V344" s="378">
        <v>17</v>
      </c>
      <c r="W344" s="378">
        <v>70.349999999999994</v>
      </c>
      <c r="X344" s="378">
        <v>1541</v>
      </c>
      <c r="Y344" s="416">
        <v>22</v>
      </c>
      <c r="Z344" s="298"/>
      <c r="AA344" s="241">
        <v>323900</v>
      </c>
      <c r="AB344" s="417">
        <v>62.25</v>
      </c>
      <c r="AC344" s="417">
        <v>72</v>
      </c>
      <c r="AD344" s="20">
        <v>6</v>
      </c>
      <c r="AE344" s="20">
        <v>8</v>
      </c>
      <c r="AF344" s="20">
        <v>498</v>
      </c>
      <c r="AH344" s="379"/>
      <c r="AI344" s="378"/>
      <c r="AJ344" s="378"/>
      <c r="AK344" s="378"/>
      <c r="AL344" s="378"/>
      <c r="AM344" s="378"/>
      <c r="AN344" s="21"/>
      <c r="AO344" s="418"/>
      <c r="AP344" s="378"/>
      <c r="AQ344" s="378"/>
      <c r="AR344" s="378"/>
      <c r="AS344" s="378"/>
      <c r="AT344" s="378"/>
      <c r="AU344" s="21"/>
      <c r="AV344" s="418"/>
      <c r="AW344" s="378"/>
      <c r="AX344" s="378"/>
      <c r="AY344" s="378"/>
      <c r="AZ344" s="378"/>
      <c r="BA344" s="378"/>
      <c r="BB344" s="21"/>
    </row>
    <row r="345" spans="1:54" x14ac:dyDescent="0.3">
      <c r="A345" s="199" t="s">
        <v>1908</v>
      </c>
      <c r="B345" s="199" t="s">
        <v>41</v>
      </c>
      <c r="C345" s="199" t="s">
        <v>1020</v>
      </c>
      <c r="D345" s="441" t="s">
        <v>1020</v>
      </c>
      <c r="E345" s="441" t="s">
        <v>1972</v>
      </c>
      <c r="F345" s="441" t="s">
        <v>1020</v>
      </c>
      <c r="G345" s="441" t="s">
        <v>1020</v>
      </c>
      <c r="H345" s="245">
        <v>117300</v>
      </c>
      <c r="I345" s="246" t="s">
        <v>1020</v>
      </c>
      <c r="J345" s="246" t="s">
        <v>1020</v>
      </c>
      <c r="K345" s="442" t="s">
        <v>1020</v>
      </c>
      <c r="L345" s="322" t="s">
        <v>1020</v>
      </c>
      <c r="M345" s="246" t="s">
        <v>1020</v>
      </c>
      <c r="N345" s="246" t="s">
        <v>1020</v>
      </c>
      <c r="O345" s="246" t="s">
        <v>1020</v>
      </c>
      <c r="P345" s="246" t="s">
        <v>1020</v>
      </c>
      <c r="Q345" s="246" t="s">
        <v>1020</v>
      </c>
      <c r="R345" s="443" t="s">
        <v>1020</v>
      </c>
      <c r="S345" s="444" t="s">
        <v>1020</v>
      </c>
      <c r="T345" s="445" t="s">
        <v>1020</v>
      </c>
      <c r="U345" s="444" t="s">
        <v>1020</v>
      </c>
      <c r="V345" s="444" t="s">
        <v>1020</v>
      </c>
      <c r="W345" s="444" t="s">
        <v>1020</v>
      </c>
      <c r="X345" s="444" t="s">
        <v>1020</v>
      </c>
      <c r="Y345" s="446" t="s">
        <v>1020</v>
      </c>
      <c r="Z345" s="246"/>
      <c r="AA345" s="245">
        <v>117300</v>
      </c>
      <c r="AB345" s="442">
        <v>0</v>
      </c>
      <c r="AC345" s="442">
        <v>0</v>
      </c>
      <c r="AD345" s="246">
        <v>22</v>
      </c>
      <c r="AE345" s="246">
        <v>0</v>
      </c>
      <c r="AF345" s="246">
        <v>0</v>
      </c>
      <c r="AG345" s="200"/>
      <c r="AH345" s="449"/>
      <c r="AI345" s="444"/>
      <c r="AJ345" s="444"/>
      <c r="AK345" s="444"/>
      <c r="AL345" s="444"/>
      <c r="AM345" s="444"/>
      <c r="AN345" s="199"/>
      <c r="AO345" s="450"/>
      <c r="AP345" s="444"/>
      <c r="AQ345" s="444"/>
      <c r="AR345" s="444"/>
      <c r="AS345" s="444"/>
      <c r="AT345" s="444"/>
      <c r="AU345" s="199"/>
      <c r="AV345" s="450"/>
      <c r="AW345" s="444"/>
      <c r="AX345" s="444"/>
      <c r="AY345" s="444"/>
      <c r="AZ345" s="444"/>
      <c r="BA345" s="444"/>
      <c r="BB345" s="199"/>
    </row>
    <row r="346" spans="1:54" x14ac:dyDescent="0.3">
      <c r="A346" s="21" t="s">
        <v>1659</v>
      </c>
      <c r="B346" s="21" t="s">
        <v>25</v>
      </c>
      <c r="C346" s="21" t="s">
        <v>25</v>
      </c>
      <c r="D346" s="299" t="s">
        <v>1998</v>
      </c>
      <c r="E346" s="299" t="s">
        <v>1971</v>
      </c>
      <c r="F346" s="299" t="s">
        <v>1971</v>
      </c>
      <c r="G346" s="299" t="s">
        <v>1998</v>
      </c>
      <c r="H346" s="241">
        <v>250700</v>
      </c>
      <c r="I346" s="20">
        <v>684</v>
      </c>
      <c r="J346" s="20">
        <v>15</v>
      </c>
      <c r="K346" s="417">
        <v>45.6</v>
      </c>
      <c r="L346" s="243">
        <v>684</v>
      </c>
      <c r="M346" s="20">
        <v>15</v>
      </c>
      <c r="N346" s="20">
        <v>45.6</v>
      </c>
      <c r="O346" s="20">
        <v>0</v>
      </c>
      <c r="P346" s="20">
        <v>0</v>
      </c>
      <c r="Q346" s="20">
        <v>0</v>
      </c>
      <c r="R346" s="414">
        <v>0</v>
      </c>
      <c r="S346" s="378">
        <v>0</v>
      </c>
      <c r="T346" s="415">
        <v>0</v>
      </c>
      <c r="U346" s="378">
        <v>0</v>
      </c>
      <c r="V346" s="378">
        <v>0</v>
      </c>
      <c r="W346" s="378">
        <v>0</v>
      </c>
      <c r="X346" s="378">
        <v>0</v>
      </c>
      <c r="Y346" s="416">
        <v>0</v>
      </c>
      <c r="Z346" s="20"/>
      <c r="AA346" s="241">
        <v>250700</v>
      </c>
      <c r="AB346" s="417">
        <v>48.5</v>
      </c>
      <c r="AC346" s="417">
        <v>48.5</v>
      </c>
      <c r="AD346" s="20">
        <v>45</v>
      </c>
      <c r="AE346" s="20">
        <v>2</v>
      </c>
      <c r="AF346" s="20">
        <v>97</v>
      </c>
      <c r="AH346" s="418"/>
      <c r="AI346" s="378"/>
      <c r="AJ346" s="378"/>
      <c r="AK346" s="378"/>
      <c r="AL346" s="378"/>
      <c r="AM346" s="378"/>
      <c r="AN346" s="63"/>
      <c r="AO346" s="418"/>
      <c r="AP346" s="378"/>
      <c r="AQ346" s="378"/>
      <c r="AR346" s="378"/>
      <c r="AS346" s="378"/>
      <c r="AT346" s="378"/>
      <c r="AU346" s="63"/>
      <c r="AV346" s="418"/>
      <c r="AW346" s="378"/>
      <c r="AX346" s="378"/>
      <c r="AY346" s="378"/>
      <c r="AZ346" s="378"/>
      <c r="BA346" s="378"/>
      <c r="BB346" s="63"/>
    </row>
    <row r="347" spans="1:54" x14ac:dyDescent="0.3">
      <c r="A347" s="21" t="s">
        <v>1220</v>
      </c>
      <c r="B347" s="21" t="s">
        <v>23</v>
      </c>
      <c r="C347" s="21" t="s">
        <v>23</v>
      </c>
      <c r="D347" s="299" t="s">
        <v>1998</v>
      </c>
      <c r="E347" s="435" t="s">
        <v>9</v>
      </c>
      <c r="F347" s="299" t="s">
        <v>1971</v>
      </c>
      <c r="G347" s="299" t="s">
        <v>38</v>
      </c>
      <c r="H347" s="241">
        <v>545100</v>
      </c>
      <c r="I347" s="20">
        <v>2079</v>
      </c>
      <c r="J347" s="20">
        <v>21</v>
      </c>
      <c r="K347" s="417">
        <v>99</v>
      </c>
      <c r="L347" s="243">
        <v>2079</v>
      </c>
      <c r="M347" s="20">
        <v>21</v>
      </c>
      <c r="N347" s="20">
        <v>99</v>
      </c>
      <c r="O347" s="20">
        <v>1805</v>
      </c>
      <c r="P347" s="20">
        <v>21</v>
      </c>
      <c r="Q347" s="20">
        <v>86</v>
      </c>
      <c r="R347" s="414">
        <v>1366</v>
      </c>
      <c r="S347" s="378">
        <v>15</v>
      </c>
      <c r="T347" s="415">
        <v>91.1</v>
      </c>
      <c r="U347" s="378">
        <v>1875</v>
      </c>
      <c r="V347" s="378">
        <v>21</v>
      </c>
      <c r="W347" s="378">
        <v>89.29</v>
      </c>
      <c r="X347" s="378">
        <v>1704</v>
      </c>
      <c r="Y347" s="416">
        <v>22</v>
      </c>
      <c r="Z347" s="20"/>
      <c r="AA347" s="241">
        <v>540000</v>
      </c>
      <c r="AB347" s="417">
        <v>99.125</v>
      </c>
      <c r="AC347" s="417">
        <v>108.33333333333333</v>
      </c>
      <c r="AD347" s="20">
        <v>73</v>
      </c>
      <c r="AE347" s="20">
        <v>8</v>
      </c>
      <c r="AF347" s="20">
        <v>793</v>
      </c>
      <c r="AH347" s="379"/>
      <c r="AI347" s="378"/>
      <c r="AJ347" s="378"/>
      <c r="AK347" s="378"/>
      <c r="AL347" s="378"/>
      <c r="AM347" s="378"/>
      <c r="AN347" s="21"/>
      <c r="AO347" s="418"/>
      <c r="AP347" s="378"/>
      <c r="AQ347" s="378"/>
      <c r="AR347" s="378"/>
      <c r="AS347" s="378"/>
      <c r="AT347" s="378"/>
      <c r="AU347" s="21"/>
      <c r="AV347" s="418"/>
      <c r="AW347" s="378"/>
      <c r="AX347" s="378"/>
      <c r="AY347" s="378"/>
      <c r="AZ347" s="378"/>
      <c r="BA347" s="378"/>
      <c r="BB347" s="21"/>
    </row>
    <row r="348" spans="1:54" x14ac:dyDescent="0.3">
      <c r="A348" s="21" t="s">
        <v>1221</v>
      </c>
      <c r="B348" s="21" t="s">
        <v>41</v>
      </c>
      <c r="C348" s="21" t="s">
        <v>41</v>
      </c>
      <c r="D348" s="299" t="s">
        <v>1998</v>
      </c>
      <c r="E348" s="299" t="s">
        <v>9</v>
      </c>
      <c r="F348" s="299" t="s">
        <v>9</v>
      </c>
      <c r="G348" s="299" t="s">
        <v>1998</v>
      </c>
      <c r="H348" s="241">
        <v>370500</v>
      </c>
      <c r="I348" s="20">
        <v>1144</v>
      </c>
      <c r="J348" s="20">
        <v>17</v>
      </c>
      <c r="K348" s="417">
        <v>67.294117647058826</v>
      </c>
      <c r="L348" s="243">
        <v>1144</v>
      </c>
      <c r="M348" s="20">
        <v>17</v>
      </c>
      <c r="N348" s="20">
        <v>67.294117647058826</v>
      </c>
      <c r="O348" s="20">
        <v>1685</v>
      </c>
      <c r="P348" s="20">
        <v>21</v>
      </c>
      <c r="Q348" s="20">
        <v>80.2</v>
      </c>
      <c r="R348" s="414">
        <v>1124</v>
      </c>
      <c r="S348" s="378">
        <v>17</v>
      </c>
      <c r="T348" s="415">
        <v>66.099999999999994</v>
      </c>
      <c r="U348" s="378">
        <v>1040</v>
      </c>
      <c r="V348" s="378">
        <v>15</v>
      </c>
      <c r="W348" s="378">
        <v>69.33</v>
      </c>
      <c r="X348" s="378">
        <v>1435</v>
      </c>
      <c r="Y348" s="416">
        <v>20</v>
      </c>
      <c r="Z348" s="298"/>
      <c r="AA348" s="241">
        <v>334000</v>
      </c>
      <c r="AB348" s="417">
        <v>63.75</v>
      </c>
      <c r="AC348" s="417">
        <v>48.333333333333336</v>
      </c>
      <c r="AD348" s="20">
        <v>91</v>
      </c>
      <c r="AE348" s="20">
        <v>8</v>
      </c>
      <c r="AF348" s="20">
        <v>510</v>
      </c>
      <c r="AH348" s="379"/>
      <c r="AI348" s="378"/>
      <c r="AJ348" s="378"/>
      <c r="AK348" s="378"/>
      <c r="AL348" s="378"/>
      <c r="AM348" s="378"/>
      <c r="AN348" s="25"/>
      <c r="AO348" s="418"/>
      <c r="AP348" s="378"/>
      <c r="AQ348" s="378"/>
      <c r="AR348" s="378"/>
      <c r="AS348" s="378"/>
      <c r="AT348" s="378"/>
      <c r="AU348" s="25"/>
      <c r="AV348" s="418"/>
      <c r="AW348" s="378"/>
      <c r="AX348" s="378"/>
      <c r="AY348" s="378"/>
      <c r="AZ348" s="378"/>
      <c r="BA348" s="378"/>
      <c r="BB348" s="25"/>
    </row>
    <row r="349" spans="1:54" x14ac:dyDescent="0.3">
      <c r="A349" s="21" t="s">
        <v>1222</v>
      </c>
      <c r="B349" s="437" t="s">
        <v>22</v>
      </c>
      <c r="C349" s="21" t="s">
        <v>20</v>
      </c>
      <c r="D349" s="299" t="s">
        <v>38</v>
      </c>
      <c r="E349" s="299" t="s">
        <v>10</v>
      </c>
      <c r="F349" s="299" t="s">
        <v>10</v>
      </c>
      <c r="G349" s="299" t="s">
        <v>1998</v>
      </c>
      <c r="H349" s="241">
        <v>301400</v>
      </c>
      <c r="I349" s="20">
        <v>438</v>
      </c>
      <c r="J349" s="20">
        <v>8</v>
      </c>
      <c r="K349" s="417">
        <v>54.75</v>
      </c>
      <c r="L349" s="243">
        <v>438</v>
      </c>
      <c r="M349" s="20">
        <v>8</v>
      </c>
      <c r="N349" s="20">
        <v>54.75</v>
      </c>
      <c r="O349" s="20">
        <v>1468</v>
      </c>
      <c r="P349" s="20">
        <v>19</v>
      </c>
      <c r="Q349" s="20">
        <v>77.3</v>
      </c>
      <c r="R349" s="414">
        <v>290</v>
      </c>
      <c r="S349" s="378">
        <v>5</v>
      </c>
      <c r="T349" s="415">
        <v>58</v>
      </c>
      <c r="U349" s="378">
        <v>883</v>
      </c>
      <c r="V349" s="378">
        <v>12</v>
      </c>
      <c r="W349" s="378">
        <v>73.58</v>
      </c>
      <c r="X349" s="378">
        <v>1133</v>
      </c>
      <c r="Y349" s="416">
        <v>15</v>
      </c>
      <c r="Z349" s="280"/>
      <c r="AA349" s="241">
        <v>333900</v>
      </c>
      <c r="AB349" s="417">
        <v>60</v>
      </c>
      <c r="AC349" s="417">
        <v>61.333333333333336</v>
      </c>
      <c r="AD349" s="20">
        <v>93</v>
      </c>
      <c r="AE349" s="20">
        <v>6</v>
      </c>
      <c r="AF349" s="20">
        <v>360</v>
      </c>
      <c r="AH349" s="379"/>
      <c r="AI349" s="378"/>
      <c r="AJ349" s="378"/>
      <c r="AK349" s="378"/>
      <c r="AL349" s="378"/>
      <c r="AM349" s="378"/>
      <c r="AN349" s="25"/>
      <c r="AO349" s="418"/>
      <c r="AP349" s="378"/>
      <c r="AQ349" s="378"/>
      <c r="AR349" s="378"/>
      <c r="AS349" s="378"/>
      <c r="AT349" s="378"/>
      <c r="AU349" s="25"/>
      <c r="AV349" s="418"/>
      <c r="AW349" s="378"/>
      <c r="AX349" s="378"/>
      <c r="AY349" s="378"/>
      <c r="AZ349" s="378"/>
      <c r="BA349" s="378"/>
      <c r="BB349" s="25"/>
    </row>
    <row r="350" spans="1:54" x14ac:dyDescent="0.3">
      <c r="A350" s="21" t="s">
        <v>1223</v>
      </c>
      <c r="B350" s="21" t="s">
        <v>14</v>
      </c>
      <c r="C350" s="21" t="s">
        <v>14</v>
      </c>
      <c r="D350" s="299" t="s">
        <v>1998</v>
      </c>
      <c r="E350" s="299" t="s">
        <v>9</v>
      </c>
      <c r="F350" s="299" t="s">
        <v>9</v>
      </c>
      <c r="G350" s="299" t="s">
        <v>1998</v>
      </c>
      <c r="H350" s="241">
        <v>463800</v>
      </c>
      <c r="I350" s="20">
        <v>1769</v>
      </c>
      <c r="J350" s="20">
        <v>21</v>
      </c>
      <c r="K350" s="417">
        <v>84.238095238095241</v>
      </c>
      <c r="L350" s="243">
        <v>1769</v>
      </c>
      <c r="M350" s="20">
        <v>21</v>
      </c>
      <c r="N350" s="20">
        <v>84.238095238095241</v>
      </c>
      <c r="O350" s="20">
        <v>628</v>
      </c>
      <c r="P350" s="20">
        <v>8</v>
      </c>
      <c r="Q350" s="20">
        <v>78.5</v>
      </c>
      <c r="R350" s="414">
        <v>482</v>
      </c>
      <c r="S350" s="378">
        <v>4</v>
      </c>
      <c r="T350" s="415">
        <v>120.5</v>
      </c>
      <c r="U350" s="378">
        <v>1511</v>
      </c>
      <c r="V350" s="378">
        <v>19</v>
      </c>
      <c r="W350" s="378">
        <v>79.53</v>
      </c>
      <c r="X350" s="378">
        <v>1557</v>
      </c>
      <c r="Y350" s="416">
        <v>17</v>
      </c>
      <c r="Z350" s="21"/>
      <c r="AA350" s="241">
        <v>463800</v>
      </c>
      <c r="AB350" s="417">
        <v>38</v>
      </c>
      <c r="AC350" s="417">
        <v>38</v>
      </c>
      <c r="AD350" s="20">
        <v>140</v>
      </c>
      <c r="AE350" s="20">
        <v>1</v>
      </c>
      <c r="AF350" s="20">
        <v>38</v>
      </c>
      <c r="AH350" s="379"/>
      <c r="AI350" s="378"/>
      <c r="AJ350" s="378"/>
      <c r="AK350" s="378"/>
      <c r="AL350" s="378"/>
      <c r="AM350" s="378"/>
      <c r="AN350" s="21"/>
      <c r="AO350" s="418"/>
      <c r="AP350" s="378"/>
      <c r="AQ350" s="378"/>
      <c r="AR350" s="378"/>
      <c r="AS350" s="378"/>
      <c r="AT350" s="378"/>
      <c r="AU350" s="21"/>
      <c r="AV350" s="418"/>
      <c r="AW350" s="378"/>
      <c r="AX350" s="378"/>
      <c r="AY350" s="378"/>
      <c r="AZ350" s="378"/>
      <c r="BA350" s="378"/>
      <c r="BB350" s="21"/>
    </row>
    <row r="351" spans="1:54" x14ac:dyDescent="0.3">
      <c r="A351" s="199" t="s">
        <v>1660</v>
      </c>
      <c r="B351" s="199" t="s">
        <v>21</v>
      </c>
      <c r="C351" s="199" t="s">
        <v>21</v>
      </c>
      <c r="D351" s="441" t="s">
        <v>1998</v>
      </c>
      <c r="E351" s="441" t="s">
        <v>1972</v>
      </c>
      <c r="F351" s="441" t="s">
        <v>1972</v>
      </c>
      <c r="G351" s="441" t="s">
        <v>1998</v>
      </c>
      <c r="H351" s="245">
        <v>123900</v>
      </c>
      <c r="I351" s="246">
        <v>0</v>
      </c>
      <c r="J351" s="246">
        <v>0</v>
      </c>
      <c r="K351" s="442" t="s">
        <v>1020</v>
      </c>
      <c r="L351" s="322">
        <v>0</v>
      </c>
      <c r="M351" s="246">
        <v>0</v>
      </c>
      <c r="N351" s="246">
        <v>0</v>
      </c>
      <c r="O351" s="246">
        <v>0</v>
      </c>
      <c r="P351" s="246">
        <v>0</v>
      </c>
      <c r="Q351" s="246">
        <v>0</v>
      </c>
      <c r="R351" s="443">
        <v>0</v>
      </c>
      <c r="S351" s="444">
        <v>0</v>
      </c>
      <c r="T351" s="445">
        <v>0</v>
      </c>
      <c r="U351" s="444">
        <v>0</v>
      </c>
      <c r="V351" s="444">
        <v>0</v>
      </c>
      <c r="W351" s="444">
        <v>0</v>
      </c>
      <c r="X351" s="444">
        <v>0</v>
      </c>
      <c r="Y351" s="446">
        <v>0</v>
      </c>
      <c r="Z351" s="372"/>
      <c r="AA351" s="245">
        <v>123900</v>
      </c>
      <c r="AB351" s="442">
        <v>0</v>
      </c>
      <c r="AC351" s="442">
        <v>0</v>
      </c>
      <c r="AD351" s="246">
        <v>23</v>
      </c>
      <c r="AE351" s="246">
        <v>0</v>
      </c>
      <c r="AF351" s="246">
        <v>0</v>
      </c>
      <c r="AG351" s="200"/>
      <c r="AH351" s="449"/>
      <c r="AI351" s="444"/>
      <c r="AJ351" s="444"/>
      <c r="AK351" s="444"/>
      <c r="AL351" s="444"/>
      <c r="AM351" s="444"/>
      <c r="AN351" s="278"/>
      <c r="AO351" s="450"/>
      <c r="AP351" s="444"/>
      <c r="AQ351" s="444"/>
      <c r="AR351" s="444"/>
      <c r="AS351" s="444"/>
      <c r="AT351" s="444"/>
      <c r="AU351" s="278"/>
      <c r="AV351" s="450"/>
      <c r="AW351" s="444"/>
      <c r="AX351" s="444"/>
      <c r="AY351" s="444"/>
      <c r="AZ351" s="444"/>
      <c r="BA351" s="444"/>
      <c r="BB351" s="278"/>
    </row>
    <row r="352" spans="1:54" x14ac:dyDescent="0.3">
      <c r="A352" s="21" t="s">
        <v>1224</v>
      </c>
      <c r="B352" s="21" t="s">
        <v>16</v>
      </c>
      <c r="C352" s="21" t="s">
        <v>16</v>
      </c>
      <c r="D352" s="299" t="s">
        <v>1998</v>
      </c>
      <c r="E352" s="435" t="s">
        <v>1971</v>
      </c>
      <c r="F352" s="299" t="s">
        <v>9</v>
      </c>
      <c r="G352" s="299" t="s">
        <v>38</v>
      </c>
      <c r="H352" s="241">
        <v>283700</v>
      </c>
      <c r="I352" s="20">
        <v>322</v>
      </c>
      <c r="J352" s="20">
        <v>5</v>
      </c>
      <c r="K352" s="417">
        <v>64.400000000000006</v>
      </c>
      <c r="L352" s="243">
        <v>322</v>
      </c>
      <c r="M352" s="20">
        <v>5</v>
      </c>
      <c r="N352" s="20">
        <v>64.400000000000006</v>
      </c>
      <c r="O352" s="20">
        <v>502</v>
      </c>
      <c r="P352" s="20">
        <v>8</v>
      </c>
      <c r="Q352" s="20">
        <v>62.8</v>
      </c>
      <c r="R352" s="414">
        <v>1208</v>
      </c>
      <c r="S352" s="378">
        <v>17</v>
      </c>
      <c r="T352" s="415">
        <v>71.099999999999994</v>
      </c>
      <c r="U352" s="378">
        <v>1408</v>
      </c>
      <c r="V352" s="378">
        <v>21</v>
      </c>
      <c r="W352" s="378">
        <v>67.05</v>
      </c>
      <c r="X352" s="378">
        <v>269</v>
      </c>
      <c r="Y352" s="416">
        <v>5</v>
      </c>
      <c r="Z352" s="63"/>
      <c r="AA352" s="241">
        <v>299300</v>
      </c>
      <c r="AB352" s="417">
        <v>59.875</v>
      </c>
      <c r="AC352" s="417">
        <v>61</v>
      </c>
      <c r="AD352" s="20">
        <v>41</v>
      </c>
      <c r="AE352" s="20">
        <v>8</v>
      </c>
      <c r="AF352" s="20">
        <v>479</v>
      </c>
      <c r="AH352" s="379"/>
      <c r="AI352" s="378"/>
      <c r="AJ352" s="378"/>
      <c r="AK352" s="378"/>
      <c r="AL352" s="378"/>
      <c r="AM352" s="378"/>
      <c r="AN352" s="63"/>
      <c r="AO352" s="418"/>
      <c r="AP352" s="378"/>
      <c r="AQ352" s="378"/>
      <c r="AR352" s="378"/>
      <c r="AS352" s="378"/>
      <c r="AT352" s="378"/>
      <c r="AU352" s="63"/>
      <c r="AV352" s="418"/>
      <c r="AW352" s="378"/>
      <c r="AX352" s="378"/>
      <c r="AY352" s="378"/>
      <c r="AZ352" s="378"/>
      <c r="BA352" s="378"/>
      <c r="BB352" s="63"/>
    </row>
    <row r="353" spans="1:57" x14ac:dyDescent="0.3">
      <c r="A353" s="199" t="s">
        <v>1909</v>
      </c>
      <c r="B353" s="199" t="s">
        <v>17</v>
      </c>
      <c r="C353" s="199" t="s">
        <v>1020</v>
      </c>
      <c r="D353" s="441" t="s">
        <v>1020</v>
      </c>
      <c r="E353" s="441" t="s">
        <v>1972</v>
      </c>
      <c r="F353" s="441" t="s">
        <v>1020</v>
      </c>
      <c r="G353" s="441" t="s">
        <v>1020</v>
      </c>
      <c r="H353" s="245">
        <v>184400</v>
      </c>
      <c r="I353" s="246" t="s">
        <v>1020</v>
      </c>
      <c r="J353" s="246" t="s">
        <v>1020</v>
      </c>
      <c r="K353" s="442" t="s">
        <v>1020</v>
      </c>
      <c r="L353" s="322" t="s">
        <v>1020</v>
      </c>
      <c r="M353" s="246" t="s">
        <v>1020</v>
      </c>
      <c r="N353" s="246" t="s">
        <v>1020</v>
      </c>
      <c r="O353" s="246" t="s">
        <v>1020</v>
      </c>
      <c r="P353" s="246" t="s">
        <v>1020</v>
      </c>
      <c r="Q353" s="246" t="s">
        <v>1020</v>
      </c>
      <c r="R353" s="443" t="s">
        <v>1020</v>
      </c>
      <c r="S353" s="444" t="s">
        <v>1020</v>
      </c>
      <c r="T353" s="445" t="s">
        <v>1020</v>
      </c>
      <c r="U353" s="444" t="s">
        <v>1020</v>
      </c>
      <c r="V353" s="444" t="s">
        <v>1020</v>
      </c>
      <c r="W353" s="444" t="s">
        <v>1020</v>
      </c>
      <c r="X353" s="444" t="s">
        <v>1020</v>
      </c>
      <c r="Y353" s="446" t="s">
        <v>1020</v>
      </c>
      <c r="Z353" s="199"/>
      <c r="AA353" s="245">
        <v>178800</v>
      </c>
      <c r="AB353" s="442">
        <v>36.200000000000003</v>
      </c>
      <c r="AC353" s="442">
        <v>34.666666666666664</v>
      </c>
      <c r="AD353" s="246">
        <v>40</v>
      </c>
      <c r="AE353" s="246">
        <v>5</v>
      </c>
      <c r="AF353" s="246">
        <v>181</v>
      </c>
      <c r="AG353" s="200"/>
      <c r="AH353" s="449"/>
      <c r="AI353" s="444"/>
      <c r="AJ353" s="444"/>
      <c r="AK353" s="444"/>
      <c r="AL353" s="444"/>
      <c r="AM353" s="444"/>
      <c r="AN353" s="278"/>
      <c r="AO353" s="450"/>
      <c r="AP353" s="444"/>
      <c r="AQ353" s="444"/>
      <c r="AR353" s="444"/>
      <c r="AS353" s="444"/>
      <c r="AT353" s="444"/>
      <c r="AU353" s="278"/>
      <c r="AV353" s="450"/>
      <c r="AW353" s="444"/>
      <c r="AX353" s="444"/>
      <c r="AY353" s="444"/>
      <c r="AZ353" s="444"/>
      <c r="BA353" s="444"/>
      <c r="BB353" s="278"/>
    </row>
    <row r="354" spans="1:57" x14ac:dyDescent="0.3">
      <c r="A354" s="21" t="s">
        <v>1225</v>
      </c>
      <c r="B354" s="437" t="s">
        <v>25</v>
      </c>
      <c r="C354" s="21" t="s">
        <v>21</v>
      </c>
      <c r="D354" s="299" t="s">
        <v>38</v>
      </c>
      <c r="E354" s="435" t="s">
        <v>1971</v>
      </c>
      <c r="F354" s="299" t="s">
        <v>9</v>
      </c>
      <c r="G354" s="299" t="s">
        <v>38</v>
      </c>
      <c r="H354" s="241">
        <v>285600</v>
      </c>
      <c r="I354" s="20">
        <v>830</v>
      </c>
      <c r="J354" s="20">
        <v>16</v>
      </c>
      <c r="K354" s="417">
        <v>51.875</v>
      </c>
      <c r="L354" s="243">
        <v>830</v>
      </c>
      <c r="M354" s="20">
        <v>16</v>
      </c>
      <c r="N354" s="20">
        <v>51.875</v>
      </c>
      <c r="O354" s="20">
        <v>1116</v>
      </c>
      <c r="P354" s="20">
        <v>20</v>
      </c>
      <c r="Q354" s="20">
        <v>55.8</v>
      </c>
      <c r="R354" s="414">
        <v>294</v>
      </c>
      <c r="S354" s="378">
        <v>6</v>
      </c>
      <c r="T354" s="415">
        <v>49</v>
      </c>
      <c r="U354" s="378">
        <v>1227</v>
      </c>
      <c r="V354" s="378">
        <v>21</v>
      </c>
      <c r="W354" s="378">
        <v>58.43</v>
      </c>
      <c r="X354" s="378">
        <v>298</v>
      </c>
      <c r="Y354" s="416">
        <v>6</v>
      </c>
      <c r="Z354" s="20"/>
      <c r="AA354" s="241">
        <v>393500</v>
      </c>
      <c r="AB354" s="417">
        <v>79.75</v>
      </c>
      <c r="AC354" s="417">
        <v>81</v>
      </c>
      <c r="AD354" s="20">
        <v>57</v>
      </c>
      <c r="AE354" s="20">
        <v>8</v>
      </c>
      <c r="AF354" s="20">
        <v>638</v>
      </c>
      <c r="AH354" s="379"/>
      <c r="AI354" s="378"/>
      <c r="AJ354" s="378"/>
      <c r="AK354" s="378"/>
      <c r="AL354" s="378"/>
      <c r="AM354" s="378"/>
      <c r="AN354" s="25"/>
      <c r="AO354" s="418"/>
      <c r="AP354" s="378"/>
      <c r="AQ354" s="378"/>
      <c r="AR354" s="378"/>
      <c r="AS354" s="378"/>
      <c r="AT354" s="378"/>
      <c r="AU354" s="25"/>
      <c r="AV354" s="418"/>
      <c r="AW354" s="378"/>
      <c r="AX354" s="378"/>
      <c r="AY354" s="378"/>
      <c r="AZ354" s="378"/>
      <c r="BA354" s="378"/>
      <c r="BB354" s="25"/>
    </row>
    <row r="355" spans="1:57" x14ac:dyDescent="0.3">
      <c r="A355" s="21" t="s">
        <v>1226</v>
      </c>
      <c r="B355" s="437" t="s">
        <v>21</v>
      </c>
      <c r="C355" s="21" t="s">
        <v>3</v>
      </c>
      <c r="D355" s="299" t="s">
        <v>38</v>
      </c>
      <c r="E355" s="299" t="s">
        <v>10</v>
      </c>
      <c r="F355" s="299" t="s">
        <v>10</v>
      </c>
      <c r="G355" s="299" t="s">
        <v>1998</v>
      </c>
      <c r="H355" s="241">
        <v>392100</v>
      </c>
      <c r="I355" s="20">
        <v>641</v>
      </c>
      <c r="J355" s="20">
        <v>9</v>
      </c>
      <c r="K355" s="417">
        <v>71.222222222222229</v>
      </c>
      <c r="L355" s="243">
        <v>641</v>
      </c>
      <c r="M355" s="20">
        <v>9</v>
      </c>
      <c r="N355" s="20">
        <v>71.222222222222229</v>
      </c>
      <c r="O355" s="20">
        <v>1851</v>
      </c>
      <c r="P355" s="20">
        <v>21</v>
      </c>
      <c r="Q355" s="20">
        <v>88.1</v>
      </c>
      <c r="R355" s="414">
        <v>1036</v>
      </c>
      <c r="S355" s="378">
        <v>9</v>
      </c>
      <c r="T355" s="415">
        <v>115.1</v>
      </c>
      <c r="U355" s="378">
        <v>2096</v>
      </c>
      <c r="V355" s="378">
        <v>22</v>
      </c>
      <c r="W355" s="378">
        <v>95.27</v>
      </c>
      <c r="X355" s="378">
        <v>2149</v>
      </c>
      <c r="Y355" s="416">
        <v>21</v>
      </c>
      <c r="Z355" s="21"/>
      <c r="AA355" s="241">
        <v>420700</v>
      </c>
      <c r="AB355" s="417">
        <v>81.625</v>
      </c>
      <c r="AC355" s="417">
        <v>83.333333333333329</v>
      </c>
      <c r="AD355" s="20">
        <v>60</v>
      </c>
      <c r="AE355" s="20">
        <v>8</v>
      </c>
      <c r="AF355" s="20">
        <v>653</v>
      </c>
      <c r="AH355" s="379"/>
      <c r="AI355" s="378"/>
      <c r="AJ355" s="378"/>
      <c r="AK355" s="378"/>
      <c r="AL355" s="378"/>
      <c r="AM355" s="378"/>
      <c r="AN355" s="25"/>
      <c r="AO355" s="418"/>
      <c r="AP355" s="378"/>
      <c r="AQ355" s="378"/>
      <c r="AR355" s="378"/>
      <c r="AS355" s="378"/>
      <c r="AT355" s="378"/>
      <c r="AU355" s="25"/>
      <c r="AV355" s="418"/>
      <c r="AW355" s="378"/>
      <c r="AX355" s="378"/>
      <c r="AY355" s="378"/>
      <c r="AZ355" s="378"/>
      <c r="BA355" s="378"/>
      <c r="BB355" s="25"/>
      <c r="BD355" s="200"/>
    </row>
    <row r="356" spans="1:57" x14ac:dyDescent="0.3">
      <c r="A356" s="21" t="s">
        <v>1228</v>
      </c>
      <c r="B356" s="21" t="s">
        <v>25</v>
      </c>
      <c r="C356" s="21" t="s">
        <v>25</v>
      </c>
      <c r="D356" s="299" t="s">
        <v>1998</v>
      </c>
      <c r="E356" s="299" t="s">
        <v>9</v>
      </c>
      <c r="F356" s="299" t="s">
        <v>9</v>
      </c>
      <c r="G356" s="299" t="s">
        <v>1998</v>
      </c>
      <c r="H356" s="241">
        <v>577800</v>
      </c>
      <c r="I356" s="20">
        <v>1994</v>
      </c>
      <c r="J356" s="20">
        <v>19</v>
      </c>
      <c r="K356" s="417">
        <v>104.94736842105263</v>
      </c>
      <c r="L356" s="243">
        <v>1994</v>
      </c>
      <c r="M356" s="20">
        <v>19</v>
      </c>
      <c r="N356" s="20">
        <v>104.94736842105263</v>
      </c>
      <c r="O356" s="20">
        <v>1363</v>
      </c>
      <c r="P356" s="20">
        <v>15</v>
      </c>
      <c r="Q356" s="20">
        <v>90.9</v>
      </c>
      <c r="R356" s="414">
        <v>1423</v>
      </c>
      <c r="S356" s="378">
        <v>16</v>
      </c>
      <c r="T356" s="415">
        <v>88.9</v>
      </c>
      <c r="U356" s="378">
        <v>1967</v>
      </c>
      <c r="V356" s="378">
        <v>19</v>
      </c>
      <c r="W356" s="378">
        <v>103.53</v>
      </c>
      <c r="X356" s="378">
        <v>2121</v>
      </c>
      <c r="Y356" s="416">
        <v>22</v>
      </c>
      <c r="Z356" s="280"/>
      <c r="AA356" s="241">
        <v>480000</v>
      </c>
      <c r="AB356" s="417">
        <v>88.833333333333329</v>
      </c>
      <c r="AC356" s="417">
        <v>81</v>
      </c>
      <c r="AD356" s="20">
        <v>94</v>
      </c>
      <c r="AE356" s="20">
        <v>6</v>
      </c>
      <c r="AF356" s="20">
        <v>533</v>
      </c>
      <c r="AH356" s="379"/>
      <c r="AI356" s="378"/>
      <c r="AJ356" s="378"/>
      <c r="AK356" s="378"/>
      <c r="AL356" s="378"/>
      <c r="AM356" s="378"/>
      <c r="AN356" s="21"/>
      <c r="AO356" s="418"/>
      <c r="AP356" s="378"/>
      <c r="AQ356" s="378"/>
      <c r="AR356" s="378"/>
      <c r="AS356" s="378"/>
      <c r="AT356" s="378"/>
      <c r="AU356" s="21"/>
      <c r="AV356" s="418"/>
      <c r="AW356" s="378"/>
      <c r="AX356" s="378"/>
      <c r="AY356" s="378"/>
      <c r="AZ356" s="378"/>
      <c r="BA356" s="378"/>
      <c r="BB356" s="21"/>
    </row>
    <row r="357" spans="1:57" x14ac:dyDescent="0.3">
      <c r="A357" s="199" t="s">
        <v>1910</v>
      </c>
      <c r="B357" s="199" t="s">
        <v>20</v>
      </c>
      <c r="C357" s="199" t="s">
        <v>1020</v>
      </c>
      <c r="D357" s="441" t="s">
        <v>1020</v>
      </c>
      <c r="E357" s="441" t="s">
        <v>10</v>
      </c>
      <c r="F357" s="441" t="s">
        <v>1020</v>
      </c>
      <c r="G357" s="441" t="s">
        <v>1020</v>
      </c>
      <c r="H357" s="245">
        <v>117300</v>
      </c>
      <c r="I357" s="246" t="s">
        <v>1020</v>
      </c>
      <c r="J357" s="246" t="s">
        <v>1020</v>
      </c>
      <c r="K357" s="442" t="s">
        <v>1020</v>
      </c>
      <c r="L357" s="322" t="s">
        <v>1020</v>
      </c>
      <c r="M357" s="246" t="s">
        <v>1020</v>
      </c>
      <c r="N357" s="246" t="s">
        <v>1020</v>
      </c>
      <c r="O357" s="246" t="s">
        <v>1020</v>
      </c>
      <c r="P357" s="246" t="s">
        <v>1020</v>
      </c>
      <c r="Q357" s="246" t="s">
        <v>1020</v>
      </c>
      <c r="R357" s="443" t="s">
        <v>1020</v>
      </c>
      <c r="S357" s="444" t="s">
        <v>1020</v>
      </c>
      <c r="T357" s="445" t="s">
        <v>1020</v>
      </c>
      <c r="U357" s="444" t="s">
        <v>1020</v>
      </c>
      <c r="V357" s="444" t="s">
        <v>1020</v>
      </c>
      <c r="W357" s="444" t="s">
        <v>1020</v>
      </c>
      <c r="X357" s="444" t="s">
        <v>1020</v>
      </c>
      <c r="Y357" s="446" t="s">
        <v>1020</v>
      </c>
      <c r="Z357" s="199"/>
      <c r="AA357" s="245">
        <v>117300</v>
      </c>
      <c r="AB357" s="442">
        <v>0</v>
      </c>
      <c r="AC357" s="442">
        <v>0</v>
      </c>
      <c r="AD357" s="246">
        <v>22</v>
      </c>
      <c r="AE357" s="246">
        <v>0</v>
      </c>
      <c r="AF357" s="246">
        <v>0</v>
      </c>
      <c r="AG357" s="200"/>
      <c r="AH357" s="449"/>
      <c r="AI357" s="444"/>
      <c r="AJ357" s="444"/>
      <c r="AK357" s="444"/>
      <c r="AL357" s="444"/>
      <c r="AM357" s="444"/>
      <c r="AN357" s="199"/>
      <c r="AO357" s="450"/>
      <c r="AP357" s="444"/>
      <c r="AQ357" s="444"/>
      <c r="AR357" s="444"/>
      <c r="AS357" s="444"/>
      <c r="AT357" s="444"/>
      <c r="AU357" s="199"/>
      <c r="AV357" s="450"/>
      <c r="AW357" s="444"/>
      <c r="AX357" s="444"/>
      <c r="AY357" s="444"/>
      <c r="AZ357" s="444"/>
      <c r="BA357" s="444"/>
      <c r="BB357" s="199"/>
    </row>
    <row r="358" spans="1:57" x14ac:dyDescent="0.3">
      <c r="A358" s="21" t="s">
        <v>980</v>
      </c>
      <c r="B358" s="21" t="s">
        <v>19</v>
      </c>
      <c r="C358" s="21" t="s">
        <v>19</v>
      </c>
      <c r="D358" s="299" t="s">
        <v>1998</v>
      </c>
      <c r="E358" s="299" t="s">
        <v>9</v>
      </c>
      <c r="F358" s="299" t="s">
        <v>9</v>
      </c>
      <c r="G358" s="299" t="s">
        <v>1998</v>
      </c>
      <c r="H358" s="241">
        <v>345800</v>
      </c>
      <c r="I358" s="20">
        <v>1005</v>
      </c>
      <c r="J358" s="20">
        <v>16</v>
      </c>
      <c r="K358" s="417">
        <v>62.8125</v>
      </c>
      <c r="L358" s="243">
        <v>1005</v>
      </c>
      <c r="M358" s="20">
        <v>16</v>
      </c>
      <c r="N358" s="20">
        <v>62.8125</v>
      </c>
      <c r="O358" s="20">
        <v>1290</v>
      </c>
      <c r="P358" s="20">
        <v>21</v>
      </c>
      <c r="Q358" s="20">
        <v>61.4</v>
      </c>
      <c r="R358" s="414">
        <v>100</v>
      </c>
      <c r="S358" s="378">
        <v>2</v>
      </c>
      <c r="T358" s="415">
        <v>50</v>
      </c>
      <c r="U358" s="378">
        <v>33</v>
      </c>
      <c r="V358" s="378">
        <v>1</v>
      </c>
      <c r="W358" s="378">
        <v>33</v>
      </c>
      <c r="X358" s="378">
        <v>0</v>
      </c>
      <c r="Y358" s="416">
        <v>0</v>
      </c>
      <c r="Z358" s="20"/>
      <c r="AA358" s="241">
        <v>415700</v>
      </c>
      <c r="AB358" s="417">
        <v>80.375</v>
      </c>
      <c r="AC358" s="417">
        <v>89.333333333333329</v>
      </c>
      <c r="AD358" s="20">
        <v>41</v>
      </c>
      <c r="AE358" s="20">
        <v>8</v>
      </c>
      <c r="AF358" s="20">
        <v>643</v>
      </c>
      <c r="AH358" s="379"/>
      <c r="AI358" s="378"/>
      <c r="AJ358" s="378"/>
      <c r="AK358" s="378"/>
      <c r="AL358" s="378"/>
      <c r="AM358" s="378"/>
      <c r="AN358" s="203"/>
      <c r="AO358" s="418"/>
      <c r="AP358" s="378"/>
      <c r="AQ358" s="378"/>
      <c r="AR358" s="378"/>
      <c r="AS358" s="378"/>
      <c r="AT358" s="378"/>
      <c r="AU358" s="203"/>
      <c r="AV358" s="418"/>
      <c r="AW358" s="378"/>
      <c r="AX358" s="378"/>
      <c r="AY358" s="378"/>
      <c r="AZ358" s="378"/>
      <c r="BA358" s="378"/>
      <c r="BB358" s="203"/>
    </row>
    <row r="359" spans="1:57" x14ac:dyDescent="0.3">
      <c r="A359" s="21" t="s">
        <v>1229</v>
      </c>
      <c r="B359" s="21" t="s">
        <v>20</v>
      </c>
      <c r="C359" s="21" t="s">
        <v>20</v>
      </c>
      <c r="D359" s="299" t="s">
        <v>1998</v>
      </c>
      <c r="E359" s="299" t="s">
        <v>9</v>
      </c>
      <c r="F359" s="299" t="s">
        <v>9</v>
      </c>
      <c r="G359" s="299" t="s">
        <v>1998</v>
      </c>
      <c r="H359" s="241">
        <v>339300</v>
      </c>
      <c r="I359" s="20">
        <v>986</v>
      </c>
      <c r="J359" s="20">
        <v>16</v>
      </c>
      <c r="K359" s="417">
        <v>61.625</v>
      </c>
      <c r="L359" s="243">
        <v>986</v>
      </c>
      <c r="M359" s="20">
        <v>16</v>
      </c>
      <c r="N359" s="20">
        <v>61.625</v>
      </c>
      <c r="O359" s="20">
        <v>1181</v>
      </c>
      <c r="P359" s="20">
        <v>13</v>
      </c>
      <c r="Q359" s="20">
        <v>90.8</v>
      </c>
      <c r="R359" s="414">
        <v>198</v>
      </c>
      <c r="S359" s="378">
        <v>5</v>
      </c>
      <c r="T359" s="415">
        <v>39.6</v>
      </c>
      <c r="U359" s="378">
        <v>1260</v>
      </c>
      <c r="V359" s="378">
        <v>17</v>
      </c>
      <c r="W359" s="378">
        <v>74.12</v>
      </c>
      <c r="X359" s="378">
        <v>1502</v>
      </c>
      <c r="Y359" s="416">
        <v>22</v>
      </c>
      <c r="Z359" s="21"/>
      <c r="AA359" s="241">
        <v>396800</v>
      </c>
      <c r="AB359" s="417">
        <v>75.5</v>
      </c>
      <c r="AC359" s="417">
        <v>76.666666666666671</v>
      </c>
      <c r="AD359" s="20">
        <v>77</v>
      </c>
      <c r="AE359" s="20">
        <v>8</v>
      </c>
      <c r="AF359" s="20">
        <v>604</v>
      </c>
      <c r="AH359" s="379"/>
      <c r="AI359" s="378"/>
      <c r="AJ359" s="378"/>
      <c r="AK359" s="378"/>
      <c r="AL359" s="378"/>
      <c r="AM359" s="378"/>
      <c r="AN359" s="63"/>
      <c r="AO359" s="418"/>
      <c r="AP359" s="378"/>
      <c r="AQ359" s="378"/>
      <c r="AR359" s="378"/>
      <c r="AS359" s="378"/>
      <c r="AT359" s="378"/>
      <c r="AU359" s="63"/>
      <c r="AV359" s="418"/>
      <c r="AW359" s="378"/>
      <c r="AX359" s="378"/>
      <c r="AY359" s="378"/>
      <c r="AZ359" s="378"/>
      <c r="BA359" s="378"/>
      <c r="BB359" s="63"/>
    </row>
    <row r="360" spans="1:57" x14ac:dyDescent="0.3">
      <c r="A360" s="199" t="s">
        <v>1661</v>
      </c>
      <c r="B360" s="199" t="s">
        <v>23</v>
      </c>
      <c r="C360" s="199" t="s">
        <v>23</v>
      </c>
      <c r="D360" s="441" t="s">
        <v>1998</v>
      </c>
      <c r="E360" s="435" t="s">
        <v>1972</v>
      </c>
      <c r="F360" s="441" t="s">
        <v>10</v>
      </c>
      <c r="G360" s="441" t="s">
        <v>38</v>
      </c>
      <c r="H360" s="245">
        <v>123900</v>
      </c>
      <c r="I360" s="246">
        <v>0</v>
      </c>
      <c r="J360" s="246">
        <v>0</v>
      </c>
      <c r="K360" s="442" t="s">
        <v>1020</v>
      </c>
      <c r="L360" s="322">
        <v>0</v>
      </c>
      <c r="M360" s="246">
        <v>0</v>
      </c>
      <c r="N360" s="246">
        <v>0</v>
      </c>
      <c r="O360" s="246">
        <v>0</v>
      </c>
      <c r="P360" s="246">
        <v>0</v>
      </c>
      <c r="Q360" s="246">
        <v>0</v>
      </c>
      <c r="R360" s="443">
        <v>0</v>
      </c>
      <c r="S360" s="444">
        <v>0</v>
      </c>
      <c r="T360" s="445">
        <v>0</v>
      </c>
      <c r="U360" s="444">
        <v>0</v>
      </c>
      <c r="V360" s="444">
        <v>0</v>
      </c>
      <c r="W360" s="444">
        <v>0</v>
      </c>
      <c r="X360" s="444">
        <v>0</v>
      </c>
      <c r="Y360" s="446">
        <v>0</v>
      </c>
      <c r="Z360" s="372"/>
      <c r="AA360" s="245">
        <v>123900</v>
      </c>
      <c r="AB360" s="442">
        <v>0</v>
      </c>
      <c r="AC360" s="442">
        <v>0</v>
      </c>
      <c r="AD360" s="246">
        <v>23</v>
      </c>
      <c r="AE360" s="246">
        <v>0</v>
      </c>
      <c r="AF360" s="246">
        <v>0</v>
      </c>
      <c r="AG360" s="200"/>
      <c r="AH360" s="449"/>
      <c r="AI360" s="444"/>
      <c r="AJ360" s="444"/>
      <c r="AK360" s="444"/>
      <c r="AL360" s="444"/>
      <c r="AM360" s="444"/>
      <c r="AN360" s="447"/>
      <c r="AO360" s="450"/>
      <c r="AP360" s="444"/>
      <c r="AQ360" s="444"/>
      <c r="AR360" s="444"/>
      <c r="AS360" s="444"/>
      <c r="AT360" s="444"/>
      <c r="AU360" s="447"/>
      <c r="AV360" s="450"/>
      <c r="AW360" s="444"/>
      <c r="AX360" s="444"/>
      <c r="AY360" s="444"/>
      <c r="AZ360" s="444"/>
      <c r="BA360" s="444"/>
      <c r="BB360" s="447"/>
    </row>
    <row r="361" spans="1:57" x14ac:dyDescent="0.3">
      <c r="A361" s="21" t="s">
        <v>1230</v>
      </c>
      <c r="B361" s="437" t="s">
        <v>16</v>
      </c>
      <c r="C361" s="21" t="s">
        <v>21</v>
      </c>
      <c r="D361" s="299" t="s">
        <v>38</v>
      </c>
      <c r="E361" s="299" t="s">
        <v>1973</v>
      </c>
      <c r="F361" s="299" t="s">
        <v>1973</v>
      </c>
      <c r="G361" s="299" t="s">
        <v>1998</v>
      </c>
      <c r="H361" s="241">
        <v>465500</v>
      </c>
      <c r="I361" s="20">
        <v>1691</v>
      </c>
      <c r="J361" s="20">
        <v>20</v>
      </c>
      <c r="K361" s="417">
        <v>84.55</v>
      </c>
      <c r="L361" s="243">
        <v>1691</v>
      </c>
      <c r="M361" s="20">
        <v>20</v>
      </c>
      <c r="N361" s="20">
        <v>84.55</v>
      </c>
      <c r="O361" s="20">
        <v>1504</v>
      </c>
      <c r="P361" s="20">
        <v>21</v>
      </c>
      <c r="Q361" s="20">
        <v>71.599999999999994</v>
      </c>
      <c r="R361" s="414">
        <v>349</v>
      </c>
      <c r="S361" s="378">
        <v>6</v>
      </c>
      <c r="T361" s="415">
        <v>58.2</v>
      </c>
      <c r="U361" s="378">
        <v>0</v>
      </c>
      <c r="V361" s="378">
        <v>0</v>
      </c>
      <c r="W361" s="378">
        <v>0</v>
      </c>
      <c r="X361" s="378">
        <v>0</v>
      </c>
      <c r="Y361" s="416">
        <v>0</v>
      </c>
      <c r="Z361" s="21"/>
      <c r="AA361" s="241">
        <v>452700</v>
      </c>
      <c r="AB361" s="417">
        <v>84.875</v>
      </c>
      <c r="AC361" s="417">
        <v>86</v>
      </c>
      <c r="AD361" s="20">
        <v>65</v>
      </c>
      <c r="AE361" s="20">
        <v>8</v>
      </c>
      <c r="AF361" s="20">
        <v>679</v>
      </c>
      <c r="AH361" s="379"/>
      <c r="AI361" s="378"/>
      <c r="AJ361" s="378"/>
      <c r="AK361" s="378"/>
      <c r="AL361" s="378"/>
      <c r="AM361" s="378"/>
      <c r="AN361" s="203"/>
      <c r="AO361" s="418"/>
      <c r="AP361" s="378"/>
      <c r="AQ361" s="378"/>
      <c r="AR361" s="378"/>
      <c r="AS361" s="378"/>
      <c r="AT361" s="378"/>
      <c r="AU361" s="203"/>
      <c r="AV361" s="418"/>
      <c r="AW361" s="378"/>
      <c r="AX361" s="378"/>
      <c r="AY361" s="378"/>
      <c r="AZ361" s="378"/>
      <c r="BA361" s="378"/>
      <c r="BB361" s="203"/>
    </row>
    <row r="362" spans="1:57" x14ac:dyDescent="0.3">
      <c r="A362" s="21" t="s">
        <v>1231</v>
      </c>
      <c r="B362" s="21" t="s">
        <v>25</v>
      </c>
      <c r="C362" s="21" t="s">
        <v>25</v>
      </c>
      <c r="D362" s="299" t="s">
        <v>1998</v>
      </c>
      <c r="E362" s="299" t="s">
        <v>11</v>
      </c>
      <c r="F362" s="299" t="s">
        <v>11</v>
      </c>
      <c r="G362" s="299" t="s">
        <v>1998</v>
      </c>
      <c r="H362" s="241">
        <v>251400</v>
      </c>
      <c r="I362" s="20">
        <v>411</v>
      </c>
      <c r="J362" s="20">
        <v>9</v>
      </c>
      <c r="K362" s="417">
        <v>45.666666666666664</v>
      </c>
      <c r="L362" s="243">
        <v>411</v>
      </c>
      <c r="M362" s="20">
        <v>9</v>
      </c>
      <c r="N362" s="20">
        <v>45.666666666666664</v>
      </c>
      <c r="O362" s="20">
        <v>0</v>
      </c>
      <c r="P362" s="20">
        <v>0</v>
      </c>
      <c r="Q362" s="20">
        <v>0</v>
      </c>
      <c r="R362" s="414">
        <v>0</v>
      </c>
      <c r="S362" s="378">
        <v>0</v>
      </c>
      <c r="T362" s="415">
        <v>0</v>
      </c>
      <c r="U362" s="378">
        <v>0</v>
      </c>
      <c r="V362" s="378">
        <v>0</v>
      </c>
      <c r="W362" s="378">
        <v>0</v>
      </c>
      <c r="X362" s="378">
        <v>0</v>
      </c>
      <c r="Y362" s="416">
        <v>0</v>
      </c>
      <c r="Z362" s="21"/>
      <c r="AA362" s="241">
        <v>251400</v>
      </c>
      <c r="AB362" s="417">
        <v>7</v>
      </c>
      <c r="AC362" s="417">
        <v>7</v>
      </c>
      <c r="AD362" s="20">
        <v>89</v>
      </c>
      <c r="AE362" s="20">
        <v>1</v>
      </c>
      <c r="AF362" s="20">
        <v>7</v>
      </c>
      <c r="AH362" s="379"/>
      <c r="AI362" s="378"/>
      <c r="AJ362" s="378"/>
      <c r="AK362" s="378"/>
      <c r="AL362" s="378"/>
      <c r="AM362" s="378"/>
      <c r="AN362" s="21"/>
      <c r="AO362" s="418"/>
      <c r="AP362" s="378"/>
      <c r="AQ362" s="378"/>
      <c r="AR362" s="378"/>
      <c r="AS362" s="378"/>
      <c r="AT362" s="378"/>
      <c r="AU362" s="21"/>
      <c r="AV362" s="418"/>
      <c r="AW362" s="378"/>
      <c r="AX362" s="378"/>
      <c r="AY362" s="378"/>
      <c r="AZ362" s="378"/>
      <c r="BA362" s="378"/>
      <c r="BB362" s="21"/>
    </row>
    <row r="363" spans="1:57" x14ac:dyDescent="0.3">
      <c r="A363" s="199" t="s">
        <v>1911</v>
      </c>
      <c r="B363" s="199" t="s">
        <v>21</v>
      </c>
      <c r="C363" s="199" t="s">
        <v>1020</v>
      </c>
      <c r="D363" s="441" t="s">
        <v>1020</v>
      </c>
      <c r="E363" s="441" t="s">
        <v>38</v>
      </c>
      <c r="F363" s="441" t="s">
        <v>1020</v>
      </c>
      <c r="G363" s="441" t="s">
        <v>1020</v>
      </c>
      <c r="H363" s="245">
        <v>144300</v>
      </c>
      <c r="I363" s="246" t="s">
        <v>1020</v>
      </c>
      <c r="J363" s="246" t="s">
        <v>1020</v>
      </c>
      <c r="K363" s="442" t="s">
        <v>1020</v>
      </c>
      <c r="L363" s="322" t="s">
        <v>1020</v>
      </c>
      <c r="M363" s="246" t="s">
        <v>1020</v>
      </c>
      <c r="N363" s="246" t="s">
        <v>1020</v>
      </c>
      <c r="O363" s="246" t="s">
        <v>1020</v>
      </c>
      <c r="P363" s="246" t="s">
        <v>1020</v>
      </c>
      <c r="Q363" s="246" t="s">
        <v>1020</v>
      </c>
      <c r="R363" s="443" t="s">
        <v>1020</v>
      </c>
      <c r="S363" s="444" t="s">
        <v>1020</v>
      </c>
      <c r="T363" s="445" t="s">
        <v>1020</v>
      </c>
      <c r="U363" s="444" t="s">
        <v>1020</v>
      </c>
      <c r="V363" s="444" t="s">
        <v>1020</v>
      </c>
      <c r="W363" s="444" t="s">
        <v>1020</v>
      </c>
      <c r="X363" s="444" t="s">
        <v>1020</v>
      </c>
      <c r="Y363" s="446" t="s">
        <v>1020</v>
      </c>
      <c r="Z363" s="199"/>
      <c r="AA363" s="245">
        <v>144300</v>
      </c>
      <c r="AB363" s="442">
        <v>0</v>
      </c>
      <c r="AC363" s="442">
        <v>0</v>
      </c>
      <c r="AD363" s="246">
        <v>27</v>
      </c>
      <c r="AE363" s="246">
        <v>0</v>
      </c>
      <c r="AF363" s="246">
        <v>0</v>
      </c>
      <c r="AG363" s="200"/>
      <c r="AH363" s="449"/>
      <c r="AI363" s="444"/>
      <c r="AJ363" s="444"/>
      <c r="AK363" s="444"/>
      <c r="AL363" s="444"/>
      <c r="AM363" s="444"/>
      <c r="AN363" s="199"/>
      <c r="AO363" s="450"/>
      <c r="AP363" s="444"/>
      <c r="AQ363" s="444"/>
      <c r="AR363" s="444"/>
      <c r="AS363" s="444"/>
      <c r="AT363" s="444"/>
      <c r="AU363" s="199"/>
      <c r="AV363" s="450"/>
      <c r="AW363" s="444"/>
      <c r="AX363" s="444"/>
      <c r="AY363" s="444"/>
      <c r="AZ363" s="444"/>
      <c r="BA363" s="444"/>
      <c r="BB363" s="199"/>
    </row>
    <row r="364" spans="1:57" x14ac:dyDescent="0.3">
      <c r="A364" s="21" t="s">
        <v>1528</v>
      </c>
      <c r="B364" s="21" t="s">
        <v>17</v>
      </c>
      <c r="C364" s="21" t="s">
        <v>17</v>
      </c>
      <c r="D364" s="299" t="s">
        <v>1998</v>
      </c>
      <c r="E364" s="299" t="s">
        <v>38</v>
      </c>
      <c r="F364" s="299" t="s">
        <v>38</v>
      </c>
      <c r="G364" s="299" t="s">
        <v>1998</v>
      </c>
      <c r="H364" s="241">
        <v>301300</v>
      </c>
      <c r="I364" s="20">
        <v>342</v>
      </c>
      <c r="J364" s="20">
        <v>5</v>
      </c>
      <c r="K364" s="417">
        <v>68.400000000000006</v>
      </c>
      <c r="L364" s="243">
        <v>342</v>
      </c>
      <c r="M364" s="20">
        <v>5</v>
      </c>
      <c r="N364" s="20">
        <v>68.400000000000006</v>
      </c>
      <c r="O364" s="20">
        <v>104</v>
      </c>
      <c r="P364" s="20">
        <v>4</v>
      </c>
      <c r="Q364" s="20">
        <v>26</v>
      </c>
      <c r="R364" s="414">
        <v>0</v>
      </c>
      <c r="S364" s="378">
        <v>0</v>
      </c>
      <c r="T364" s="415">
        <v>0</v>
      </c>
      <c r="U364" s="378">
        <v>0</v>
      </c>
      <c r="V364" s="378">
        <v>0</v>
      </c>
      <c r="W364" s="378">
        <v>0</v>
      </c>
      <c r="X364" s="378">
        <v>0</v>
      </c>
      <c r="Y364" s="416">
        <v>0</v>
      </c>
      <c r="Z364" s="20"/>
      <c r="AA364" s="241">
        <v>304800</v>
      </c>
      <c r="AB364" s="417">
        <v>56.5</v>
      </c>
      <c r="AC364" s="417">
        <v>60</v>
      </c>
      <c r="AD364" s="20">
        <v>78</v>
      </c>
      <c r="AE364" s="20">
        <v>4</v>
      </c>
      <c r="AF364" s="20">
        <v>226</v>
      </c>
      <c r="AH364" s="379"/>
      <c r="AI364" s="378"/>
      <c r="AJ364" s="378"/>
      <c r="AK364" s="378"/>
      <c r="AL364" s="378"/>
      <c r="AM364" s="378"/>
      <c r="AN364" s="20"/>
      <c r="AO364" s="418"/>
      <c r="AP364" s="378"/>
      <c r="AQ364" s="378"/>
      <c r="AR364" s="378"/>
      <c r="AS364" s="378"/>
      <c r="AT364" s="378"/>
      <c r="AU364" s="20"/>
      <c r="AV364" s="418"/>
      <c r="AW364" s="378"/>
      <c r="AX364" s="378"/>
      <c r="AY364" s="378"/>
      <c r="AZ364" s="378"/>
      <c r="BA364" s="378"/>
      <c r="BB364" s="20"/>
    </row>
    <row r="365" spans="1:57" x14ac:dyDescent="0.3">
      <c r="A365" s="21" t="s">
        <v>1232</v>
      </c>
      <c r="B365" s="21" t="s">
        <v>20</v>
      </c>
      <c r="C365" s="21" t="s">
        <v>20</v>
      </c>
      <c r="D365" s="299" t="s">
        <v>1998</v>
      </c>
      <c r="E365" s="435" t="s">
        <v>1974</v>
      </c>
      <c r="F365" s="299" t="s">
        <v>38</v>
      </c>
      <c r="G365" s="299" t="s">
        <v>38</v>
      </c>
      <c r="H365" s="241">
        <v>211400</v>
      </c>
      <c r="I365" s="20">
        <v>144</v>
      </c>
      <c r="J365" s="20">
        <v>3</v>
      </c>
      <c r="K365" s="417">
        <v>48</v>
      </c>
      <c r="L365" s="243">
        <v>144</v>
      </c>
      <c r="M365" s="20">
        <v>3</v>
      </c>
      <c r="N365" s="20">
        <v>48</v>
      </c>
      <c r="O365" s="20">
        <v>140</v>
      </c>
      <c r="P365" s="20">
        <v>4</v>
      </c>
      <c r="Q365" s="20">
        <v>35</v>
      </c>
      <c r="R365" s="414">
        <v>0</v>
      </c>
      <c r="S365" s="378">
        <v>0</v>
      </c>
      <c r="T365" s="415">
        <v>0</v>
      </c>
      <c r="U365" s="378">
        <v>0</v>
      </c>
      <c r="V365" s="378">
        <v>0</v>
      </c>
      <c r="W365" s="378">
        <v>0</v>
      </c>
      <c r="X365" s="378">
        <v>0</v>
      </c>
      <c r="Y365" s="416">
        <v>0</v>
      </c>
      <c r="Z365" s="20"/>
      <c r="AA365" s="241">
        <v>211400</v>
      </c>
      <c r="AB365" s="417">
        <v>0</v>
      </c>
      <c r="AC365" s="417">
        <v>0</v>
      </c>
      <c r="AD365" s="20">
        <v>40</v>
      </c>
      <c r="AE365" s="20">
        <v>0</v>
      </c>
      <c r="AF365" s="20">
        <v>0</v>
      </c>
      <c r="AH365" s="379"/>
      <c r="AI365" s="378"/>
      <c r="AJ365" s="378"/>
      <c r="AK365" s="378"/>
      <c r="AL365" s="378"/>
      <c r="AM365" s="378"/>
      <c r="AN365" s="21"/>
      <c r="AO365" s="418"/>
      <c r="AP365" s="378"/>
      <c r="AQ365" s="378"/>
      <c r="AR365" s="378"/>
      <c r="AS365" s="378"/>
      <c r="AT365" s="378"/>
      <c r="AU365" s="21"/>
      <c r="AV365" s="418"/>
      <c r="AW365" s="378"/>
      <c r="AX365" s="378"/>
      <c r="AY365" s="378"/>
      <c r="AZ365" s="378"/>
      <c r="BA365" s="378"/>
      <c r="BB365" s="21"/>
    </row>
    <row r="366" spans="1:57" x14ac:dyDescent="0.3">
      <c r="A366" s="21" t="s">
        <v>1233</v>
      </c>
      <c r="B366" s="21" t="s">
        <v>20</v>
      </c>
      <c r="C366" s="21" t="s">
        <v>20</v>
      </c>
      <c r="D366" s="299" t="s">
        <v>1998</v>
      </c>
      <c r="E366" s="299" t="s">
        <v>9</v>
      </c>
      <c r="F366" s="299" t="s">
        <v>9</v>
      </c>
      <c r="G366" s="299" t="s">
        <v>1998</v>
      </c>
      <c r="H366" s="241">
        <v>427500</v>
      </c>
      <c r="I366" s="20">
        <v>1087</v>
      </c>
      <c r="J366" s="20">
        <v>14</v>
      </c>
      <c r="K366" s="417">
        <v>77.642857142857139</v>
      </c>
      <c r="L366" s="243">
        <v>1087</v>
      </c>
      <c r="M366" s="20">
        <v>14</v>
      </c>
      <c r="N366" s="20">
        <v>77.642857142857139</v>
      </c>
      <c r="O366" s="20">
        <v>1350</v>
      </c>
      <c r="P366" s="20">
        <v>16</v>
      </c>
      <c r="Q366" s="20">
        <v>84.4</v>
      </c>
      <c r="R366" s="414">
        <v>248</v>
      </c>
      <c r="S366" s="378">
        <v>5</v>
      </c>
      <c r="T366" s="415">
        <v>49.6</v>
      </c>
      <c r="U366" s="378">
        <v>135</v>
      </c>
      <c r="V366" s="378">
        <v>2</v>
      </c>
      <c r="W366" s="378">
        <v>67.5</v>
      </c>
      <c r="X366" s="378">
        <v>0</v>
      </c>
      <c r="Y366" s="416">
        <v>0</v>
      </c>
      <c r="Z366" s="21"/>
      <c r="AA366" s="241">
        <v>342400</v>
      </c>
      <c r="AB366" s="417">
        <v>63.142857142857146</v>
      </c>
      <c r="AC366" s="417">
        <v>60.666666666666664</v>
      </c>
      <c r="AD366" s="20">
        <v>63</v>
      </c>
      <c r="AE366" s="20">
        <v>7</v>
      </c>
      <c r="AF366" s="20">
        <v>442</v>
      </c>
      <c r="AH366" s="379"/>
      <c r="AI366" s="378"/>
      <c r="AJ366" s="378"/>
      <c r="AK366" s="378"/>
      <c r="AL366" s="378"/>
      <c r="AM366" s="378"/>
      <c r="AN366" s="21"/>
      <c r="AO366" s="418"/>
      <c r="AP366" s="378"/>
      <c r="AQ366" s="378"/>
      <c r="AR366" s="378"/>
      <c r="AS366" s="378"/>
      <c r="AT366" s="378"/>
      <c r="AU366" s="21"/>
      <c r="AV366" s="418"/>
      <c r="AW366" s="378"/>
      <c r="AX366" s="378"/>
      <c r="AY366" s="378"/>
      <c r="AZ366" s="378"/>
      <c r="BA366" s="378"/>
      <c r="BB366" s="21"/>
    </row>
    <row r="367" spans="1:57" x14ac:dyDescent="0.3">
      <c r="A367" s="21" t="s">
        <v>1234</v>
      </c>
      <c r="B367" s="21" t="s">
        <v>3</v>
      </c>
      <c r="C367" s="21" t="s">
        <v>3</v>
      </c>
      <c r="D367" s="299" t="s">
        <v>1998</v>
      </c>
      <c r="E367" s="435" t="s">
        <v>1974</v>
      </c>
      <c r="F367" s="299" t="s">
        <v>38</v>
      </c>
      <c r="G367" s="299" t="s">
        <v>38</v>
      </c>
      <c r="H367" s="241">
        <v>298700</v>
      </c>
      <c r="I367" s="20">
        <v>422</v>
      </c>
      <c r="J367" s="20">
        <v>7</v>
      </c>
      <c r="K367" s="417">
        <v>60.285714285714285</v>
      </c>
      <c r="L367" s="243">
        <v>422</v>
      </c>
      <c r="M367" s="20">
        <v>7</v>
      </c>
      <c r="N367" s="20">
        <v>60.285714285714285</v>
      </c>
      <c r="O367" s="20">
        <v>1128</v>
      </c>
      <c r="P367" s="20">
        <v>20</v>
      </c>
      <c r="Q367" s="20">
        <v>56.4</v>
      </c>
      <c r="R367" s="414">
        <v>1335</v>
      </c>
      <c r="S367" s="378">
        <v>16</v>
      </c>
      <c r="T367" s="415">
        <v>83.4</v>
      </c>
      <c r="U367" s="378">
        <v>1603</v>
      </c>
      <c r="V367" s="378">
        <v>19</v>
      </c>
      <c r="W367" s="378">
        <v>84.37</v>
      </c>
      <c r="X367" s="378">
        <v>1887</v>
      </c>
      <c r="Y367" s="416">
        <v>22</v>
      </c>
      <c r="Z367" s="20"/>
      <c r="AA367" s="241">
        <v>419800</v>
      </c>
      <c r="AB367" s="417">
        <v>76.428571428571431</v>
      </c>
      <c r="AC367" s="417">
        <v>86.333333333333329</v>
      </c>
      <c r="AD367" s="20">
        <v>62</v>
      </c>
      <c r="AE367" s="20">
        <v>7</v>
      </c>
      <c r="AF367" s="20">
        <v>535</v>
      </c>
      <c r="AH367" s="418"/>
      <c r="AI367" s="378"/>
      <c r="AJ367" s="378"/>
      <c r="AK367" s="378"/>
      <c r="AL367" s="378"/>
      <c r="AM367" s="378"/>
      <c r="AN367" s="20"/>
      <c r="AO367" s="418"/>
      <c r="AP367" s="378"/>
      <c r="AQ367" s="378"/>
      <c r="AR367" s="378"/>
      <c r="AS367" s="378"/>
      <c r="AT367" s="378"/>
      <c r="AU367" s="20"/>
      <c r="AV367" s="418"/>
      <c r="AW367" s="378"/>
      <c r="AX367" s="378"/>
      <c r="AY367" s="378"/>
      <c r="AZ367" s="378"/>
      <c r="BA367" s="378"/>
      <c r="BB367" s="20"/>
    </row>
    <row r="368" spans="1:57" x14ac:dyDescent="0.3">
      <c r="A368" s="21" t="s">
        <v>1744</v>
      </c>
      <c r="B368" s="21" t="s">
        <v>14</v>
      </c>
      <c r="C368" s="21" t="s">
        <v>14</v>
      </c>
      <c r="D368" s="299" t="s">
        <v>1998</v>
      </c>
      <c r="E368" s="299" t="s">
        <v>38</v>
      </c>
      <c r="F368" s="299" t="s">
        <v>38</v>
      </c>
      <c r="G368" s="299" t="s">
        <v>1998</v>
      </c>
      <c r="H368" s="241">
        <v>305600</v>
      </c>
      <c r="I368" s="20">
        <v>370</v>
      </c>
      <c r="J368" s="20">
        <v>6</v>
      </c>
      <c r="K368" s="417">
        <v>61.666666666666664</v>
      </c>
      <c r="L368" s="243">
        <v>370</v>
      </c>
      <c r="M368" s="20">
        <v>6</v>
      </c>
      <c r="N368" s="20">
        <v>61.666666666666664</v>
      </c>
      <c r="O368" s="20">
        <v>0</v>
      </c>
      <c r="P368" s="20">
        <v>0</v>
      </c>
      <c r="Q368" s="20">
        <v>0</v>
      </c>
      <c r="R368" s="414">
        <v>0</v>
      </c>
      <c r="S368" s="378">
        <v>0</v>
      </c>
      <c r="T368" s="415">
        <v>0</v>
      </c>
      <c r="U368" s="378">
        <v>0</v>
      </c>
      <c r="V368" s="378">
        <v>0</v>
      </c>
      <c r="W368" s="378">
        <v>0</v>
      </c>
      <c r="X368" s="378">
        <v>0</v>
      </c>
      <c r="Y368" s="416">
        <v>0</v>
      </c>
      <c r="Z368" s="298"/>
      <c r="AA368" s="241">
        <v>281400</v>
      </c>
      <c r="AB368" s="417">
        <v>57.166666666666664</v>
      </c>
      <c r="AC368" s="417">
        <v>39.666666666666664</v>
      </c>
      <c r="AD368" s="20">
        <v>83</v>
      </c>
      <c r="AE368" s="20">
        <v>6</v>
      </c>
      <c r="AF368" s="20">
        <v>343</v>
      </c>
      <c r="AH368" s="379"/>
      <c r="AI368" s="378"/>
      <c r="AJ368" s="378"/>
      <c r="AK368" s="378"/>
      <c r="AL368" s="378"/>
      <c r="AM368" s="378"/>
      <c r="AN368" s="63"/>
      <c r="AO368" s="418"/>
      <c r="AP368" s="378"/>
      <c r="AQ368" s="378"/>
      <c r="AR368" s="378"/>
      <c r="AS368" s="378"/>
      <c r="AT368" s="378"/>
      <c r="AU368" s="63"/>
      <c r="AV368" s="418"/>
      <c r="AW368" s="378"/>
      <c r="AX368" s="378"/>
      <c r="AY368" s="378"/>
      <c r="AZ368" s="378"/>
      <c r="BA368" s="378"/>
      <c r="BB368" s="63"/>
      <c r="BE368" s="200"/>
    </row>
    <row r="369" spans="1:57" x14ac:dyDescent="0.3">
      <c r="A369" s="199" t="s">
        <v>1743</v>
      </c>
      <c r="B369" s="199" t="s">
        <v>16</v>
      </c>
      <c r="C369" s="199" t="s">
        <v>16</v>
      </c>
      <c r="D369" s="441" t="s">
        <v>1998</v>
      </c>
      <c r="E369" s="441" t="s">
        <v>10</v>
      </c>
      <c r="F369" s="441" t="s">
        <v>10</v>
      </c>
      <c r="G369" s="441" t="s">
        <v>1998</v>
      </c>
      <c r="H369" s="245">
        <v>123900</v>
      </c>
      <c r="I369" s="246">
        <v>0</v>
      </c>
      <c r="J369" s="246">
        <v>0</v>
      </c>
      <c r="K369" s="442" t="s">
        <v>1020</v>
      </c>
      <c r="L369" s="322">
        <v>0</v>
      </c>
      <c r="M369" s="246">
        <v>0</v>
      </c>
      <c r="N369" s="246">
        <v>0</v>
      </c>
      <c r="O369" s="246">
        <v>0</v>
      </c>
      <c r="P369" s="246">
        <v>0</v>
      </c>
      <c r="Q369" s="246">
        <v>0</v>
      </c>
      <c r="R369" s="443">
        <v>0</v>
      </c>
      <c r="S369" s="444">
        <v>0</v>
      </c>
      <c r="T369" s="445">
        <v>0</v>
      </c>
      <c r="U369" s="444">
        <v>0</v>
      </c>
      <c r="V369" s="444">
        <v>0</v>
      </c>
      <c r="W369" s="444">
        <v>0</v>
      </c>
      <c r="X369" s="444">
        <v>0</v>
      </c>
      <c r="Y369" s="446">
        <v>0</v>
      </c>
      <c r="Z369" s="372"/>
      <c r="AA369" s="245">
        <v>185500</v>
      </c>
      <c r="AB369" s="442">
        <v>38.6</v>
      </c>
      <c r="AC369" s="442">
        <v>51.666666666666664</v>
      </c>
      <c r="AD369" s="246">
        <v>17</v>
      </c>
      <c r="AE369" s="246">
        <v>5</v>
      </c>
      <c r="AF369" s="246">
        <v>193</v>
      </c>
      <c r="AG369" s="200"/>
      <c r="AH369" s="449"/>
      <c r="AI369" s="444"/>
      <c r="AJ369" s="444"/>
      <c r="AK369" s="444"/>
      <c r="AL369" s="444"/>
      <c r="AM369" s="444"/>
      <c r="AN369" s="451"/>
      <c r="AO369" s="450"/>
      <c r="AP369" s="444"/>
      <c r="AQ369" s="444"/>
      <c r="AR369" s="444"/>
      <c r="AS369" s="444"/>
      <c r="AT369" s="444"/>
      <c r="AU369" s="451"/>
      <c r="AV369" s="450"/>
      <c r="AW369" s="444"/>
      <c r="AX369" s="444"/>
      <c r="AY369" s="444"/>
      <c r="AZ369" s="444"/>
      <c r="BA369" s="444"/>
      <c r="BB369" s="451"/>
    </row>
    <row r="370" spans="1:57" x14ac:dyDescent="0.3">
      <c r="A370" s="199" t="s">
        <v>1912</v>
      </c>
      <c r="B370" s="199" t="s">
        <v>17</v>
      </c>
      <c r="C370" s="199" t="s">
        <v>1020</v>
      </c>
      <c r="D370" s="441" t="s">
        <v>1020</v>
      </c>
      <c r="E370" s="441" t="s">
        <v>9</v>
      </c>
      <c r="F370" s="441" t="s">
        <v>1020</v>
      </c>
      <c r="G370" s="441" t="s">
        <v>1020</v>
      </c>
      <c r="H370" s="245">
        <v>102400</v>
      </c>
      <c r="I370" s="246" t="s">
        <v>1020</v>
      </c>
      <c r="J370" s="246" t="s">
        <v>1020</v>
      </c>
      <c r="K370" s="442" t="s">
        <v>1020</v>
      </c>
      <c r="L370" s="322" t="s">
        <v>1020</v>
      </c>
      <c r="M370" s="246" t="s">
        <v>1020</v>
      </c>
      <c r="N370" s="246" t="s">
        <v>1020</v>
      </c>
      <c r="O370" s="246" t="s">
        <v>1020</v>
      </c>
      <c r="P370" s="246" t="s">
        <v>1020</v>
      </c>
      <c r="Q370" s="246" t="s">
        <v>1020</v>
      </c>
      <c r="R370" s="443" t="s">
        <v>1020</v>
      </c>
      <c r="S370" s="444" t="s">
        <v>1020</v>
      </c>
      <c r="T370" s="445" t="s">
        <v>1020</v>
      </c>
      <c r="U370" s="444" t="s">
        <v>1020</v>
      </c>
      <c r="V370" s="444" t="s">
        <v>1020</v>
      </c>
      <c r="W370" s="444" t="s">
        <v>1020</v>
      </c>
      <c r="X370" s="444" t="s">
        <v>1020</v>
      </c>
      <c r="Y370" s="446" t="s">
        <v>1020</v>
      </c>
      <c r="Z370" s="246"/>
      <c r="AA370" s="245">
        <v>102400</v>
      </c>
      <c r="AB370" s="442">
        <v>0</v>
      </c>
      <c r="AC370" s="442">
        <v>0</v>
      </c>
      <c r="AD370" s="246">
        <v>19</v>
      </c>
      <c r="AE370" s="246">
        <v>0</v>
      </c>
      <c r="AF370" s="246">
        <v>0</v>
      </c>
      <c r="AG370" s="200"/>
      <c r="AH370" s="449"/>
      <c r="AI370" s="444"/>
      <c r="AJ370" s="444"/>
      <c r="AK370" s="444"/>
      <c r="AL370" s="444"/>
      <c r="AM370" s="444"/>
      <c r="AN370" s="246"/>
      <c r="AO370" s="450"/>
      <c r="AP370" s="444"/>
      <c r="AQ370" s="444"/>
      <c r="AR370" s="444"/>
      <c r="AS370" s="444"/>
      <c r="AT370" s="444"/>
      <c r="AU370" s="246"/>
      <c r="AV370" s="450"/>
      <c r="AW370" s="444"/>
      <c r="AX370" s="444"/>
      <c r="AY370" s="444"/>
      <c r="AZ370" s="444"/>
      <c r="BA370" s="444"/>
      <c r="BB370" s="246"/>
    </row>
    <row r="371" spans="1:57" x14ac:dyDescent="0.3">
      <c r="A371" s="21" t="s">
        <v>1235</v>
      </c>
      <c r="B371" s="21" t="s">
        <v>23</v>
      </c>
      <c r="C371" s="21" t="s">
        <v>23</v>
      </c>
      <c r="D371" s="299" t="s">
        <v>1998</v>
      </c>
      <c r="E371" s="299" t="s">
        <v>9</v>
      </c>
      <c r="F371" s="299" t="s">
        <v>9</v>
      </c>
      <c r="G371" s="299" t="s">
        <v>1998</v>
      </c>
      <c r="H371" s="241">
        <v>344500</v>
      </c>
      <c r="I371" s="20">
        <v>1314</v>
      </c>
      <c r="J371" s="20">
        <v>21</v>
      </c>
      <c r="K371" s="417">
        <v>62.571428571428569</v>
      </c>
      <c r="L371" s="243">
        <v>1314</v>
      </c>
      <c r="M371" s="20">
        <v>21</v>
      </c>
      <c r="N371" s="20">
        <v>62.571428571428569</v>
      </c>
      <c r="O371" s="20">
        <v>1643</v>
      </c>
      <c r="P371" s="20">
        <v>22</v>
      </c>
      <c r="Q371" s="20">
        <v>74.7</v>
      </c>
      <c r="R371" s="414">
        <v>1182</v>
      </c>
      <c r="S371" s="378">
        <v>17</v>
      </c>
      <c r="T371" s="415">
        <v>69.5</v>
      </c>
      <c r="U371" s="378">
        <v>1384</v>
      </c>
      <c r="V371" s="378">
        <v>18</v>
      </c>
      <c r="W371" s="378">
        <v>76.89</v>
      </c>
      <c r="X371" s="378">
        <v>1562</v>
      </c>
      <c r="Y371" s="416">
        <v>18</v>
      </c>
      <c r="Z371" s="20"/>
      <c r="AA371" s="241">
        <v>250100</v>
      </c>
      <c r="AB371" s="417">
        <v>40</v>
      </c>
      <c r="AC371" s="417">
        <v>36.333333333333336</v>
      </c>
      <c r="AD371" s="20">
        <v>68</v>
      </c>
      <c r="AE371" s="20">
        <v>6</v>
      </c>
      <c r="AF371" s="20">
        <v>240</v>
      </c>
      <c r="AH371" s="379"/>
      <c r="AI371" s="378"/>
      <c r="AJ371" s="378"/>
      <c r="AK371" s="378"/>
      <c r="AL371" s="378"/>
      <c r="AM371" s="378"/>
      <c r="AN371" s="21"/>
      <c r="AO371" s="418"/>
      <c r="AP371" s="378"/>
      <c r="AQ371" s="378"/>
      <c r="AR371" s="378"/>
      <c r="AS371" s="378"/>
      <c r="AT371" s="378"/>
      <c r="AU371" s="21"/>
      <c r="AV371" s="418"/>
      <c r="AW371" s="378"/>
      <c r="AX371" s="378"/>
      <c r="AY371" s="378"/>
      <c r="AZ371" s="378"/>
      <c r="BA371" s="378"/>
      <c r="BB371" s="21"/>
    </row>
    <row r="372" spans="1:57" s="200" customFormat="1" x14ac:dyDescent="0.3">
      <c r="A372" s="199" t="s">
        <v>1662</v>
      </c>
      <c r="B372" s="199" t="s">
        <v>3</v>
      </c>
      <c r="C372" s="199" t="s">
        <v>3</v>
      </c>
      <c r="D372" s="441" t="s">
        <v>1998</v>
      </c>
      <c r="E372" s="435" t="s">
        <v>38</v>
      </c>
      <c r="F372" s="441" t="s">
        <v>1974</v>
      </c>
      <c r="G372" s="441" t="s">
        <v>38</v>
      </c>
      <c r="H372" s="245">
        <v>123900</v>
      </c>
      <c r="I372" s="246">
        <v>0</v>
      </c>
      <c r="J372" s="246">
        <v>0</v>
      </c>
      <c r="K372" s="442" t="s">
        <v>1020</v>
      </c>
      <c r="L372" s="322">
        <v>0</v>
      </c>
      <c r="M372" s="246">
        <v>0</v>
      </c>
      <c r="N372" s="246">
        <v>0</v>
      </c>
      <c r="O372" s="246">
        <v>0</v>
      </c>
      <c r="P372" s="246">
        <v>0</v>
      </c>
      <c r="Q372" s="246">
        <v>0</v>
      </c>
      <c r="R372" s="443">
        <v>0</v>
      </c>
      <c r="S372" s="444">
        <v>0</v>
      </c>
      <c r="T372" s="445">
        <v>0</v>
      </c>
      <c r="U372" s="444">
        <v>0</v>
      </c>
      <c r="V372" s="444">
        <v>0</v>
      </c>
      <c r="W372" s="444">
        <v>0</v>
      </c>
      <c r="X372" s="444">
        <v>0</v>
      </c>
      <c r="Y372" s="446">
        <v>0</v>
      </c>
      <c r="Z372" s="246"/>
      <c r="AA372" s="245">
        <v>169100</v>
      </c>
      <c r="AB372" s="442">
        <v>36.166666666666664</v>
      </c>
      <c r="AC372" s="442">
        <v>46.666666666666664</v>
      </c>
      <c r="AD372" s="246">
        <v>-11</v>
      </c>
      <c r="AE372" s="246">
        <v>6</v>
      </c>
      <c r="AF372" s="246">
        <v>217</v>
      </c>
      <c r="AH372" s="450"/>
      <c r="AI372" s="444"/>
      <c r="AJ372" s="444"/>
      <c r="AK372" s="444"/>
      <c r="AL372" s="444"/>
      <c r="AM372" s="444"/>
      <c r="AN372" s="246"/>
      <c r="AO372" s="450"/>
      <c r="AP372" s="444"/>
      <c r="AQ372" s="444"/>
      <c r="AR372" s="444"/>
      <c r="AS372" s="444"/>
      <c r="AT372" s="444"/>
      <c r="AU372" s="246"/>
      <c r="AV372" s="450"/>
      <c r="AW372" s="444"/>
      <c r="AX372" s="444"/>
      <c r="AY372" s="444"/>
      <c r="AZ372" s="444"/>
      <c r="BA372" s="444"/>
      <c r="BB372" s="246"/>
      <c r="BC372"/>
      <c r="BD372"/>
      <c r="BE372"/>
    </row>
    <row r="373" spans="1:57" x14ac:dyDescent="0.3">
      <c r="A373" s="21" t="s">
        <v>981</v>
      </c>
      <c r="B373" s="21" t="s">
        <v>12</v>
      </c>
      <c r="C373" s="21" t="s">
        <v>12</v>
      </c>
      <c r="D373" s="299" t="s">
        <v>1998</v>
      </c>
      <c r="E373" s="299" t="s">
        <v>9</v>
      </c>
      <c r="F373" s="299" t="s">
        <v>9</v>
      </c>
      <c r="G373" s="299" t="s">
        <v>1998</v>
      </c>
      <c r="H373" s="241">
        <v>268700</v>
      </c>
      <c r="I373" s="20">
        <v>976</v>
      </c>
      <c r="J373" s="20">
        <v>20</v>
      </c>
      <c r="K373" s="417">
        <v>48.8</v>
      </c>
      <c r="L373" s="243">
        <v>976</v>
      </c>
      <c r="M373" s="20">
        <v>20</v>
      </c>
      <c r="N373" s="20">
        <v>48.8</v>
      </c>
      <c r="O373" s="20">
        <v>703</v>
      </c>
      <c r="P373" s="20">
        <v>14</v>
      </c>
      <c r="Q373" s="20">
        <v>50.2</v>
      </c>
      <c r="R373" s="414">
        <v>661</v>
      </c>
      <c r="S373" s="378">
        <v>15</v>
      </c>
      <c r="T373" s="415">
        <v>44.1</v>
      </c>
      <c r="U373" s="378">
        <v>400</v>
      </c>
      <c r="V373" s="378">
        <v>8</v>
      </c>
      <c r="W373" s="378">
        <v>50</v>
      </c>
      <c r="X373" s="378">
        <v>0</v>
      </c>
      <c r="Y373" s="416">
        <v>0</v>
      </c>
      <c r="Z373" s="21"/>
      <c r="AA373" s="241">
        <v>382600</v>
      </c>
      <c r="AB373" s="417">
        <v>77.666666666666671</v>
      </c>
      <c r="AC373" s="417">
        <v>74.333333333333329</v>
      </c>
      <c r="AD373" s="20">
        <v>38</v>
      </c>
      <c r="AE373" s="20">
        <v>6</v>
      </c>
      <c r="AF373" s="20">
        <v>466</v>
      </c>
      <c r="AH373" s="379"/>
      <c r="AI373" s="378"/>
      <c r="AJ373" s="378"/>
      <c r="AK373" s="378"/>
      <c r="AL373" s="378"/>
      <c r="AM373" s="378"/>
      <c r="AN373" s="21"/>
      <c r="AO373" s="418"/>
      <c r="AP373" s="378"/>
      <c r="AQ373" s="378"/>
      <c r="AR373" s="378"/>
      <c r="AS373" s="378"/>
      <c r="AT373" s="378"/>
      <c r="AU373" s="21"/>
      <c r="AV373" s="418"/>
      <c r="AW373" s="378"/>
      <c r="AX373" s="378"/>
      <c r="AY373" s="378"/>
      <c r="AZ373" s="378"/>
      <c r="BA373" s="378"/>
      <c r="BB373" s="21"/>
    </row>
    <row r="374" spans="1:57" x14ac:dyDescent="0.3">
      <c r="A374" s="199" t="s">
        <v>1913</v>
      </c>
      <c r="B374" s="199" t="s">
        <v>19</v>
      </c>
      <c r="C374" s="199" t="s">
        <v>1020</v>
      </c>
      <c r="D374" s="441" t="s">
        <v>1020</v>
      </c>
      <c r="E374" s="441" t="s">
        <v>10</v>
      </c>
      <c r="F374" s="441" t="s">
        <v>1020</v>
      </c>
      <c r="G374" s="441" t="s">
        <v>1020</v>
      </c>
      <c r="H374" s="245">
        <v>117300</v>
      </c>
      <c r="I374" s="246" t="s">
        <v>1020</v>
      </c>
      <c r="J374" s="246" t="s">
        <v>1020</v>
      </c>
      <c r="K374" s="442" t="s">
        <v>1020</v>
      </c>
      <c r="L374" s="322" t="s">
        <v>1020</v>
      </c>
      <c r="M374" s="246" t="s">
        <v>1020</v>
      </c>
      <c r="N374" s="246" t="s">
        <v>1020</v>
      </c>
      <c r="O374" s="246" t="s">
        <v>1020</v>
      </c>
      <c r="P374" s="246" t="s">
        <v>1020</v>
      </c>
      <c r="Q374" s="246" t="s">
        <v>1020</v>
      </c>
      <c r="R374" s="443" t="s">
        <v>1020</v>
      </c>
      <c r="S374" s="444" t="s">
        <v>1020</v>
      </c>
      <c r="T374" s="445" t="s">
        <v>1020</v>
      </c>
      <c r="U374" s="444" t="s">
        <v>1020</v>
      </c>
      <c r="V374" s="444" t="s">
        <v>1020</v>
      </c>
      <c r="W374" s="444" t="s">
        <v>1020</v>
      </c>
      <c r="X374" s="444" t="s">
        <v>1020</v>
      </c>
      <c r="Y374" s="446" t="s">
        <v>1020</v>
      </c>
      <c r="Z374" s="199"/>
      <c r="AA374" s="245">
        <v>117300</v>
      </c>
      <c r="AB374" s="442">
        <v>0</v>
      </c>
      <c r="AC374" s="442">
        <v>0</v>
      </c>
      <c r="AD374" s="246">
        <v>22</v>
      </c>
      <c r="AE374" s="246">
        <v>0</v>
      </c>
      <c r="AF374" s="246">
        <v>0</v>
      </c>
      <c r="AG374" s="200"/>
      <c r="AH374" s="449"/>
      <c r="AI374" s="444"/>
      <c r="AJ374" s="444"/>
      <c r="AK374" s="444"/>
      <c r="AL374" s="444"/>
      <c r="AM374" s="444"/>
      <c r="AN374" s="199"/>
      <c r="AO374" s="450"/>
      <c r="AP374" s="444"/>
      <c r="AQ374" s="444"/>
      <c r="AR374" s="444"/>
      <c r="AS374" s="444"/>
      <c r="AT374" s="444"/>
      <c r="AU374" s="199"/>
      <c r="AV374" s="450"/>
      <c r="AW374" s="444"/>
      <c r="AX374" s="444"/>
      <c r="AY374" s="444"/>
      <c r="AZ374" s="444"/>
      <c r="BA374" s="444"/>
      <c r="BB374" s="199"/>
    </row>
    <row r="375" spans="1:57" x14ac:dyDescent="0.3">
      <c r="A375" s="21" t="s">
        <v>982</v>
      </c>
      <c r="B375" s="21" t="s">
        <v>15</v>
      </c>
      <c r="C375" s="21" t="s">
        <v>15</v>
      </c>
      <c r="D375" s="299" t="s">
        <v>1998</v>
      </c>
      <c r="E375" s="299" t="s">
        <v>38</v>
      </c>
      <c r="F375" s="299" t="s">
        <v>38</v>
      </c>
      <c r="G375" s="299" t="s">
        <v>1998</v>
      </c>
      <c r="H375" s="241">
        <v>268700</v>
      </c>
      <c r="I375" s="20">
        <v>488</v>
      </c>
      <c r="J375" s="20">
        <v>10</v>
      </c>
      <c r="K375" s="417">
        <v>48.8</v>
      </c>
      <c r="L375" s="243">
        <v>488</v>
      </c>
      <c r="M375" s="20">
        <v>10</v>
      </c>
      <c r="N375" s="20">
        <v>48.8</v>
      </c>
      <c r="O375" s="20">
        <v>776</v>
      </c>
      <c r="P375" s="20">
        <v>16</v>
      </c>
      <c r="Q375" s="20">
        <v>48.5</v>
      </c>
      <c r="R375" s="414">
        <v>0</v>
      </c>
      <c r="S375" s="378">
        <v>0</v>
      </c>
      <c r="T375" s="415">
        <v>0</v>
      </c>
      <c r="U375" s="378">
        <v>0</v>
      </c>
      <c r="V375" s="378">
        <v>0</v>
      </c>
      <c r="W375" s="378">
        <v>0</v>
      </c>
      <c r="X375" s="378">
        <v>0</v>
      </c>
      <c r="Y375" s="416">
        <v>0</v>
      </c>
      <c r="Z375" s="298"/>
      <c r="AA375" s="241">
        <v>251800</v>
      </c>
      <c r="AB375" s="417">
        <v>48.6</v>
      </c>
      <c r="AC375" s="417">
        <v>42</v>
      </c>
      <c r="AD375" s="20">
        <v>65</v>
      </c>
      <c r="AE375" s="20">
        <v>5</v>
      </c>
      <c r="AF375" s="20">
        <v>243</v>
      </c>
      <c r="AH375" s="418"/>
      <c r="AI375" s="378"/>
      <c r="AJ375" s="378"/>
      <c r="AK375" s="378"/>
      <c r="AL375" s="378"/>
      <c r="AM375" s="378"/>
      <c r="AN375" s="63"/>
      <c r="AO375" s="418"/>
      <c r="AP375" s="378"/>
      <c r="AQ375" s="378"/>
      <c r="AR375" s="378"/>
      <c r="AS375" s="378"/>
      <c r="AT375" s="378"/>
      <c r="AU375" s="63"/>
      <c r="AV375" s="418"/>
      <c r="AW375" s="378"/>
      <c r="AX375" s="378"/>
      <c r="AY375" s="378"/>
      <c r="AZ375" s="378"/>
      <c r="BA375" s="378"/>
      <c r="BB375" s="63"/>
    </row>
    <row r="376" spans="1:57" x14ac:dyDescent="0.3">
      <c r="A376" s="21" t="s">
        <v>1483</v>
      </c>
      <c r="B376" s="21" t="s">
        <v>25</v>
      </c>
      <c r="C376" s="21" t="s">
        <v>25</v>
      </c>
      <c r="D376" s="299" t="s">
        <v>1998</v>
      </c>
      <c r="E376" s="435" t="s">
        <v>9</v>
      </c>
      <c r="F376" s="299" t="s">
        <v>1974</v>
      </c>
      <c r="G376" s="299" t="s">
        <v>38</v>
      </c>
      <c r="H376" s="241">
        <v>352700</v>
      </c>
      <c r="I376" s="20">
        <v>1154</v>
      </c>
      <c r="J376" s="20">
        <v>18</v>
      </c>
      <c r="K376" s="417">
        <v>64.111111111111114</v>
      </c>
      <c r="L376" s="243">
        <v>1154</v>
      </c>
      <c r="M376" s="20">
        <v>18</v>
      </c>
      <c r="N376" s="20">
        <v>64.111111111111114</v>
      </c>
      <c r="O376" s="20">
        <v>660</v>
      </c>
      <c r="P376" s="20">
        <v>12</v>
      </c>
      <c r="Q376" s="20">
        <v>55</v>
      </c>
      <c r="R376" s="414">
        <v>97</v>
      </c>
      <c r="S376" s="378">
        <v>2</v>
      </c>
      <c r="T376" s="415">
        <v>48.5</v>
      </c>
      <c r="U376" s="378">
        <v>0</v>
      </c>
      <c r="V376" s="378">
        <v>0</v>
      </c>
      <c r="W376" s="378">
        <v>0</v>
      </c>
      <c r="X376" s="378">
        <v>0</v>
      </c>
      <c r="Y376" s="416">
        <v>0</v>
      </c>
      <c r="Z376" s="63"/>
      <c r="AA376" s="241">
        <v>430600</v>
      </c>
      <c r="AB376" s="417">
        <v>82.625</v>
      </c>
      <c r="AC376" s="417">
        <v>90</v>
      </c>
      <c r="AD376" s="20">
        <v>65</v>
      </c>
      <c r="AE376" s="20">
        <v>8</v>
      </c>
      <c r="AF376" s="20">
        <v>661</v>
      </c>
      <c r="AH376" s="379"/>
      <c r="AI376" s="378"/>
      <c r="AJ376" s="378"/>
      <c r="AK376" s="378"/>
      <c r="AL376" s="378"/>
      <c r="AM376" s="378"/>
      <c r="AN376" s="63"/>
      <c r="AO376" s="418"/>
      <c r="AP376" s="378"/>
      <c r="AQ376" s="378"/>
      <c r="AR376" s="378"/>
      <c r="AS376" s="378"/>
      <c r="AT376" s="378"/>
      <c r="AU376" s="63"/>
      <c r="AV376" s="418"/>
      <c r="AW376" s="378"/>
      <c r="AX376" s="378"/>
      <c r="AY376" s="378"/>
      <c r="AZ376" s="378"/>
      <c r="BA376" s="378"/>
      <c r="BB376" s="63"/>
    </row>
    <row r="377" spans="1:57" x14ac:dyDescent="0.3">
      <c r="A377" s="21" t="s">
        <v>1914</v>
      </c>
      <c r="B377" s="21" t="s">
        <v>23</v>
      </c>
      <c r="C377" s="21" t="s">
        <v>1020</v>
      </c>
      <c r="D377" s="299" t="s">
        <v>1020</v>
      </c>
      <c r="E377" s="299" t="s">
        <v>1974</v>
      </c>
      <c r="F377" s="299" t="s">
        <v>1020</v>
      </c>
      <c r="G377" s="299" t="s">
        <v>1020</v>
      </c>
      <c r="H377" s="241">
        <v>265500</v>
      </c>
      <c r="I377" s="20" t="s">
        <v>1020</v>
      </c>
      <c r="J377" s="20" t="s">
        <v>1020</v>
      </c>
      <c r="K377" s="417" t="s">
        <v>1020</v>
      </c>
      <c r="L377" s="243" t="s">
        <v>1020</v>
      </c>
      <c r="M377" s="20" t="s">
        <v>1020</v>
      </c>
      <c r="N377" s="20" t="s">
        <v>1020</v>
      </c>
      <c r="O377" s="20" t="s">
        <v>1020</v>
      </c>
      <c r="P377" s="20" t="s">
        <v>1020</v>
      </c>
      <c r="Q377" s="20" t="s">
        <v>1020</v>
      </c>
      <c r="R377" s="414" t="s">
        <v>1020</v>
      </c>
      <c r="S377" s="378" t="s">
        <v>1020</v>
      </c>
      <c r="T377" s="415" t="s">
        <v>1020</v>
      </c>
      <c r="U377" s="378" t="s">
        <v>1020</v>
      </c>
      <c r="V377" s="378" t="s">
        <v>1020</v>
      </c>
      <c r="W377" s="378" t="s">
        <v>1020</v>
      </c>
      <c r="X377" s="378" t="s">
        <v>1020</v>
      </c>
      <c r="Y377" s="416" t="s">
        <v>1020</v>
      </c>
      <c r="Z377" s="280"/>
      <c r="AA377" s="241">
        <v>264100</v>
      </c>
      <c r="AB377" s="417">
        <v>49.666666666666664</v>
      </c>
      <c r="AC377" s="417">
        <v>49.666666666666664</v>
      </c>
      <c r="AD377" s="20">
        <v>76</v>
      </c>
      <c r="AE377" s="20">
        <v>3</v>
      </c>
      <c r="AF377" s="20">
        <v>149</v>
      </c>
      <c r="AH377" s="418"/>
      <c r="AI377" s="378"/>
      <c r="AJ377" s="378"/>
      <c r="AK377" s="378"/>
      <c r="AL377" s="378"/>
      <c r="AM377" s="378"/>
      <c r="AN377" s="63"/>
      <c r="AO377" s="418"/>
      <c r="AP377" s="378"/>
      <c r="AQ377" s="378"/>
      <c r="AR377" s="378"/>
      <c r="AS377" s="378"/>
      <c r="AT377" s="378"/>
      <c r="AU377" s="63"/>
      <c r="AV377" s="418"/>
      <c r="AW377" s="378"/>
      <c r="AX377" s="378"/>
      <c r="AY377" s="378"/>
      <c r="AZ377" s="378"/>
      <c r="BA377" s="378"/>
      <c r="BB377" s="63"/>
    </row>
    <row r="378" spans="1:57" x14ac:dyDescent="0.3">
      <c r="A378" s="21" t="s">
        <v>1236</v>
      </c>
      <c r="B378" s="437" t="s">
        <v>3</v>
      </c>
      <c r="C378" s="21" t="s">
        <v>26</v>
      </c>
      <c r="D378" s="299" t="s">
        <v>38</v>
      </c>
      <c r="E378" s="299" t="s">
        <v>9</v>
      </c>
      <c r="F378" s="299" t="s">
        <v>1020</v>
      </c>
      <c r="G378" s="299" t="s">
        <v>1020</v>
      </c>
      <c r="H378" s="241">
        <v>228100</v>
      </c>
      <c r="I378" s="20" t="s">
        <v>1020</v>
      </c>
      <c r="J378" s="20" t="s">
        <v>1020</v>
      </c>
      <c r="K378" s="417" t="s">
        <v>1020</v>
      </c>
      <c r="L378" s="243" t="s">
        <v>1020</v>
      </c>
      <c r="M378" s="20" t="s">
        <v>1020</v>
      </c>
      <c r="N378" s="20" t="s">
        <v>1020</v>
      </c>
      <c r="O378" s="20">
        <v>0</v>
      </c>
      <c r="P378" s="20">
        <v>0</v>
      </c>
      <c r="Q378" s="20">
        <v>0</v>
      </c>
      <c r="R378" s="414">
        <v>1226</v>
      </c>
      <c r="S378" s="378">
        <v>17</v>
      </c>
      <c r="T378" s="415">
        <v>72.099999999999994</v>
      </c>
      <c r="U378" s="378">
        <v>859</v>
      </c>
      <c r="V378" s="378">
        <v>13</v>
      </c>
      <c r="W378" s="378">
        <v>66.08</v>
      </c>
      <c r="X378" s="378">
        <v>1198</v>
      </c>
      <c r="Y378" s="416">
        <v>17</v>
      </c>
      <c r="Z378" s="280"/>
      <c r="AA378" s="241">
        <v>294800</v>
      </c>
      <c r="AB378" s="417">
        <v>53.75</v>
      </c>
      <c r="AC378" s="417">
        <v>49.333333333333336</v>
      </c>
      <c r="AD378" s="20">
        <v>72</v>
      </c>
      <c r="AE378" s="20">
        <v>8</v>
      </c>
      <c r="AF378" s="20">
        <v>430</v>
      </c>
      <c r="AH378" s="418"/>
      <c r="AI378" s="378"/>
      <c r="AJ378" s="378"/>
      <c r="AK378" s="378"/>
      <c r="AL378" s="378"/>
      <c r="AM378" s="378"/>
      <c r="AN378" s="23"/>
      <c r="AO378" s="418"/>
      <c r="AP378" s="378"/>
      <c r="AQ378" s="378"/>
      <c r="AR378" s="378"/>
      <c r="AS378" s="378"/>
      <c r="AT378" s="378"/>
      <c r="AU378" s="23"/>
      <c r="AV378" s="418"/>
      <c r="AW378" s="378"/>
      <c r="AX378" s="378"/>
      <c r="AY378" s="378"/>
      <c r="AZ378" s="378"/>
      <c r="BA378" s="378"/>
      <c r="BB378" s="23"/>
    </row>
    <row r="379" spans="1:57" x14ac:dyDescent="0.3">
      <c r="A379" s="21" t="s">
        <v>1237</v>
      </c>
      <c r="B379" s="21" t="s">
        <v>41</v>
      </c>
      <c r="C379" s="21" t="s">
        <v>41</v>
      </c>
      <c r="D379" s="299" t="s">
        <v>1998</v>
      </c>
      <c r="E379" s="299" t="s">
        <v>10</v>
      </c>
      <c r="F379" s="299" t="s">
        <v>10</v>
      </c>
      <c r="G379" s="299" t="s">
        <v>1998</v>
      </c>
      <c r="H379" s="241">
        <v>352400</v>
      </c>
      <c r="I379" s="20">
        <v>832</v>
      </c>
      <c r="J379" s="20">
        <v>13</v>
      </c>
      <c r="K379" s="417">
        <v>64</v>
      </c>
      <c r="L379" s="243">
        <v>832</v>
      </c>
      <c r="M379" s="20">
        <v>13</v>
      </c>
      <c r="N379" s="20">
        <v>64</v>
      </c>
      <c r="O379" s="20">
        <v>1203</v>
      </c>
      <c r="P379" s="20">
        <v>13</v>
      </c>
      <c r="Q379" s="20">
        <v>92.5</v>
      </c>
      <c r="R379" s="414">
        <v>1289</v>
      </c>
      <c r="S379" s="378">
        <v>14</v>
      </c>
      <c r="T379" s="415">
        <v>92.1</v>
      </c>
      <c r="U379" s="378">
        <v>1457</v>
      </c>
      <c r="V379" s="378">
        <v>17</v>
      </c>
      <c r="W379" s="378">
        <v>85.71</v>
      </c>
      <c r="X379" s="378">
        <v>1433</v>
      </c>
      <c r="Y379" s="416">
        <v>18</v>
      </c>
      <c r="Z379" s="21"/>
      <c r="AA379" s="241">
        <v>352400</v>
      </c>
      <c r="AB379" s="417">
        <v>0</v>
      </c>
      <c r="AC379" s="417">
        <v>0</v>
      </c>
      <c r="AD379" s="20">
        <v>66</v>
      </c>
      <c r="AE379" s="20">
        <v>0</v>
      </c>
      <c r="AF379" s="20">
        <v>0</v>
      </c>
      <c r="AH379" s="379"/>
      <c r="AI379" s="378"/>
      <c r="AJ379" s="378"/>
      <c r="AK379" s="378"/>
      <c r="AL379" s="378"/>
      <c r="AM379" s="378"/>
      <c r="AN379" s="21"/>
      <c r="AO379" s="418"/>
      <c r="AP379" s="378"/>
      <c r="AQ379" s="378"/>
      <c r="AR379" s="378"/>
      <c r="AS379" s="378"/>
      <c r="AT379" s="378"/>
      <c r="AU379" s="21"/>
      <c r="AV379" s="418"/>
      <c r="AW379" s="378"/>
      <c r="AX379" s="378"/>
      <c r="AY379" s="378"/>
      <c r="AZ379" s="378"/>
      <c r="BA379" s="378"/>
      <c r="BB379" s="21"/>
    </row>
    <row r="380" spans="1:57" x14ac:dyDescent="0.3">
      <c r="A380" s="21" t="s">
        <v>983</v>
      </c>
      <c r="B380" s="21" t="s">
        <v>21</v>
      </c>
      <c r="C380" s="21" t="s">
        <v>21</v>
      </c>
      <c r="D380" s="299" t="s">
        <v>1998</v>
      </c>
      <c r="E380" s="299" t="s">
        <v>10</v>
      </c>
      <c r="F380" s="299" t="s">
        <v>10</v>
      </c>
      <c r="G380" s="299" t="s">
        <v>1998</v>
      </c>
      <c r="H380" s="241">
        <v>411200</v>
      </c>
      <c r="I380" s="20">
        <v>1643</v>
      </c>
      <c r="J380" s="20">
        <v>22</v>
      </c>
      <c r="K380" s="417">
        <v>74.681818181818187</v>
      </c>
      <c r="L380" s="243">
        <v>1643</v>
      </c>
      <c r="M380" s="20">
        <v>22</v>
      </c>
      <c r="N380" s="20">
        <v>74.681818181818187</v>
      </c>
      <c r="O380" s="20">
        <v>1441</v>
      </c>
      <c r="P380" s="20">
        <v>21</v>
      </c>
      <c r="Q380" s="20">
        <v>68.599999999999994</v>
      </c>
      <c r="R380" s="414">
        <v>0</v>
      </c>
      <c r="S380" s="378">
        <v>0</v>
      </c>
      <c r="T380" s="415">
        <v>0</v>
      </c>
      <c r="U380" s="378">
        <v>0</v>
      </c>
      <c r="V380" s="378">
        <v>0</v>
      </c>
      <c r="W380" s="378">
        <v>0</v>
      </c>
      <c r="X380" s="378">
        <v>0</v>
      </c>
      <c r="Y380" s="416">
        <v>0</v>
      </c>
      <c r="Z380" s="280"/>
      <c r="AA380" s="241">
        <v>333500</v>
      </c>
      <c r="AB380" s="417">
        <v>57.333333333333336</v>
      </c>
      <c r="AC380" s="417">
        <v>71</v>
      </c>
      <c r="AD380" s="20">
        <v>53</v>
      </c>
      <c r="AE380" s="20">
        <v>6</v>
      </c>
      <c r="AF380" s="20">
        <v>344</v>
      </c>
      <c r="AH380" s="418"/>
      <c r="AI380" s="378"/>
      <c r="AJ380" s="378"/>
      <c r="AK380" s="378"/>
      <c r="AL380" s="378"/>
      <c r="AM380" s="378"/>
      <c r="AN380" s="63"/>
      <c r="AO380" s="418"/>
      <c r="AP380" s="378"/>
      <c r="AQ380" s="378"/>
      <c r="AR380" s="378"/>
      <c r="AS380" s="378"/>
      <c r="AT380" s="378"/>
      <c r="AU380" s="63"/>
      <c r="AV380" s="418"/>
      <c r="AW380" s="378"/>
      <c r="AX380" s="378"/>
      <c r="AY380" s="378"/>
      <c r="AZ380" s="378"/>
      <c r="BA380" s="378"/>
      <c r="BB380" s="63"/>
    </row>
    <row r="381" spans="1:57" x14ac:dyDescent="0.3">
      <c r="A381" s="199" t="s">
        <v>1238</v>
      </c>
      <c r="B381" s="437" t="s">
        <v>13</v>
      </c>
      <c r="C381" s="199" t="s">
        <v>41</v>
      </c>
      <c r="D381" s="441" t="s">
        <v>38</v>
      </c>
      <c r="E381" s="441" t="s">
        <v>9</v>
      </c>
      <c r="F381" s="441" t="s">
        <v>9</v>
      </c>
      <c r="G381" s="441" t="s">
        <v>1998</v>
      </c>
      <c r="H381" s="245">
        <v>179200</v>
      </c>
      <c r="I381" s="246">
        <v>93</v>
      </c>
      <c r="J381" s="246">
        <v>2</v>
      </c>
      <c r="K381" s="442">
        <v>46.5</v>
      </c>
      <c r="L381" s="322">
        <v>93</v>
      </c>
      <c r="M381" s="246">
        <v>2</v>
      </c>
      <c r="N381" s="246">
        <v>46.5</v>
      </c>
      <c r="O381" s="246">
        <v>211</v>
      </c>
      <c r="P381" s="246">
        <v>5</v>
      </c>
      <c r="Q381" s="246">
        <v>42.2</v>
      </c>
      <c r="R381" s="443">
        <v>0</v>
      </c>
      <c r="S381" s="444">
        <v>0</v>
      </c>
      <c r="T381" s="445">
        <v>0</v>
      </c>
      <c r="U381" s="444">
        <v>165</v>
      </c>
      <c r="V381" s="444">
        <v>3</v>
      </c>
      <c r="W381" s="444">
        <v>55</v>
      </c>
      <c r="X381" s="444">
        <v>30</v>
      </c>
      <c r="Y381" s="446">
        <v>2</v>
      </c>
      <c r="Z381" s="301"/>
      <c r="AA381" s="245">
        <v>205000</v>
      </c>
      <c r="AB381" s="442">
        <v>45.2</v>
      </c>
      <c r="AC381" s="442">
        <v>40</v>
      </c>
      <c r="AD381" s="246">
        <v>22</v>
      </c>
      <c r="AE381" s="246">
        <v>5</v>
      </c>
      <c r="AF381" s="246">
        <v>226</v>
      </c>
      <c r="AG381" s="200"/>
      <c r="AH381" s="450"/>
      <c r="AI381" s="444"/>
      <c r="AJ381" s="444"/>
      <c r="AK381" s="444"/>
      <c r="AL381" s="444"/>
      <c r="AM381" s="444"/>
      <c r="AN381" s="244"/>
      <c r="AO381" s="450"/>
      <c r="AP381" s="444"/>
      <c r="AQ381" s="444"/>
      <c r="AR381" s="444"/>
      <c r="AS381" s="444"/>
      <c r="AT381" s="444"/>
      <c r="AU381" s="244"/>
      <c r="AV381" s="450"/>
      <c r="AW381" s="444"/>
      <c r="AX381" s="444"/>
      <c r="AY381" s="444"/>
      <c r="AZ381" s="444"/>
      <c r="BA381" s="444"/>
      <c r="BB381" s="244"/>
    </row>
    <row r="382" spans="1:57" x14ac:dyDescent="0.3">
      <c r="A382" s="199" t="s">
        <v>985</v>
      </c>
      <c r="B382" s="437" t="s">
        <v>12</v>
      </c>
      <c r="C382" s="199" t="s">
        <v>14</v>
      </c>
      <c r="D382" s="441" t="s">
        <v>38</v>
      </c>
      <c r="E382" s="441" t="s">
        <v>9</v>
      </c>
      <c r="F382" s="441" t="s">
        <v>9</v>
      </c>
      <c r="G382" s="441" t="s">
        <v>1998</v>
      </c>
      <c r="H382" s="245">
        <v>150700</v>
      </c>
      <c r="I382" s="246">
        <v>0</v>
      </c>
      <c r="J382" s="246">
        <v>0</v>
      </c>
      <c r="K382" s="442" t="s">
        <v>1020</v>
      </c>
      <c r="L382" s="322">
        <v>0</v>
      </c>
      <c r="M382" s="246">
        <v>0</v>
      </c>
      <c r="N382" s="246">
        <v>0</v>
      </c>
      <c r="O382" s="246">
        <v>219</v>
      </c>
      <c r="P382" s="246">
        <v>4</v>
      </c>
      <c r="Q382" s="246">
        <v>54.8</v>
      </c>
      <c r="R382" s="443">
        <v>42</v>
      </c>
      <c r="S382" s="444">
        <v>1</v>
      </c>
      <c r="T382" s="445">
        <v>42</v>
      </c>
      <c r="U382" s="444">
        <v>0</v>
      </c>
      <c r="V382" s="444">
        <v>0</v>
      </c>
      <c r="W382" s="444">
        <v>0</v>
      </c>
      <c r="X382" s="444">
        <v>0</v>
      </c>
      <c r="Y382" s="446">
        <v>0</v>
      </c>
      <c r="Z382" s="301"/>
      <c r="AA382" s="245">
        <v>150700</v>
      </c>
      <c r="AB382" s="442">
        <v>0</v>
      </c>
      <c r="AC382" s="442">
        <v>0</v>
      </c>
      <c r="AD382" s="246">
        <v>28</v>
      </c>
      <c r="AE382" s="246">
        <v>0</v>
      </c>
      <c r="AF382" s="246">
        <v>0</v>
      </c>
      <c r="AG382" s="200"/>
      <c r="AH382" s="449"/>
      <c r="AI382" s="444"/>
      <c r="AJ382" s="444"/>
      <c r="AK382" s="444"/>
      <c r="AL382" s="444"/>
      <c r="AM382" s="444"/>
      <c r="AN382" s="447"/>
      <c r="AO382" s="450"/>
      <c r="AP382" s="444"/>
      <c r="AQ382" s="444"/>
      <c r="AR382" s="444"/>
      <c r="AS382" s="444"/>
      <c r="AT382" s="444"/>
      <c r="AU382" s="447"/>
      <c r="AV382" s="450"/>
      <c r="AW382" s="444"/>
      <c r="AX382" s="444"/>
      <c r="AY382" s="444"/>
      <c r="AZ382" s="444"/>
      <c r="BA382" s="444"/>
      <c r="BB382" s="447"/>
    </row>
    <row r="383" spans="1:57" x14ac:dyDescent="0.3">
      <c r="A383" s="21" t="s">
        <v>1239</v>
      </c>
      <c r="B383" s="21" t="s">
        <v>3</v>
      </c>
      <c r="C383" s="21" t="s">
        <v>3</v>
      </c>
      <c r="D383" s="299" t="s">
        <v>1998</v>
      </c>
      <c r="E383" s="299" t="s">
        <v>9</v>
      </c>
      <c r="F383" s="299" t="s">
        <v>9</v>
      </c>
      <c r="G383" s="299" t="s">
        <v>1998</v>
      </c>
      <c r="H383" s="241">
        <v>310300</v>
      </c>
      <c r="I383" s="20">
        <v>789</v>
      </c>
      <c r="J383" s="20">
        <v>14</v>
      </c>
      <c r="K383" s="417">
        <v>56.357142857142854</v>
      </c>
      <c r="L383" s="243">
        <v>789</v>
      </c>
      <c r="M383" s="20">
        <v>14</v>
      </c>
      <c r="N383" s="20">
        <v>56.357142857142854</v>
      </c>
      <c r="O383" s="20">
        <v>1446</v>
      </c>
      <c r="P383" s="20">
        <v>20</v>
      </c>
      <c r="Q383" s="20">
        <v>72.3</v>
      </c>
      <c r="R383" s="414">
        <v>1025</v>
      </c>
      <c r="S383" s="378">
        <v>17</v>
      </c>
      <c r="T383" s="415">
        <v>60.3</v>
      </c>
      <c r="U383" s="378">
        <v>1369</v>
      </c>
      <c r="V383" s="378">
        <v>18</v>
      </c>
      <c r="W383" s="378">
        <v>76.06</v>
      </c>
      <c r="X383" s="378">
        <v>441</v>
      </c>
      <c r="Y383" s="416">
        <v>6</v>
      </c>
      <c r="Z383" s="280"/>
      <c r="AA383" s="241">
        <v>301500</v>
      </c>
      <c r="AB383" s="417">
        <v>56.428571428571431</v>
      </c>
      <c r="AC383" s="417">
        <v>61.333333333333336</v>
      </c>
      <c r="AD383" s="20">
        <v>55</v>
      </c>
      <c r="AE383" s="20">
        <v>7</v>
      </c>
      <c r="AF383" s="20">
        <v>395</v>
      </c>
      <c r="AH383" s="379"/>
      <c r="AI383" s="378"/>
      <c r="AJ383" s="378"/>
      <c r="AK383" s="378"/>
      <c r="AL383" s="378"/>
      <c r="AM383" s="378"/>
      <c r="AN383" s="203"/>
      <c r="AO383" s="418"/>
      <c r="AP383" s="378"/>
      <c r="AQ383" s="378"/>
      <c r="AR383" s="378"/>
      <c r="AS383" s="378"/>
      <c r="AT383" s="378"/>
      <c r="AU383" s="203"/>
      <c r="AV383" s="418"/>
      <c r="AW383" s="378"/>
      <c r="AX383" s="378"/>
      <c r="AY383" s="378"/>
      <c r="AZ383" s="378"/>
      <c r="BA383" s="378"/>
      <c r="BB383" s="203"/>
    </row>
    <row r="384" spans="1:57" x14ac:dyDescent="0.3">
      <c r="A384" s="21" t="s">
        <v>1240</v>
      </c>
      <c r="B384" s="21" t="s">
        <v>12</v>
      </c>
      <c r="C384" s="21" t="s">
        <v>12</v>
      </c>
      <c r="D384" s="299" t="s">
        <v>1998</v>
      </c>
      <c r="E384" s="435" t="s">
        <v>1972</v>
      </c>
      <c r="F384" s="299" t="s">
        <v>10</v>
      </c>
      <c r="G384" s="299" t="s">
        <v>38</v>
      </c>
      <c r="H384" s="241">
        <v>548600</v>
      </c>
      <c r="I384" s="20">
        <v>2192</v>
      </c>
      <c r="J384" s="20">
        <v>22</v>
      </c>
      <c r="K384" s="417">
        <v>99.63636363636364</v>
      </c>
      <c r="L384" s="243">
        <v>2192</v>
      </c>
      <c r="M384" s="20">
        <v>22</v>
      </c>
      <c r="N384" s="20">
        <v>99.63636363636364</v>
      </c>
      <c r="O384" s="20">
        <v>2265</v>
      </c>
      <c r="P384" s="20">
        <v>22</v>
      </c>
      <c r="Q384" s="20">
        <v>103</v>
      </c>
      <c r="R384" s="414">
        <v>1299</v>
      </c>
      <c r="S384" s="378">
        <v>16</v>
      </c>
      <c r="T384" s="415">
        <v>81.2</v>
      </c>
      <c r="U384" s="378">
        <v>140</v>
      </c>
      <c r="V384" s="378">
        <v>2</v>
      </c>
      <c r="W384" s="378">
        <v>70</v>
      </c>
      <c r="X384" s="378">
        <v>120</v>
      </c>
      <c r="Y384" s="416">
        <v>2</v>
      </c>
      <c r="Z384" s="203"/>
      <c r="AA384" s="241">
        <v>372200</v>
      </c>
      <c r="AB384" s="417">
        <v>68.25</v>
      </c>
      <c r="AC384" s="417">
        <v>48.666666666666664</v>
      </c>
      <c r="AD384" s="20">
        <v>114</v>
      </c>
      <c r="AE384" s="20">
        <v>8</v>
      </c>
      <c r="AF384" s="20">
        <v>546</v>
      </c>
      <c r="AH384" s="379"/>
      <c r="AI384" s="378"/>
      <c r="AJ384" s="378"/>
      <c r="AK384" s="378"/>
      <c r="AL384" s="378"/>
      <c r="AM384" s="378"/>
      <c r="AN384" s="63"/>
      <c r="AO384" s="418"/>
      <c r="AP384" s="378"/>
      <c r="AQ384" s="378"/>
      <c r="AR384" s="378"/>
      <c r="AS384" s="378"/>
      <c r="AT384" s="378"/>
      <c r="AU384" s="63"/>
      <c r="AV384" s="418"/>
      <c r="AW384" s="378"/>
      <c r="AX384" s="378"/>
      <c r="AY384" s="378"/>
      <c r="AZ384" s="378"/>
      <c r="BA384" s="378"/>
      <c r="BB384" s="63"/>
    </row>
    <row r="385" spans="1:54" x14ac:dyDescent="0.3">
      <c r="A385" s="21" t="s">
        <v>910</v>
      </c>
      <c r="B385" s="21" t="s">
        <v>19</v>
      </c>
      <c r="C385" s="21" t="s">
        <v>19</v>
      </c>
      <c r="D385" s="299" t="s">
        <v>1998</v>
      </c>
      <c r="E385" s="299" t="s">
        <v>9</v>
      </c>
      <c r="F385" s="299" t="s">
        <v>9</v>
      </c>
      <c r="G385" s="299" t="s">
        <v>1998</v>
      </c>
      <c r="H385" s="241">
        <v>250000</v>
      </c>
      <c r="I385" s="20">
        <v>772</v>
      </c>
      <c r="J385" s="20">
        <v>17</v>
      </c>
      <c r="K385" s="417">
        <v>45.411764705882355</v>
      </c>
      <c r="L385" s="243">
        <v>772</v>
      </c>
      <c r="M385" s="20">
        <v>17</v>
      </c>
      <c r="N385" s="20">
        <v>45.411764705882355</v>
      </c>
      <c r="O385" s="20">
        <v>505</v>
      </c>
      <c r="P385" s="20">
        <v>8</v>
      </c>
      <c r="Q385" s="20">
        <v>63.1</v>
      </c>
      <c r="R385" s="414">
        <v>902</v>
      </c>
      <c r="S385" s="378">
        <v>13</v>
      </c>
      <c r="T385" s="415">
        <v>69.400000000000006</v>
      </c>
      <c r="U385" s="378">
        <v>452</v>
      </c>
      <c r="V385" s="378">
        <v>9</v>
      </c>
      <c r="W385" s="378">
        <v>50.22</v>
      </c>
      <c r="X385" s="378">
        <v>273</v>
      </c>
      <c r="Y385" s="416">
        <v>7</v>
      </c>
      <c r="Z385" s="21"/>
      <c r="AA385" s="241">
        <v>250000</v>
      </c>
      <c r="AB385" s="417">
        <v>0</v>
      </c>
      <c r="AC385" s="417">
        <v>0</v>
      </c>
      <c r="AD385" s="20">
        <v>47</v>
      </c>
      <c r="AE385" s="20">
        <v>0</v>
      </c>
      <c r="AF385" s="20">
        <v>0</v>
      </c>
      <c r="AH385" s="379"/>
      <c r="AI385" s="378"/>
      <c r="AJ385" s="378"/>
      <c r="AK385" s="378"/>
      <c r="AL385" s="378"/>
      <c r="AM385" s="378"/>
      <c r="AN385" s="21"/>
      <c r="AO385" s="418"/>
      <c r="AP385" s="378"/>
      <c r="AQ385" s="378"/>
      <c r="AR385" s="378"/>
      <c r="AS385" s="378"/>
      <c r="AT385" s="378"/>
      <c r="AU385" s="21"/>
      <c r="AV385" s="418"/>
      <c r="AW385" s="378"/>
      <c r="AX385" s="378"/>
      <c r="AY385" s="378"/>
      <c r="AZ385" s="378"/>
      <c r="BA385" s="378"/>
      <c r="BB385" s="21"/>
    </row>
    <row r="386" spans="1:54" x14ac:dyDescent="0.3">
      <c r="A386" s="199" t="s">
        <v>1915</v>
      </c>
      <c r="B386" s="199" t="s">
        <v>41</v>
      </c>
      <c r="C386" s="199" t="s">
        <v>1020</v>
      </c>
      <c r="D386" s="441" t="s">
        <v>1020</v>
      </c>
      <c r="E386" s="441" t="s">
        <v>1973</v>
      </c>
      <c r="F386" s="441" t="s">
        <v>1020</v>
      </c>
      <c r="G386" s="441" t="s">
        <v>1020</v>
      </c>
      <c r="H386" s="245">
        <v>117300</v>
      </c>
      <c r="I386" s="246" t="s">
        <v>1020</v>
      </c>
      <c r="J386" s="246" t="s">
        <v>1020</v>
      </c>
      <c r="K386" s="442" t="s">
        <v>1020</v>
      </c>
      <c r="L386" s="322" t="s">
        <v>1020</v>
      </c>
      <c r="M386" s="246" t="s">
        <v>1020</v>
      </c>
      <c r="N386" s="246" t="s">
        <v>1020</v>
      </c>
      <c r="O386" s="246" t="s">
        <v>1020</v>
      </c>
      <c r="P386" s="246" t="s">
        <v>1020</v>
      </c>
      <c r="Q386" s="246" t="s">
        <v>1020</v>
      </c>
      <c r="R386" s="443" t="s">
        <v>1020</v>
      </c>
      <c r="S386" s="444" t="s">
        <v>1020</v>
      </c>
      <c r="T386" s="445" t="s">
        <v>1020</v>
      </c>
      <c r="U386" s="444" t="s">
        <v>1020</v>
      </c>
      <c r="V386" s="444" t="s">
        <v>1020</v>
      </c>
      <c r="W386" s="444" t="s">
        <v>1020</v>
      </c>
      <c r="X386" s="444" t="s">
        <v>1020</v>
      </c>
      <c r="Y386" s="446" t="s">
        <v>1020</v>
      </c>
      <c r="Z386" s="199"/>
      <c r="AA386" s="245">
        <v>117300</v>
      </c>
      <c r="AB386" s="442">
        <v>0</v>
      </c>
      <c r="AC386" s="442">
        <v>0</v>
      </c>
      <c r="AD386" s="246">
        <v>22</v>
      </c>
      <c r="AE386" s="246">
        <v>0</v>
      </c>
      <c r="AF386" s="246">
        <v>0</v>
      </c>
      <c r="AG386" s="200"/>
      <c r="AH386" s="449"/>
      <c r="AI386" s="444"/>
      <c r="AJ386" s="444"/>
      <c r="AK386" s="444"/>
      <c r="AL386" s="444"/>
      <c r="AM386" s="444"/>
      <c r="AN386" s="199"/>
      <c r="AO386" s="450"/>
      <c r="AP386" s="444"/>
      <c r="AQ386" s="444"/>
      <c r="AR386" s="444"/>
      <c r="AS386" s="444"/>
      <c r="AT386" s="444"/>
      <c r="AU386" s="199"/>
      <c r="AV386" s="450"/>
      <c r="AW386" s="444"/>
      <c r="AX386" s="444"/>
      <c r="AY386" s="444"/>
      <c r="AZ386" s="444"/>
      <c r="BA386" s="444"/>
      <c r="BB386" s="199"/>
    </row>
    <row r="387" spans="1:54" x14ac:dyDescent="0.3">
      <c r="A387" s="21" t="s">
        <v>1241</v>
      </c>
      <c r="B387" s="21" t="s">
        <v>15</v>
      </c>
      <c r="C387" s="21" t="s">
        <v>15</v>
      </c>
      <c r="D387" s="299" t="s">
        <v>1998</v>
      </c>
      <c r="E387" s="299" t="s">
        <v>9</v>
      </c>
      <c r="F387" s="299" t="s">
        <v>9</v>
      </c>
      <c r="G387" s="299" t="s">
        <v>1998</v>
      </c>
      <c r="H387" s="241">
        <v>332200</v>
      </c>
      <c r="I387" s="20">
        <v>1267</v>
      </c>
      <c r="J387" s="20">
        <v>21</v>
      </c>
      <c r="K387" s="417">
        <v>60.333333333333336</v>
      </c>
      <c r="L387" s="243">
        <v>1267</v>
      </c>
      <c r="M387" s="20">
        <v>21</v>
      </c>
      <c r="N387" s="20">
        <v>60.333333333333336</v>
      </c>
      <c r="O387" s="20">
        <v>1370</v>
      </c>
      <c r="P387" s="20">
        <v>20</v>
      </c>
      <c r="Q387" s="20">
        <v>68.5</v>
      </c>
      <c r="R387" s="414">
        <v>865</v>
      </c>
      <c r="S387" s="378">
        <v>15</v>
      </c>
      <c r="T387" s="415">
        <v>57.7</v>
      </c>
      <c r="U387" s="378">
        <v>1646</v>
      </c>
      <c r="V387" s="378">
        <v>22</v>
      </c>
      <c r="W387" s="378">
        <v>74.819999999999993</v>
      </c>
      <c r="X387" s="378">
        <v>1277</v>
      </c>
      <c r="Y387" s="416">
        <v>19</v>
      </c>
      <c r="Z387" s="298"/>
      <c r="AA387" s="241">
        <v>315400</v>
      </c>
      <c r="AB387" s="417">
        <v>63.25</v>
      </c>
      <c r="AC387" s="417">
        <v>54.666666666666664</v>
      </c>
      <c r="AD387" s="20">
        <v>70</v>
      </c>
      <c r="AE387" s="20">
        <v>8</v>
      </c>
      <c r="AF387" s="20">
        <v>506</v>
      </c>
      <c r="AH387" s="379"/>
      <c r="AI387" s="378"/>
      <c r="AJ387" s="378"/>
      <c r="AK387" s="378"/>
      <c r="AL387" s="378"/>
      <c r="AM387" s="378"/>
      <c r="AN387" s="21"/>
      <c r="AO387" s="418"/>
      <c r="AP387" s="378"/>
      <c r="AQ387" s="378"/>
      <c r="AR387" s="378"/>
      <c r="AS387" s="378"/>
      <c r="AT387" s="378"/>
      <c r="AU387" s="21"/>
      <c r="AV387" s="418"/>
      <c r="AW387" s="378"/>
      <c r="AX387" s="378"/>
      <c r="AY387" s="378"/>
      <c r="AZ387" s="378"/>
      <c r="BA387" s="378"/>
      <c r="BB387" s="21"/>
    </row>
    <row r="388" spans="1:54" x14ac:dyDescent="0.3">
      <c r="A388" s="21" t="s">
        <v>1242</v>
      </c>
      <c r="B388" s="21" t="s">
        <v>19</v>
      </c>
      <c r="C388" s="21" t="s">
        <v>19</v>
      </c>
      <c r="D388" s="299" t="s">
        <v>1998</v>
      </c>
      <c r="E388" s="299" t="s">
        <v>10</v>
      </c>
      <c r="F388" s="299" t="s">
        <v>10</v>
      </c>
      <c r="G388" s="299" t="s">
        <v>1998</v>
      </c>
      <c r="H388" s="241">
        <v>582300</v>
      </c>
      <c r="I388" s="20">
        <v>2221</v>
      </c>
      <c r="J388" s="20">
        <v>21</v>
      </c>
      <c r="K388" s="417">
        <v>105.76190476190476</v>
      </c>
      <c r="L388" s="243">
        <v>2221</v>
      </c>
      <c r="M388" s="20">
        <v>21</v>
      </c>
      <c r="N388" s="20">
        <v>105.76190476190476</v>
      </c>
      <c r="O388" s="20">
        <v>2246</v>
      </c>
      <c r="P388" s="20">
        <v>21</v>
      </c>
      <c r="Q388" s="20">
        <v>107</v>
      </c>
      <c r="R388" s="414">
        <v>1604</v>
      </c>
      <c r="S388" s="378">
        <v>14</v>
      </c>
      <c r="T388" s="415">
        <v>114.6</v>
      </c>
      <c r="U388" s="378">
        <v>1644</v>
      </c>
      <c r="V388" s="378">
        <v>14</v>
      </c>
      <c r="W388" s="378">
        <v>117.43</v>
      </c>
      <c r="X388" s="378">
        <v>1707</v>
      </c>
      <c r="Y388" s="416">
        <v>15</v>
      </c>
      <c r="Z388" s="20"/>
      <c r="AA388" s="241">
        <v>584200</v>
      </c>
      <c r="AB388" s="417">
        <v>110.28571428571429</v>
      </c>
      <c r="AC388" s="417">
        <v>118.66666666666667</v>
      </c>
      <c r="AD388" s="20">
        <v>113</v>
      </c>
      <c r="AE388" s="20">
        <v>7</v>
      </c>
      <c r="AF388" s="20">
        <v>772</v>
      </c>
      <c r="AH388" s="379"/>
      <c r="AI388" s="378"/>
      <c r="AJ388" s="378"/>
      <c r="AK388" s="378"/>
      <c r="AL388" s="378"/>
      <c r="AM388" s="378"/>
      <c r="AN388" s="21"/>
      <c r="AO388" s="418"/>
      <c r="AP388" s="378"/>
      <c r="AQ388" s="378"/>
      <c r="AR388" s="378"/>
      <c r="AS388" s="378"/>
      <c r="AT388" s="378"/>
      <c r="AU388" s="21"/>
      <c r="AV388" s="418"/>
      <c r="AW388" s="378"/>
      <c r="AX388" s="378"/>
      <c r="AY388" s="378"/>
      <c r="AZ388" s="378"/>
      <c r="BA388" s="378"/>
      <c r="BB388" s="21"/>
    </row>
    <row r="389" spans="1:54" x14ac:dyDescent="0.3">
      <c r="A389" s="21" t="s">
        <v>1243</v>
      </c>
      <c r="B389" s="21" t="s">
        <v>25</v>
      </c>
      <c r="C389" s="21" t="s">
        <v>25</v>
      </c>
      <c r="D389" s="299" t="s">
        <v>1998</v>
      </c>
      <c r="E389" s="299" t="s">
        <v>10</v>
      </c>
      <c r="F389" s="299" t="s">
        <v>10</v>
      </c>
      <c r="G389" s="299" t="s">
        <v>1998</v>
      </c>
      <c r="H389" s="241">
        <v>476100</v>
      </c>
      <c r="I389" s="20">
        <v>1470</v>
      </c>
      <c r="J389" s="20">
        <v>17</v>
      </c>
      <c r="K389" s="417">
        <v>86.470588235294116</v>
      </c>
      <c r="L389" s="243">
        <v>1470</v>
      </c>
      <c r="M389" s="20">
        <v>17</v>
      </c>
      <c r="N389" s="20">
        <v>86.470588235294116</v>
      </c>
      <c r="O389" s="20">
        <v>1622</v>
      </c>
      <c r="P389" s="20">
        <v>19</v>
      </c>
      <c r="Q389" s="20">
        <v>85.4</v>
      </c>
      <c r="R389" s="414">
        <v>1637</v>
      </c>
      <c r="S389" s="378">
        <v>17</v>
      </c>
      <c r="T389" s="415">
        <v>96.3</v>
      </c>
      <c r="U389" s="378">
        <v>2276</v>
      </c>
      <c r="V389" s="378">
        <v>22</v>
      </c>
      <c r="W389" s="378">
        <v>103.45</v>
      </c>
      <c r="X389" s="378">
        <v>2050</v>
      </c>
      <c r="Y389" s="416">
        <v>22</v>
      </c>
      <c r="Z389" s="21"/>
      <c r="AA389" s="241">
        <v>515900</v>
      </c>
      <c r="AB389" s="417">
        <v>99.5</v>
      </c>
      <c r="AC389" s="417">
        <v>92.333333333333329</v>
      </c>
      <c r="AD389" s="20">
        <v>121</v>
      </c>
      <c r="AE389" s="20">
        <v>8</v>
      </c>
      <c r="AF389" s="20">
        <v>796</v>
      </c>
      <c r="AH389" s="379"/>
      <c r="AI389" s="378"/>
      <c r="AJ389" s="378"/>
      <c r="AK389" s="378"/>
      <c r="AL389" s="378"/>
      <c r="AM389" s="378"/>
      <c r="AN389" s="21"/>
      <c r="AO389" s="418"/>
      <c r="AP389" s="378"/>
      <c r="AQ389" s="378"/>
      <c r="AR389" s="378"/>
      <c r="AS389" s="378"/>
      <c r="AT389" s="378"/>
      <c r="AU389" s="21"/>
      <c r="AV389" s="418"/>
      <c r="AW389" s="378"/>
      <c r="AX389" s="378"/>
      <c r="AY389" s="378"/>
      <c r="AZ389" s="378"/>
      <c r="BA389" s="378"/>
      <c r="BB389" s="21"/>
    </row>
    <row r="390" spans="1:54" x14ac:dyDescent="0.3">
      <c r="A390" s="199" t="s">
        <v>986</v>
      </c>
      <c r="B390" s="199" t="s">
        <v>14</v>
      </c>
      <c r="C390" s="199" t="s">
        <v>14</v>
      </c>
      <c r="D390" s="441" t="s">
        <v>1998</v>
      </c>
      <c r="E390" s="435" t="s">
        <v>9</v>
      </c>
      <c r="F390" s="441" t="s">
        <v>1974</v>
      </c>
      <c r="G390" s="441" t="s">
        <v>38</v>
      </c>
      <c r="H390" s="245">
        <v>123900</v>
      </c>
      <c r="I390" s="246">
        <v>0</v>
      </c>
      <c r="J390" s="246">
        <v>0</v>
      </c>
      <c r="K390" s="442" t="s">
        <v>1020</v>
      </c>
      <c r="L390" s="322">
        <v>0</v>
      </c>
      <c r="M390" s="246">
        <v>0</v>
      </c>
      <c r="N390" s="246">
        <v>0</v>
      </c>
      <c r="O390" s="246">
        <v>44</v>
      </c>
      <c r="P390" s="246">
        <v>2</v>
      </c>
      <c r="Q390" s="246">
        <v>22</v>
      </c>
      <c r="R390" s="443">
        <v>36</v>
      </c>
      <c r="S390" s="444">
        <v>1</v>
      </c>
      <c r="T390" s="445">
        <v>36</v>
      </c>
      <c r="U390" s="444">
        <v>0</v>
      </c>
      <c r="V390" s="444">
        <v>0</v>
      </c>
      <c r="W390" s="444">
        <v>0</v>
      </c>
      <c r="X390" s="444">
        <v>0</v>
      </c>
      <c r="Y390" s="446">
        <v>0</v>
      </c>
      <c r="Z390" s="199"/>
      <c r="AA390" s="245">
        <v>123900</v>
      </c>
      <c r="AB390" s="442">
        <v>28</v>
      </c>
      <c r="AC390" s="442">
        <v>28</v>
      </c>
      <c r="AD390" s="246">
        <v>14</v>
      </c>
      <c r="AE390" s="246">
        <v>2</v>
      </c>
      <c r="AF390" s="246">
        <v>56</v>
      </c>
      <c r="AG390" s="200"/>
      <c r="AH390" s="450"/>
      <c r="AI390" s="444"/>
      <c r="AJ390" s="444"/>
      <c r="AK390" s="444"/>
      <c r="AL390" s="444"/>
      <c r="AM390" s="444"/>
      <c r="AN390" s="199"/>
      <c r="AO390" s="450"/>
      <c r="AP390" s="444"/>
      <c r="AQ390" s="444"/>
      <c r="AR390" s="444"/>
      <c r="AS390" s="444"/>
      <c r="AT390" s="444"/>
      <c r="AU390" s="199"/>
      <c r="AV390" s="450"/>
      <c r="AW390" s="444"/>
      <c r="AX390" s="444"/>
      <c r="AY390" s="444"/>
      <c r="AZ390" s="444"/>
      <c r="BA390" s="444"/>
      <c r="BB390" s="199"/>
    </row>
    <row r="391" spans="1:54" x14ac:dyDescent="0.3">
      <c r="A391" s="21" t="s">
        <v>1244</v>
      </c>
      <c r="B391" s="21" t="s">
        <v>26</v>
      </c>
      <c r="C391" s="21" t="s">
        <v>26</v>
      </c>
      <c r="D391" s="299" t="s">
        <v>1998</v>
      </c>
      <c r="E391" s="435" t="s">
        <v>1974</v>
      </c>
      <c r="F391" s="299" t="s">
        <v>9</v>
      </c>
      <c r="G391" s="299" t="s">
        <v>38</v>
      </c>
      <c r="H391" s="241">
        <v>245100</v>
      </c>
      <c r="I391" s="20">
        <v>191</v>
      </c>
      <c r="J391" s="20">
        <v>3</v>
      </c>
      <c r="K391" s="417">
        <v>63.666666666666664</v>
      </c>
      <c r="L391" s="243">
        <v>191</v>
      </c>
      <c r="M391" s="20">
        <v>3</v>
      </c>
      <c r="N391" s="20">
        <v>63.666666666666664</v>
      </c>
      <c r="O391" s="20">
        <v>72</v>
      </c>
      <c r="P391" s="20">
        <v>2</v>
      </c>
      <c r="Q391" s="20">
        <v>36</v>
      </c>
      <c r="R391" s="414">
        <v>0</v>
      </c>
      <c r="S391" s="378">
        <v>0</v>
      </c>
      <c r="T391" s="415">
        <v>0</v>
      </c>
      <c r="U391" s="378">
        <v>0</v>
      </c>
      <c r="V391" s="378">
        <v>0</v>
      </c>
      <c r="W391" s="378">
        <v>0</v>
      </c>
      <c r="X391" s="378">
        <v>0</v>
      </c>
      <c r="Y391" s="416">
        <v>0</v>
      </c>
      <c r="Z391" s="203"/>
      <c r="AA391" s="241">
        <v>245400</v>
      </c>
      <c r="AB391" s="417">
        <v>77</v>
      </c>
      <c r="AC391" s="417">
        <v>77</v>
      </c>
      <c r="AD391" s="20">
        <v>-15</v>
      </c>
      <c r="AE391" s="20">
        <v>2</v>
      </c>
      <c r="AF391" s="20">
        <v>154</v>
      </c>
      <c r="AH391" s="379"/>
      <c r="AI391" s="378"/>
      <c r="AJ391" s="378"/>
      <c r="AK391" s="378"/>
      <c r="AL391" s="378"/>
      <c r="AM391" s="378"/>
      <c r="AN391" s="203"/>
      <c r="AO391" s="418"/>
      <c r="AP391" s="378"/>
      <c r="AQ391" s="378"/>
      <c r="AR391" s="378"/>
      <c r="AS391" s="378"/>
      <c r="AT391" s="378"/>
      <c r="AU391" s="203"/>
      <c r="AV391" s="418"/>
      <c r="AW391" s="378"/>
      <c r="AX391" s="378"/>
      <c r="AY391" s="378"/>
      <c r="AZ391" s="378"/>
      <c r="BA391" s="378"/>
      <c r="BB391" s="203"/>
    </row>
    <row r="392" spans="1:54" x14ac:dyDescent="0.3">
      <c r="A392" s="21" t="s">
        <v>1245</v>
      </c>
      <c r="B392" s="21" t="s">
        <v>19</v>
      </c>
      <c r="C392" s="21" t="s">
        <v>19</v>
      </c>
      <c r="D392" s="299" t="s">
        <v>1998</v>
      </c>
      <c r="E392" s="435" t="s">
        <v>1974</v>
      </c>
      <c r="F392" s="299" t="s">
        <v>1971</v>
      </c>
      <c r="G392" s="299" t="s">
        <v>38</v>
      </c>
      <c r="H392" s="241">
        <v>329400</v>
      </c>
      <c r="I392" s="20">
        <v>1017</v>
      </c>
      <c r="J392" s="20">
        <v>17</v>
      </c>
      <c r="K392" s="417">
        <v>59.823529411764703</v>
      </c>
      <c r="L392" s="243">
        <v>1017</v>
      </c>
      <c r="M392" s="20">
        <v>17</v>
      </c>
      <c r="N392" s="20">
        <v>59.823529411764703</v>
      </c>
      <c r="O392" s="20">
        <v>586</v>
      </c>
      <c r="P392" s="20">
        <v>9</v>
      </c>
      <c r="Q392" s="20">
        <v>65.099999999999994</v>
      </c>
      <c r="R392" s="414">
        <v>336</v>
      </c>
      <c r="S392" s="378">
        <v>6</v>
      </c>
      <c r="T392" s="415">
        <v>56</v>
      </c>
      <c r="U392" s="378">
        <v>1237</v>
      </c>
      <c r="V392" s="378">
        <v>19</v>
      </c>
      <c r="W392" s="378">
        <v>65.11</v>
      </c>
      <c r="X392" s="378">
        <v>614</v>
      </c>
      <c r="Y392" s="416">
        <v>7</v>
      </c>
      <c r="Z392" s="298"/>
      <c r="AA392" s="241">
        <v>218500</v>
      </c>
      <c r="AB392" s="417">
        <v>32.6</v>
      </c>
      <c r="AC392" s="417">
        <v>18</v>
      </c>
      <c r="AD392" s="20">
        <v>93</v>
      </c>
      <c r="AE392" s="20">
        <v>5</v>
      </c>
      <c r="AF392" s="20">
        <v>163</v>
      </c>
      <c r="AH392" s="379"/>
      <c r="AI392" s="378"/>
      <c r="AJ392" s="378"/>
      <c r="AK392" s="378"/>
      <c r="AL392" s="378"/>
      <c r="AM392" s="378"/>
      <c r="AN392" s="25"/>
      <c r="AO392" s="418"/>
      <c r="AP392" s="378"/>
      <c r="AQ392" s="378"/>
      <c r="AR392" s="378"/>
      <c r="AS392" s="378"/>
      <c r="AT392" s="378"/>
      <c r="AU392" s="25"/>
      <c r="AV392" s="418"/>
      <c r="AW392" s="378"/>
      <c r="AX392" s="378"/>
      <c r="AY392" s="378"/>
      <c r="AZ392" s="378"/>
      <c r="BA392" s="378"/>
      <c r="BB392" s="25"/>
    </row>
    <row r="393" spans="1:54" x14ac:dyDescent="0.3">
      <c r="A393" s="21" t="s">
        <v>1246</v>
      </c>
      <c r="B393" s="21" t="s">
        <v>26</v>
      </c>
      <c r="C393" s="21" t="s">
        <v>26</v>
      </c>
      <c r="D393" s="299" t="s">
        <v>1998</v>
      </c>
      <c r="E393" s="299" t="s">
        <v>10</v>
      </c>
      <c r="F393" s="299" t="s">
        <v>10</v>
      </c>
      <c r="G393" s="299" t="s">
        <v>1998</v>
      </c>
      <c r="H393" s="241">
        <v>532400</v>
      </c>
      <c r="I393" s="20">
        <v>1644</v>
      </c>
      <c r="J393" s="20">
        <v>17</v>
      </c>
      <c r="K393" s="417">
        <v>96.705882352941174</v>
      </c>
      <c r="L393" s="243">
        <v>1644</v>
      </c>
      <c r="M393" s="20">
        <v>17</v>
      </c>
      <c r="N393" s="20">
        <v>96.705882352941174</v>
      </c>
      <c r="O393" s="20">
        <v>972</v>
      </c>
      <c r="P393" s="20">
        <v>12</v>
      </c>
      <c r="Q393" s="20">
        <v>81</v>
      </c>
      <c r="R393" s="414">
        <v>570</v>
      </c>
      <c r="S393" s="378">
        <v>7</v>
      </c>
      <c r="T393" s="415">
        <v>81.400000000000006</v>
      </c>
      <c r="U393" s="378">
        <v>570</v>
      </c>
      <c r="V393" s="378">
        <v>10</v>
      </c>
      <c r="W393" s="378">
        <v>57</v>
      </c>
      <c r="X393" s="378">
        <v>775</v>
      </c>
      <c r="Y393" s="416">
        <v>12</v>
      </c>
      <c r="Z393" s="20"/>
      <c r="AA393" s="241">
        <v>376500</v>
      </c>
      <c r="AB393" s="417">
        <v>64.666666666666671</v>
      </c>
      <c r="AC393" s="417">
        <v>47</v>
      </c>
      <c r="AD393" s="20">
        <v>152</v>
      </c>
      <c r="AE393" s="20">
        <v>6</v>
      </c>
      <c r="AF393" s="20">
        <v>388</v>
      </c>
      <c r="AH393" s="379"/>
      <c r="AI393" s="378"/>
      <c r="AJ393" s="378"/>
      <c r="AK393" s="378"/>
      <c r="AL393" s="378"/>
      <c r="AM393" s="378"/>
      <c r="AN393" s="20"/>
      <c r="AO393" s="418"/>
      <c r="AP393" s="378"/>
      <c r="AQ393" s="378"/>
      <c r="AR393" s="378"/>
      <c r="AS393" s="378"/>
      <c r="AT393" s="378"/>
      <c r="AU393" s="20"/>
      <c r="AV393" s="418"/>
      <c r="AW393" s="378"/>
      <c r="AX393" s="378"/>
      <c r="AY393" s="378"/>
      <c r="AZ393" s="378"/>
      <c r="BA393" s="378"/>
      <c r="BB393" s="20"/>
    </row>
    <row r="394" spans="1:54" x14ac:dyDescent="0.3">
      <c r="A394" s="21" t="s">
        <v>1994</v>
      </c>
      <c r="B394" s="21" t="s">
        <v>3</v>
      </c>
      <c r="C394" s="21" t="s">
        <v>3</v>
      </c>
      <c r="D394" s="299" t="s">
        <v>1998</v>
      </c>
      <c r="E394" s="435" t="s">
        <v>1974</v>
      </c>
      <c r="F394" s="299" t="s">
        <v>9</v>
      </c>
      <c r="G394" s="299" t="s">
        <v>38</v>
      </c>
      <c r="H394" s="241">
        <v>271200</v>
      </c>
      <c r="I394" s="20">
        <v>394</v>
      </c>
      <c r="J394" s="20">
        <v>8</v>
      </c>
      <c r="K394" s="417">
        <v>49.25</v>
      </c>
      <c r="L394" s="243">
        <v>394</v>
      </c>
      <c r="M394" s="20">
        <v>8</v>
      </c>
      <c r="N394" s="20">
        <v>49.25</v>
      </c>
      <c r="O394" s="20">
        <v>39</v>
      </c>
      <c r="P394" s="20">
        <v>1</v>
      </c>
      <c r="Q394" s="20">
        <v>39</v>
      </c>
      <c r="R394" s="414">
        <v>0</v>
      </c>
      <c r="S394" s="378">
        <v>0</v>
      </c>
      <c r="T394" s="415">
        <v>0</v>
      </c>
      <c r="U394" s="378">
        <v>0</v>
      </c>
      <c r="V394" s="378">
        <v>0</v>
      </c>
      <c r="W394" s="378">
        <v>0</v>
      </c>
      <c r="X394" s="378">
        <v>0</v>
      </c>
      <c r="Y394" s="416">
        <v>0</v>
      </c>
      <c r="Z394" s="21"/>
      <c r="AA394" s="241">
        <v>271200</v>
      </c>
      <c r="AB394" s="417">
        <v>0</v>
      </c>
      <c r="AC394" s="417">
        <v>0</v>
      </c>
      <c r="AD394" s="20">
        <v>51</v>
      </c>
      <c r="AE394" s="20">
        <v>0</v>
      </c>
      <c r="AF394" s="20">
        <v>0</v>
      </c>
      <c r="AH394" s="379"/>
      <c r="AI394" s="378"/>
      <c r="AJ394" s="378"/>
      <c r="AK394" s="378"/>
      <c r="AL394" s="378"/>
      <c r="AM394" s="378"/>
      <c r="AN394" s="21"/>
      <c r="AO394" s="418"/>
      <c r="AP394" s="378"/>
      <c r="AQ394" s="378"/>
      <c r="AR394" s="378"/>
      <c r="AS394" s="378"/>
      <c r="AT394" s="378"/>
      <c r="AU394" s="21"/>
      <c r="AV394" s="418"/>
      <c r="AW394" s="378"/>
      <c r="AX394" s="378"/>
      <c r="AY394" s="378"/>
      <c r="AZ394" s="378"/>
      <c r="BA394" s="378"/>
      <c r="BB394" s="21"/>
    </row>
    <row r="395" spans="1:54" x14ac:dyDescent="0.3">
      <c r="A395" s="199" t="s">
        <v>987</v>
      </c>
      <c r="B395" s="199" t="s">
        <v>17</v>
      </c>
      <c r="C395" s="199" t="s">
        <v>17</v>
      </c>
      <c r="D395" s="441" t="s">
        <v>1998</v>
      </c>
      <c r="E395" s="441" t="s">
        <v>38</v>
      </c>
      <c r="F395" s="441" t="s">
        <v>38</v>
      </c>
      <c r="G395" s="441" t="s">
        <v>1998</v>
      </c>
      <c r="H395" s="245">
        <v>176300</v>
      </c>
      <c r="I395" s="246">
        <v>0</v>
      </c>
      <c r="J395" s="246">
        <v>0</v>
      </c>
      <c r="K395" s="442" t="s">
        <v>1020</v>
      </c>
      <c r="L395" s="322">
        <v>0</v>
      </c>
      <c r="M395" s="246">
        <v>0</v>
      </c>
      <c r="N395" s="246">
        <v>0</v>
      </c>
      <c r="O395" s="246">
        <v>1174</v>
      </c>
      <c r="P395" s="246">
        <v>22</v>
      </c>
      <c r="Q395" s="246">
        <v>53.4</v>
      </c>
      <c r="R395" s="443">
        <v>945</v>
      </c>
      <c r="S395" s="444">
        <v>17</v>
      </c>
      <c r="T395" s="445">
        <v>55.6</v>
      </c>
      <c r="U395" s="444">
        <v>580</v>
      </c>
      <c r="V395" s="444">
        <v>14</v>
      </c>
      <c r="W395" s="444">
        <v>41.43</v>
      </c>
      <c r="X395" s="444">
        <v>0</v>
      </c>
      <c r="Y395" s="446">
        <v>0</v>
      </c>
      <c r="Z395" s="246"/>
      <c r="AA395" s="245">
        <v>320000</v>
      </c>
      <c r="AB395" s="442">
        <v>57.125</v>
      </c>
      <c r="AC395" s="442">
        <v>84.333333333333329</v>
      </c>
      <c r="AD395" s="246">
        <v>32</v>
      </c>
      <c r="AE395" s="246">
        <v>8</v>
      </c>
      <c r="AF395" s="246">
        <v>457</v>
      </c>
      <c r="AG395" s="200"/>
      <c r="AH395" s="450"/>
      <c r="AI395" s="444"/>
      <c r="AJ395" s="444"/>
      <c r="AK395" s="444"/>
      <c r="AL395" s="444"/>
      <c r="AM395" s="444"/>
      <c r="AN395" s="246"/>
      <c r="AO395" s="450"/>
      <c r="AP395" s="444"/>
      <c r="AQ395" s="444"/>
      <c r="AR395" s="444"/>
      <c r="AS395" s="444"/>
      <c r="AT395" s="444"/>
      <c r="AU395" s="246"/>
      <c r="AV395" s="450"/>
      <c r="AW395" s="444"/>
      <c r="AX395" s="444"/>
      <c r="AY395" s="444"/>
      <c r="AZ395" s="444"/>
      <c r="BA395" s="444"/>
      <c r="BB395" s="246"/>
    </row>
    <row r="396" spans="1:54" x14ac:dyDescent="0.3">
      <c r="A396" s="21" t="s">
        <v>988</v>
      </c>
      <c r="B396" s="21" t="s">
        <v>41</v>
      </c>
      <c r="C396" s="21" t="s">
        <v>41</v>
      </c>
      <c r="D396" s="299" t="s">
        <v>1998</v>
      </c>
      <c r="E396" s="299" t="s">
        <v>38</v>
      </c>
      <c r="F396" s="299" t="s">
        <v>38</v>
      </c>
      <c r="G396" s="299" t="s">
        <v>1998</v>
      </c>
      <c r="H396" s="241">
        <v>381100</v>
      </c>
      <c r="I396" s="20">
        <v>1523</v>
      </c>
      <c r="J396" s="20">
        <v>22</v>
      </c>
      <c r="K396" s="417">
        <v>69.227272727272734</v>
      </c>
      <c r="L396" s="243">
        <v>1523</v>
      </c>
      <c r="M396" s="20">
        <v>22</v>
      </c>
      <c r="N396" s="20">
        <v>69.227272727272734</v>
      </c>
      <c r="O396" s="20">
        <v>1236</v>
      </c>
      <c r="P396" s="20">
        <v>20</v>
      </c>
      <c r="Q396" s="20">
        <v>61.8</v>
      </c>
      <c r="R396" s="414">
        <v>975</v>
      </c>
      <c r="S396" s="378">
        <v>16</v>
      </c>
      <c r="T396" s="415">
        <v>60.9</v>
      </c>
      <c r="U396" s="378">
        <v>0</v>
      </c>
      <c r="V396" s="378">
        <v>0</v>
      </c>
      <c r="W396" s="378">
        <v>0</v>
      </c>
      <c r="X396" s="378">
        <v>0</v>
      </c>
      <c r="Y396" s="416">
        <v>0</v>
      </c>
      <c r="Z396" s="20"/>
      <c r="AA396" s="241">
        <v>381100</v>
      </c>
      <c r="AB396" s="417">
        <v>0</v>
      </c>
      <c r="AC396" s="417">
        <v>0</v>
      </c>
      <c r="AD396" s="20">
        <v>72</v>
      </c>
      <c r="AE396" s="20">
        <v>0</v>
      </c>
      <c r="AF396" s="20">
        <v>0</v>
      </c>
      <c r="AH396" s="379"/>
      <c r="AI396" s="378"/>
      <c r="AJ396" s="378"/>
      <c r="AK396" s="378"/>
      <c r="AL396" s="378"/>
      <c r="AM396" s="378"/>
      <c r="AN396" s="21"/>
      <c r="AO396" s="418"/>
      <c r="AP396" s="378"/>
      <c r="AQ396" s="378"/>
      <c r="AR396" s="378"/>
      <c r="AS396" s="378"/>
      <c r="AT396" s="378"/>
      <c r="AU396" s="21"/>
      <c r="AV396" s="418"/>
      <c r="AW396" s="378"/>
      <c r="AX396" s="378"/>
      <c r="AY396" s="378"/>
      <c r="AZ396" s="378"/>
      <c r="BA396" s="378"/>
      <c r="BB396" s="21"/>
    </row>
    <row r="397" spans="1:54" x14ac:dyDescent="0.3">
      <c r="A397" s="199" t="s">
        <v>1916</v>
      </c>
      <c r="B397" s="199" t="s">
        <v>18</v>
      </c>
      <c r="C397" s="199" t="s">
        <v>1020</v>
      </c>
      <c r="D397" s="441" t="s">
        <v>1020</v>
      </c>
      <c r="E397" s="441" t="s">
        <v>10</v>
      </c>
      <c r="F397" s="441" t="s">
        <v>1020</v>
      </c>
      <c r="G397" s="441" t="s">
        <v>1020</v>
      </c>
      <c r="H397" s="245">
        <v>117300</v>
      </c>
      <c r="I397" s="246" t="s">
        <v>1020</v>
      </c>
      <c r="J397" s="246" t="s">
        <v>1020</v>
      </c>
      <c r="K397" s="442" t="s">
        <v>1020</v>
      </c>
      <c r="L397" s="322" t="s">
        <v>1020</v>
      </c>
      <c r="M397" s="246" t="s">
        <v>1020</v>
      </c>
      <c r="N397" s="246" t="s">
        <v>1020</v>
      </c>
      <c r="O397" s="246" t="s">
        <v>1020</v>
      </c>
      <c r="P397" s="246" t="s">
        <v>1020</v>
      </c>
      <c r="Q397" s="246" t="s">
        <v>1020</v>
      </c>
      <c r="R397" s="443" t="s">
        <v>1020</v>
      </c>
      <c r="S397" s="444" t="s">
        <v>1020</v>
      </c>
      <c r="T397" s="445" t="s">
        <v>1020</v>
      </c>
      <c r="U397" s="444" t="s">
        <v>1020</v>
      </c>
      <c r="V397" s="444" t="s">
        <v>1020</v>
      </c>
      <c r="W397" s="444" t="s">
        <v>1020</v>
      </c>
      <c r="X397" s="444" t="s">
        <v>1020</v>
      </c>
      <c r="Y397" s="446" t="s">
        <v>1020</v>
      </c>
      <c r="Z397" s="199"/>
      <c r="AA397" s="245">
        <v>164500</v>
      </c>
      <c r="AB397" s="442">
        <v>44</v>
      </c>
      <c r="AC397" s="442">
        <v>44</v>
      </c>
      <c r="AD397" s="246">
        <v>-25</v>
      </c>
      <c r="AE397" s="246">
        <v>3</v>
      </c>
      <c r="AF397" s="246">
        <v>132</v>
      </c>
      <c r="AG397" s="200"/>
      <c r="AH397" s="449"/>
      <c r="AI397" s="444"/>
      <c r="AJ397" s="444"/>
      <c r="AK397" s="444"/>
      <c r="AL397" s="444"/>
      <c r="AM397" s="444"/>
      <c r="AN397" s="199"/>
      <c r="AO397" s="450"/>
      <c r="AP397" s="444"/>
      <c r="AQ397" s="444"/>
      <c r="AR397" s="444"/>
      <c r="AS397" s="444"/>
      <c r="AT397" s="444"/>
      <c r="AU397" s="199"/>
      <c r="AV397" s="450"/>
      <c r="AW397" s="444"/>
      <c r="AX397" s="444"/>
      <c r="AY397" s="444"/>
      <c r="AZ397" s="444"/>
      <c r="BA397" s="444"/>
      <c r="BB397" s="199"/>
    </row>
    <row r="398" spans="1:54" x14ac:dyDescent="0.3">
      <c r="A398" s="199" t="s">
        <v>1917</v>
      </c>
      <c r="B398" s="199" t="s">
        <v>16</v>
      </c>
      <c r="C398" s="199" t="s">
        <v>1020</v>
      </c>
      <c r="D398" s="441" t="s">
        <v>1020</v>
      </c>
      <c r="E398" s="441" t="s">
        <v>11</v>
      </c>
      <c r="F398" s="441" t="s">
        <v>1020</v>
      </c>
      <c r="G398" s="441" t="s">
        <v>1020</v>
      </c>
      <c r="H398" s="245">
        <v>117300</v>
      </c>
      <c r="I398" s="246" t="s">
        <v>1020</v>
      </c>
      <c r="J398" s="246" t="s">
        <v>1020</v>
      </c>
      <c r="K398" s="442" t="s">
        <v>1020</v>
      </c>
      <c r="L398" s="322" t="s">
        <v>1020</v>
      </c>
      <c r="M398" s="246" t="s">
        <v>1020</v>
      </c>
      <c r="N398" s="246" t="s">
        <v>1020</v>
      </c>
      <c r="O398" s="246" t="s">
        <v>1020</v>
      </c>
      <c r="P398" s="246" t="s">
        <v>1020</v>
      </c>
      <c r="Q398" s="246" t="s">
        <v>1020</v>
      </c>
      <c r="R398" s="443" t="s">
        <v>1020</v>
      </c>
      <c r="S398" s="444" t="s">
        <v>1020</v>
      </c>
      <c r="T398" s="445" t="s">
        <v>1020</v>
      </c>
      <c r="U398" s="444" t="s">
        <v>1020</v>
      </c>
      <c r="V398" s="444" t="s">
        <v>1020</v>
      </c>
      <c r="W398" s="444" t="s">
        <v>1020</v>
      </c>
      <c r="X398" s="444" t="s">
        <v>1020</v>
      </c>
      <c r="Y398" s="446" t="s">
        <v>1020</v>
      </c>
      <c r="Z398" s="199"/>
      <c r="AA398" s="245">
        <v>117300</v>
      </c>
      <c r="AB398" s="442">
        <v>0</v>
      </c>
      <c r="AC398" s="442">
        <v>0</v>
      </c>
      <c r="AD398" s="246">
        <v>22</v>
      </c>
      <c r="AE398" s="246">
        <v>0</v>
      </c>
      <c r="AF398" s="246">
        <v>0</v>
      </c>
      <c r="AG398" s="200"/>
      <c r="AH398" s="449"/>
      <c r="AI398" s="444"/>
      <c r="AJ398" s="444"/>
      <c r="AK398" s="444"/>
      <c r="AL398" s="444"/>
      <c r="AM398" s="444"/>
      <c r="AN398" s="447"/>
      <c r="AO398" s="450"/>
      <c r="AP398" s="444"/>
      <c r="AQ398" s="444"/>
      <c r="AR398" s="444"/>
      <c r="AS398" s="444"/>
      <c r="AT398" s="444"/>
      <c r="AU398" s="447"/>
      <c r="AV398" s="450"/>
      <c r="AW398" s="444"/>
      <c r="AX398" s="444"/>
      <c r="AY398" s="444"/>
      <c r="AZ398" s="444"/>
      <c r="BA398" s="444"/>
      <c r="BB398" s="447"/>
    </row>
    <row r="399" spans="1:54" x14ac:dyDescent="0.3">
      <c r="A399" s="21" t="s">
        <v>1247</v>
      </c>
      <c r="B399" s="21" t="s">
        <v>18</v>
      </c>
      <c r="C399" s="21" t="s">
        <v>18</v>
      </c>
      <c r="D399" s="299" t="s">
        <v>1998</v>
      </c>
      <c r="E399" s="299" t="s">
        <v>9</v>
      </c>
      <c r="F399" s="299" t="s">
        <v>9</v>
      </c>
      <c r="G399" s="299" t="s">
        <v>1998</v>
      </c>
      <c r="H399" s="241">
        <v>312200</v>
      </c>
      <c r="I399" s="20">
        <v>1134</v>
      </c>
      <c r="J399" s="20">
        <v>20</v>
      </c>
      <c r="K399" s="417">
        <v>56.7</v>
      </c>
      <c r="L399" s="243">
        <v>1134</v>
      </c>
      <c r="M399" s="20">
        <v>20</v>
      </c>
      <c r="N399" s="20">
        <v>56.7</v>
      </c>
      <c r="O399" s="20">
        <v>1138</v>
      </c>
      <c r="P399" s="20">
        <v>19</v>
      </c>
      <c r="Q399" s="20">
        <v>59.9</v>
      </c>
      <c r="R399" s="414">
        <v>799</v>
      </c>
      <c r="S399" s="378">
        <v>13</v>
      </c>
      <c r="T399" s="415">
        <v>61.5</v>
      </c>
      <c r="U399" s="378">
        <v>1096</v>
      </c>
      <c r="V399" s="378">
        <v>20</v>
      </c>
      <c r="W399" s="378">
        <v>54.8</v>
      </c>
      <c r="X399" s="378">
        <v>1297</v>
      </c>
      <c r="Y399" s="416">
        <v>22</v>
      </c>
      <c r="Z399" s="21"/>
      <c r="AA399" s="241">
        <v>354100</v>
      </c>
      <c r="AB399" s="417">
        <v>68.8</v>
      </c>
      <c r="AC399" s="417">
        <v>74</v>
      </c>
      <c r="AD399" s="20">
        <v>72</v>
      </c>
      <c r="AE399" s="20">
        <v>5</v>
      </c>
      <c r="AF399" s="20">
        <v>344</v>
      </c>
      <c r="AH399" s="379"/>
      <c r="AI399" s="378"/>
      <c r="AJ399" s="378"/>
      <c r="AK399" s="378"/>
      <c r="AL399" s="378"/>
      <c r="AM399" s="378"/>
      <c r="AN399" s="20"/>
      <c r="AO399" s="418"/>
      <c r="AP399" s="378"/>
      <c r="AQ399" s="378"/>
      <c r="AR399" s="378"/>
      <c r="AS399" s="378"/>
      <c r="AT399" s="378"/>
      <c r="AU399" s="20"/>
      <c r="AV399" s="418"/>
      <c r="AW399" s="378"/>
      <c r="AX399" s="378"/>
      <c r="AY399" s="378"/>
      <c r="AZ399" s="378"/>
      <c r="BA399" s="378"/>
      <c r="BB399" s="20"/>
    </row>
    <row r="400" spans="1:54" x14ac:dyDescent="0.3">
      <c r="A400" s="372" t="s">
        <v>1918</v>
      </c>
      <c r="B400" s="199" t="s">
        <v>24</v>
      </c>
      <c r="C400" s="199" t="s">
        <v>1020</v>
      </c>
      <c r="D400" s="441" t="s">
        <v>1020</v>
      </c>
      <c r="E400" s="441" t="s">
        <v>38</v>
      </c>
      <c r="F400" s="441" t="s">
        <v>1020</v>
      </c>
      <c r="G400" s="441" t="s">
        <v>1020</v>
      </c>
      <c r="H400" s="245">
        <v>121800</v>
      </c>
      <c r="I400" s="246" t="s">
        <v>1020</v>
      </c>
      <c r="J400" s="246" t="s">
        <v>1020</v>
      </c>
      <c r="K400" s="442" t="s">
        <v>1020</v>
      </c>
      <c r="L400" s="322" t="s">
        <v>1020</v>
      </c>
      <c r="M400" s="246" t="s">
        <v>1020</v>
      </c>
      <c r="N400" s="246" t="s">
        <v>1020</v>
      </c>
      <c r="O400" s="246" t="s">
        <v>1020</v>
      </c>
      <c r="P400" s="246" t="s">
        <v>1020</v>
      </c>
      <c r="Q400" s="246" t="s">
        <v>1020</v>
      </c>
      <c r="R400" s="443" t="s">
        <v>1020</v>
      </c>
      <c r="S400" s="444" t="s">
        <v>1020</v>
      </c>
      <c r="T400" s="445" t="s">
        <v>1020</v>
      </c>
      <c r="U400" s="444" t="s">
        <v>1020</v>
      </c>
      <c r="V400" s="444" t="s">
        <v>1020</v>
      </c>
      <c r="W400" s="444" t="s">
        <v>1020</v>
      </c>
      <c r="X400" s="444" t="s">
        <v>1020</v>
      </c>
      <c r="Y400" s="446" t="s">
        <v>1020</v>
      </c>
      <c r="Z400" s="246"/>
      <c r="AA400" s="245">
        <v>121800</v>
      </c>
      <c r="AB400" s="442">
        <v>0</v>
      </c>
      <c r="AC400" s="442">
        <v>0</v>
      </c>
      <c r="AD400" s="246">
        <v>23</v>
      </c>
      <c r="AE400" s="246">
        <v>0</v>
      </c>
      <c r="AF400" s="246">
        <v>0</v>
      </c>
      <c r="AG400" s="200"/>
      <c r="AH400" s="450"/>
      <c r="AI400" s="444"/>
      <c r="AJ400" s="444"/>
      <c r="AK400" s="444"/>
      <c r="AL400" s="444"/>
      <c r="AM400" s="444"/>
      <c r="AN400" s="199"/>
      <c r="AO400" s="450"/>
      <c r="AP400" s="444"/>
      <c r="AQ400" s="444"/>
      <c r="AR400" s="444"/>
      <c r="AS400" s="444"/>
      <c r="AT400" s="444"/>
      <c r="AU400" s="199"/>
      <c r="AV400" s="450"/>
      <c r="AW400" s="444"/>
      <c r="AX400" s="444"/>
      <c r="AY400" s="444"/>
      <c r="AZ400" s="444"/>
      <c r="BA400" s="444"/>
      <c r="BB400" s="199"/>
    </row>
    <row r="401" spans="1:65" x14ac:dyDescent="0.3">
      <c r="A401" s="21" t="s">
        <v>989</v>
      </c>
      <c r="B401" s="21" t="s">
        <v>20</v>
      </c>
      <c r="C401" s="21" t="s">
        <v>20</v>
      </c>
      <c r="D401" s="299" t="s">
        <v>1998</v>
      </c>
      <c r="E401" s="299" t="s">
        <v>38</v>
      </c>
      <c r="F401" s="299" t="s">
        <v>38</v>
      </c>
      <c r="G401" s="299" t="s">
        <v>1998</v>
      </c>
      <c r="H401" s="241">
        <v>305800</v>
      </c>
      <c r="I401" s="20">
        <v>561</v>
      </c>
      <c r="J401" s="20">
        <v>11</v>
      </c>
      <c r="K401" s="417">
        <v>51</v>
      </c>
      <c r="L401" s="243">
        <v>561</v>
      </c>
      <c r="M401" s="20">
        <v>11</v>
      </c>
      <c r="N401" s="20">
        <v>51</v>
      </c>
      <c r="O401" s="20">
        <v>1052</v>
      </c>
      <c r="P401" s="20">
        <v>20</v>
      </c>
      <c r="Q401" s="20">
        <v>52.6</v>
      </c>
      <c r="R401" s="414">
        <v>0</v>
      </c>
      <c r="S401" s="378">
        <v>0</v>
      </c>
      <c r="T401" s="415">
        <v>0</v>
      </c>
      <c r="U401" s="378">
        <v>0</v>
      </c>
      <c r="V401" s="378">
        <v>0</v>
      </c>
      <c r="W401" s="378">
        <v>0</v>
      </c>
      <c r="X401" s="378">
        <v>0</v>
      </c>
      <c r="Y401" s="416">
        <v>0</v>
      </c>
      <c r="Z401" s="21"/>
      <c r="AA401" s="241">
        <v>305800</v>
      </c>
      <c r="AB401" s="417">
        <v>47.5</v>
      </c>
      <c r="AC401" s="417">
        <v>47.5</v>
      </c>
      <c r="AD401" s="20">
        <v>78</v>
      </c>
      <c r="AE401" s="20">
        <v>2</v>
      </c>
      <c r="AF401" s="20">
        <v>95</v>
      </c>
      <c r="AH401" s="379"/>
      <c r="AI401" s="378"/>
      <c r="AJ401" s="378"/>
      <c r="AK401" s="378"/>
      <c r="AL401" s="378"/>
      <c r="AM401" s="378"/>
      <c r="AN401" s="21"/>
      <c r="AO401" s="418"/>
      <c r="AP401" s="378"/>
      <c r="AQ401" s="378"/>
      <c r="AR401" s="378"/>
      <c r="AS401" s="378"/>
      <c r="AT401" s="378"/>
      <c r="AU401" s="21"/>
      <c r="AV401" s="418"/>
      <c r="AW401" s="378"/>
      <c r="AX401" s="378"/>
      <c r="AY401" s="378"/>
      <c r="AZ401" s="378"/>
      <c r="BA401" s="378"/>
      <c r="BB401" s="21"/>
    </row>
    <row r="402" spans="1:65" x14ac:dyDescent="0.3">
      <c r="A402" s="199" t="s">
        <v>990</v>
      </c>
      <c r="B402" s="199" t="s">
        <v>14</v>
      </c>
      <c r="C402" s="199" t="s">
        <v>14</v>
      </c>
      <c r="D402" s="441" t="s">
        <v>1998</v>
      </c>
      <c r="E402" s="435" t="s">
        <v>38</v>
      </c>
      <c r="F402" s="441" t="s">
        <v>9</v>
      </c>
      <c r="G402" s="441" t="s">
        <v>38</v>
      </c>
      <c r="H402" s="245">
        <v>192300</v>
      </c>
      <c r="I402" s="246">
        <v>131</v>
      </c>
      <c r="J402" s="246">
        <v>3</v>
      </c>
      <c r="K402" s="442">
        <v>43.666666666666664</v>
      </c>
      <c r="L402" s="322">
        <v>131</v>
      </c>
      <c r="M402" s="246">
        <v>3</v>
      </c>
      <c r="N402" s="246">
        <v>43.666666666666664</v>
      </c>
      <c r="O402" s="246">
        <v>104</v>
      </c>
      <c r="P402" s="246">
        <v>2</v>
      </c>
      <c r="Q402" s="246">
        <v>52</v>
      </c>
      <c r="R402" s="443">
        <v>0</v>
      </c>
      <c r="S402" s="444">
        <v>0</v>
      </c>
      <c r="T402" s="445">
        <v>0</v>
      </c>
      <c r="U402" s="444">
        <v>0</v>
      </c>
      <c r="V402" s="444">
        <v>0</v>
      </c>
      <c r="W402" s="444">
        <v>0</v>
      </c>
      <c r="X402" s="444">
        <v>0</v>
      </c>
      <c r="Y402" s="446">
        <v>0</v>
      </c>
      <c r="Z402" s="199"/>
      <c r="AA402" s="245">
        <v>192300</v>
      </c>
      <c r="AB402" s="442">
        <v>8.5</v>
      </c>
      <c r="AC402" s="442">
        <v>8.5</v>
      </c>
      <c r="AD402" s="246">
        <v>92</v>
      </c>
      <c r="AE402" s="246">
        <v>2</v>
      </c>
      <c r="AF402" s="246">
        <v>17</v>
      </c>
      <c r="AG402" s="200"/>
      <c r="AH402" s="449"/>
      <c r="AI402" s="444"/>
      <c r="AJ402" s="444"/>
      <c r="AK402" s="444"/>
      <c r="AL402" s="444"/>
      <c r="AM402" s="444"/>
      <c r="AN402" s="199"/>
      <c r="AO402" s="450"/>
      <c r="AP402" s="444"/>
      <c r="AQ402" s="444"/>
      <c r="AR402" s="444"/>
      <c r="AS402" s="444"/>
      <c r="AT402" s="444"/>
      <c r="AU402" s="199"/>
      <c r="AV402" s="450"/>
      <c r="AW402" s="444"/>
      <c r="AX402" s="444"/>
      <c r="AY402" s="444"/>
      <c r="AZ402" s="444"/>
      <c r="BA402" s="444"/>
      <c r="BB402" s="199"/>
    </row>
    <row r="403" spans="1:65" x14ac:dyDescent="0.3">
      <c r="A403" s="199" t="s">
        <v>1664</v>
      </c>
      <c r="B403" s="199" t="s">
        <v>18</v>
      </c>
      <c r="C403" s="199" t="s">
        <v>18</v>
      </c>
      <c r="D403" s="441" t="s">
        <v>1998</v>
      </c>
      <c r="E403" s="441" t="s">
        <v>10</v>
      </c>
      <c r="F403" s="441" t="s">
        <v>10</v>
      </c>
      <c r="G403" s="441" t="s">
        <v>1998</v>
      </c>
      <c r="H403" s="245">
        <v>123900</v>
      </c>
      <c r="I403" s="246">
        <v>0</v>
      </c>
      <c r="J403" s="246">
        <v>0</v>
      </c>
      <c r="K403" s="442" t="s">
        <v>1020</v>
      </c>
      <c r="L403" s="322">
        <v>0</v>
      </c>
      <c r="M403" s="246">
        <v>0</v>
      </c>
      <c r="N403" s="246">
        <v>0</v>
      </c>
      <c r="O403" s="246">
        <v>0</v>
      </c>
      <c r="P403" s="246">
        <v>0</v>
      </c>
      <c r="Q403" s="246">
        <v>0</v>
      </c>
      <c r="R403" s="443">
        <v>0</v>
      </c>
      <c r="S403" s="444">
        <v>0</v>
      </c>
      <c r="T403" s="445">
        <v>0</v>
      </c>
      <c r="U403" s="444">
        <v>0</v>
      </c>
      <c r="V403" s="444">
        <v>0</v>
      </c>
      <c r="W403" s="444">
        <v>0</v>
      </c>
      <c r="X403" s="444">
        <v>0</v>
      </c>
      <c r="Y403" s="446">
        <v>0</v>
      </c>
      <c r="Z403" s="199"/>
      <c r="AA403" s="245">
        <v>123900</v>
      </c>
      <c r="AB403" s="442">
        <v>0</v>
      </c>
      <c r="AC403" s="442">
        <v>0</v>
      </c>
      <c r="AD403" s="246">
        <v>23</v>
      </c>
      <c r="AE403" s="246">
        <v>0</v>
      </c>
      <c r="AF403" s="246">
        <v>0</v>
      </c>
      <c r="AG403" s="200"/>
      <c r="AH403" s="449"/>
      <c r="AI403" s="444"/>
      <c r="AJ403" s="444"/>
      <c r="AK403" s="444"/>
      <c r="AL403" s="444"/>
      <c r="AM403" s="444"/>
      <c r="AN403" s="199"/>
      <c r="AO403" s="450"/>
      <c r="AP403" s="444"/>
      <c r="AQ403" s="444"/>
      <c r="AR403" s="444"/>
      <c r="AS403" s="444"/>
      <c r="AT403" s="444"/>
      <c r="AU403" s="199"/>
      <c r="AV403" s="450"/>
      <c r="AW403" s="444"/>
      <c r="AX403" s="444"/>
      <c r="AY403" s="444"/>
      <c r="AZ403" s="444"/>
      <c r="BA403" s="444"/>
      <c r="BB403" s="199"/>
    </row>
    <row r="404" spans="1:65" x14ac:dyDescent="0.3">
      <c r="A404" s="199" t="s">
        <v>1919</v>
      </c>
      <c r="B404" s="199" t="s">
        <v>16</v>
      </c>
      <c r="C404" s="199" t="s">
        <v>1020</v>
      </c>
      <c r="D404" s="441" t="s">
        <v>1020</v>
      </c>
      <c r="E404" s="441" t="s">
        <v>38</v>
      </c>
      <c r="F404" s="441" t="s">
        <v>1020</v>
      </c>
      <c r="G404" s="441" t="s">
        <v>1020</v>
      </c>
      <c r="H404" s="245">
        <v>123900</v>
      </c>
      <c r="I404" s="246">
        <v>0</v>
      </c>
      <c r="J404" s="246">
        <v>0</v>
      </c>
      <c r="K404" s="442" t="s">
        <v>1020</v>
      </c>
      <c r="L404" s="322" t="s">
        <v>1020</v>
      </c>
      <c r="M404" s="246" t="s">
        <v>1020</v>
      </c>
      <c r="N404" s="246" t="s">
        <v>1020</v>
      </c>
      <c r="O404" s="246" t="s">
        <v>1020</v>
      </c>
      <c r="P404" s="246" t="s">
        <v>1020</v>
      </c>
      <c r="Q404" s="246" t="s">
        <v>1020</v>
      </c>
      <c r="R404" s="443" t="s">
        <v>1020</v>
      </c>
      <c r="S404" s="444" t="s">
        <v>1020</v>
      </c>
      <c r="T404" s="445" t="s">
        <v>1020</v>
      </c>
      <c r="U404" s="444" t="s">
        <v>1020</v>
      </c>
      <c r="V404" s="444" t="s">
        <v>1020</v>
      </c>
      <c r="W404" s="444" t="s">
        <v>1020</v>
      </c>
      <c r="X404" s="444" t="s">
        <v>1020</v>
      </c>
      <c r="Y404" s="446" t="s">
        <v>1020</v>
      </c>
      <c r="Z404" s="199"/>
      <c r="AA404" s="245">
        <v>123900</v>
      </c>
      <c r="AB404" s="442">
        <v>0</v>
      </c>
      <c r="AC404" s="442">
        <v>0</v>
      </c>
      <c r="AD404" s="246">
        <v>23</v>
      </c>
      <c r="AE404" s="246">
        <v>0</v>
      </c>
      <c r="AF404" s="246">
        <v>0</v>
      </c>
      <c r="AG404" s="200"/>
      <c r="AH404" s="449"/>
      <c r="AI404" s="444"/>
      <c r="AJ404" s="444"/>
      <c r="AK404" s="444"/>
      <c r="AL404" s="444"/>
      <c r="AM404" s="444"/>
      <c r="AN404" s="199"/>
      <c r="AO404" s="450"/>
      <c r="AP404" s="444"/>
      <c r="AQ404" s="444"/>
      <c r="AR404" s="444"/>
      <c r="AS404" s="444"/>
      <c r="AT404" s="444"/>
      <c r="AU404" s="199"/>
      <c r="AV404" s="450"/>
      <c r="AW404" s="444"/>
      <c r="AX404" s="444"/>
      <c r="AY404" s="444"/>
      <c r="AZ404" s="444"/>
      <c r="BA404" s="444"/>
      <c r="BB404" s="199"/>
    </row>
    <row r="405" spans="1:65" x14ac:dyDescent="0.3">
      <c r="A405" s="21" t="s">
        <v>912</v>
      </c>
      <c r="B405" s="21" t="s">
        <v>24</v>
      </c>
      <c r="C405" s="21" t="s">
        <v>24</v>
      </c>
      <c r="D405" s="299" t="s">
        <v>1998</v>
      </c>
      <c r="E405" s="435" t="s">
        <v>11</v>
      </c>
      <c r="F405" s="299" t="s">
        <v>1973</v>
      </c>
      <c r="G405" s="299" t="s">
        <v>38</v>
      </c>
      <c r="H405" s="241">
        <v>429400</v>
      </c>
      <c r="I405" s="20">
        <v>858</v>
      </c>
      <c r="J405" s="20">
        <v>11</v>
      </c>
      <c r="K405" s="417">
        <v>78</v>
      </c>
      <c r="L405" s="243">
        <v>858</v>
      </c>
      <c r="M405" s="20">
        <v>11</v>
      </c>
      <c r="N405" s="20">
        <v>78</v>
      </c>
      <c r="O405" s="20">
        <v>1144</v>
      </c>
      <c r="P405" s="20">
        <v>15</v>
      </c>
      <c r="Q405" s="20">
        <v>76.3</v>
      </c>
      <c r="R405" s="414">
        <v>685</v>
      </c>
      <c r="S405" s="378">
        <v>8</v>
      </c>
      <c r="T405" s="415">
        <v>85.6</v>
      </c>
      <c r="U405" s="378">
        <v>376</v>
      </c>
      <c r="V405" s="378">
        <v>5</v>
      </c>
      <c r="W405" s="378">
        <v>75.2</v>
      </c>
      <c r="X405" s="378">
        <v>0</v>
      </c>
      <c r="Y405" s="416">
        <v>0</v>
      </c>
      <c r="Z405" s="20"/>
      <c r="AA405" s="241">
        <v>413100</v>
      </c>
      <c r="AB405" s="417">
        <v>74.125</v>
      </c>
      <c r="AC405" s="417">
        <v>72.333333333333329</v>
      </c>
      <c r="AD405" s="20">
        <v>90</v>
      </c>
      <c r="AE405" s="20">
        <v>8</v>
      </c>
      <c r="AF405" s="20">
        <v>593</v>
      </c>
      <c r="AH405" s="379"/>
      <c r="AI405" s="378"/>
      <c r="AJ405" s="378"/>
      <c r="AK405" s="378"/>
      <c r="AL405" s="378"/>
      <c r="AM405" s="378"/>
      <c r="AN405" s="63"/>
      <c r="AO405" s="418"/>
      <c r="AP405" s="378"/>
      <c r="AQ405" s="378"/>
      <c r="AR405" s="378"/>
      <c r="AS405" s="378"/>
      <c r="AT405" s="378"/>
      <c r="AU405" s="63"/>
      <c r="AV405" s="418"/>
      <c r="AW405" s="378"/>
      <c r="AX405" s="378"/>
      <c r="AY405" s="378"/>
      <c r="AZ405" s="378"/>
      <c r="BA405" s="378"/>
      <c r="BB405" s="63"/>
    </row>
    <row r="406" spans="1:65" x14ac:dyDescent="0.3">
      <c r="A406" s="21" t="s">
        <v>1248</v>
      </c>
      <c r="B406" s="21" t="s">
        <v>12</v>
      </c>
      <c r="C406" s="21" t="s">
        <v>12</v>
      </c>
      <c r="D406" s="299" t="s">
        <v>1998</v>
      </c>
      <c r="E406" s="299" t="s">
        <v>10</v>
      </c>
      <c r="F406" s="299" t="s">
        <v>10</v>
      </c>
      <c r="G406" s="299" t="s">
        <v>1998</v>
      </c>
      <c r="H406" s="241">
        <v>703900</v>
      </c>
      <c r="I406" s="20">
        <v>2557</v>
      </c>
      <c r="J406" s="20">
        <v>20</v>
      </c>
      <c r="K406" s="417">
        <v>127.85</v>
      </c>
      <c r="L406" s="243">
        <v>2557</v>
      </c>
      <c r="M406" s="20">
        <v>20</v>
      </c>
      <c r="N406" s="20">
        <v>127.85</v>
      </c>
      <c r="O406" s="20">
        <v>2557</v>
      </c>
      <c r="P406" s="20">
        <v>22</v>
      </c>
      <c r="Q406" s="20">
        <v>116.2</v>
      </c>
      <c r="R406" s="414">
        <v>1787</v>
      </c>
      <c r="S406" s="378">
        <v>17</v>
      </c>
      <c r="T406" s="415">
        <v>105.1</v>
      </c>
      <c r="U406" s="378">
        <v>2130</v>
      </c>
      <c r="V406" s="378">
        <v>22</v>
      </c>
      <c r="W406" s="378">
        <v>96.82</v>
      </c>
      <c r="X406" s="378">
        <v>2165</v>
      </c>
      <c r="Y406" s="416">
        <v>20</v>
      </c>
      <c r="Z406" s="298"/>
      <c r="AA406" s="241">
        <v>620000</v>
      </c>
      <c r="AB406" s="417">
        <v>108.875</v>
      </c>
      <c r="AC406" s="417">
        <v>109.33333333333333</v>
      </c>
      <c r="AD406" s="20">
        <v>149</v>
      </c>
      <c r="AE406" s="20">
        <v>8</v>
      </c>
      <c r="AF406" s="20">
        <v>871</v>
      </c>
      <c r="AH406" s="379"/>
      <c r="AI406" s="378"/>
      <c r="AJ406" s="378"/>
      <c r="AK406" s="378"/>
      <c r="AL406" s="378"/>
      <c r="AM406" s="378"/>
      <c r="AN406" s="25"/>
      <c r="AO406" s="418"/>
      <c r="AP406" s="378"/>
      <c r="AQ406" s="378"/>
      <c r="AR406" s="378"/>
      <c r="AS406" s="378"/>
      <c r="AT406" s="378"/>
      <c r="AU406" s="25"/>
      <c r="AV406" s="418"/>
      <c r="AW406" s="378"/>
      <c r="AX406" s="378"/>
      <c r="AY406" s="378"/>
      <c r="AZ406" s="378"/>
      <c r="BA406" s="378"/>
      <c r="BB406" s="25"/>
    </row>
    <row r="407" spans="1:65" x14ac:dyDescent="0.3">
      <c r="A407" s="199" t="s">
        <v>1666</v>
      </c>
      <c r="B407" s="199" t="s">
        <v>13</v>
      </c>
      <c r="C407" s="199" t="s">
        <v>13</v>
      </c>
      <c r="D407" s="441" t="s">
        <v>1998</v>
      </c>
      <c r="E407" s="441" t="s">
        <v>11</v>
      </c>
      <c r="F407" s="441" t="s">
        <v>11</v>
      </c>
      <c r="G407" s="441" t="s">
        <v>1998</v>
      </c>
      <c r="H407" s="245">
        <v>123900</v>
      </c>
      <c r="I407" s="246">
        <v>0</v>
      </c>
      <c r="J407" s="246">
        <v>0</v>
      </c>
      <c r="K407" s="442" t="s">
        <v>1020</v>
      </c>
      <c r="L407" s="322">
        <v>0</v>
      </c>
      <c r="M407" s="246">
        <v>0</v>
      </c>
      <c r="N407" s="246">
        <v>0</v>
      </c>
      <c r="O407" s="246">
        <v>0</v>
      </c>
      <c r="P407" s="246">
        <v>0</v>
      </c>
      <c r="Q407" s="246">
        <v>0</v>
      </c>
      <c r="R407" s="443">
        <v>0</v>
      </c>
      <c r="S407" s="444">
        <v>0</v>
      </c>
      <c r="T407" s="445">
        <v>0</v>
      </c>
      <c r="U407" s="444">
        <v>0</v>
      </c>
      <c r="V407" s="444">
        <v>0</v>
      </c>
      <c r="W407" s="444">
        <v>0</v>
      </c>
      <c r="X407" s="444">
        <v>0</v>
      </c>
      <c r="Y407" s="446">
        <v>0</v>
      </c>
      <c r="Z407" s="246"/>
      <c r="AA407" s="245">
        <v>123900</v>
      </c>
      <c r="AB407" s="442">
        <v>0</v>
      </c>
      <c r="AC407" s="442">
        <v>0</v>
      </c>
      <c r="AD407" s="246">
        <v>23</v>
      </c>
      <c r="AE407" s="246">
        <v>0</v>
      </c>
      <c r="AF407" s="246">
        <v>0</v>
      </c>
      <c r="AG407" s="200"/>
      <c r="AH407" s="449"/>
      <c r="AI407" s="444"/>
      <c r="AJ407" s="444"/>
      <c r="AK407" s="444"/>
      <c r="AL407" s="444"/>
      <c r="AM407" s="444"/>
      <c r="AN407" s="199"/>
      <c r="AO407" s="450"/>
      <c r="AP407" s="444"/>
      <c r="AQ407" s="444"/>
      <c r="AR407" s="444"/>
      <c r="AS407" s="444"/>
      <c r="AT407" s="444"/>
      <c r="AU407" s="199"/>
      <c r="AV407" s="450"/>
      <c r="AW407" s="444"/>
      <c r="AX407" s="444"/>
      <c r="AY407" s="444"/>
      <c r="AZ407" s="444"/>
      <c r="BA407" s="444"/>
      <c r="BB407" s="199"/>
    </row>
    <row r="408" spans="1:65" x14ac:dyDescent="0.3">
      <c r="A408" s="21" t="s">
        <v>1249</v>
      </c>
      <c r="B408" s="21" t="s">
        <v>21</v>
      </c>
      <c r="C408" s="21" t="s">
        <v>21</v>
      </c>
      <c r="D408" s="299" t="s">
        <v>1998</v>
      </c>
      <c r="E408" s="299" t="s">
        <v>10</v>
      </c>
      <c r="F408" s="299" t="s">
        <v>10</v>
      </c>
      <c r="G408" s="299" t="s">
        <v>1998</v>
      </c>
      <c r="H408" s="241">
        <v>435500</v>
      </c>
      <c r="I408" s="20">
        <v>1661</v>
      </c>
      <c r="J408" s="20">
        <v>21</v>
      </c>
      <c r="K408" s="417">
        <v>79.095238095238102</v>
      </c>
      <c r="L408" s="243">
        <v>1661</v>
      </c>
      <c r="M408" s="20">
        <v>21</v>
      </c>
      <c r="N408" s="20">
        <v>79.095238095238102</v>
      </c>
      <c r="O408" s="20">
        <v>1745</v>
      </c>
      <c r="P408" s="20">
        <v>21</v>
      </c>
      <c r="Q408" s="20">
        <v>83.1</v>
      </c>
      <c r="R408" s="414">
        <v>1542</v>
      </c>
      <c r="S408" s="378">
        <v>17</v>
      </c>
      <c r="T408" s="415">
        <v>90.7</v>
      </c>
      <c r="U408" s="378">
        <v>1889</v>
      </c>
      <c r="V408" s="378">
        <v>22</v>
      </c>
      <c r="W408" s="378">
        <v>85.86</v>
      </c>
      <c r="X408" s="378">
        <v>1731</v>
      </c>
      <c r="Y408" s="416">
        <v>21</v>
      </c>
      <c r="Z408" s="280"/>
      <c r="AA408" s="241">
        <v>423100</v>
      </c>
      <c r="AB408" s="417">
        <v>74.25</v>
      </c>
      <c r="AC408" s="417">
        <v>64.666666666666671</v>
      </c>
      <c r="AD408" s="20">
        <v>147</v>
      </c>
      <c r="AE408" s="20">
        <v>8</v>
      </c>
      <c r="AF408" s="20">
        <v>594</v>
      </c>
      <c r="AH408" s="379"/>
      <c r="AI408" s="378"/>
      <c r="AJ408" s="378"/>
      <c r="AK408" s="378"/>
      <c r="AL408" s="378"/>
      <c r="AM408" s="378"/>
      <c r="AN408" s="23"/>
      <c r="AO408" s="418"/>
      <c r="AP408" s="378"/>
      <c r="AQ408" s="378"/>
      <c r="AR408" s="378"/>
      <c r="AS408" s="378"/>
      <c r="AT408" s="378"/>
      <c r="AU408" s="23"/>
      <c r="AV408" s="418"/>
      <c r="AW408" s="378"/>
      <c r="AX408" s="378"/>
      <c r="AY408" s="378"/>
      <c r="AZ408" s="378"/>
      <c r="BA408" s="378"/>
      <c r="BB408" s="23"/>
    </row>
    <row r="409" spans="1:65" x14ac:dyDescent="0.3">
      <c r="A409" s="21" t="s">
        <v>1251</v>
      </c>
      <c r="B409" s="21" t="s">
        <v>15</v>
      </c>
      <c r="C409" s="21" t="s">
        <v>15</v>
      </c>
      <c r="D409" s="299" t="s">
        <v>1998</v>
      </c>
      <c r="E409" s="435" t="s">
        <v>1972</v>
      </c>
      <c r="F409" s="299" t="s">
        <v>10</v>
      </c>
      <c r="G409" s="299" t="s">
        <v>38</v>
      </c>
      <c r="H409" s="241">
        <v>362800</v>
      </c>
      <c r="I409" s="20">
        <v>593</v>
      </c>
      <c r="J409" s="20">
        <v>9</v>
      </c>
      <c r="K409" s="417">
        <v>65.888888888888886</v>
      </c>
      <c r="L409" s="243">
        <v>593</v>
      </c>
      <c r="M409" s="20">
        <v>9</v>
      </c>
      <c r="N409" s="20">
        <v>65.888888888888886</v>
      </c>
      <c r="O409" s="20">
        <v>1475</v>
      </c>
      <c r="P409" s="20">
        <v>17</v>
      </c>
      <c r="Q409" s="20">
        <v>86.8</v>
      </c>
      <c r="R409" s="414">
        <v>1301</v>
      </c>
      <c r="S409" s="378">
        <v>16</v>
      </c>
      <c r="T409" s="415">
        <v>81.3</v>
      </c>
      <c r="U409" s="378">
        <v>1252</v>
      </c>
      <c r="V409" s="378">
        <v>17</v>
      </c>
      <c r="W409" s="378">
        <v>73.650000000000006</v>
      </c>
      <c r="X409" s="378">
        <v>1287</v>
      </c>
      <c r="Y409" s="416">
        <v>16</v>
      </c>
      <c r="Z409" s="298"/>
      <c r="AA409" s="241">
        <v>414200</v>
      </c>
      <c r="AB409" s="417">
        <v>84.25</v>
      </c>
      <c r="AC409" s="417">
        <v>75</v>
      </c>
      <c r="AD409" s="20">
        <v>91</v>
      </c>
      <c r="AE409" s="20">
        <v>8</v>
      </c>
      <c r="AF409" s="20">
        <v>674</v>
      </c>
      <c r="AH409" s="379"/>
      <c r="AI409" s="378"/>
      <c r="AJ409" s="378"/>
      <c r="AK409" s="378"/>
      <c r="AL409" s="378"/>
      <c r="AM409" s="378"/>
      <c r="AN409" s="25"/>
      <c r="AO409" s="418"/>
      <c r="AP409" s="378"/>
      <c r="AQ409" s="378"/>
      <c r="AR409" s="378"/>
      <c r="AS409" s="378"/>
      <c r="AT409" s="378"/>
      <c r="AU409" s="25"/>
      <c r="AV409" s="418"/>
      <c r="AW409" s="378"/>
      <c r="AX409" s="378"/>
      <c r="AY409" s="378"/>
      <c r="AZ409" s="378"/>
      <c r="BA409" s="378"/>
      <c r="BB409" s="25"/>
    </row>
    <row r="410" spans="1:65" s="200" customFormat="1" x14ac:dyDescent="0.3">
      <c r="A410" s="21" t="s">
        <v>1252</v>
      </c>
      <c r="B410" s="21" t="s">
        <v>22</v>
      </c>
      <c r="C410" s="21" t="s">
        <v>22</v>
      </c>
      <c r="D410" s="299" t="s">
        <v>1998</v>
      </c>
      <c r="E410" s="299" t="s">
        <v>38</v>
      </c>
      <c r="F410" s="299" t="s">
        <v>38</v>
      </c>
      <c r="G410" s="299" t="s">
        <v>1998</v>
      </c>
      <c r="H410" s="241">
        <v>318500</v>
      </c>
      <c r="I410" s="20">
        <v>1157</v>
      </c>
      <c r="J410" s="20">
        <v>20</v>
      </c>
      <c r="K410" s="417">
        <v>57.85</v>
      </c>
      <c r="L410" s="243">
        <v>1157</v>
      </c>
      <c r="M410" s="20">
        <v>20</v>
      </c>
      <c r="N410" s="20">
        <v>57.85</v>
      </c>
      <c r="O410" s="20">
        <v>1323</v>
      </c>
      <c r="P410" s="20">
        <v>22</v>
      </c>
      <c r="Q410" s="20">
        <v>60.1</v>
      </c>
      <c r="R410" s="414">
        <v>491</v>
      </c>
      <c r="S410" s="378">
        <v>10</v>
      </c>
      <c r="T410" s="415">
        <v>49.1</v>
      </c>
      <c r="U410" s="378">
        <v>1030</v>
      </c>
      <c r="V410" s="378">
        <v>17</v>
      </c>
      <c r="W410" s="378">
        <v>60.59</v>
      </c>
      <c r="X410" s="378">
        <v>0</v>
      </c>
      <c r="Y410" s="416">
        <v>0</v>
      </c>
      <c r="Z410" s="280"/>
      <c r="AA410" s="241">
        <v>244300</v>
      </c>
      <c r="AB410" s="417">
        <v>51.75</v>
      </c>
      <c r="AC410" s="417">
        <v>50.666666666666664</v>
      </c>
      <c r="AD410" s="20">
        <v>35</v>
      </c>
      <c r="AE410" s="20">
        <v>8</v>
      </c>
      <c r="AF410" s="20">
        <v>414</v>
      </c>
      <c r="AG410"/>
      <c r="AH410" s="418"/>
      <c r="AI410" s="378"/>
      <c r="AJ410" s="378"/>
      <c r="AK410" s="378"/>
      <c r="AL410" s="378"/>
      <c r="AM410" s="378"/>
      <c r="AN410" s="25"/>
      <c r="AO410" s="418"/>
      <c r="AP410" s="378"/>
      <c r="AQ410" s="378"/>
      <c r="AR410" s="378"/>
      <c r="AS410" s="378"/>
      <c r="AT410" s="378"/>
      <c r="AU410" s="25"/>
      <c r="AV410" s="418"/>
      <c r="AW410" s="378"/>
      <c r="AX410" s="378"/>
      <c r="AY410" s="378"/>
      <c r="AZ410" s="378"/>
      <c r="BA410" s="378"/>
      <c r="BB410" s="25"/>
      <c r="BC410"/>
      <c r="BD410"/>
      <c r="BE410"/>
      <c r="BF410"/>
      <c r="BG410"/>
      <c r="BH410"/>
      <c r="BI410"/>
      <c r="BJ410"/>
      <c r="BK410"/>
      <c r="BL410"/>
      <c r="BM410"/>
    </row>
    <row r="411" spans="1:65" x14ac:dyDescent="0.3">
      <c r="A411" s="199" t="s">
        <v>1530</v>
      </c>
      <c r="B411" s="199" t="s">
        <v>21</v>
      </c>
      <c r="C411" s="199" t="s">
        <v>21</v>
      </c>
      <c r="D411" s="441" t="s">
        <v>1998</v>
      </c>
      <c r="E411" s="441" t="s">
        <v>1972</v>
      </c>
      <c r="F411" s="441" t="s">
        <v>1972</v>
      </c>
      <c r="G411" s="441" t="s">
        <v>1998</v>
      </c>
      <c r="H411" s="245">
        <v>123900</v>
      </c>
      <c r="I411" s="246">
        <v>0</v>
      </c>
      <c r="J411" s="246">
        <v>0</v>
      </c>
      <c r="K411" s="442" t="s">
        <v>1020</v>
      </c>
      <c r="L411" s="322">
        <v>0</v>
      </c>
      <c r="M411" s="246">
        <v>0</v>
      </c>
      <c r="N411" s="246">
        <v>0</v>
      </c>
      <c r="O411" s="246">
        <v>0</v>
      </c>
      <c r="P411" s="246">
        <v>0</v>
      </c>
      <c r="Q411" s="246">
        <v>0</v>
      </c>
      <c r="R411" s="443">
        <v>0</v>
      </c>
      <c r="S411" s="444">
        <v>0</v>
      </c>
      <c r="T411" s="445">
        <v>0</v>
      </c>
      <c r="U411" s="444">
        <v>0</v>
      </c>
      <c r="V411" s="444">
        <v>0</v>
      </c>
      <c r="W411" s="444">
        <v>0</v>
      </c>
      <c r="X411" s="444">
        <v>0</v>
      </c>
      <c r="Y411" s="446">
        <v>0</v>
      </c>
      <c r="Z411" s="244"/>
      <c r="AA411" s="245">
        <v>123900</v>
      </c>
      <c r="AB411" s="442">
        <v>12.5</v>
      </c>
      <c r="AC411" s="442">
        <v>12.5</v>
      </c>
      <c r="AD411" s="246">
        <v>45</v>
      </c>
      <c r="AE411" s="246">
        <v>2</v>
      </c>
      <c r="AF411" s="246">
        <v>25</v>
      </c>
      <c r="AG411" s="200"/>
      <c r="AH411" s="449"/>
      <c r="AI411" s="444"/>
      <c r="AJ411" s="444"/>
      <c r="AK411" s="444"/>
      <c r="AL411" s="444"/>
      <c r="AM411" s="444"/>
      <c r="AN411" s="244"/>
      <c r="AO411" s="450"/>
      <c r="AP411" s="444"/>
      <c r="AQ411" s="444"/>
      <c r="AR411" s="444"/>
      <c r="AS411" s="444"/>
      <c r="AT411" s="444"/>
      <c r="AU411" s="244"/>
      <c r="AV411" s="450"/>
      <c r="AW411" s="444"/>
      <c r="AX411" s="444"/>
      <c r="AY411" s="444"/>
      <c r="AZ411" s="444"/>
      <c r="BA411" s="444"/>
      <c r="BB411" s="244"/>
    </row>
    <row r="412" spans="1:65" x14ac:dyDescent="0.3">
      <c r="A412" s="21" t="s">
        <v>1253</v>
      </c>
      <c r="B412" s="21" t="s">
        <v>15</v>
      </c>
      <c r="C412" s="21" t="s">
        <v>15</v>
      </c>
      <c r="D412" s="299" t="s">
        <v>1998</v>
      </c>
      <c r="E412" s="299" t="s">
        <v>9</v>
      </c>
      <c r="F412" s="299" t="s">
        <v>9</v>
      </c>
      <c r="G412" s="299" t="s">
        <v>1998</v>
      </c>
      <c r="H412" s="241">
        <v>375100</v>
      </c>
      <c r="I412" s="20">
        <v>1499</v>
      </c>
      <c r="J412" s="20">
        <v>22</v>
      </c>
      <c r="K412" s="417">
        <v>68.13636363636364</v>
      </c>
      <c r="L412" s="243">
        <v>1499</v>
      </c>
      <c r="M412" s="20">
        <v>22</v>
      </c>
      <c r="N412" s="20">
        <v>68.13636363636364</v>
      </c>
      <c r="O412" s="20">
        <v>1445</v>
      </c>
      <c r="P412" s="20">
        <v>22</v>
      </c>
      <c r="Q412" s="20">
        <v>65.7</v>
      </c>
      <c r="R412" s="414">
        <v>344</v>
      </c>
      <c r="S412" s="378">
        <v>6</v>
      </c>
      <c r="T412" s="415">
        <v>57.3</v>
      </c>
      <c r="U412" s="378">
        <v>604</v>
      </c>
      <c r="V412" s="378">
        <v>9</v>
      </c>
      <c r="W412" s="378">
        <v>67.11</v>
      </c>
      <c r="X412" s="378">
        <v>433</v>
      </c>
      <c r="Y412" s="416">
        <v>7</v>
      </c>
      <c r="Z412" s="21"/>
      <c r="AA412" s="241">
        <v>370600</v>
      </c>
      <c r="AB412" s="417">
        <v>68.333333333333329</v>
      </c>
      <c r="AC412" s="417">
        <v>73.666666666666671</v>
      </c>
      <c r="AD412" s="20">
        <v>57</v>
      </c>
      <c r="AE412" s="20">
        <v>6</v>
      </c>
      <c r="AF412" s="20">
        <v>410</v>
      </c>
      <c r="AH412" s="379"/>
      <c r="AI412" s="378"/>
      <c r="AJ412" s="378"/>
      <c r="AK412" s="378"/>
      <c r="AL412" s="378"/>
      <c r="AM412" s="378"/>
      <c r="AN412" s="21"/>
      <c r="AO412" s="418"/>
      <c r="AP412" s="378"/>
      <c r="AQ412" s="378"/>
      <c r="AR412" s="378"/>
      <c r="AS412" s="378"/>
      <c r="AT412" s="378"/>
      <c r="AU412" s="21"/>
      <c r="AV412" s="418"/>
      <c r="AW412" s="378"/>
      <c r="AX412" s="378"/>
      <c r="AY412" s="378"/>
      <c r="AZ412" s="378"/>
      <c r="BA412" s="378"/>
      <c r="BB412" s="21"/>
    </row>
    <row r="413" spans="1:65" x14ac:dyDescent="0.3">
      <c r="A413" s="21" t="s">
        <v>1531</v>
      </c>
      <c r="B413" s="21" t="s">
        <v>22</v>
      </c>
      <c r="C413" s="21" t="s">
        <v>22</v>
      </c>
      <c r="D413" s="299" t="s">
        <v>1998</v>
      </c>
      <c r="E413" s="435" t="s">
        <v>38</v>
      </c>
      <c r="F413" s="299" t="s">
        <v>1972</v>
      </c>
      <c r="G413" s="299" t="s">
        <v>38</v>
      </c>
      <c r="H413" s="241">
        <v>217200</v>
      </c>
      <c r="I413" s="20">
        <v>355</v>
      </c>
      <c r="J413" s="20">
        <v>9</v>
      </c>
      <c r="K413" s="417">
        <v>39.444444444444443</v>
      </c>
      <c r="L413" s="243">
        <v>355</v>
      </c>
      <c r="M413" s="20">
        <v>9</v>
      </c>
      <c r="N413" s="20">
        <v>39.444444444444443</v>
      </c>
      <c r="O413" s="20">
        <v>370</v>
      </c>
      <c r="P413" s="20">
        <v>10</v>
      </c>
      <c r="Q413" s="20">
        <v>37</v>
      </c>
      <c r="R413" s="414">
        <v>0</v>
      </c>
      <c r="S413" s="378">
        <v>0</v>
      </c>
      <c r="T413" s="415">
        <v>0</v>
      </c>
      <c r="U413" s="378">
        <v>0</v>
      </c>
      <c r="V413" s="378">
        <v>0</v>
      </c>
      <c r="W413" s="378">
        <v>0</v>
      </c>
      <c r="X413" s="378">
        <v>0</v>
      </c>
      <c r="Y413" s="416">
        <v>0</v>
      </c>
      <c r="Z413" s="20"/>
      <c r="AA413" s="241">
        <v>217200</v>
      </c>
      <c r="AB413" s="417">
        <v>3</v>
      </c>
      <c r="AC413" s="417">
        <v>3</v>
      </c>
      <c r="AD413" s="20">
        <v>81</v>
      </c>
      <c r="AE413" s="20">
        <v>1</v>
      </c>
      <c r="AF413" s="20">
        <v>3</v>
      </c>
      <c r="AH413" s="418"/>
      <c r="AI413" s="378"/>
      <c r="AJ413" s="378"/>
      <c r="AK413" s="378"/>
      <c r="AL413" s="378"/>
      <c r="AM413" s="378"/>
      <c r="AN413" s="63"/>
      <c r="AO413" s="418"/>
      <c r="AP413" s="378"/>
      <c r="AQ413" s="378"/>
      <c r="AR413" s="378"/>
      <c r="AS413" s="378"/>
      <c r="AT413" s="378"/>
      <c r="AU413" s="63"/>
      <c r="AV413" s="418"/>
      <c r="AW413" s="378"/>
      <c r="AX413" s="378"/>
      <c r="AY413" s="378"/>
      <c r="AZ413" s="378"/>
      <c r="BA413" s="378"/>
      <c r="BB413" s="63"/>
    </row>
    <row r="414" spans="1:65" x14ac:dyDescent="0.3">
      <c r="A414" s="21" t="s">
        <v>1254</v>
      </c>
      <c r="B414" s="21" t="s">
        <v>17</v>
      </c>
      <c r="C414" s="21" t="s">
        <v>17</v>
      </c>
      <c r="D414" s="299" t="s">
        <v>1998</v>
      </c>
      <c r="E414" s="299" t="s">
        <v>9</v>
      </c>
      <c r="F414" s="299" t="s">
        <v>9</v>
      </c>
      <c r="G414" s="299" t="s">
        <v>1998</v>
      </c>
      <c r="H414" s="241">
        <v>320700</v>
      </c>
      <c r="I414" s="20">
        <v>1165</v>
      </c>
      <c r="J414" s="20">
        <v>20</v>
      </c>
      <c r="K414" s="417">
        <v>58.25</v>
      </c>
      <c r="L414" s="243">
        <v>1165</v>
      </c>
      <c r="M414" s="20">
        <v>20</v>
      </c>
      <c r="N414" s="20">
        <v>58.25</v>
      </c>
      <c r="O414" s="20">
        <v>1093</v>
      </c>
      <c r="P414" s="20">
        <v>21</v>
      </c>
      <c r="Q414" s="20">
        <v>52</v>
      </c>
      <c r="R414" s="414">
        <v>283</v>
      </c>
      <c r="S414" s="378">
        <v>6</v>
      </c>
      <c r="T414" s="415">
        <v>47.2</v>
      </c>
      <c r="U414" s="378">
        <v>386</v>
      </c>
      <c r="V414" s="378">
        <v>8</v>
      </c>
      <c r="W414" s="378">
        <v>48.25</v>
      </c>
      <c r="X414" s="378">
        <v>408</v>
      </c>
      <c r="Y414" s="416">
        <v>10</v>
      </c>
      <c r="Z414" s="21"/>
      <c r="AA414" s="241">
        <v>320200</v>
      </c>
      <c r="AB414" s="417">
        <v>56.25</v>
      </c>
      <c r="AC414" s="417">
        <v>61.333333333333336</v>
      </c>
      <c r="AD414" s="20">
        <v>74</v>
      </c>
      <c r="AE414" s="20">
        <v>4</v>
      </c>
      <c r="AF414" s="20">
        <v>225</v>
      </c>
      <c r="AH414" s="379"/>
      <c r="AI414" s="378"/>
      <c r="AJ414" s="378"/>
      <c r="AK414" s="378"/>
      <c r="AL414" s="378"/>
      <c r="AM414" s="378"/>
      <c r="AN414" s="21"/>
      <c r="AO414" s="418"/>
      <c r="AP414" s="378"/>
      <c r="AQ414" s="378"/>
      <c r="AR414" s="378"/>
      <c r="AS414" s="378"/>
      <c r="AT414" s="378"/>
      <c r="AU414" s="21"/>
      <c r="AV414" s="418"/>
      <c r="AW414" s="378"/>
      <c r="AX414" s="378"/>
      <c r="AY414" s="378"/>
      <c r="AZ414" s="378"/>
      <c r="BA414" s="378"/>
      <c r="BB414" s="21"/>
    </row>
    <row r="415" spans="1:65" x14ac:dyDescent="0.3">
      <c r="A415" s="199" t="s">
        <v>1920</v>
      </c>
      <c r="B415" s="199" t="s">
        <v>26</v>
      </c>
      <c r="C415" s="199" t="s">
        <v>1020</v>
      </c>
      <c r="D415" s="441" t="s">
        <v>1020</v>
      </c>
      <c r="E415" s="441" t="s">
        <v>38</v>
      </c>
      <c r="F415" s="441" t="s">
        <v>1020</v>
      </c>
      <c r="G415" s="441" t="s">
        <v>1020</v>
      </c>
      <c r="H415" s="245">
        <v>117300</v>
      </c>
      <c r="I415" s="246" t="s">
        <v>1020</v>
      </c>
      <c r="J415" s="246" t="s">
        <v>1020</v>
      </c>
      <c r="K415" s="442" t="s">
        <v>1020</v>
      </c>
      <c r="L415" s="322" t="s">
        <v>1020</v>
      </c>
      <c r="M415" s="246" t="s">
        <v>1020</v>
      </c>
      <c r="N415" s="246" t="s">
        <v>1020</v>
      </c>
      <c r="O415" s="246" t="s">
        <v>1020</v>
      </c>
      <c r="P415" s="246" t="s">
        <v>1020</v>
      </c>
      <c r="Q415" s="246" t="s">
        <v>1020</v>
      </c>
      <c r="R415" s="443" t="s">
        <v>1020</v>
      </c>
      <c r="S415" s="444" t="s">
        <v>1020</v>
      </c>
      <c r="T415" s="445" t="s">
        <v>1020</v>
      </c>
      <c r="U415" s="444" t="s">
        <v>1020</v>
      </c>
      <c r="V415" s="444" t="s">
        <v>1020</v>
      </c>
      <c r="W415" s="444" t="s">
        <v>1020</v>
      </c>
      <c r="X415" s="444" t="s">
        <v>1020</v>
      </c>
      <c r="Y415" s="446" t="s">
        <v>1020</v>
      </c>
      <c r="Z415" s="199"/>
      <c r="AA415" s="245">
        <v>117300</v>
      </c>
      <c r="AB415" s="442">
        <v>0</v>
      </c>
      <c r="AC415" s="442">
        <v>0</v>
      </c>
      <c r="AD415" s="246">
        <v>22</v>
      </c>
      <c r="AE415" s="246">
        <v>0</v>
      </c>
      <c r="AF415" s="246">
        <v>0</v>
      </c>
      <c r="AG415" s="200"/>
      <c r="AH415" s="450"/>
      <c r="AI415" s="444"/>
      <c r="AJ415" s="444"/>
      <c r="AK415" s="444"/>
      <c r="AL415" s="444"/>
      <c r="AM415" s="444"/>
      <c r="AN415" s="246"/>
      <c r="AO415" s="450"/>
      <c r="AP415" s="444"/>
      <c r="AQ415" s="444"/>
      <c r="AR415" s="444"/>
      <c r="AS415" s="444"/>
      <c r="AT415" s="444"/>
      <c r="AU415" s="246"/>
      <c r="AV415" s="450"/>
      <c r="AW415" s="444"/>
      <c r="AX415" s="444"/>
      <c r="AY415" s="444"/>
      <c r="AZ415" s="444"/>
      <c r="BA415" s="444"/>
      <c r="BB415" s="246"/>
    </row>
    <row r="416" spans="1:65" x14ac:dyDescent="0.3">
      <c r="A416" s="21" t="s">
        <v>1255</v>
      </c>
      <c r="B416" s="21" t="s">
        <v>13</v>
      </c>
      <c r="C416" s="21" t="s">
        <v>13</v>
      </c>
      <c r="D416" s="299" t="s">
        <v>1998</v>
      </c>
      <c r="E416" s="299" t="s">
        <v>9</v>
      </c>
      <c r="F416" s="299" t="s">
        <v>9</v>
      </c>
      <c r="G416" s="299" t="s">
        <v>1998</v>
      </c>
      <c r="H416" s="241">
        <v>250500</v>
      </c>
      <c r="I416" s="20">
        <v>130</v>
      </c>
      <c r="J416" s="20">
        <v>2</v>
      </c>
      <c r="K416" s="417">
        <v>65</v>
      </c>
      <c r="L416" s="243">
        <v>130</v>
      </c>
      <c r="M416" s="20">
        <v>2</v>
      </c>
      <c r="N416" s="20">
        <v>65</v>
      </c>
      <c r="O416" s="20">
        <v>954</v>
      </c>
      <c r="P416" s="20">
        <v>16</v>
      </c>
      <c r="Q416" s="20">
        <v>59.6</v>
      </c>
      <c r="R416" s="414">
        <v>920</v>
      </c>
      <c r="S416" s="378">
        <v>13</v>
      </c>
      <c r="T416" s="415">
        <v>70.8</v>
      </c>
      <c r="U416" s="378">
        <v>547</v>
      </c>
      <c r="V416" s="378">
        <v>9</v>
      </c>
      <c r="W416" s="378">
        <v>60.78</v>
      </c>
      <c r="X416" s="378">
        <v>1026</v>
      </c>
      <c r="Y416" s="416">
        <v>15</v>
      </c>
      <c r="Z416" s="21"/>
      <c r="AA416" s="241">
        <v>250500</v>
      </c>
      <c r="AB416" s="417">
        <v>57.5</v>
      </c>
      <c r="AC416" s="417">
        <v>57.5</v>
      </c>
      <c r="AD416" s="20">
        <v>27</v>
      </c>
      <c r="AE416" s="20">
        <v>2</v>
      </c>
      <c r="AF416" s="20">
        <v>115</v>
      </c>
      <c r="AH416" s="379"/>
      <c r="AI416" s="378"/>
      <c r="AJ416" s="378"/>
      <c r="AK416" s="378"/>
      <c r="AL416" s="378"/>
      <c r="AM416" s="378"/>
      <c r="AN416" s="21"/>
      <c r="AO416" s="418"/>
      <c r="AP416" s="378"/>
      <c r="AQ416" s="378"/>
      <c r="AR416" s="378"/>
      <c r="AS416" s="378"/>
      <c r="AT416" s="378"/>
      <c r="AU416" s="21"/>
      <c r="AV416" s="418"/>
      <c r="AW416" s="378"/>
      <c r="AX416" s="378"/>
      <c r="AY416" s="378"/>
      <c r="AZ416" s="378"/>
      <c r="BA416" s="378"/>
      <c r="BB416" s="21"/>
    </row>
    <row r="417" spans="1:54" x14ac:dyDescent="0.3">
      <c r="A417" s="21" t="s">
        <v>1256</v>
      </c>
      <c r="B417" s="21" t="s">
        <v>21</v>
      </c>
      <c r="C417" s="21" t="s">
        <v>21</v>
      </c>
      <c r="D417" s="299" t="s">
        <v>1998</v>
      </c>
      <c r="E417" s="299" t="s">
        <v>9</v>
      </c>
      <c r="F417" s="299" t="s">
        <v>9</v>
      </c>
      <c r="G417" s="299" t="s">
        <v>1998</v>
      </c>
      <c r="H417" s="241">
        <v>375700</v>
      </c>
      <c r="I417" s="20">
        <v>1160</v>
      </c>
      <c r="J417" s="20">
        <v>17</v>
      </c>
      <c r="K417" s="417">
        <v>68.235294117647058</v>
      </c>
      <c r="L417" s="243">
        <v>1160</v>
      </c>
      <c r="M417" s="20">
        <v>17</v>
      </c>
      <c r="N417" s="20">
        <v>68.235294117647058</v>
      </c>
      <c r="O417" s="20">
        <v>2000</v>
      </c>
      <c r="P417" s="20">
        <v>22</v>
      </c>
      <c r="Q417" s="20">
        <v>90.9</v>
      </c>
      <c r="R417" s="414">
        <v>1327</v>
      </c>
      <c r="S417" s="378">
        <v>17</v>
      </c>
      <c r="T417" s="415">
        <v>78.099999999999994</v>
      </c>
      <c r="U417" s="378">
        <v>566</v>
      </c>
      <c r="V417" s="378">
        <v>8</v>
      </c>
      <c r="W417" s="378">
        <v>70.75</v>
      </c>
      <c r="X417" s="378">
        <v>759</v>
      </c>
      <c r="Y417" s="416">
        <v>11</v>
      </c>
      <c r="Z417" s="298"/>
      <c r="AA417" s="241">
        <v>381400</v>
      </c>
      <c r="AB417" s="417">
        <v>78.428571428571431</v>
      </c>
      <c r="AC417" s="417">
        <v>66</v>
      </c>
      <c r="AD417" s="20">
        <v>96</v>
      </c>
      <c r="AE417" s="20">
        <v>7</v>
      </c>
      <c r="AF417" s="20">
        <v>549</v>
      </c>
      <c r="AH417" s="379"/>
      <c r="AI417" s="378"/>
      <c r="AJ417" s="378"/>
      <c r="AK417" s="378"/>
      <c r="AL417" s="378"/>
      <c r="AM417" s="378"/>
      <c r="AN417" s="21"/>
      <c r="AO417" s="418"/>
      <c r="AP417" s="378"/>
      <c r="AQ417" s="378"/>
      <c r="AR417" s="378"/>
      <c r="AS417" s="378"/>
      <c r="AT417" s="378"/>
      <c r="AU417" s="21"/>
      <c r="AV417" s="418"/>
      <c r="AW417" s="378"/>
      <c r="AX417" s="378"/>
      <c r="AY417" s="378"/>
      <c r="AZ417" s="378"/>
      <c r="BA417" s="378"/>
      <c r="BB417" s="21"/>
    </row>
    <row r="418" spans="1:54" x14ac:dyDescent="0.3">
      <c r="A418" s="21" t="s">
        <v>1257</v>
      </c>
      <c r="B418" s="21" t="s">
        <v>20</v>
      </c>
      <c r="C418" s="21" t="s">
        <v>20</v>
      </c>
      <c r="D418" s="299" t="s">
        <v>1998</v>
      </c>
      <c r="E418" s="299" t="s">
        <v>38</v>
      </c>
      <c r="F418" s="299" t="s">
        <v>38</v>
      </c>
      <c r="G418" s="299" t="s">
        <v>1998</v>
      </c>
      <c r="H418" s="241">
        <v>408200</v>
      </c>
      <c r="I418" s="20">
        <v>1112</v>
      </c>
      <c r="J418" s="20">
        <v>15</v>
      </c>
      <c r="K418" s="417">
        <v>74.13333333333334</v>
      </c>
      <c r="L418" s="243">
        <v>1112</v>
      </c>
      <c r="M418" s="20">
        <v>15</v>
      </c>
      <c r="N418" s="20">
        <v>74.13333333333334</v>
      </c>
      <c r="O418" s="20">
        <v>922</v>
      </c>
      <c r="P418" s="20">
        <v>14</v>
      </c>
      <c r="Q418" s="20">
        <v>65.900000000000006</v>
      </c>
      <c r="R418" s="414">
        <v>297</v>
      </c>
      <c r="S418" s="378">
        <v>8</v>
      </c>
      <c r="T418" s="415">
        <v>37.1</v>
      </c>
      <c r="U418" s="378">
        <v>811</v>
      </c>
      <c r="V418" s="378">
        <v>12</v>
      </c>
      <c r="W418" s="378">
        <v>67.58</v>
      </c>
      <c r="X418" s="378">
        <v>61</v>
      </c>
      <c r="Y418" s="416">
        <v>2</v>
      </c>
      <c r="Z418" s="21"/>
      <c r="AA418" s="241">
        <v>408200</v>
      </c>
      <c r="AB418" s="417">
        <v>84</v>
      </c>
      <c r="AC418" s="417">
        <v>84</v>
      </c>
      <c r="AD418" s="20">
        <v>63</v>
      </c>
      <c r="AE418" s="20">
        <v>2</v>
      </c>
      <c r="AF418" s="20">
        <v>168</v>
      </c>
      <c r="AH418" s="379"/>
      <c r="AI418" s="378"/>
      <c r="AJ418" s="378"/>
      <c r="AK418" s="378"/>
      <c r="AL418" s="378"/>
      <c r="AM418" s="378"/>
      <c r="AN418" s="21"/>
      <c r="AO418" s="418"/>
      <c r="AP418" s="378"/>
      <c r="AQ418" s="378"/>
      <c r="AR418" s="378"/>
      <c r="AS418" s="378"/>
      <c r="AT418" s="378"/>
      <c r="AU418" s="21"/>
      <c r="AV418" s="418"/>
      <c r="AW418" s="378"/>
      <c r="AX418" s="378"/>
      <c r="AY418" s="378"/>
      <c r="AZ418" s="378"/>
      <c r="BA418" s="378"/>
      <c r="BB418" s="21"/>
    </row>
    <row r="419" spans="1:54" x14ac:dyDescent="0.3">
      <c r="A419" s="21" t="s">
        <v>1258</v>
      </c>
      <c r="B419" s="21" t="s">
        <v>3</v>
      </c>
      <c r="C419" s="21" t="s">
        <v>3</v>
      </c>
      <c r="D419" s="299" t="s">
        <v>1998</v>
      </c>
      <c r="E419" s="435" t="s">
        <v>10</v>
      </c>
      <c r="F419" s="299" t="s">
        <v>1972</v>
      </c>
      <c r="G419" s="299" t="s">
        <v>38</v>
      </c>
      <c r="H419" s="241">
        <v>576900</v>
      </c>
      <c r="I419" s="20">
        <v>2305</v>
      </c>
      <c r="J419" s="20">
        <v>22</v>
      </c>
      <c r="K419" s="417">
        <v>104.77272727272727</v>
      </c>
      <c r="L419" s="243">
        <v>2305</v>
      </c>
      <c r="M419" s="20">
        <v>22</v>
      </c>
      <c r="N419" s="20">
        <v>104.77272727272727</v>
      </c>
      <c r="O419" s="20">
        <v>2167</v>
      </c>
      <c r="P419" s="20">
        <v>21</v>
      </c>
      <c r="Q419" s="20">
        <v>103.2</v>
      </c>
      <c r="R419" s="414">
        <v>1591</v>
      </c>
      <c r="S419" s="378">
        <v>15</v>
      </c>
      <c r="T419" s="415">
        <v>106.1</v>
      </c>
      <c r="U419" s="378">
        <v>1236</v>
      </c>
      <c r="V419" s="378">
        <v>15</v>
      </c>
      <c r="W419" s="378">
        <v>82.4</v>
      </c>
      <c r="X419" s="378">
        <v>13</v>
      </c>
      <c r="Y419" s="416">
        <v>1</v>
      </c>
      <c r="Z419" s="20"/>
      <c r="AA419" s="241">
        <v>610000</v>
      </c>
      <c r="AB419" s="417">
        <v>115.28571428571429</v>
      </c>
      <c r="AC419" s="417">
        <v>113.66666666666667</v>
      </c>
      <c r="AD419" s="20">
        <v>105</v>
      </c>
      <c r="AE419" s="20">
        <v>7</v>
      </c>
      <c r="AF419" s="20">
        <v>807</v>
      </c>
      <c r="AH419" s="379"/>
      <c r="AI419" s="378"/>
      <c r="AJ419" s="378"/>
      <c r="AK419" s="378"/>
      <c r="AL419" s="378"/>
      <c r="AM419" s="378"/>
      <c r="AN419" s="21"/>
      <c r="AO419" s="418"/>
      <c r="AP419" s="378"/>
      <c r="AQ419" s="378"/>
      <c r="AR419" s="378"/>
      <c r="AS419" s="378"/>
      <c r="AT419" s="378"/>
      <c r="AU419" s="21"/>
      <c r="AV419" s="418"/>
      <c r="AW419" s="378"/>
      <c r="AX419" s="378"/>
      <c r="AY419" s="378"/>
      <c r="AZ419" s="378"/>
      <c r="BA419" s="378"/>
      <c r="BB419" s="21"/>
    </row>
    <row r="420" spans="1:54" x14ac:dyDescent="0.3">
      <c r="A420" s="21" t="s">
        <v>1260</v>
      </c>
      <c r="B420" s="21" t="s">
        <v>14</v>
      </c>
      <c r="C420" s="21" t="s">
        <v>14</v>
      </c>
      <c r="D420" s="299" t="s">
        <v>1998</v>
      </c>
      <c r="E420" s="299" t="s">
        <v>1972</v>
      </c>
      <c r="F420" s="299" t="s">
        <v>1972</v>
      </c>
      <c r="G420" s="299" t="s">
        <v>1998</v>
      </c>
      <c r="H420" s="241">
        <v>472700</v>
      </c>
      <c r="I420" s="20">
        <v>1889</v>
      </c>
      <c r="J420" s="20">
        <v>22</v>
      </c>
      <c r="K420" s="417">
        <v>85.86363636363636</v>
      </c>
      <c r="L420" s="243">
        <v>1889</v>
      </c>
      <c r="M420" s="20">
        <v>22</v>
      </c>
      <c r="N420" s="20">
        <v>85.86363636363636</v>
      </c>
      <c r="O420" s="20">
        <v>595</v>
      </c>
      <c r="P420" s="20">
        <v>9</v>
      </c>
      <c r="Q420" s="20">
        <v>66.099999999999994</v>
      </c>
      <c r="R420" s="414">
        <v>960</v>
      </c>
      <c r="S420" s="378">
        <v>12</v>
      </c>
      <c r="T420" s="415">
        <v>80</v>
      </c>
      <c r="U420" s="378">
        <v>1057</v>
      </c>
      <c r="V420" s="378">
        <v>13</v>
      </c>
      <c r="W420" s="378">
        <v>81.31</v>
      </c>
      <c r="X420" s="378">
        <v>1009</v>
      </c>
      <c r="Y420" s="416">
        <v>17</v>
      </c>
      <c r="Z420" s="21"/>
      <c r="AA420" s="241">
        <v>472700</v>
      </c>
      <c r="AB420" s="417">
        <v>0</v>
      </c>
      <c r="AC420" s="417">
        <v>0</v>
      </c>
      <c r="AD420" s="20">
        <v>89</v>
      </c>
      <c r="AE420" s="20">
        <v>0</v>
      </c>
      <c r="AF420" s="20">
        <v>0</v>
      </c>
      <c r="AH420" s="379"/>
      <c r="AI420" s="378"/>
      <c r="AJ420" s="378"/>
      <c r="AK420" s="378"/>
      <c r="AL420" s="378"/>
      <c r="AM420" s="378"/>
      <c r="AN420" s="21"/>
      <c r="AO420" s="418"/>
      <c r="AP420" s="378"/>
      <c r="AQ420" s="378"/>
      <c r="AR420" s="378"/>
      <c r="AS420" s="378"/>
      <c r="AT420" s="378"/>
      <c r="AU420" s="21"/>
      <c r="AV420" s="418"/>
      <c r="AW420" s="378"/>
      <c r="AX420" s="378"/>
      <c r="AY420" s="378"/>
      <c r="AZ420" s="378"/>
      <c r="BA420" s="378"/>
      <c r="BB420" s="21"/>
    </row>
    <row r="421" spans="1:54" x14ac:dyDescent="0.3">
      <c r="A421" s="21" t="s">
        <v>1261</v>
      </c>
      <c r="B421" s="21" t="s">
        <v>19</v>
      </c>
      <c r="C421" s="21" t="s">
        <v>19</v>
      </c>
      <c r="D421" s="299" t="s">
        <v>1998</v>
      </c>
      <c r="E421" s="299" t="s">
        <v>38</v>
      </c>
      <c r="F421" s="299" t="s">
        <v>38</v>
      </c>
      <c r="G421" s="299" t="s">
        <v>1998</v>
      </c>
      <c r="H421" s="241">
        <v>253800</v>
      </c>
      <c r="I421" s="20">
        <v>507</v>
      </c>
      <c r="J421" s="20">
        <v>11</v>
      </c>
      <c r="K421" s="417">
        <v>46.090909090909093</v>
      </c>
      <c r="L421" s="243">
        <v>507</v>
      </c>
      <c r="M421" s="20">
        <v>11</v>
      </c>
      <c r="N421" s="20">
        <v>46.090909090909093</v>
      </c>
      <c r="O421" s="20">
        <v>911</v>
      </c>
      <c r="P421" s="20">
        <v>14</v>
      </c>
      <c r="Q421" s="20">
        <v>65.099999999999994</v>
      </c>
      <c r="R421" s="414">
        <v>739</v>
      </c>
      <c r="S421" s="378">
        <v>12</v>
      </c>
      <c r="T421" s="415">
        <v>61.6</v>
      </c>
      <c r="U421" s="378">
        <v>847</v>
      </c>
      <c r="V421" s="378">
        <v>14</v>
      </c>
      <c r="W421" s="378">
        <v>60.5</v>
      </c>
      <c r="X421" s="378">
        <v>889</v>
      </c>
      <c r="Y421" s="416">
        <v>14</v>
      </c>
      <c r="Z421" s="21"/>
      <c r="AA421" s="241">
        <v>283300</v>
      </c>
      <c r="AB421" s="417">
        <v>56</v>
      </c>
      <c r="AC421" s="417">
        <v>53</v>
      </c>
      <c r="AD421" s="20">
        <v>53</v>
      </c>
      <c r="AE421" s="20">
        <v>6</v>
      </c>
      <c r="AF421" s="20">
        <v>336</v>
      </c>
      <c r="AH421" s="379"/>
      <c r="AI421" s="378"/>
      <c r="AJ421" s="378"/>
      <c r="AK421" s="378"/>
      <c r="AL421" s="378"/>
      <c r="AM421" s="378"/>
      <c r="AN421" s="63"/>
      <c r="AO421" s="418"/>
      <c r="AP421" s="378"/>
      <c r="AQ421" s="378"/>
      <c r="AR421" s="378"/>
      <c r="AS421" s="378"/>
      <c r="AT421" s="378"/>
      <c r="AU421" s="63"/>
      <c r="AV421" s="418"/>
      <c r="AW421" s="378"/>
      <c r="AX421" s="378"/>
      <c r="AY421" s="378"/>
      <c r="AZ421" s="378"/>
      <c r="BA421" s="378"/>
      <c r="BB421" s="63"/>
    </row>
    <row r="422" spans="1:54" x14ac:dyDescent="0.3">
      <c r="A422" s="21" t="s">
        <v>1262</v>
      </c>
      <c r="B422" s="21" t="s">
        <v>24</v>
      </c>
      <c r="C422" s="21" t="s">
        <v>24</v>
      </c>
      <c r="D422" s="299" t="s">
        <v>1998</v>
      </c>
      <c r="E422" s="299" t="s">
        <v>9</v>
      </c>
      <c r="F422" s="299" t="s">
        <v>9</v>
      </c>
      <c r="G422" s="299" t="s">
        <v>1998</v>
      </c>
      <c r="H422" s="241">
        <v>507300</v>
      </c>
      <c r="I422" s="20">
        <v>1935</v>
      </c>
      <c r="J422" s="20">
        <v>21</v>
      </c>
      <c r="K422" s="417">
        <v>92.142857142857139</v>
      </c>
      <c r="L422" s="243">
        <v>1935</v>
      </c>
      <c r="M422" s="20">
        <v>21</v>
      </c>
      <c r="N422" s="20">
        <v>92.142857142857139</v>
      </c>
      <c r="O422" s="20">
        <v>2263</v>
      </c>
      <c r="P422" s="20">
        <v>21</v>
      </c>
      <c r="Q422" s="20">
        <v>107.8</v>
      </c>
      <c r="R422" s="414">
        <v>2077</v>
      </c>
      <c r="S422" s="378">
        <v>17</v>
      </c>
      <c r="T422" s="415">
        <v>122.2</v>
      </c>
      <c r="U422" s="378">
        <v>2396</v>
      </c>
      <c r="V422" s="378">
        <v>22</v>
      </c>
      <c r="W422" s="378">
        <v>108.91</v>
      </c>
      <c r="X422" s="378">
        <v>2465</v>
      </c>
      <c r="Y422" s="416">
        <v>22</v>
      </c>
      <c r="Z422" s="20"/>
      <c r="AA422" s="241">
        <v>531200</v>
      </c>
      <c r="AB422" s="417">
        <v>103.375</v>
      </c>
      <c r="AC422" s="417">
        <v>97.666666666666671</v>
      </c>
      <c r="AD422" s="20">
        <v>84</v>
      </c>
      <c r="AE422" s="20">
        <v>8</v>
      </c>
      <c r="AF422" s="20">
        <v>827</v>
      </c>
      <c r="AH422" s="418"/>
      <c r="AI422" s="378"/>
      <c r="AJ422" s="378"/>
      <c r="AK422" s="378"/>
      <c r="AL422" s="378"/>
      <c r="AM422" s="378"/>
      <c r="AN422" s="20"/>
      <c r="AO422" s="418"/>
      <c r="AP422" s="378"/>
      <c r="AQ422" s="378"/>
      <c r="AR422" s="378"/>
      <c r="AS422" s="378"/>
      <c r="AT422" s="378"/>
      <c r="AU422" s="20"/>
      <c r="AV422" s="418"/>
      <c r="AW422" s="378"/>
      <c r="AX422" s="378"/>
      <c r="AY422" s="378"/>
      <c r="AZ422" s="378"/>
      <c r="BA422" s="378"/>
      <c r="BB422" s="20"/>
    </row>
    <row r="423" spans="1:54" x14ac:dyDescent="0.3">
      <c r="A423" s="21" t="s">
        <v>1263</v>
      </c>
      <c r="B423" s="437" t="s">
        <v>3</v>
      </c>
      <c r="C423" s="21" t="s">
        <v>16</v>
      </c>
      <c r="D423" s="299" t="s">
        <v>38</v>
      </c>
      <c r="E423" s="299" t="s">
        <v>38</v>
      </c>
      <c r="F423" s="299" t="s">
        <v>38</v>
      </c>
      <c r="G423" s="299" t="s">
        <v>1998</v>
      </c>
      <c r="H423" s="241">
        <v>455200</v>
      </c>
      <c r="I423" s="20">
        <v>1573</v>
      </c>
      <c r="J423" s="20">
        <v>19</v>
      </c>
      <c r="K423" s="417">
        <v>82.78947368421052</v>
      </c>
      <c r="L423" s="243">
        <v>1573</v>
      </c>
      <c r="M423" s="20">
        <v>19</v>
      </c>
      <c r="N423" s="20">
        <v>82.78947368421052</v>
      </c>
      <c r="O423" s="20">
        <v>946</v>
      </c>
      <c r="P423" s="20">
        <v>13</v>
      </c>
      <c r="Q423" s="20">
        <v>72.8</v>
      </c>
      <c r="R423" s="414">
        <v>1313</v>
      </c>
      <c r="S423" s="378">
        <v>17</v>
      </c>
      <c r="T423" s="415">
        <v>77.2</v>
      </c>
      <c r="U423" s="378">
        <v>1306</v>
      </c>
      <c r="V423" s="378">
        <v>15</v>
      </c>
      <c r="W423" s="378">
        <v>87.07</v>
      </c>
      <c r="X423" s="378">
        <v>1289</v>
      </c>
      <c r="Y423" s="416">
        <v>17</v>
      </c>
      <c r="Z423" s="21"/>
      <c r="AA423" s="241">
        <v>327000</v>
      </c>
      <c r="AB423" s="417">
        <v>53</v>
      </c>
      <c r="AC423" s="417">
        <v>52.333333333333336</v>
      </c>
      <c r="AD423" s="20">
        <v>80</v>
      </c>
      <c r="AE423" s="20">
        <v>7</v>
      </c>
      <c r="AF423" s="20">
        <v>371</v>
      </c>
      <c r="AH423" s="379"/>
      <c r="AI423" s="378"/>
      <c r="AJ423" s="378"/>
      <c r="AK423" s="378"/>
      <c r="AL423" s="378"/>
      <c r="AM423" s="378"/>
      <c r="AN423" s="25"/>
      <c r="AO423" s="418"/>
      <c r="AP423" s="378"/>
      <c r="AQ423" s="378"/>
      <c r="AR423" s="378"/>
      <c r="AS423" s="378"/>
      <c r="AT423" s="378"/>
      <c r="AU423" s="25"/>
      <c r="AV423" s="418"/>
      <c r="AW423" s="378"/>
      <c r="AX423" s="378"/>
      <c r="AY423" s="378"/>
      <c r="AZ423" s="378"/>
      <c r="BA423" s="378"/>
      <c r="BB423" s="25"/>
    </row>
    <row r="424" spans="1:54" x14ac:dyDescent="0.3">
      <c r="A424" s="21" t="s">
        <v>1264</v>
      </c>
      <c r="B424" s="437" t="s">
        <v>22</v>
      </c>
      <c r="C424" s="21" t="s">
        <v>16</v>
      </c>
      <c r="D424" s="299" t="s">
        <v>38</v>
      </c>
      <c r="E424" s="435" t="s">
        <v>1974</v>
      </c>
      <c r="F424" s="299" t="s">
        <v>9</v>
      </c>
      <c r="G424" s="299" t="s">
        <v>38</v>
      </c>
      <c r="H424" s="241">
        <v>410200</v>
      </c>
      <c r="I424" s="20">
        <v>1341</v>
      </c>
      <c r="J424" s="20">
        <v>18</v>
      </c>
      <c r="K424" s="417">
        <v>74.5</v>
      </c>
      <c r="L424" s="243">
        <v>1341</v>
      </c>
      <c r="M424" s="20">
        <v>18</v>
      </c>
      <c r="N424" s="20">
        <v>74.5</v>
      </c>
      <c r="O424" s="20">
        <v>941</v>
      </c>
      <c r="P424" s="20">
        <v>16</v>
      </c>
      <c r="Q424" s="20">
        <v>58.8</v>
      </c>
      <c r="R424" s="414">
        <v>351</v>
      </c>
      <c r="S424" s="378">
        <v>5</v>
      </c>
      <c r="T424" s="415">
        <v>70.2</v>
      </c>
      <c r="U424" s="378">
        <v>626</v>
      </c>
      <c r="V424" s="378">
        <v>10</v>
      </c>
      <c r="W424" s="378">
        <v>62.6</v>
      </c>
      <c r="X424" s="378">
        <v>0</v>
      </c>
      <c r="Y424" s="416">
        <v>0</v>
      </c>
      <c r="Z424" s="21"/>
      <c r="AA424" s="241">
        <v>389500</v>
      </c>
      <c r="AB424" s="417">
        <v>71.142857142857139</v>
      </c>
      <c r="AC424" s="417">
        <v>66.666666666666671</v>
      </c>
      <c r="AD424" s="20">
        <v>108</v>
      </c>
      <c r="AE424" s="20">
        <v>7</v>
      </c>
      <c r="AF424" s="20">
        <v>498</v>
      </c>
      <c r="AH424" s="418"/>
      <c r="AI424" s="378"/>
      <c r="AJ424" s="378"/>
      <c r="AK424" s="378"/>
      <c r="AL424" s="378"/>
      <c r="AM424" s="378"/>
      <c r="AN424" s="25"/>
      <c r="AO424" s="418"/>
      <c r="AP424" s="378"/>
      <c r="AQ424" s="378"/>
      <c r="AR424" s="378"/>
      <c r="AS424" s="378"/>
      <c r="AT424" s="378"/>
      <c r="AU424" s="25"/>
      <c r="AV424" s="418"/>
      <c r="AW424" s="378"/>
      <c r="AX424" s="378"/>
      <c r="AY424" s="378"/>
      <c r="AZ424" s="378"/>
      <c r="BA424" s="378"/>
      <c r="BB424" s="25"/>
    </row>
    <row r="425" spans="1:54" x14ac:dyDescent="0.3">
      <c r="A425" s="199" t="s">
        <v>1739</v>
      </c>
      <c r="B425" s="199" t="s">
        <v>13</v>
      </c>
      <c r="C425" s="199" t="s">
        <v>13</v>
      </c>
      <c r="D425" s="441" t="s">
        <v>1998</v>
      </c>
      <c r="E425" s="441" t="s">
        <v>38</v>
      </c>
      <c r="F425" s="441" t="s">
        <v>38</v>
      </c>
      <c r="G425" s="441" t="s">
        <v>1998</v>
      </c>
      <c r="H425" s="245">
        <v>146500</v>
      </c>
      <c r="I425" s="246">
        <v>76</v>
      </c>
      <c r="J425" s="246">
        <v>2</v>
      </c>
      <c r="K425" s="442">
        <v>38</v>
      </c>
      <c r="L425" s="322">
        <v>76</v>
      </c>
      <c r="M425" s="246">
        <v>2</v>
      </c>
      <c r="N425" s="246">
        <v>38</v>
      </c>
      <c r="O425" s="246">
        <v>0</v>
      </c>
      <c r="P425" s="246">
        <v>0</v>
      </c>
      <c r="Q425" s="246">
        <v>0</v>
      </c>
      <c r="R425" s="443">
        <v>0</v>
      </c>
      <c r="S425" s="444">
        <v>0</v>
      </c>
      <c r="T425" s="445">
        <v>0</v>
      </c>
      <c r="U425" s="444">
        <v>0</v>
      </c>
      <c r="V425" s="444">
        <v>0</v>
      </c>
      <c r="W425" s="444">
        <v>0</v>
      </c>
      <c r="X425" s="444">
        <v>0</v>
      </c>
      <c r="Y425" s="446">
        <v>0</v>
      </c>
      <c r="Z425" s="199"/>
      <c r="AA425" s="245">
        <v>146500</v>
      </c>
      <c r="AB425" s="442">
        <v>0</v>
      </c>
      <c r="AC425" s="442">
        <v>0</v>
      </c>
      <c r="AD425" s="246">
        <v>28</v>
      </c>
      <c r="AE425" s="246">
        <v>0</v>
      </c>
      <c r="AF425" s="246">
        <v>0</v>
      </c>
      <c r="AG425" s="200"/>
      <c r="AH425" s="449"/>
      <c r="AI425" s="444"/>
      <c r="AJ425" s="444"/>
      <c r="AK425" s="444"/>
      <c r="AL425" s="444"/>
      <c r="AM425" s="444"/>
      <c r="AN425" s="278"/>
      <c r="AO425" s="450"/>
      <c r="AP425" s="444"/>
      <c r="AQ425" s="444"/>
      <c r="AR425" s="444"/>
      <c r="AS425" s="444"/>
      <c r="AT425" s="444"/>
      <c r="AU425" s="278"/>
      <c r="AV425" s="450"/>
      <c r="AW425" s="444"/>
      <c r="AX425" s="444"/>
      <c r="AY425" s="444"/>
      <c r="AZ425" s="444"/>
      <c r="BA425" s="444"/>
      <c r="BB425" s="278"/>
    </row>
    <row r="426" spans="1:54" x14ac:dyDescent="0.3">
      <c r="A426" s="21" t="s">
        <v>1265</v>
      </c>
      <c r="B426" s="437" t="s">
        <v>17</v>
      </c>
      <c r="C426" s="21" t="s">
        <v>41</v>
      </c>
      <c r="D426" s="299" t="s">
        <v>38</v>
      </c>
      <c r="E426" s="299" t="s">
        <v>1974</v>
      </c>
      <c r="F426" s="299" t="s">
        <v>1974</v>
      </c>
      <c r="G426" s="299" t="s">
        <v>1998</v>
      </c>
      <c r="H426" s="241">
        <v>353900</v>
      </c>
      <c r="I426" s="20">
        <v>1157</v>
      </c>
      <c r="J426" s="20">
        <v>18</v>
      </c>
      <c r="K426" s="417">
        <v>64.277777777777771</v>
      </c>
      <c r="L426" s="243">
        <v>1157</v>
      </c>
      <c r="M426" s="20">
        <v>18</v>
      </c>
      <c r="N426" s="20">
        <v>64.277777777777771</v>
      </c>
      <c r="O426" s="20">
        <v>625</v>
      </c>
      <c r="P426" s="20">
        <v>14</v>
      </c>
      <c r="Q426" s="20">
        <v>44.6</v>
      </c>
      <c r="R426" s="414">
        <v>1001</v>
      </c>
      <c r="S426" s="378">
        <v>14</v>
      </c>
      <c r="T426" s="415">
        <v>71.5</v>
      </c>
      <c r="U426" s="378">
        <v>834</v>
      </c>
      <c r="V426" s="378">
        <v>16</v>
      </c>
      <c r="W426" s="378">
        <v>52.13</v>
      </c>
      <c r="X426" s="378">
        <v>539</v>
      </c>
      <c r="Y426" s="416">
        <v>10</v>
      </c>
      <c r="Z426" s="21"/>
      <c r="AA426" s="241">
        <v>289600</v>
      </c>
      <c r="AB426" s="417">
        <v>54.625</v>
      </c>
      <c r="AC426" s="417">
        <v>54</v>
      </c>
      <c r="AD426" s="20">
        <v>55</v>
      </c>
      <c r="AE426" s="20">
        <v>8</v>
      </c>
      <c r="AF426" s="20">
        <v>437</v>
      </c>
      <c r="AH426" s="379"/>
      <c r="AI426" s="378"/>
      <c r="AJ426" s="378"/>
      <c r="AK426" s="378"/>
      <c r="AL426" s="378"/>
      <c r="AM426" s="378"/>
      <c r="AN426" s="21"/>
      <c r="AO426" s="418"/>
      <c r="AP426" s="378"/>
      <c r="AQ426" s="378"/>
      <c r="AR426" s="378"/>
      <c r="AS426" s="378"/>
      <c r="AT426" s="378"/>
      <c r="AU426" s="21"/>
      <c r="AV426" s="418"/>
      <c r="AW426" s="378"/>
      <c r="AX426" s="378"/>
      <c r="AY426" s="378"/>
      <c r="AZ426" s="378"/>
      <c r="BA426" s="378"/>
      <c r="BB426" s="21"/>
    </row>
    <row r="427" spans="1:54" x14ac:dyDescent="0.3">
      <c r="A427" s="199" t="s">
        <v>1667</v>
      </c>
      <c r="B427" s="199" t="s">
        <v>20</v>
      </c>
      <c r="C427" s="199" t="s">
        <v>20</v>
      </c>
      <c r="D427" s="441" t="s">
        <v>1998</v>
      </c>
      <c r="E427" s="435" t="s">
        <v>10</v>
      </c>
      <c r="F427" s="441" t="s">
        <v>1972</v>
      </c>
      <c r="G427" s="441" t="s">
        <v>38</v>
      </c>
      <c r="H427" s="245">
        <v>165700</v>
      </c>
      <c r="I427" s="246">
        <v>43</v>
      </c>
      <c r="J427" s="246">
        <v>1</v>
      </c>
      <c r="K427" s="442">
        <v>43</v>
      </c>
      <c r="L427" s="322">
        <v>43</v>
      </c>
      <c r="M427" s="246">
        <v>1</v>
      </c>
      <c r="N427" s="246">
        <v>43</v>
      </c>
      <c r="O427" s="246">
        <v>0</v>
      </c>
      <c r="P427" s="246">
        <v>0</v>
      </c>
      <c r="Q427" s="246">
        <v>0</v>
      </c>
      <c r="R427" s="443">
        <v>0</v>
      </c>
      <c r="S427" s="444">
        <v>0</v>
      </c>
      <c r="T427" s="445">
        <v>0</v>
      </c>
      <c r="U427" s="444">
        <v>0</v>
      </c>
      <c r="V427" s="444">
        <v>0</v>
      </c>
      <c r="W427" s="444">
        <v>0</v>
      </c>
      <c r="X427" s="444">
        <v>0</v>
      </c>
      <c r="Y427" s="446">
        <v>0</v>
      </c>
      <c r="Z427" s="199"/>
      <c r="AA427" s="245">
        <v>165700</v>
      </c>
      <c r="AB427" s="442">
        <v>59</v>
      </c>
      <c r="AC427" s="442">
        <v>59</v>
      </c>
      <c r="AD427" s="246">
        <v>-24</v>
      </c>
      <c r="AE427" s="246">
        <v>2</v>
      </c>
      <c r="AF427" s="246">
        <v>118</v>
      </c>
      <c r="AG427" s="200"/>
      <c r="AH427" s="450"/>
      <c r="AI427" s="444"/>
      <c r="AJ427" s="444"/>
      <c r="AK427" s="444"/>
      <c r="AL427" s="444"/>
      <c r="AM427" s="444"/>
      <c r="AN427" s="244"/>
      <c r="AO427" s="450"/>
      <c r="AP427" s="444"/>
      <c r="AQ427" s="444"/>
      <c r="AR427" s="444"/>
      <c r="AS427" s="444"/>
      <c r="AT427" s="444"/>
      <c r="AU427" s="244"/>
      <c r="AV427" s="450"/>
      <c r="AW427" s="444"/>
      <c r="AX427" s="444"/>
      <c r="AY427" s="444"/>
      <c r="AZ427" s="444"/>
      <c r="BA427" s="444"/>
      <c r="BB427" s="244"/>
    </row>
    <row r="428" spans="1:54" x14ac:dyDescent="0.3">
      <c r="A428" s="199" t="s">
        <v>1921</v>
      </c>
      <c r="B428" s="199" t="s">
        <v>25</v>
      </c>
      <c r="C428" s="199" t="s">
        <v>1020</v>
      </c>
      <c r="D428" s="441" t="s">
        <v>1020</v>
      </c>
      <c r="E428" s="441" t="s">
        <v>1972</v>
      </c>
      <c r="F428" s="441" t="s">
        <v>1020</v>
      </c>
      <c r="G428" s="441" t="s">
        <v>1020</v>
      </c>
      <c r="H428" s="245">
        <v>117300</v>
      </c>
      <c r="I428" s="246" t="s">
        <v>1020</v>
      </c>
      <c r="J428" s="246" t="s">
        <v>1020</v>
      </c>
      <c r="K428" s="442" t="s">
        <v>1020</v>
      </c>
      <c r="L428" s="322" t="s">
        <v>1020</v>
      </c>
      <c r="M428" s="246" t="s">
        <v>1020</v>
      </c>
      <c r="N428" s="246" t="s">
        <v>1020</v>
      </c>
      <c r="O428" s="246" t="s">
        <v>1020</v>
      </c>
      <c r="P428" s="246" t="s">
        <v>1020</v>
      </c>
      <c r="Q428" s="246" t="s">
        <v>1020</v>
      </c>
      <c r="R428" s="443" t="s">
        <v>1020</v>
      </c>
      <c r="S428" s="444" t="s">
        <v>1020</v>
      </c>
      <c r="T428" s="445" t="s">
        <v>1020</v>
      </c>
      <c r="U428" s="444" t="s">
        <v>1020</v>
      </c>
      <c r="V428" s="444" t="s">
        <v>1020</v>
      </c>
      <c r="W428" s="444" t="s">
        <v>1020</v>
      </c>
      <c r="X428" s="444" t="s">
        <v>1020</v>
      </c>
      <c r="Y428" s="446" t="s">
        <v>1020</v>
      </c>
      <c r="Z428" s="199"/>
      <c r="AA428" s="245">
        <v>243300</v>
      </c>
      <c r="AB428" s="442">
        <v>61.4</v>
      </c>
      <c r="AC428" s="442">
        <v>60.666666666666664</v>
      </c>
      <c r="AD428" s="246">
        <v>34</v>
      </c>
      <c r="AE428" s="246">
        <v>5</v>
      </c>
      <c r="AF428" s="246">
        <v>307</v>
      </c>
      <c r="AG428" s="200"/>
      <c r="AH428" s="449"/>
      <c r="AI428" s="444"/>
      <c r="AJ428" s="444"/>
      <c r="AK428" s="444"/>
      <c r="AL428" s="444"/>
      <c r="AM428" s="444"/>
      <c r="AN428" s="199"/>
      <c r="AO428" s="450"/>
      <c r="AP428" s="444"/>
      <c r="AQ428" s="444"/>
      <c r="AR428" s="444"/>
      <c r="AS428" s="444"/>
      <c r="AT428" s="444"/>
      <c r="AU428" s="199"/>
      <c r="AV428" s="450"/>
      <c r="AW428" s="444"/>
      <c r="AX428" s="444"/>
      <c r="AY428" s="444"/>
      <c r="AZ428" s="444"/>
      <c r="BA428" s="444"/>
      <c r="BB428" s="199"/>
    </row>
    <row r="429" spans="1:54" x14ac:dyDescent="0.3">
      <c r="A429" s="199" t="s">
        <v>1668</v>
      </c>
      <c r="B429" s="199" t="s">
        <v>15</v>
      </c>
      <c r="C429" s="199" t="s">
        <v>15</v>
      </c>
      <c r="D429" s="441" t="s">
        <v>1998</v>
      </c>
      <c r="E429" s="441" t="s">
        <v>9</v>
      </c>
      <c r="F429" s="441" t="s">
        <v>9</v>
      </c>
      <c r="G429" s="441" t="s">
        <v>1998</v>
      </c>
      <c r="H429" s="245">
        <v>123900</v>
      </c>
      <c r="I429" s="246">
        <v>0</v>
      </c>
      <c r="J429" s="246">
        <v>0</v>
      </c>
      <c r="K429" s="442" t="s">
        <v>1020</v>
      </c>
      <c r="L429" s="322">
        <v>0</v>
      </c>
      <c r="M429" s="246">
        <v>0</v>
      </c>
      <c r="N429" s="246">
        <v>0</v>
      </c>
      <c r="O429" s="246">
        <v>0</v>
      </c>
      <c r="P429" s="246">
        <v>0</v>
      </c>
      <c r="Q429" s="246">
        <v>0</v>
      </c>
      <c r="R429" s="443">
        <v>0</v>
      </c>
      <c r="S429" s="444">
        <v>0</v>
      </c>
      <c r="T429" s="445">
        <v>0</v>
      </c>
      <c r="U429" s="444">
        <v>0</v>
      </c>
      <c r="V429" s="444">
        <v>0</v>
      </c>
      <c r="W429" s="444">
        <v>0</v>
      </c>
      <c r="X429" s="444">
        <v>0</v>
      </c>
      <c r="Y429" s="446">
        <v>0</v>
      </c>
      <c r="Z429" s="199"/>
      <c r="AA429" s="245">
        <v>123900</v>
      </c>
      <c r="AB429" s="442">
        <v>0</v>
      </c>
      <c r="AC429" s="442">
        <v>0</v>
      </c>
      <c r="AD429" s="246">
        <v>23</v>
      </c>
      <c r="AE429" s="246">
        <v>0</v>
      </c>
      <c r="AF429" s="246">
        <v>0</v>
      </c>
      <c r="AG429" s="200"/>
      <c r="AH429" s="449"/>
      <c r="AI429" s="444"/>
      <c r="AJ429" s="444"/>
      <c r="AK429" s="444"/>
      <c r="AL429" s="444"/>
      <c r="AM429" s="444"/>
      <c r="AN429" s="199"/>
      <c r="AO429" s="450"/>
      <c r="AP429" s="444"/>
      <c r="AQ429" s="444"/>
      <c r="AR429" s="444"/>
      <c r="AS429" s="444"/>
      <c r="AT429" s="444"/>
      <c r="AU429" s="199"/>
      <c r="AV429" s="450"/>
      <c r="AW429" s="444"/>
      <c r="AX429" s="444"/>
      <c r="AY429" s="444"/>
      <c r="AZ429" s="444"/>
      <c r="BA429" s="444"/>
      <c r="BB429" s="199"/>
    </row>
    <row r="430" spans="1:54" x14ac:dyDescent="0.3">
      <c r="A430" s="199" t="s">
        <v>1532</v>
      </c>
      <c r="B430" s="199" t="s">
        <v>23</v>
      </c>
      <c r="C430" s="199" t="s">
        <v>23</v>
      </c>
      <c r="D430" s="441" t="s">
        <v>1998</v>
      </c>
      <c r="E430" s="435" t="s">
        <v>1974</v>
      </c>
      <c r="F430" s="441" t="s">
        <v>38</v>
      </c>
      <c r="G430" s="441" t="s">
        <v>38</v>
      </c>
      <c r="H430" s="245">
        <v>123900</v>
      </c>
      <c r="I430" s="246">
        <v>0</v>
      </c>
      <c r="J430" s="246">
        <v>0</v>
      </c>
      <c r="K430" s="442" t="s">
        <v>1020</v>
      </c>
      <c r="L430" s="322">
        <v>0</v>
      </c>
      <c r="M430" s="246">
        <v>0</v>
      </c>
      <c r="N430" s="246">
        <v>0</v>
      </c>
      <c r="O430" s="246">
        <v>0</v>
      </c>
      <c r="P430" s="246">
        <v>0</v>
      </c>
      <c r="Q430" s="246">
        <v>0</v>
      </c>
      <c r="R430" s="443">
        <v>0</v>
      </c>
      <c r="S430" s="444">
        <v>0</v>
      </c>
      <c r="T430" s="445">
        <v>0</v>
      </c>
      <c r="U430" s="444">
        <v>0</v>
      </c>
      <c r="V430" s="444">
        <v>0</v>
      </c>
      <c r="W430" s="444">
        <v>0</v>
      </c>
      <c r="X430" s="444">
        <v>0</v>
      </c>
      <c r="Y430" s="446">
        <v>0</v>
      </c>
      <c r="Z430" s="246"/>
      <c r="AA430" s="245">
        <v>123900</v>
      </c>
      <c r="AB430" s="442">
        <v>44</v>
      </c>
      <c r="AC430" s="442">
        <v>44</v>
      </c>
      <c r="AD430" s="246">
        <v>-18</v>
      </c>
      <c r="AE430" s="246">
        <v>2</v>
      </c>
      <c r="AF430" s="246">
        <v>88</v>
      </c>
      <c r="AG430" s="200"/>
      <c r="AH430" s="449"/>
      <c r="AI430" s="444"/>
      <c r="AJ430" s="444"/>
      <c r="AK430" s="444"/>
      <c r="AL430" s="444"/>
      <c r="AM430" s="444"/>
      <c r="AN430" s="246"/>
      <c r="AO430" s="450"/>
      <c r="AP430" s="444"/>
      <c r="AQ430" s="444"/>
      <c r="AR430" s="444"/>
      <c r="AS430" s="444"/>
      <c r="AT430" s="444"/>
      <c r="AU430" s="246"/>
      <c r="AV430" s="450"/>
      <c r="AW430" s="444"/>
      <c r="AX430" s="444"/>
      <c r="AY430" s="444"/>
      <c r="AZ430" s="444"/>
      <c r="BA430" s="444"/>
      <c r="BB430" s="246"/>
    </row>
    <row r="431" spans="1:54" x14ac:dyDescent="0.3">
      <c r="A431" s="21" t="s">
        <v>991</v>
      </c>
      <c r="B431" s="21" t="s">
        <v>17</v>
      </c>
      <c r="C431" s="21" t="s">
        <v>17</v>
      </c>
      <c r="D431" s="299" t="s">
        <v>1998</v>
      </c>
      <c r="E431" s="435" t="s">
        <v>38</v>
      </c>
      <c r="F431" s="299" t="s">
        <v>1971</v>
      </c>
      <c r="G431" s="299" t="s">
        <v>38</v>
      </c>
      <c r="H431" s="241">
        <v>360400</v>
      </c>
      <c r="I431" s="20">
        <v>850</v>
      </c>
      <c r="J431" s="20">
        <v>13</v>
      </c>
      <c r="K431" s="417">
        <v>65.384615384615387</v>
      </c>
      <c r="L431" s="243">
        <v>850</v>
      </c>
      <c r="M431" s="20">
        <v>13</v>
      </c>
      <c r="N431" s="20">
        <v>65.384615384615387</v>
      </c>
      <c r="O431" s="20">
        <v>1772</v>
      </c>
      <c r="P431" s="20">
        <v>22</v>
      </c>
      <c r="Q431" s="20">
        <v>80.5</v>
      </c>
      <c r="R431" s="414">
        <v>1363</v>
      </c>
      <c r="S431" s="378">
        <v>17</v>
      </c>
      <c r="T431" s="415">
        <v>80.2</v>
      </c>
      <c r="U431" s="378">
        <v>1062</v>
      </c>
      <c r="V431" s="378">
        <v>21</v>
      </c>
      <c r="W431" s="378">
        <v>50.57</v>
      </c>
      <c r="X431" s="378">
        <v>0</v>
      </c>
      <c r="Y431" s="416">
        <v>0</v>
      </c>
      <c r="Z431" s="20"/>
      <c r="AA431" s="241">
        <v>390500</v>
      </c>
      <c r="AB431" s="417">
        <v>74.5</v>
      </c>
      <c r="AC431" s="417">
        <v>61.333333333333336</v>
      </c>
      <c r="AD431" s="20">
        <v>116</v>
      </c>
      <c r="AE431" s="20">
        <v>8</v>
      </c>
      <c r="AF431" s="20">
        <v>596</v>
      </c>
      <c r="AH431" s="379"/>
      <c r="AI431" s="378"/>
      <c r="AJ431" s="378"/>
      <c r="AK431" s="378"/>
      <c r="AL431" s="378"/>
      <c r="AM431" s="378"/>
      <c r="AN431" s="21"/>
      <c r="AO431" s="418"/>
      <c r="AP431" s="378"/>
      <c r="AQ431" s="378"/>
      <c r="AR431" s="378"/>
      <c r="AS431" s="378"/>
      <c r="AT431" s="378"/>
      <c r="AU431" s="21"/>
      <c r="AV431" s="418"/>
      <c r="AW431" s="378"/>
      <c r="AX431" s="378"/>
      <c r="AY431" s="378"/>
      <c r="AZ431" s="378"/>
      <c r="BA431" s="378"/>
      <c r="BB431" s="21"/>
    </row>
    <row r="432" spans="1:54" x14ac:dyDescent="0.3">
      <c r="A432" s="21" t="s">
        <v>1266</v>
      </c>
      <c r="B432" s="21" t="s">
        <v>23</v>
      </c>
      <c r="C432" s="21" t="s">
        <v>23</v>
      </c>
      <c r="D432" s="299" t="s">
        <v>1998</v>
      </c>
      <c r="E432" s="299" t="s">
        <v>11</v>
      </c>
      <c r="F432" s="299" t="s">
        <v>11</v>
      </c>
      <c r="G432" s="299" t="s">
        <v>1998</v>
      </c>
      <c r="H432" s="241">
        <v>429900</v>
      </c>
      <c r="I432" s="20">
        <v>347</v>
      </c>
      <c r="J432" s="20">
        <v>4</v>
      </c>
      <c r="K432" s="417">
        <v>86.75</v>
      </c>
      <c r="L432" s="243">
        <v>347</v>
      </c>
      <c r="M432" s="20">
        <v>4</v>
      </c>
      <c r="N432" s="20">
        <v>86.75</v>
      </c>
      <c r="O432" s="20">
        <v>1695</v>
      </c>
      <c r="P432" s="20">
        <v>18</v>
      </c>
      <c r="Q432" s="20">
        <v>94.2</v>
      </c>
      <c r="R432" s="414">
        <v>1260</v>
      </c>
      <c r="S432" s="378">
        <v>13</v>
      </c>
      <c r="T432" s="415">
        <v>96.9</v>
      </c>
      <c r="U432" s="378">
        <v>1825</v>
      </c>
      <c r="V432" s="378">
        <v>18</v>
      </c>
      <c r="W432" s="378">
        <v>101.39</v>
      </c>
      <c r="X432" s="378">
        <v>1788</v>
      </c>
      <c r="Y432" s="416">
        <v>22</v>
      </c>
      <c r="Z432" s="280"/>
      <c r="AA432" s="241">
        <v>383900</v>
      </c>
      <c r="AB432" s="417">
        <v>63.6</v>
      </c>
      <c r="AC432" s="417">
        <v>61</v>
      </c>
      <c r="AD432" s="20">
        <v>123</v>
      </c>
      <c r="AE432" s="20">
        <v>5</v>
      </c>
      <c r="AF432" s="20">
        <v>318</v>
      </c>
      <c r="AH432" s="418"/>
      <c r="AI432" s="378"/>
      <c r="AJ432" s="378"/>
      <c r="AK432" s="378"/>
      <c r="AL432" s="378"/>
      <c r="AM432" s="378"/>
      <c r="AN432" s="20"/>
      <c r="AO432" s="418"/>
      <c r="AP432" s="378"/>
      <c r="AQ432" s="378"/>
      <c r="AR432" s="378"/>
      <c r="AS432" s="378"/>
      <c r="AT432" s="378"/>
      <c r="AU432" s="20"/>
      <c r="AV432" s="418"/>
      <c r="AW432" s="378"/>
      <c r="AX432" s="378"/>
      <c r="AY432" s="378"/>
      <c r="AZ432" s="378"/>
      <c r="BA432" s="378"/>
      <c r="BB432" s="20"/>
    </row>
    <row r="433" spans="1:54" x14ac:dyDescent="0.3">
      <c r="A433" s="21" t="s">
        <v>914</v>
      </c>
      <c r="B433" s="21" t="s">
        <v>20</v>
      </c>
      <c r="C433" s="21" t="s">
        <v>20</v>
      </c>
      <c r="D433" s="299" t="s">
        <v>1998</v>
      </c>
      <c r="E433" s="299" t="s">
        <v>11</v>
      </c>
      <c r="F433" s="299" t="s">
        <v>11</v>
      </c>
      <c r="G433" s="299" t="s">
        <v>1998</v>
      </c>
      <c r="H433" s="241">
        <v>290900</v>
      </c>
      <c r="I433" s="20">
        <v>411</v>
      </c>
      <c r="J433" s="20">
        <v>7</v>
      </c>
      <c r="K433" s="417">
        <v>58.714285714285715</v>
      </c>
      <c r="L433" s="243">
        <v>411</v>
      </c>
      <c r="M433" s="20">
        <v>7</v>
      </c>
      <c r="N433" s="20">
        <v>58.714285714285715</v>
      </c>
      <c r="O433" s="20">
        <v>109</v>
      </c>
      <c r="P433" s="20">
        <v>2</v>
      </c>
      <c r="Q433" s="20">
        <v>54.5</v>
      </c>
      <c r="R433" s="414">
        <v>22</v>
      </c>
      <c r="S433" s="378">
        <v>1</v>
      </c>
      <c r="T433" s="415">
        <v>22</v>
      </c>
      <c r="U433" s="378">
        <v>0</v>
      </c>
      <c r="V433" s="378">
        <v>0</v>
      </c>
      <c r="W433" s="378">
        <v>0</v>
      </c>
      <c r="X433" s="378">
        <v>0</v>
      </c>
      <c r="Y433" s="416">
        <v>0</v>
      </c>
      <c r="Z433" s="21"/>
      <c r="AA433" s="241">
        <v>290900</v>
      </c>
      <c r="AB433" s="417">
        <v>15</v>
      </c>
      <c r="AC433" s="417">
        <v>15</v>
      </c>
      <c r="AD433" s="20">
        <v>97</v>
      </c>
      <c r="AE433" s="20">
        <v>1</v>
      </c>
      <c r="AF433" s="20">
        <v>15</v>
      </c>
      <c r="AH433" s="379"/>
      <c r="AI433" s="378"/>
      <c r="AJ433" s="378"/>
      <c r="AK433" s="378"/>
      <c r="AL433" s="378"/>
      <c r="AM433" s="378"/>
      <c r="AN433" s="21"/>
      <c r="AO433" s="418"/>
      <c r="AP433" s="378"/>
      <c r="AQ433" s="378"/>
      <c r="AR433" s="378"/>
      <c r="AS433" s="378"/>
      <c r="AT433" s="378"/>
      <c r="AU433" s="21"/>
      <c r="AV433" s="418"/>
      <c r="AW433" s="378"/>
      <c r="AX433" s="378"/>
      <c r="AY433" s="378"/>
      <c r="AZ433" s="378"/>
      <c r="BA433" s="378"/>
      <c r="BB433" s="21"/>
    </row>
    <row r="434" spans="1:54" x14ac:dyDescent="0.3">
      <c r="A434" s="21" t="s">
        <v>1267</v>
      </c>
      <c r="B434" s="21" t="s">
        <v>2</v>
      </c>
      <c r="C434" s="21" t="s">
        <v>2</v>
      </c>
      <c r="D434" s="299" t="s">
        <v>1998</v>
      </c>
      <c r="E434" s="299" t="s">
        <v>38</v>
      </c>
      <c r="F434" s="299" t="s">
        <v>38</v>
      </c>
      <c r="G434" s="299" t="s">
        <v>1998</v>
      </c>
      <c r="H434" s="241">
        <v>519100</v>
      </c>
      <c r="I434" s="20">
        <v>253</v>
      </c>
      <c r="J434" s="20">
        <v>4</v>
      </c>
      <c r="K434" s="417">
        <v>63.25</v>
      </c>
      <c r="L434" s="243">
        <v>253</v>
      </c>
      <c r="M434" s="20">
        <v>4</v>
      </c>
      <c r="N434" s="20">
        <v>63.25</v>
      </c>
      <c r="O434" s="20">
        <v>1261</v>
      </c>
      <c r="P434" s="20">
        <v>18</v>
      </c>
      <c r="Q434" s="20">
        <v>70.099999999999994</v>
      </c>
      <c r="R434" s="414">
        <v>1092</v>
      </c>
      <c r="S434" s="378">
        <v>16</v>
      </c>
      <c r="T434" s="415">
        <v>68.2</v>
      </c>
      <c r="U434" s="378">
        <v>1575</v>
      </c>
      <c r="V434" s="378">
        <v>22</v>
      </c>
      <c r="W434" s="378">
        <v>71.59</v>
      </c>
      <c r="X434" s="378">
        <v>784</v>
      </c>
      <c r="Y434" s="416">
        <v>10</v>
      </c>
      <c r="Z434" s="280"/>
      <c r="AA434" s="241">
        <v>432000</v>
      </c>
      <c r="AB434" s="417">
        <v>64.25</v>
      </c>
      <c r="AC434" s="417">
        <v>54.666666666666664</v>
      </c>
      <c r="AD434" s="20">
        <v>161</v>
      </c>
      <c r="AE434" s="20">
        <v>4</v>
      </c>
      <c r="AF434" s="20">
        <v>257</v>
      </c>
      <c r="AH434" s="379"/>
      <c r="AI434" s="378"/>
      <c r="AJ434" s="378"/>
      <c r="AK434" s="378"/>
      <c r="AL434" s="378"/>
      <c r="AM434" s="378"/>
      <c r="AN434" s="21"/>
      <c r="AO434" s="418"/>
      <c r="AP434" s="378"/>
      <c r="AQ434" s="378"/>
      <c r="AR434" s="378"/>
      <c r="AS434" s="378"/>
      <c r="AT434" s="378"/>
      <c r="AU434" s="21"/>
      <c r="AV434" s="418"/>
      <c r="AW434" s="378"/>
      <c r="AX434" s="378"/>
      <c r="AY434" s="378"/>
      <c r="AZ434" s="378"/>
      <c r="BA434" s="378"/>
      <c r="BB434" s="21"/>
    </row>
    <row r="435" spans="1:54" x14ac:dyDescent="0.3">
      <c r="A435" s="21" t="s">
        <v>1268</v>
      </c>
      <c r="B435" s="21" t="s">
        <v>13</v>
      </c>
      <c r="C435" s="21" t="s">
        <v>13</v>
      </c>
      <c r="D435" s="299" t="s">
        <v>1998</v>
      </c>
      <c r="E435" s="299" t="s">
        <v>10</v>
      </c>
      <c r="F435" s="299" t="s">
        <v>10</v>
      </c>
      <c r="G435" s="299" t="s">
        <v>1998</v>
      </c>
      <c r="H435" s="241">
        <v>500300</v>
      </c>
      <c r="I435" s="20">
        <v>1999</v>
      </c>
      <c r="J435" s="20">
        <v>22</v>
      </c>
      <c r="K435" s="417">
        <v>90.86363636363636</v>
      </c>
      <c r="L435" s="243">
        <v>1999</v>
      </c>
      <c r="M435" s="20">
        <v>22</v>
      </c>
      <c r="N435" s="20">
        <v>90.86363636363636</v>
      </c>
      <c r="O435" s="20">
        <v>2587</v>
      </c>
      <c r="P435" s="20">
        <v>22</v>
      </c>
      <c r="Q435" s="20">
        <v>117.6</v>
      </c>
      <c r="R435" s="414">
        <v>1913</v>
      </c>
      <c r="S435" s="378">
        <v>17</v>
      </c>
      <c r="T435" s="415">
        <v>112.5</v>
      </c>
      <c r="U435" s="378">
        <v>2169</v>
      </c>
      <c r="V435" s="378">
        <v>22</v>
      </c>
      <c r="W435" s="378">
        <v>98.59</v>
      </c>
      <c r="X435" s="378">
        <v>1757</v>
      </c>
      <c r="Y435" s="416">
        <v>19</v>
      </c>
      <c r="Z435" s="21"/>
      <c r="AA435" s="241">
        <v>399000</v>
      </c>
      <c r="AB435" s="417">
        <v>20</v>
      </c>
      <c r="AC435" s="417">
        <v>20</v>
      </c>
      <c r="AD435" s="20">
        <v>185</v>
      </c>
      <c r="AE435" s="20">
        <v>3</v>
      </c>
      <c r="AF435" s="20">
        <v>60</v>
      </c>
      <c r="AH435" s="379"/>
      <c r="AI435" s="378"/>
      <c r="AJ435" s="378"/>
      <c r="AK435" s="378"/>
      <c r="AL435" s="378"/>
      <c r="AM435" s="378"/>
      <c r="AN435" s="21"/>
      <c r="AO435" s="418"/>
      <c r="AP435" s="378"/>
      <c r="AQ435" s="378"/>
      <c r="AR435" s="378"/>
      <c r="AS435" s="378"/>
      <c r="AT435" s="378"/>
      <c r="AU435" s="21"/>
      <c r="AV435" s="418"/>
      <c r="AW435" s="378"/>
      <c r="AX435" s="378"/>
      <c r="AY435" s="378"/>
      <c r="AZ435" s="378"/>
      <c r="BA435" s="378"/>
      <c r="BB435" s="21"/>
    </row>
    <row r="436" spans="1:54" x14ac:dyDescent="0.3">
      <c r="A436" s="199" t="s">
        <v>1922</v>
      </c>
      <c r="B436" s="199" t="s">
        <v>20</v>
      </c>
      <c r="C436" s="199" t="s">
        <v>1020</v>
      </c>
      <c r="D436" s="441" t="s">
        <v>1020</v>
      </c>
      <c r="E436" s="441" t="s">
        <v>9</v>
      </c>
      <c r="F436" s="441" t="s">
        <v>1020</v>
      </c>
      <c r="G436" s="441" t="s">
        <v>1020</v>
      </c>
      <c r="H436" s="245">
        <v>117300</v>
      </c>
      <c r="I436" s="246" t="s">
        <v>1020</v>
      </c>
      <c r="J436" s="246" t="s">
        <v>1020</v>
      </c>
      <c r="K436" s="442" t="s">
        <v>1020</v>
      </c>
      <c r="L436" s="322" t="s">
        <v>1020</v>
      </c>
      <c r="M436" s="246" t="s">
        <v>1020</v>
      </c>
      <c r="N436" s="246" t="s">
        <v>1020</v>
      </c>
      <c r="O436" s="246" t="s">
        <v>1020</v>
      </c>
      <c r="P436" s="246" t="s">
        <v>1020</v>
      </c>
      <c r="Q436" s="246" t="s">
        <v>1020</v>
      </c>
      <c r="R436" s="443" t="s">
        <v>1020</v>
      </c>
      <c r="S436" s="444" t="s">
        <v>1020</v>
      </c>
      <c r="T436" s="445" t="s">
        <v>1020</v>
      </c>
      <c r="U436" s="444" t="s">
        <v>1020</v>
      </c>
      <c r="V436" s="444" t="s">
        <v>1020</v>
      </c>
      <c r="W436" s="444" t="s">
        <v>1020</v>
      </c>
      <c r="X436" s="444" t="s">
        <v>1020</v>
      </c>
      <c r="Y436" s="446" t="s">
        <v>1020</v>
      </c>
      <c r="Z436" s="199"/>
      <c r="AA436" s="245">
        <v>117300</v>
      </c>
      <c r="AB436" s="442">
        <v>0</v>
      </c>
      <c r="AC436" s="442">
        <v>0</v>
      </c>
      <c r="AD436" s="246">
        <v>22</v>
      </c>
      <c r="AE436" s="246">
        <v>0</v>
      </c>
      <c r="AF436" s="246">
        <v>0</v>
      </c>
      <c r="AG436" s="200"/>
      <c r="AH436" s="449"/>
      <c r="AI436" s="444"/>
      <c r="AJ436" s="444"/>
      <c r="AK436" s="444"/>
      <c r="AL436" s="444"/>
      <c r="AM436" s="444"/>
      <c r="AN436" s="199"/>
      <c r="AO436" s="450"/>
      <c r="AP436" s="444"/>
      <c r="AQ436" s="444"/>
      <c r="AR436" s="444"/>
      <c r="AS436" s="444"/>
      <c r="AT436" s="444"/>
      <c r="AU436" s="199"/>
      <c r="AV436" s="450"/>
      <c r="AW436" s="444"/>
      <c r="AX436" s="444"/>
      <c r="AY436" s="444"/>
      <c r="AZ436" s="444"/>
      <c r="BA436" s="444"/>
      <c r="BB436" s="199"/>
    </row>
    <row r="437" spans="1:54" x14ac:dyDescent="0.3">
      <c r="A437" s="21" t="s">
        <v>1923</v>
      </c>
      <c r="B437" s="21" t="s">
        <v>20</v>
      </c>
      <c r="C437" s="21" t="s">
        <v>20</v>
      </c>
      <c r="D437" s="299" t="s">
        <v>1998</v>
      </c>
      <c r="E437" s="435" t="s">
        <v>38</v>
      </c>
      <c r="F437" s="299" t="s">
        <v>1972</v>
      </c>
      <c r="G437" s="299" t="s">
        <v>38</v>
      </c>
      <c r="H437" s="241">
        <v>279100</v>
      </c>
      <c r="I437" s="20">
        <v>963</v>
      </c>
      <c r="J437" s="20">
        <v>19</v>
      </c>
      <c r="K437" s="417">
        <v>50.684210526315788</v>
      </c>
      <c r="L437" s="243">
        <v>963</v>
      </c>
      <c r="M437" s="20">
        <v>19</v>
      </c>
      <c r="N437" s="20">
        <v>50.684210526315788</v>
      </c>
      <c r="O437" s="20">
        <v>0</v>
      </c>
      <c r="P437" s="20">
        <v>0</v>
      </c>
      <c r="Q437" s="20">
        <v>0</v>
      </c>
      <c r="R437" s="414">
        <v>0</v>
      </c>
      <c r="S437" s="378">
        <v>0</v>
      </c>
      <c r="T437" s="415">
        <v>0</v>
      </c>
      <c r="U437" s="378">
        <v>0</v>
      </c>
      <c r="V437" s="378">
        <v>0</v>
      </c>
      <c r="W437" s="378">
        <v>0</v>
      </c>
      <c r="X437" s="378">
        <v>0</v>
      </c>
      <c r="Y437" s="416">
        <v>0</v>
      </c>
      <c r="Z437" s="21"/>
      <c r="AA437" s="241">
        <v>307300</v>
      </c>
      <c r="AB437" s="417">
        <v>59.571428571428569</v>
      </c>
      <c r="AC437" s="417">
        <v>56</v>
      </c>
      <c r="AD437" s="20">
        <v>64</v>
      </c>
      <c r="AE437" s="20">
        <v>7</v>
      </c>
      <c r="AF437" s="20">
        <v>417</v>
      </c>
      <c r="AH437" s="379"/>
      <c r="AI437" s="378"/>
      <c r="AJ437" s="378"/>
      <c r="AK437" s="378"/>
      <c r="AL437" s="378"/>
      <c r="AM437" s="378"/>
      <c r="AN437" s="21"/>
      <c r="AO437" s="418"/>
      <c r="AP437" s="378"/>
      <c r="AQ437" s="378"/>
      <c r="AR437" s="378"/>
      <c r="AS437" s="378"/>
      <c r="AT437" s="378"/>
      <c r="AU437" s="21"/>
      <c r="AV437" s="418"/>
      <c r="AW437" s="378"/>
      <c r="AX437" s="378"/>
      <c r="AY437" s="378"/>
      <c r="AZ437" s="378"/>
      <c r="BA437" s="378"/>
      <c r="BB437" s="21"/>
    </row>
    <row r="438" spans="1:54" x14ac:dyDescent="0.3">
      <c r="A438" s="199" t="s">
        <v>1924</v>
      </c>
      <c r="B438" s="199" t="s">
        <v>20</v>
      </c>
      <c r="C438" s="199" t="s">
        <v>1020</v>
      </c>
      <c r="D438" s="441" t="s">
        <v>1020</v>
      </c>
      <c r="E438" s="441" t="s">
        <v>1972</v>
      </c>
      <c r="F438" s="441" t="s">
        <v>1020</v>
      </c>
      <c r="G438" s="441" t="s">
        <v>1020</v>
      </c>
      <c r="H438" s="245">
        <v>180300</v>
      </c>
      <c r="I438" s="246" t="s">
        <v>1020</v>
      </c>
      <c r="J438" s="246" t="s">
        <v>1020</v>
      </c>
      <c r="K438" s="442" t="s">
        <v>1020</v>
      </c>
      <c r="L438" s="322" t="s">
        <v>1020</v>
      </c>
      <c r="M438" s="246" t="s">
        <v>1020</v>
      </c>
      <c r="N438" s="246" t="s">
        <v>1020</v>
      </c>
      <c r="O438" s="246" t="s">
        <v>1020</v>
      </c>
      <c r="P438" s="246" t="s">
        <v>1020</v>
      </c>
      <c r="Q438" s="246" t="s">
        <v>1020</v>
      </c>
      <c r="R438" s="443" t="s">
        <v>1020</v>
      </c>
      <c r="S438" s="444" t="s">
        <v>1020</v>
      </c>
      <c r="T438" s="445" t="s">
        <v>1020</v>
      </c>
      <c r="U438" s="444" t="s">
        <v>1020</v>
      </c>
      <c r="V438" s="444" t="s">
        <v>1020</v>
      </c>
      <c r="W438" s="444" t="s">
        <v>1020</v>
      </c>
      <c r="X438" s="444" t="s">
        <v>1020</v>
      </c>
      <c r="Y438" s="446" t="s">
        <v>1020</v>
      </c>
      <c r="Z438" s="199"/>
      <c r="AA438" s="245">
        <v>245100</v>
      </c>
      <c r="AB438" s="442">
        <v>57.5</v>
      </c>
      <c r="AC438" s="442">
        <v>37</v>
      </c>
      <c r="AD438" s="246">
        <v>77</v>
      </c>
      <c r="AE438" s="246">
        <v>6</v>
      </c>
      <c r="AF438" s="246">
        <v>345</v>
      </c>
      <c r="AG438" s="200"/>
      <c r="AH438" s="449"/>
      <c r="AI438" s="444"/>
      <c r="AJ438" s="444"/>
      <c r="AK438" s="444"/>
      <c r="AL438" s="444"/>
      <c r="AM438" s="444"/>
      <c r="AN438" s="199"/>
      <c r="AO438" s="450"/>
      <c r="AP438" s="444"/>
      <c r="AQ438" s="444"/>
      <c r="AR438" s="444"/>
      <c r="AS438" s="444"/>
      <c r="AT438" s="444"/>
      <c r="AU438" s="199"/>
      <c r="AV438" s="450"/>
      <c r="AW438" s="444"/>
      <c r="AX438" s="444"/>
      <c r="AY438" s="444"/>
      <c r="AZ438" s="444"/>
      <c r="BA438" s="444"/>
      <c r="BB438" s="199"/>
    </row>
    <row r="439" spans="1:54" x14ac:dyDescent="0.3">
      <c r="A439" s="21" t="s">
        <v>1533</v>
      </c>
      <c r="B439" s="21" t="s">
        <v>17</v>
      </c>
      <c r="C439" s="21" t="s">
        <v>17</v>
      </c>
      <c r="D439" s="299" t="s">
        <v>1998</v>
      </c>
      <c r="E439" s="435" t="s">
        <v>1974</v>
      </c>
      <c r="F439" s="299" t="s">
        <v>38</v>
      </c>
      <c r="G439" s="299" t="s">
        <v>38</v>
      </c>
      <c r="H439" s="241">
        <v>310400</v>
      </c>
      <c r="I439" s="20">
        <v>451</v>
      </c>
      <c r="J439" s="20">
        <v>8</v>
      </c>
      <c r="K439" s="417">
        <v>56.375</v>
      </c>
      <c r="L439" s="243">
        <v>451</v>
      </c>
      <c r="M439" s="20">
        <v>8</v>
      </c>
      <c r="N439" s="20">
        <v>56.375</v>
      </c>
      <c r="O439" s="20">
        <v>650</v>
      </c>
      <c r="P439" s="20">
        <v>11</v>
      </c>
      <c r="Q439" s="20">
        <v>59.1</v>
      </c>
      <c r="R439" s="414">
        <v>685</v>
      </c>
      <c r="S439" s="378">
        <v>12</v>
      </c>
      <c r="T439" s="415">
        <v>57.1</v>
      </c>
      <c r="U439" s="378">
        <v>1798</v>
      </c>
      <c r="V439" s="378">
        <v>22</v>
      </c>
      <c r="W439" s="378">
        <v>81.73</v>
      </c>
      <c r="X439" s="378">
        <v>300</v>
      </c>
      <c r="Y439" s="416">
        <v>5</v>
      </c>
      <c r="Z439" s="298"/>
      <c r="AA439" s="241">
        <v>446300</v>
      </c>
      <c r="AB439" s="417">
        <v>86.5</v>
      </c>
      <c r="AC439" s="417">
        <v>99</v>
      </c>
      <c r="AD439" s="20">
        <v>59</v>
      </c>
      <c r="AE439" s="20">
        <v>8</v>
      </c>
      <c r="AF439" s="20">
        <v>692</v>
      </c>
      <c r="AH439" s="379"/>
      <c r="AI439" s="378"/>
      <c r="AJ439" s="378"/>
      <c r="AK439" s="378"/>
      <c r="AL439" s="378"/>
      <c r="AM439" s="378"/>
      <c r="AN439" s="63"/>
      <c r="AO439" s="418"/>
      <c r="AP439" s="378"/>
      <c r="AQ439" s="378"/>
      <c r="AR439" s="378"/>
      <c r="AS439" s="378"/>
      <c r="AT439" s="378"/>
      <c r="AU439" s="63"/>
      <c r="AV439" s="418"/>
      <c r="AW439" s="378"/>
      <c r="AX439" s="378"/>
      <c r="AY439" s="378"/>
      <c r="AZ439" s="378"/>
      <c r="BA439" s="378"/>
      <c r="BB439" s="63"/>
    </row>
    <row r="440" spans="1:54" x14ac:dyDescent="0.3">
      <c r="A440" s="199" t="s">
        <v>1534</v>
      </c>
      <c r="B440" s="199" t="s">
        <v>14</v>
      </c>
      <c r="C440" s="199" t="s">
        <v>14</v>
      </c>
      <c r="D440" s="441" t="s">
        <v>1998</v>
      </c>
      <c r="E440" s="435" t="s">
        <v>1972</v>
      </c>
      <c r="F440" s="441" t="s">
        <v>10</v>
      </c>
      <c r="G440" s="441" t="s">
        <v>38</v>
      </c>
      <c r="H440" s="245">
        <v>123900</v>
      </c>
      <c r="I440" s="246">
        <v>32</v>
      </c>
      <c r="J440" s="246">
        <v>2</v>
      </c>
      <c r="K440" s="442">
        <v>16</v>
      </c>
      <c r="L440" s="322">
        <v>32</v>
      </c>
      <c r="M440" s="246">
        <v>2</v>
      </c>
      <c r="N440" s="246">
        <v>16</v>
      </c>
      <c r="O440" s="246">
        <v>342</v>
      </c>
      <c r="P440" s="246">
        <v>9</v>
      </c>
      <c r="Q440" s="246">
        <v>38</v>
      </c>
      <c r="R440" s="443">
        <v>0</v>
      </c>
      <c r="S440" s="444">
        <v>0</v>
      </c>
      <c r="T440" s="445">
        <v>0</v>
      </c>
      <c r="U440" s="444">
        <v>0</v>
      </c>
      <c r="V440" s="444">
        <v>0</v>
      </c>
      <c r="W440" s="444">
        <v>0</v>
      </c>
      <c r="X440" s="444">
        <v>0</v>
      </c>
      <c r="Y440" s="446">
        <v>0</v>
      </c>
      <c r="Z440" s="301"/>
      <c r="AA440" s="245">
        <v>123900</v>
      </c>
      <c r="AB440" s="442">
        <v>0</v>
      </c>
      <c r="AC440" s="442">
        <v>0</v>
      </c>
      <c r="AD440" s="246">
        <v>23</v>
      </c>
      <c r="AE440" s="246">
        <v>0</v>
      </c>
      <c r="AF440" s="246">
        <v>0</v>
      </c>
      <c r="AG440" s="200"/>
      <c r="AH440" s="450"/>
      <c r="AI440" s="444"/>
      <c r="AJ440" s="444"/>
      <c r="AK440" s="444"/>
      <c r="AL440" s="444"/>
      <c r="AM440" s="444"/>
      <c r="AN440" s="278"/>
      <c r="AO440" s="450"/>
      <c r="AP440" s="444"/>
      <c r="AQ440" s="444"/>
      <c r="AR440" s="444"/>
      <c r="AS440" s="444"/>
      <c r="AT440" s="444"/>
      <c r="AU440" s="278"/>
      <c r="AV440" s="450"/>
      <c r="AW440" s="444"/>
      <c r="AX440" s="444"/>
      <c r="AY440" s="444"/>
      <c r="AZ440" s="444"/>
      <c r="BA440" s="444"/>
      <c r="BB440" s="278"/>
    </row>
    <row r="441" spans="1:54" x14ac:dyDescent="0.3">
      <c r="A441" s="21" t="s">
        <v>915</v>
      </c>
      <c r="B441" s="21" t="s">
        <v>3</v>
      </c>
      <c r="C441" s="21" t="s">
        <v>3</v>
      </c>
      <c r="D441" s="299" t="s">
        <v>1998</v>
      </c>
      <c r="E441" s="299" t="s">
        <v>10</v>
      </c>
      <c r="F441" s="299" t="s">
        <v>10</v>
      </c>
      <c r="G441" s="299" t="s">
        <v>1998</v>
      </c>
      <c r="H441" s="241">
        <v>634400</v>
      </c>
      <c r="I441" s="20">
        <v>2535</v>
      </c>
      <c r="J441" s="20">
        <v>22</v>
      </c>
      <c r="K441" s="417">
        <v>115.22727272727273</v>
      </c>
      <c r="L441" s="243">
        <v>2535</v>
      </c>
      <c r="M441" s="20">
        <v>22</v>
      </c>
      <c r="N441" s="20">
        <v>115.22727272727273</v>
      </c>
      <c r="O441" s="20">
        <v>2829</v>
      </c>
      <c r="P441" s="20">
        <v>22</v>
      </c>
      <c r="Q441" s="20">
        <v>128.6</v>
      </c>
      <c r="R441" s="414">
        <v>2057</v>
      </c>
      <c r="S441" s="378">
        <v>17</v>
      </c>
      <c r="T441" s="415">
        <v>121</v>
      </c>
      <c r="U441" s="378">
        <v>2710</v>
      </c>
      <c r="V441" s="378">
        <v>22</v>
      </c>
      <c r="W441" s="378">
        <v>123.18</v>
      </c>
      <c r="X441" s="378">
        <v>2414</v>
      </c>
      <c r="Y441" s="416">
        <v>19</v>
      </c>
      <c r="Z441" s="280"/>
      <c r="AA441" s="241">
        <v>580900</v>
      </c>
      <c r="AB441" s="417">
        <v>104.375</v>
      </c>
      <c r="AC441" s="417">
        <v>105</v>
      </c>
      <c r="AD441" s="20">
        <v>145</v>
      </c>
      <c r="AE441" s="20">
        <v>8</v>
      </c>
      <c r="AF441" s="20">
        <v>835</v>
      </c>
      <c r="AH441" s="379"/>
      <c r="AI441" s="378"/>
      <c r="AJ441" s="378"/>
      <c r="AK441" s="378"/>
      <c r="AL441" s="378"/>
      <c r="AM441" s="378"/>
      <c r="AN441" s="25"/>
      <c r="AO441" s="418"/>
      <c r="AP441" s="378"/>
      <c r="AQ441" s="378"/>
      <c r="AR441" s="378"/>
      <c r="AS441" s="378"/>
      <c r="AT441" s="378"/>
      <c r="AU441" s="25"/>
      <c r="AV441" s="418"/>
      <c r="AW441" s="378"/>
      <c r="AX441" s="378"/>
      <c r="AY441" s="378"/>
      <c r="AZ441" s="378"/>
      <c r="BA441" s="378"/>
      <c r="BB441" s="25"/>
    </row>
    <row r="442" spans="1:54" x14ac:dyDescent="0.3">
      <c r="A442" s="199" t="s">
        <v>992</v>
      </c>
      <c r="B442" s="199" t="s">
        <v>13</v>
      </c>
      <c r="C442" s="199" t="s">
        <v>13</v>
      </c>
      <c r="D442" s="441" t="s">
        <v>1998</v>
      </c>
      <c r="E442" s="441" t="s">
        <v>9</v>
      </c>
      <c r="F442" s="441" t="s">
        <v>9</v>
      </c>
      <c r="G442" s="441" t="s">
        <v>1998</v>
      </c>
      <c r="H442" s="245">
        <v>148400</v>
      </c>
      <c r="I442" s="246">
        <v>0</v>
      </c>
      <c r="J442" s="246">
        <v>0</v>
      </c>
      <c r="K442" s="442" t="s">
        <v>1020</v>
      </c>
      <c r="L442" s="322">
        <v>0</v>
      </c>
      <c r="M442" s="246">
        <v>0</v>
      </c>
      <c r="N442" s="246">
        <v>0</v>
      </c>
      <c r="O442" s="246">
        <v>513</v>
      </c>
      <c r="P442" s="246">
        <v>9</v>
      </c>
      <c r="Q442" s="246">
        <v>57</v>
      </c>
      <c r="R442" s="443">
        <v>0</v>
      </c>
      <c r="S442" s="444">
        <v>0</v>
      </c>
      <c r="T442" s="445">
        <v>0</v>
      </c>
      <c r="U442" s="444">
        <v>0</v>
      </c>
      <c r="V442" s="444">
        <v>0</v>
      </c>
      <c r="W442" s="444">
        <v>0</v>
      </c>
      <c r="X442" s="444">
        <v>0</v>
      </c>
      <c r="Y442" s="446">
        <v>0</v>
      </c>
      <c r="Z442" s="301"/>
      <c r="AA442" s="245">
        <v>148400</v>
      </c>
      <c r="AB442" s="442">
        <v>0</v>
      </c>
      <c r="AC442" s="442">
        <v>0</v>
      </c>
      <c r="AD442" s="246">
        <v>28</v>
      </c>
      <c r="AE442" s="246">
        <v>0</v>
      </c>
      <c r="AF442" s="246">
        <v>0</v>
      </c>
      <c r="AG442" s="200"/>
      <c r="AH442" s="450"/>
      <c r="AI442" s="444"/>
      <c r="AJ442" s="444"/>
      <c r="AK442" s="444"/>
      <c r="AL442" s="444"/>
      <c r="AM442" s="444"/>
      <c r="AN442" s="451"/>
      <c r="AO442" s="450"/>
      <c r="AP442" s="444"/>
      <c r="AQ442" s="444"/>
      <c r="AR442" s="444"/>
      <c r="AS442" s="444"/>
      <c r="AT442" s="444"/>
      <c r="AU442" s="451"/>
      <c r="AV442" s="450"/>
      <c r="AW442" s="444"/>
      <c r="AX442" s="444"/>
      <c r="AY442" s="444"/>
      <c r="AZ442" s="444"/>
      <c r="BA442" s="444"/>
      <c r="BB442" s="451"/>
    </row>
    <row r="443" spans="1:54" x14ac:dyDescent="0.3">
      <c r="A443" s="199" t="s">
        <v>1925</v>
      </c>
      <c r="B443" s="199" t="s">
        <v>19</v>
      </c>
      <c r="C443" s="199" t="s">
        <v>1020</v>
      </c>
      <c r="D443" s="441" t="s">
        <v>1020</v>
      </c>
      <c r="E443" s="441" t="s">
        <v>1973</v>
      </c>
      <c r="F443" s="441" t="s">
        <v>1020</v>
      </c>
      <c r="G443" s="441" t="s">
        <v>1020</v>
      </c>
      <c r="H443" s="245">
        <v>102400</v>
      </c>
      <c r="I443" s="246" t="s">
        <v>1020</v>
      </c>
      <c r="J443" s="246" t="s">
        <v>1020</v>
      </c>
      <c r="K443" s="442" t="s">
        <v>1020</v>
      </c>
      <c r="L443" s="322" t="s">
        <v>1020</v>
      </c>
      <c r="M443" s="246" t="s">
        <v>1020</v>
      </c>
      <c r="N443" s="246" t="s">
        <v>1020</v>
      </c>
      <c r="O443" s="246" t="s">
        <v>1020</v>
      </c>
      <c r="P443" s="246" t="s">
        <v>1020</v>
      </c>
      <c r="Q443" s="246" t="s">
        <v>1020</v>
      </c>
      <c r="R443" s="443" t="s">
        <v>1020</v>
      </c>
      <c r="S443" s="444" t="s">
        <v>1020</v>
      </c>
      <c r="T443" s="445" t="s">
        <v>1020</v>
      </c>
      <c r="U443" s="444" t="s">
        <v>1020</v>
      </c>
      <c r="V443" s="444" t="s">
        <v>1020</v>
      </c>
      <c r="W443" s="444" t="s">
        <v>1020</v>
      </c>
      <c r="X443" s="444" t="s">
        <v>1020</v>
      </c>
      <c r="Y443" s="446" t="s">
        <v>1020</v>
      </c>
      <c r="Z443" s="199"/>
      <c r="AA443" s="245">
        <v>102400</v>
      </c>
      <c r="AB443" s="442">
        <v>0</v>
      </c>
      <c r="AC443" s="442">
        <v>0</v>
      </c>
      <c r="AD443" s="246">
        <v>19</v>
      </c>
      <c r="AE443" s="246">
        <v>0</v>
      </c>
      <c r="AF443" s="246">
        <v>0</v>
      </c>
      <c r="AG443" s="200"/>
      <c r="AH443" s="449"/>
      <c r="AI443" s="444"/>
      <c r="AJ443" s="444"/>
      <c r="AK443" s="444"/>
      <c r="AL443" s="444"/>
      <c r="AM443" s="444"/>
      <c r="AN443" s="199"/>
      <c r="AO443" s="450"/>
      <c r="AP443" s="444"/>
      <c r="AQ443" s="444"/>
      <c r="AR443" s="444"/>
      <c r="AS443" s="444"/>
      <c r="AT443" s="444"/>
      <c r="AU443" s="199"/>
      <c r="AV443" s="450"/>
      <c r="AW443" s="444"/>
      <c r="AX443" s="444"/>
      <c r="AY443" s="444"/>
      <c r="AZ443" s="444"/>
      <c r="BA443" s="444"/>
      <c r="BB443" s="199"/>
    </row>
    <row r="444" spans="1:54" x14ac:dyDescent="0.3">
      <c r="A444" s="21" t="s">
        <v>1270</v>
      </c>
      <c r="B444" s="21" t="s">
        <v>20</v>
      </c>
      <c r="C444" s="21" t="s">
        <v>20</v>
      </c>
      <c r="D444" s="299" t="s">
        <v>1998</v>
      </c>
      <c r="E444" s="435" t="s">
        <v>1971</v>
      </c>
      <c r="F444" s="299" t="s">
        <v>1972</v>
      </c>
      <c r="G444" s="299" t="s">
        <v>38</v>
      </c>
      <c r="H444" s="241">
        <v>264600</v>
      </c>
      <c r="I444" s="20">
        <v>769</v>
      </c>
      <c r="J444" s="20">
        <v>16</v>
      </c>
      <c r="K444" s="417">
        <v>48.0625</v>
      </c>
      <c r="L444" s="243">
        <v>769</v>
      </c>
      <c r="M444" s="20">
        <v>16</v>
      </c>
      <c r="N444" s="20">
        <v>48.0625</v>
      </c>
      <c r="O444" s="20">
        <v>66</v>
      </c>
      <c r="P444" s="20">
        <v>2</v>
      </c>
      <c r="Q444" s="20">
        <v>33</v>
      </c>
      <c r="R444" s="414">
        <v>52</v>
      </c>
      <c r="S444" s="378">
        <v>1</v>
      </c>
      <c r="T444" s="415">
        <v>52</v>
      </c>
      <c r="U444" s="378">
        <v>0</v>
      </c>
      <c r="V444" s="378">
        <v>0</v>
      </c>
      <c r="W444" s="378">
        <v>0</v>
      </c>
      <c r="X444" s="378">
        <v>0</v>
      </c>
      <c r="Y444" s="416">
        <v>0</v>
      </c>
      <c r="Z444" s="298"/>
      <c r="AA444" s="241">
        <v>224600</v>
      </c>
      <c r="AB444" s="417">
        <v>33</v>
      </c>
      <c r="AC444" s="417">
        <v>35.333333333333336</v>
      </c>
      <c r="AD444" s="20">
        <v>54</v>
      </c>
      <c r="AE444" s="20">
        <v>4</v>
      </c>
      <c r="AF444" s="20">
        <v>132</v>
      </c>
      <c r="AH444" s="418"/>
      <c r="AI444" s="378"/>
      <c r="AJ444" s="378"/>
      <c r="AK444" s="378"/>
      <c r="AL444" s="378"/>
      <c r="AM444" s="378"/>
      <c r="AN444" s="21"/>
      <c r="AO444" s="418"/>
      <c r="AP444" s="378"/>
      <c r="AQ444" s="378"/>
      <c r="AR444" s="378"/>
      <c r="AS444" s="378"/>
      <c r="AT444" s="378"/>
      <c r="AU444" s="21"/>
      <c r="AV444" s="418"/>
      <c r="AW444" s="378"/>
      <c r="AX444" s="378"/>
      <c r="AY444" s="378"/>
      <c r="AZ444" s="378"/>
      <c r="BA444" s="378"/>
      <c r="BB444" s="21"/>
    </row>
    <row r="445" spans="1:54" x14ac:dyDescent="0.3">
      <c r="A445" s="199" t="s">
        <v>1926</v>
      </c>
      <c r="B445" s="199" t="s">
        <v>24</v>
      </c>
      <c r="C445" s="199" t="s">
        <v>1020</v>
      </c>
      <c r="D445" s="441" t="s">
        <v>1020</v>
      </c>
      <c r="E445" s="441" t="s">
        <v>1972</v>
      </c>
      <c r="F445" s="441" t="s">
        <v>1020</v>
      </c>
      <c r="G445" s="441" t="s">
        <v>1020</v>
      </c>
      <c r="H445" s="245">
        <v>102400</v>
      </c>
      <c r="I445" s="246" t="s">
        <v>1020</v>
      </c>
      <c r="J445" s="246" t="s">
        <v>1020</v>
      </c>
      <c r="K445" s="442" t="s">
        <v>1020</v>
      </c>
      <c r="L445" s="322" t="s">
        <v>1020</v>
      </c>
      <c r="M445" s="246" t="s">
        <v>1020</v>
      </c>
      <c r="N445" s="246" t="s">
        <v>1020</v>
      </c>
      <c r="O445" s="246" t="s">
        <v>1020</v>
      </c>
      <c r="P445" s="246" t="s">
        <v>1020</v>
      </c>
      <c r="Q445" s="246" t="s">
        <v>1020</v>
      </c>
      <c r="R445" s="443" t="s">
        <v>1020</v>
      </c>
      <c r="S445" s="444" t="s">
        <v>1020</v>
      </c>
      <c r="T445" s="445" t="s">
        <v>1020</v>
      </c>
      <c r="U445" s="444" t="s">
        <v>1020</v>
      </c>
      <c r="V445" s="444" t="s">
        <v>1020</v>
      </c>
      <c r="W445" s="444" t="s">
        <v>1020</v>
      </c>
      <c r="X445" s="444" t="s">
        <v>1020</v>
      </c>
      <c r="Y445" s="446" t="s">
        <v>1020</v>
      </c>
      <c r="Z445" s="246"/>
      <c r="AA445" s="245">
        <v>102400</v>
      </c>
      <c r="AB445" s="442">
        <v>0</v>
      </c>
      <c r="AC445" s="442">
        <v>0</v>
      </c>
      <c r="AD445" s="246">
        <v>19</v>
      </c>
      <c r="AE445" s="246">
        <v>0</v>
      </c>
      <c r="AF445" s="246">
        <v>0</v>
      </c>
      <c r="AG445" s="200"/>
      <c r="AH445" s="449"/>
      <c r="AI445" s="444"/>
      <c r="AJ445" s="444"/>
      <c r="AK445" s="444"/>
      <c r="AL445" s="444"/>
      <c r="AM445" s="444"/>
      <c r="AN445" s="246"/>
      <c r="AO445" s="450"/>
      <c r="AP445" s="444"/>
      <c r="AQ445" s="444"/>
      <c r="AR445" s="444"/>
      <c r="AS445" s="444"/>
      <c r="AT445" s="444"/>
      <c r="AU445" s="246"/>
      <c r="AV445" s="450"/>
      <c r="AW445" s="444"/>
      <c r="AX445" s="444"/>
      <c r="AY445" s="444"/>
      <c r="AZ445" s="444"/>
      <c r="BA445" s="444"/>
      <c r="BB445" s="246"/>
    </row>
    <row r="446" spans="1:54" x14ac:dyDescent="0.3">
      <c r="A446" s="21" t="s">
        <v>1271</v>
      </c>
      <c r="B446" s="21" t="s">
        <v>22</v>
      </c>
      <c r="C446" s="21" t="s">
        <v>22</v>
      </c>
      <c r="D446" s="299" t="s">
        <v>1998</v>
      </c>
      <c r="E446" s="299" t="s">
        <v>38</v>
      </c>
      <c r="F446" s="299" t="s">
        <v>38</v>
      </c>
      <c r="G446" s="299" t="s">
        <v>1998</v>
      </c>
      <c r="H446" s="241">
        <v>235400</v>
      </c>
      <c r="I446" s="20">
        <v>513</v>
      </c>
      <c r="J446" s="20">
        <v>12</v>
      </c>
      <c r="K446" s="417">
        <v>42.75</v>
      </c>
      <c r="L446" s="243">
        <v>513</v>
      </c>
      <c r="M446" s="20">
        <v>12</v>
      </c>
      <c r="N446" s="20">
        <v>42.75</v>
      </c>
      <c r="O446" s="20">
        <v>1045</v>
      </c>
      <c r="P446" s="20">
        <v>19</v>
      </c>
      <c r="Q446" s="20">
        <v>55</v>
      </c>
      <c r="R446" s="414">
        <v>506</v>
      </c>
      <c r="S446" s="378">
        <v>10</v>
      </c>
      <c r="T446" s="415">
        <v>50.6</v>
      </c>
      <c r="U446" s="378">
        <v>0</v>
      </c>
      <c r="V446" s="378">
        <v>0</v>
      </c>
      <c r="W446" s="378">
        <v>0</v>
      </c>
      <c r="X446" s="378">
        <v>0</v>
      </c>
      <c r="Y446" s="416">
        <v>0</v>
      </c>
      <c r="Z446" s="21"/>
      <c r="AA446" s="241">
        <v>235400</v>
      </c>
      <c r="AB446" s="417">
        <v>58</v>
      </c>
      <c r="AC446" s="417">
        <v>58</v>
      </c>
      <c r="AD446" s="20">
        <v>32</v>
      </c>
      <c r="AE446" s="20">
        <v>1</v>
      </c>
      <c r="AF446" s="20">
        <v>58</v>
      </c>
      <c r="AH446" s="379"/>
      <c r="AI446" s="378"/>
      <c r="AJ446" s="378"/>
      <c r="AK446" s="378"/>
      <c r="AL446" s="378"/>
      <c r="AM446" s="378"/>
      <c r="AN446" s="21"/>
      <c r="AO446" s="418"/>
      <c r="AP446" s="378"/>
      <c r="AQ446" s="378"/>
      <c r="AR446" s="378"/>
      <c r="AS446" s="378"/>
      <c r="AT446" s="378"/>
      <c r="AU446" s="21"/>
      <c r="AV446" s="418"/>
      <c r="AW446" s="378"/>
      <c r="AX446" s="378"/>
      <c r="AY446" s="378"/>
      <c r="AZ446" s="378"/>
      <c r="BA446" s="378"/>
      <c r="BB446" s="21"/>
    </row>
    <row r="447" spans="1:54" x14ac:dyDescent="0.3">
      <c r="A447" s="199" t="s">
        <v>1535</v>
      </c>
      <c r="B447" s="199" t="s">
        <v>2</v>
      </c>
      <c r="C447" s="199" t="s">
        <v>2</v>
      </c>
      <c r="D447" s="441" t="s">
        <v>1998</v>
      </c>
      <c r="E447" s="435" t="s">
        <v>1974</v>
      </c>
      <c r="F447" s="441" t="s">
        <v>9</v>
      </c>
      <c r="G447" s="441" t="s">
        <v>38</v>
      </c>
      <c r="H447" s="245">
        <v>188800</v>
      </c>
      <c r="I447" s="246">
        <v>98</v>
      </c>
      <c r="J447" s="246">
        <v>2</v>
      </c>
      <c r="K447" s="442">
        <v>49</v>
      </c>
      <c r="L447" s="322">
        <v>98</v>
      </c>
      <c r="M447" s="246">
        <v>2</v>
      </c>
      <c r="N447" s="246">
        <v>49</v>
      </c>
      <c r="O447" s="246">
        <v>630</v>
      </c>
      <c r="P447" s="246">
        <v>13</v>
      </c>
      <c r="Q447" s="246">
        <v>48.5</v>
      </c>
      <c r="R447" s="443">
        <v>0</v>
      </c>
      <c r="S447" s="444">
        <v>0</v>
      </c>
      <c r="T447" s="445">
        <v>0</v>
      </c>
      <c r="U447" s="444">
        <v>0</v>
      </c>
      <c r="V447" s="444">
        <v>0</v>
      </c>
      <c r="W447" s="444">
        <v>0</v>
      </c>
      <c r="X447" s="444">
        <v>0</v>
      </c>
      <c r="Y447" s="446">
        <v>0</v>
      </c>
      <c r="Z447" s="372"/>
      <c r="AA447" s="245">
        <v>239900</v>
      </c>
      <c r="AB447" s="442">
        <v>41.857142857142854</v>
      </c>
      <c r="AC447" s="442">
        <v>38.666666666666664</v>
      </c>
      <c r="AD447" s="246">
        <v>88</v>
      </c>
      <c r="AE447" s="246">
        <v>7</v>
      </c>
      <c r="AF447" s="246">
        <v>293</v>
      </c>
      <c r="AG447" s="200"/>
      <c r="AH447" s="449"/>
      <c r="AI447" s="444"/>
      <c r="AJ447" s="444"/>
      <c r="AK447" s="444"/>
      <c r="AL447" s="444"/>
      <c r="AM447" s="444"/>
      <c r="AN447" s="199"/>
      <c r="AO447" s="450"/>
      <c r="AP447" s="444"/>
      <c r="AQ447" s="444"/>
      <c r="AR447" s="444"/>
      <c r="AS447" s="444"/>
      <c r="AT447" s="444"/>
      <c r="AU447" s="199"/>
      <c r="AV447" s="450"/>
      <c r="AW447" s="444"/>
      <c r="AX447" s="444"/>
      <c r="AY447" s="444"/>
      <c r="AZ447" s="444"/>
      <c r="BA447" s="444"/>
      <c r="BB447" s="199"/>
    </row>
    <row r="448" spans="1:54" x14ac:dyDescent="0.3">
      <c r="A448" s="199" t="s">
        <v>1272</v>
      </c>
      <c r="B448" s="199" t="s">
        <v>26</v>
      </c>
      <c r="C448" s="199" t="s">
        <v>26</v>
      </c>
      <c r="D448" s="441" t="s">
        <v>1998</v>
      </c>
      <c r="E448" s="441" t="s">
        <v>9</v>
      </c>
      <c r="F448" s="441" t="s">
        <v>9</v>
      </c>
      <c r="G448" s="441" t="s">
        <v>1998</v>
      </c>
      <c r="H448" s="245">
        <v>198200</v>
      </c>
      <c r="I448" s="246">
        <v>180</v>
      </c>
      <c r="J448" s="246">
        <v>4</v>
      </c>
      <c r="K448" s="442">
        <v>45</v>
      </c>
      <c r="L448" s="322">
        <v>180</v>
      </c>
      <c r="M448" s="246">
        <v>4</v>
      </c>
      <c r="N448" s="246">
        <v>45</v>
      </c>
      <c r="O448" s="246">
        <v>0</v>
      </c>
      <c r="P448" s="246">
        <v>0</v>
      </c>
      <c r="Q448" s="246">
        <v>0</v>
      </c>
      <c r="R448" s="443">
        <v>0</v>
      </c>
      <c r="S448" s="444">
        <v>0</v>
      </c>
      <c r="T448" s="445">
        <v>0</v>
      </c>
      <c r="U448" s="444">
        <v>833</v>
      </c>
      <c r="V448" s="444">
        <v>13</v>
      </c>
      <c r="W448" s="444">
        <v>64.08</v>
      </c>
      <c r="X448" s="444">
        <v>786</v>
      </c>
      <c r="Y448" s="446">
        <v>12</v>
      </c>
      <c r="Z448" s="301"/>
      <c r="AA448" s="245">
        <v>198200</v>
      </c>
      <c r="AB448" s="442">
        <v>0</v>
      </c>
      <c r="AC448" s="442">
        <v>0</v>
      </c>
      <c r="AD448" s="246">
        <v>37</v>
      </c>
      <c r="AE448" s="246">
        <v>0</v>
      </c>
      <c r="AF448" s="246">
        <v>0</v>
      </c>
      <c r="AG448" s="200"/>
      <c r="AH448" s="450"/>
      <c r="AI448" s="444"/>
      <c r="AJ448" s="444"/>
      <c r="AK448" s="444"/>
      <c r="AL448" s="444"/>
      <c r="AM448" s="444"/>
      <c r="AN448" s="246"/>
      <c r="AO448" s="450"/>
      <c r="AP448" s="444"/>
      <c r="AQ448" s="444"/>
      <c r="AR448" s="444"/>
      <c r="AS448" s="444"/>
      <c r="AT448" s="444"/>
      <c r="AU448" s="246"/>
      <c r="AV448" s="450"/>
      <c r="AW448" s="444"/>
      <c r="AX448" s="444"/>
      <c r="AY448" s="444"/>
      <c r="AZ448" s="444"/>
      <c r="BA448" s="444"/>
      <c r="BB448" s="246"/>
    </row>
    <row r="449" spans="1:54" x14ac:dyDescent="0.3">
      <c r="A449" s="21" t="s">
        <v>1273</v>
      </c>
      <c r="B449" s="437" t="s">
        <v>14</v>
      </c>
      <c r="C449" s="21" t="s">
        <v>17</v>
      </c>
      <c r="D449" s="299" t="s">
        <v>38</v>
      </c>
      <c r="E449" s="299" t="s">
        <v>9</v>
      </c>
      <c r="F449" s="299" t="s">
        <v>9</v>
      </c>
      <c r="G449" s="299" t="s">
        <v>1998</v>
      </c>
      <c r="H449" s="241">
        <v>369900</v>
      </c>
      <c r="I449" s="20">
        <v>739</v>
      </c>
      <c r="J449" s="20">
        <v>11</v>
      </c>
      <c r="K449" s="417">
        <v>67.181818181818187</v>
      </c>
      <c r="L449" s="243">
        <v>739</v>
      </c>
      <c r="M449" s="20">
        <v>11</v>
      </c>
      <c r="N449" s="20">
        <v>67.181818181818187</v>
      </c>
      <c r="O449" s="20">
        <v>1288</v>
      </c>
      <c r="P449" s="20">
        <v>17</v>
      </c>
      <c r="Q449" s="20">
        <v>75.8</v>
      </c>
      <c r="R449" s="414">
        <v>390</v>
      </c>
      <c r="S449" s="378">
        <v>6</v>
      </c>
      <c r="T449" s="415">
        <v>65</v>
      </c>
      <c r="U449" s="378">
        <v>97</v>
      </c>
      <c r="V449" s="378">
        <v>2</v>
      </c>
      <c r="W449" s="378">
        <v>48.5</v>
      </c>
      <c r="X449" s="378">
        <v>0</v>
      </c>
      <c r="Y449" s="416">
        <v>0</v>
      </c>
      <c r="Z449" s="298"/>
      <c r="AA449" s="241">
        <v>333300</v>
      </c>
      <c r="AB449" s="417">
        <v>50.4</v>
      </c>
      <c r="AC449" s="417">
        <v>54.666666666666664</v>
      </c>
      <c r="AD449" s="20">
        <v>99</v>
      </c>
      <c r="AE449" s="20">
        <v>5</v>
      </c>
      <c r="AF449" s="20">
        <v>252</v>
      </c>
      <c r="AH449" s="379"/>
      <c r="AI449" s="378"/>
      <c r="AJ449" s="378"/>
      <c r="AK449" s="378"/>
      <c r="AL449" s="378"/>
      <c r="AM449" s="378"/>
      <c r="AN449" s="21"/>
      <c r="AO449" s="418"/>
      <c r="AP449" s="378"/>
      <c r="AQ449" s="378"/>
      <c r="AR449" s="378"/>
      <c r="AS449" s="378"/>
      <c r="AT449" s="378"/>
      <c r="AU449" s="21"/>
      <c r="AV449" s="418"/>
      <c r="AW449" s="378"/>
      <c r="AX449" s="378"/>
      <c r="AY449" s="378"/>
      <c r="AZ449" s="378"/>
      <c r="BA449" s="378"/>
      <c r="BB449" s="21"/>
    </row>
    <row r="450" spans="1:54" x14ac:dyDescent="0.3">
      <c r="A450" s="199" t="s">
        <v>1927</v>
      </c>
      <c r="B450" s="199" t="s">
        <v>23</v>
      </c>
      <c r="C450" s="199" t="s">
        <v>1020</v>
      </c>
      <c r="D450" s="441" t="s">
        <v>1020</v>
      </c>
      <c r="E450" s="441" t="s">
        <v>9</v>
      </c>
      <c r="F450" s="441" t="s">
        <v>1020</v>
      </c>
      <c r="G450" s="441" t="s">
        <v>1020</v>
      </c>
      <c r="H450" s="245">
        <v>117300</v>
      </c>
      <c r="I450" s="246" t="s">
        <v>1020</v>
      </c>
      <c r="J450" s="246" t="s">
        <v>1020</v>
      </c>
      <c r="K450" s="442" t="s">
        <v>1020</v>
      </c>
      <c r="L450" s="322" t="s">
        <v>1020</v>
      </c>
      <c r="M450" s="246" t="s">
        <v>1020</v>
      </c>
      <c r="N450" s="246" t="s">
        <v>1020</v>
      </c>
      <c r="O450" s="246" t="s">
        <v>1020</v>
      </c>
      <c r="P450" s="246" t="s">
        <v>1020</v>
      </c>
      <c r="Q450" s="246" t="s">
        <v>1020</v>
      </c>
      <c r="R450" s="443" t="s">
        <v>1020</v>
      </c>
      <c r="S450" s="444" t="s">
        <v>1020</v>
      </c>
      <c r="T450" s="445" t="s">
        <v>1020</v>
      </c>
      <c r="U450" s="444" t="s">
        <v>1020</v>
      </c>
      <c r="V450" s="444" t="s">
        <v>1020</v>
      </c>
      <c r="W450" s="444" t="s">
        <v>1020</v>
      </c>
      <c r="X450" s="444" t="s">
        <v>1020</v>
      </c>
      <c r="Y450" s="446" t="s">
        <v>1020</v>
      </c>
      <c r="Z450" s="246"/>
      <c r="AA450" s="245">
        <v>117300</v>
      </c>
      <c r="AB450" s="442">
        <v>0</v>
      </c>
      <c r="AC450" s="442">
        <v>0</v>
      </c>
      <c r="AD450" s="246">
        <v>22</v>
      </c>
      <c r="AE450" s="246">
        <v>0</v>
      </c>
      <c r="AF450" s="246">
        <v>0</v>
      </c>
      <c r="AG450" s="200"/>
      <c r="AH450" s="450"/>
      <c r="AI450" s="444"/>
      <c r="AJ450" s="444"/>
      <c r="AK450" s="444"/>
      <c r="AL450" s="444"/>
      <c r="AM450" s="444"/>
      <c r="AN450" s="246"/>
      <c r="AO450" s="450"/>
      <c r="AP450" s="444"/>
      <c r="AQ450" s="444"/>
      <c r="AR450" s="444"/>
      <c r="AS450" s="444"/>
      <c r="AT450" s="444"/>
      <c r="AU450" s="246"/>
      <c r="AV450" s="450"/>
      <c r="AW450" s="444"/>
      <c r="AX450" s="444"/>
      <c r="AY450" s="444"/>
      <c r="AZ450" s="444"/>
      <c r="BA450" s="444"/>
      <c r="BB450" s="246"/>
    </row>
    <row r="451" spans="1:54" x14ac:dyDescent="0.3">
      <c r="A451" s="21" t="s">
        <v>916</v>
      </c>
      <c r="B451" s="21" t="s">
        <v>41</v>
      </c>
      <c r="C451" s="21" t="s">
        <v>41</v>
      </c>
      <c r="D451" s="299" t="s">
        <v>1998</v>
      </c>
      <c r="E451" s="435" t="s">
        <v>11</v>
      </c>
      <c r="F451" s="299" t="s">
        <v>1973</v>
      </c>
      <c r="G451" s="299" t="s">
        <v>38</v>
      </c>
      <c r="H451" s="241">
        <v>506500</v>
      </c>
      <c r="I451" s="20">
        <v>1932</v>
      </c>
      <c r="J451" s="20">
        <v>21</v>
      </c>
      <c r="K451" s="417">
        <v>92</v>
      </c>
      <c r="L451" s="243">
        <v>1932</v>
      </c>
      <c r="M451" s="20">
        <v>21</v>
      </c>
      <c r="N451" s="20">
        <v>92</v>
      </c>
      <c r="O451" s="20">
        <v>1282</v>
      </c>
      <c r="P451" s="20">
        <v>13</v>
      </c>
      <c r="Q451" s="20">
        <v>98.6</v>
      </c>
      <c r="R451" s="414">
        <v>1763</v>
      </c>
      <c r="S451" s="378">
        <v>17</v>
      </c>
      <c r="T451" s="415">
        <v>103.7</v>
      </c>
      <c r="U451" s="378">
        <v>2205</v>
      </c>
      <c r="V451" s="378">
        <v>20</v>
      </c>
      <c r="W451" s="378">
        <v>110.25</v>
      </c>
      <c r="X451" s="378">
        <v>754</v>
      </c>
      <c r="Y451" s="416">
        <v>12</v>
      </c>
      <c r="Z451" s="20"/>
      <c r="AA451" s="241">
        <v>570600</v>
      </c>
      <c r="AB451" s="417">
        <v>107.5</v>
      </c>
      <c r="AC451" s="417">
        <v>118</v>
      </c>
      <c r="AD451" s="20">
        <v>57</v>
      </c>
      <c r="AE451" s="20">
        <v>8</v>
      </c>
      <c r="AF451" s="20">
        <v>860</v>
      </c>
      <c r="AH451" s="418"/>
      <c r="AI451" s="378"/>
      <c r="AJ451" s="378"/>
      <c r="AK451" s="378"/>
      <c r="AL451" s="378"/>
      <c r="AM451" s="378"/>
      <c r="AN451" s="21"/>
      <c r="AO451" s="418"/>
      <c r="AP451" s="378"/>
      <c r="AQ451" s="378"/>
      <c r="AR451" s="378"/>
      <c r="AS451" s="378"/>
      <c r="AT451" s="378"/>
      <c r="AU451" s="21"/>
      <c r="AV451" s="418"/>
      <c r="AW451" s="378"/>
      <c r="AX451" s="378"/>
      <c r="AY451" s="378"/>
      <c r="AZ451" s="378"/>
      <c r="BA451" s="378"/>
      <c r="BB451" s="21"/>
    </row>
    <row r="452" spans="1:54" x14ac:dyDescent="0.3">
      <c r="A452" s="21" t="s">
        <v>1274</v>
      </c>
      <c r="B452" s="21" t="s">
        <v>23</v>
      </c>
      <c r="C452" s="21" t="s">
        <v>23</v>
      </c>
      <c r="D452" s="299" t="s">
        <v>1998</v>
      </c>
      <c r="E452" s="299" t="s">
        <v>38</v>
      </c>
      <c r="F452" s="299" t="s">
        <v>38</v>
      </c>
      <c r="G452" s="299" t="s">
        <v>1998</v>
      </c>
      <c r="H452" s="241">
        <v>425000</v>
      </c>
      <c r="I452" s="20">
        <v>1621</v>
      </c>
      <c r="J452" s="20">
        <v>21</v>
      </c>
      <c r="K452" s="417">
        <v>77.19047619047619</v>
      </c>
      <c r="L452" s="243">
        <v>1621</v>
      </c>
      <c r="M452" s="20">
        <v>21</v>
      </c>
      <c r="N452" s="20">
        <v>77.19047619047619</v>
      </c>
      <c r="O452" s="20">
        <v>1157</v>
      </c>
      <c r="P452" s="20">
        <v>18</v>
      </c>
      <c r="Q452" s="20">
        <v>64.3</v>
      </c>
      <c r="R452" s="414">
        <v>843</v>
      </c>
      <c r="S452" s="378">
        <v>12</v>
      </c>
      <c r="T452" s="415">
        <v>70.2</v>
      </c>
      <c r="U452" s="378">
        <v>527</v>
      </c>
      <c r="V452" s="378">
        <v>10</v>
      </c>
      <c r="W452" s="378">
        <v>52.7</v>
      </c>
      <c r="X452" s="378">
        <v>403</v>
      </c>
      <c r="Y452" s="416">
        <v>7</v>
      </c>
      <c r="Z452" s="20"/>
      <c r="AA452" s="241">
        <v>327600</v>
      </c>
      <c r="AB452" s="417">
        <v>63.142857142857146</v>
      </c>
      <c r="AC452" s="417">
        <v>48</v>
      </c>
      <c r="AD452" s="20">
        <v>117</v>
      </c>
      <c r="AE452" s="20">
        <v>7</v>
      </c>
      <c r="AF452" s="20">
        <v>442</v>
      </c>
      <c r="AH452" s="379"/>
      <c r="AI452" s="378"/>
      <c r="AJ452" s="378"/>
      <c r="AK452" s="378"/>
      <c r="AL452" s="378"/>
      <c r="AM452" s="378"/>
      <c r="AN452" s="20"/>
      <c r="AO452" s="418"/>
      <c r="AP452" s="378"/>
      <c r="AQ452" s="378"/>
      <c r="AR452" s="378"/>
      <c r="AS452" s="378"/>
      <c r="AT452" s="378"/>
      <c r="AU452" s="20"/>
      <c r="AV452" s="418"/>
      <c r="AW452" s="378"/>
      <c r="AX452" s="378"/>
      <c r="AY452" s="378"/>
      <c r="AZ452" s="378"/>
      <c r="BA452" s="378"/>
      <c r="BB452" s="20"/>
    </row>
    <row r="453" spans="1:54" x14ac:dyDescent="0.3">
      <c r="A453" s="21" t="s">
        <v>1275</v>
      </c>
      <c r="B453" s="21" t="s">
        <v>2</v>
      </c>
      <c r="C453" s="21" t="s">
        <v>2</v>
      </c>
      <c r="D453" s="299" t="s">
        <v>1998</v>
      </c>
      <c r="E453" s="299" t="s">
        <v>1972</v>
      </c>
      <c r="F453" s="299" t="s">
        <v>1972</v>
      </c>
      <c r="G453" s="299" t="s">
        <v>1998</v>
      </c>
      <c r="H453" s="241">
        <v>480400</v>
      </c>
      <c r="I453" s="20">
        <v>698</v>
      </c>
      <c r="J453" s="20">
        <v>8</v>
      </c>
      <c r="K453" s="417">
        <v>87.25</v>
      </c>
      <c r="L453" s="243">
        <v>698</v>
      </c>
      <c r="M453" s="20">
        <v>8</v>
      </c>
      <c r="N453" s="20">
        <v>87.25</v>
      </c>
      <c r="O453" s="20">
        <v>1480</v>
      </c>
      <c r="P453" s="20">
        <v>16</v>
      </c>
      <c r="Q453" s="20">
        <v>92.5</v>
      </c>
      <c r="R453" s="414">
        <v>1613</v>
      </c>
      <c r="S453" s="378">
        <v>16</v>
      </c>
      <c r="T453" s="415">
        <v>100.8</v>
      </c>
      <c r="U453" s="378">
        <v>2000</v>
      </c>
      <c r="V453" s="378">
        <v>20</v>
      </c>
      <c r="W453" s="378">
        <v>100</v>
      </c>
      <c r="X453" s="378">
        <v>2181</v>
      </c>
      <c r="Y453" s="416">
        <v>21</v>
      </c>
      <c r="Z453" s="21"/>
      <c r="AA453" s="241">
        <v>437100</v>
      </c>
      <c r="AB453" s="417">
        <v>82.428571428571431</v>
      </c>
      <c r="AC453" s="417">
        <v>92</v>
      </c>
      <c r="AD453" s="20">
        <v>53</v>
      </c>
      <c r="AE453" s="20">
        <v>7</v>
      </c>
      <c r="AF453" s="20">
        <v>577</v>
      </c>
      <c r="AH453" s="379"/>
      <c r="AI453" s="378"/>
      <c r="AJ453" s="378"/>
      <c r="AK453" s="378"/>
      <c r="AL453" s="378"/>
      <c r="AM453" s="378"/>
      <c r="AN453" s="20"/>
      <c r="AO453" s="418"/>
      <c r="AP453" s="378"/>
      <c r="AQ453" s="378"/>
      <c r="AR453" s="378"/>
      <c r="AS453" s="378"/>
      <c r="AT453" s="378"/>
      <c r="AU453" s="20"/>
      <c r="AV453" s="418"/>
      <c r="AW453" s="378"/>
      <c r="AX453" s="378"/>
      <c r="AY453" s="378"/>
      <c r="AZ453" s="378"/>
      <c r="BA453" s="378"/>
      <c r="BB453" s="20"/>
    </row>
    <row r="454" spans="1:54" x14ac:dyDescent="0.3">
      <c r="A454" s="21" t="s">
        <v>917</v>
      </c>
      <c r="B454" s="21" t="s">
        <v>26</v>
      </c>
      <c r="C454" s="21" t="s">
        <v>26</v>
      </c>
      <c r="D454" s="299" t="s">
        <v>1998</v>
      </c>
      <c r="E454" s="299" t="s">
        <v>38</v>
      </c>
      <c r="F454" s="299" t="s">
        <v>38</v>
      </c>
      <c r="G454" s="299" t="s">
        <v>1998</v>
      </c>
      <c r="H454" s="241">
        <v>371100</v>
      </c>
      <c r="I454" s="20">
        <v>648</v>
      </c>
      <c r="J454" s="20">
        <v>12</v>
      </c>
      <c r="K454" s="417">
        <v>54</v>
      </c>
      <c r="L454" s="243">
        <v>648</v>
      </c>
      <c r="M454" s="20">
        <v>12</v>
      </c>
      <c r="N454" s="20">
        <v>54</v>
      </c>
      <c r="O454" s="20">
        <v>750</v>
      </c>
      <c r="P454" s="20">
        <v>11</v>
      </c>
      <c r="Q454" s="20">
        <v>68.2</v>
      </c>
      <c r="R454" s="414">
        <v>1246</v>
      </c>
      <c r="S454" s="378">
        <v>15</v>
      </c>
      <c r="T454" s="415">
        <v>83.1</v>
      </c>
      <c r="U454" s="378">
        <v>1240</v>
      </c>
      <c r="V454" s="378">
        <v>16</v>
      </c>
      <c r="W454" s="378">
        <v>77.5</v>
      </c>
      <c r="X454" s="378">
        <v>1213</v>
      </c>
      <c r="Y454" s="416">
        <v>15</v>
      </c>
      <c r="Z454" s="20"/>
      <c r="AA454" s="241">
        <v>297300</v>
      </c>
      <c r="AB454" s="417">
        <v>40</v>
      </c>
      <c r="AC454" s="417">
        <v>40</v>
      </c>
      <c r="AD454" s="20">
        <v>74</v>
      </c>
      <c r="AE454" s="20">
        <v>1</v>
      </c>
      <c r="AF454" s="20">
        <v>40</v>
      </c>
      <c r="AH454" s="418"/>
      <c r="AI454" s="378"/>
      <c r="AJ454" s="378"/>
      <c r="AK454" s="378"/>
      <c r="AL454" s="378"/>
      <c r="AM454" s="378"/>
      <c r="AN454" s="20"/>
      <c r="AO454" s="418"/>
      <c r="AP454" s="378"/>
      <c r="AQ454" s="378"/>
      <c r="AR454" s="378"/>
      <c r="AS454" s="378"/>
      <c r="AT454" s="378"/>
      <c r="AU454" s="20"/>
      <c r="AV454" s="418"/>
      <c r="AW454" s="378"/>
      <c r="AX454" s="378"/>
      <c r="AY454" s="378"/>
      <c r="AZ454" s="378"/>
      <c r="BA454" s="378"/>
      <c r="BB454" s="20"/>
    </row>
    <row r="455" spans="1:54" x14ac:dyDescent="0.3">
      <c r="A455" s="21" t="s">
        <v>1738</v>
      </c>
      <c r="B455" s="21" t="s">
        <v>15</v>
      </c>
      <c r="C455" s="21" t="s">
        <v>15</v>
      </c>
      <c r="D455" s="299" t="s">
        <v>1998</v>
      </c>
      <c r="E455" s="299" t="s">
        <v>1972</v>
      </c>
      <c r="F455" s="299" t="s">
        <v>1972</v>
      </c>
      <c r="G455" s="299" t="s">
        <v>1998</v>
      </c>
      <c r="H455" s="241">
        <v>436000</v>
      </c>
      <c r="I455" s="20">
        <v>1663</v>
      </c>
      <c r="J455" s="20">
        <v>21</v>
      </c>
      <c r="K455" s="417">
        <v>79.19047619047619</v>
      </c>
      <c r="L455" s="243">
        <v>1663</v>
      </c>
      <c r="M455" s="20">
        <v>21</v>
      </c>
      <c r="N455" s="20">
        <v>79.19047619047619</v>
      </c>
      <c r="O455" s="20">
        <v>0</v>
      </c>
      <c r="P455" s="20">
        <v>0</v>
      </c>
      <c r="Q455" s="20">
        <v>0</v>
      </c>
      <c r="R455" s="414">
        <v>0</v>
      </c>
      <c r="S455" s="378">
        <v>0</v>
      </c>
      <c r="T455" s="415">
        <v>0</v>
      </c>
      <c r="U455" s="378">
        <v>0</v>
      </c>
      <c r="V455" s="378">
        <v>0</v>
      </c>
      <c r="W455" s="378">
        <v>0</v>
      </c>
      <c r="X455" s="378">
        <v>0</v>
      </c>
      <c r="Y455" s="416">
        <v>0</v>
      </c>
      <c r="Z455" s="298"/>
      <c r="AA455" s="241">
        <v>431500</v>
      </c>
      <c r="AB455" s="417">
        <v>79.625</v>
      </c>
      <c r="AC455" s="417">
        <v>83.666666666666671</v>
      </c>
      <c r="AD455" s="20">
        <v>53</v>
      </c>
      <c r="AE455" s="20">
        <v>8</v>
      </c>
      <c r="AF455" s="20">
        <v>637</v>
      </c>
      <c r="AH455" s="379"/>
      <c r="AI455" s="378"/>
      <c r="AJ455" s="378"/>
      <c r="AK455" s="378"/>
      <c r="AL455" s="378"/>
      <c r="AM455" s="378"/>
      <c r="AN455" s="21"/>
      <c r="AO455" s="418"/>
      <c r="AP455" s="378"/>
      <c r="AQ455" s="378"/>
      <c r="AR455" s="378"/>
      <c r="AS455" s="378"/>
      <c r="AT455" s="378"/>
      <c r="AU455" s="21"/>
      <c r="AV455" s="418"/>
      <c r="AW455" s="378"/>
      <c r="AX455" s="378"/>
      <c r="AY455" s="378"/>
      <c r="AZ455" s="378"/>
      <c r="BA455" s="378"/>
      <c r="BB455" s="21"/>
    </row>
    <row r="456" spans="1:54" x14ac:dyDescent="0.3">
      <c r="A456" s="21" t="s">
        <v>1278</v>
      </c>
      <c r="B456" s="21" t="s">
        <v>13</v>
      </c>
      <c r="C456" s="21" t="s">
        <v>13</v>
      </c>
      <c r="D456" s="299" t="s">
        <v>1998</v>
      </c>
      <c r="E456" s="435" t="s">
        <v>1972</v>
      </c>
      <c r="F456" s="299" t="s">
        <v>10</v>
      </c>
      <c r="G456" s="299" t="s">
        <v>38</v>
      </c>
      <c r="H456" s="241">
        <v>446800</v>
      </c>
      <c r="I456" s="20">
        <v>541</v>
      </c>
      <c r="J456" s="20">
        <v>6</v>
      </c>
      <c r="K456" s="417">
        <v>90.166666666666671</v>
      </c>
      <c r="L456" s="243">
        <v>541</v>
      </c>
      <c r="M456" s="20">
        <v>6</v>
      </c>
      <c r="N456" s="20">
        <v>90.166666666666671</v>
      </c>
      <c r="O456" s="20">
        <v>620</v>
      </c>
      <c r="P456" s="20">
        <v>10</v>
      </c>
      <c r="Q456" s="20">
        <v>62</v>
      </c>
      <c r="R456" s="414">
        <v>97</v>
      </c>
      <c r="S456" s="378">
        <v>1</v>
      </c>
      <c r="T456" s="415">
        <v>97</v>
      </c>
      <c r="U456" s="378">
        <v>539</v>
      </c>
      <c r="V456" s="378">
        <v>9</v>
      </c>
      <c r="W456" s="378">
        <v>59.89</v>
      </c>
      <c r="X456" s="378">
        <v>874</v>
      </c>
      <c r="Y456" s="416">
        <v>13</v>
      </c>
      <c r="Z456" s="21"/>
      <c r="AA456" s="241">
        <v>446800</v>
      </c>
      <c r="AB456" s="417">
        <v>0</v>
      </c>
      <c r="AC456" s="417">
        <v>0</v>
      </c>
      <c r="AD456" s="20">
        <v>84</v>
      </c>
      <c r="AE456" s="20">
        <v>0</v>
      </c>
      <c r="AF456" s="20">
        <v>0</v>
      </c>
      <c r="AH456" s="379"/>
      <c r="AI456" s="378"/>
      <c r="AJ456" s="378"/>
      <c r="AK456" s="378"/>
      <c r="AL456" s="378"/>
      <c r="AM456" s="378"/>
      <c r="AN456" s="21"/>
      <c r="AO456" s="418"/>
      <c r="AP456" s="378"/>
      <c r="AQ456" s="378"/>
      <c r="AR456" s="378"/>
      <c r="AS456" s="378"/>
      <c r="AT456" s="378"/>
      <c r="AU456" s="21"/>
      <c r="AV456" s="418"/>
      <c r="AW456" s="378"/>
      <c r="AX456" s="378"/>
      <c r="AY456" s="378"/>
      <c r="AZ456" s="378"/>
      <c r="BA456" s="378"/>
      <c r="BB456" s="21"/>
    </row>
    <row r="457" spans="1:54" x14ac:dyDescent="0.3">
      <c r="A457" s="21" t="s">
        <v>1279</v>
      </c>
      <c r="B457" s="21" t="s">
        <v>21</v>
      </c>
      <c r="C457" s="21" t="s">
        <v>21</v>
      </c>
      <c r="D457" s="299" t="s">
        <v>1998</v>
      </c>
      <c r="E457" s="299" t="s">
        <v>9</v>
      </c>
      <c r="F457" s="299" t="s">
        <v>9</v>
      </c>
      <c r="G457" s="299" t="s">
        <v>1998</v>
      </c>
      <c r="H457" s="241">
        <v>507400</v>
      </c>
      <c r="I457" s="20">
        <v>1843</v>
      </c>
      <c r="J457" s="20">
        <v>20</v>
      </c>
      <c r="K457" s="417">
        <v>92.15</v>
      </c>
      <c r="L457" s="243">
        <v>1843</v>
      </c>
      <c r="M457" s="20">
        <v>20</v>
      </c>
      <c r="N457" s="20">
        <v>92.15</v>
      </c>
      <c r="O457" s="20">
        <v>1809</v>
      </c>
      <c r="P457" s="20">
        <v>20</v>
      </c>
      <c r="Q457" s="20">
        <v>90.5</v>
      </c>
      <c r="R457" s="414">
        <v>1607</v>
      </c>
      <c r="S457" s="378">
        <v>17</v>
      </c>
      <c r="T457" s="415">
        <v>94.5</v>
      </c>
      <c r="U457" s="378">
        <v>566</v>
      </c>
      <c r="V457" s="378">
        <v>8</v>
      </c>
      <c r="W457" s="378">
        <v>70.75</v>
      </c>
      <c r="X457" s="378">
        <v>1389</v>
      </c>
      <c r="Y457" s="416">
        <v>17</v>
      </c>
      <c r="Z457" s="280"/>
      <c r="AA457" s="241">
        <v>450600</v>
      </c>
      <c r="AB457" s="417">
        <v>81.333333333333329</v>
      </c>
      <c r="AC457" s="417">
        <v>73.333333333333329</v>
      </c>
      <c r="AD457" s="20">
        <v>136</v>
      </c>
      <c r="AE457" s="20">
        <v>6</v>
      </c>
      <c r="AF457" s="20">
        <v>488</v>
      </c>
      <c r="AH457" s="418"/>
      <c r="AI457" s="378"/>
      <c r="AJ457" s="378"/>
      <c r="AK457" s="378"/>
      <c r="AL457" s="378"/>
      <c r="AM457" s="378"/>
      <c r="AN457" s="63"/>
      <c r="AO457" s="418"/>
      <c r="AP457" s="378"/>
      <c r="AQ457" s="378"/>
      <c r="AR457" s="378"/>
      <c r="AS457" s="378"/>
      <c r="AT457" s="378"/>
      <c r="AU457" s="63"/>
      <c r="AV457" s="418"/>
      <c r="AW457" s="378"/>
      <c r="AX457" s="378"/>
      <c r="AY457" s="378"/>
      <c r="AZ457" s="378"/>
      <c r="BA457" s="378"/>
      <c r="BB457" s="63"/>
    </row>
    <row r="458" spans="1:54" x14ac:dyDescent="0.3">
      <c r="A458" s="21" t="s">
        <v>1281</v>
      </c>
      <c r="B458" s="21" t="s">
        <v>14</v>
      </c>
      <c r="C458" s="21" t="s">
        <v>14</v>
      </c>
      <c r="D458" s="299" t="s">
        <v>1998</v>
      </c>
      <c r="E458" s="299" t="s">
        <v>9</v>
      </c>
      <c r="F458" s="299" t="s">
        <v>9</v>
      </c>
      <c r="G458" s="299" t="s">
        <v>1998</v>
      </c>
      <c r="H458" s="241">
        <v>455900</v>
      </c>
      <c r="I458" s="20">
        <v>1656</v>
      </c>
      <c r="J458" s="20">
        <v>20</v>
      </c>
      <c r="K458" s="417">
        <v>82.8</v>
      </c>
      <c r="L458" s="243">
        <v>1656</v>
      </c>
      <c r="M458" s="20">
        <v>20</v>
      </c>
      <c r="N458" s="20">
        <v>82.8</v>
      </c>
      <c r="O458" s="20">
        <v>2031</v>
      </c>
      <c r="P458" s="20">
        <v>22</v>
      </c>
      <c r="Q458" s="20">
        <v>92.3</v>
      </c>
      <c r="R458" s="414">
        <v>1740</v>
      </c>
      <c r="S458" s="378">
        <v>17</v>
      </c>
      <c r="T458" s="415">
        <v>102.4</v>
      </c>
      <c r="U458" s="378">
        <v>1758</v>
      </c>
      <c r="V458" s="378">
        <v>22</v>
      </c>
      <c r="W458" s="378">
        <v>79.91</v>
      </c>
      <c r="X458" s="378">
        <v>1349</v>
      </c>
      <c r="Y458" s="416">
        <v>18</v>
      </c>
      <c r="Z458" s="21"/>
      <c r="AA458" s="241">
        <v>417900</v>
      </c>
      <c r="AB458" s="417">
        <v>75.25</v>
      </c>
      <c r="AC458" s="417">
        <v>70.666666666666671</v>
      </c>
      <c r="AD458" s="20">
        <v>113</v>
      </c>
      <c r="AE458" s="20">
        <v>8</v>
      </c>
      <c r="AF458" s="20">
        <v>602</v>
      </c>
      <c r="AH458" s="379"/>
      <c r="AI458" s="378"/>
      <c r="AJ458" s="378"/>
      <c r="AK458" s="378"/>
      <c r="AL458" s="378"/>
      <c r="AM458" s="378"/>
      <c r="AN458" s="21"/>
      <c r="AO458" s="418"/>
      <c r="AP458" s="378"/>
      <c r="AQ458" s="378"/>
      <c r="AR458" s="378"/>
      <c r="AS458" s="378"/>
      <c r="AT458" s="378"/>
      <c r="AU458" s="21"/>
      <c r="AV458" s="418"/>
      <c r="AW458" s="378"/>
      <c r="AX458" s="378"/>
      <c r="AY458" s="378"/>
      <c r="AZ458" s="378"/>
      <c r="BA458" s="378"/>
      <c r="BB458" s="21"/>
    </row>
    <row r="459" spans="1:54" x14ac:dyDescent="0.3">
      <c r="A459" s="21" t="s">
        <v>993</v>
      </c>
      <c r="B459" s="21" t="s">
        <v>12</v>
      </c>
      <c r="C459" s="21" t="s">
        <v>12</v>
      </c>
      <c r="D459" s="299" t="s">
        <v>1998</v>
      </c>
      <c r="E459" s="299" t="s">
        <v>38</v>
      </c>
      <c r="F459" s="299" t="s">
        <v>38</v>
      </c>
      <c r="G459" s="299" t="s">
        <v>1998</v>
      </c>
      <c r="H459" s="241">
        <v>342500</v>
      </c>
      <c r="I459" s="20">
        <v>933</v>
      </c>
      <c r="J459" s="20">
        <v>15</v>
      </c>
      <c r="K459" s="417">
        <v>62.2</v>
      </c>
      <c r="L459" s="243">
        <v>933</v>
      </c>
      <c r="M459" s="20">
        <v>15</v>
      </c>
      <c r="N459" s="20">
        <v>62.2</v>
      </c>
      <c r="O459" s="20">
        <v>789</v>
      </c>
      <c r="P459" s="20">
        <v>15</v>
      </c>
      <c r="Q459" s="20">
        <v>52.6</v>
      </c>
      <c r="R459" s="414">
        <v>858</v>
      </c>
      <c r="S459" s="378">
        <v>13</v>
      </c>
      <c r="T459" s="415">
        <v>66</v>
      </c>
      <c r="U459" s="378">
        <v>0</v>
      </c>
      <c r="V459" s="378">
        <v>0</v>
      </c>
      <c r="W459" s="378">
        <v>0</v>
      </c>
      <c r="X459" s="378">
        <v>0</v>
      </c>
      <c r="Y459" s="416">
        <v>0</v>
      </c>
      <c r="Z459" s="20"/>
      <c r="AA459" s="241">
        <v>342500</v>
      </c>
      <c r="AB459" s="417">
        <v>32</v>
      </c>
      <c r="AC459" s="417">
        <v>32</v>
      </c>
      <c r="AD459" s="20">
        <v>100</v>
      </c>
      <c r="AE459" s="20">
        <v>1</v>
      </c>
      <c r="AF459" s="20">
        <v>32</v>
      </c>
      <c r="AH459" s="418"/>
      <c r="AI459" s="378"/>
      <c r="AJ459" s="378"/>
      <c r="AK459" s="378"/>
      <c r="AL459" s="378"/>
      <c r="AM459" s="378"/>
      <c r="AN459" s="21"/>
      <c r="AO459" s="418"/>
      <c r="AP459" s="378"/>
      <c r="AQ459" s="378"/>
      <c r="AR459" s="378"/>
      <c r="AS459" s="378"/>
      <c r="AT459" s="378"/>
      <c r="AU459" s="21"/>
      <c r="AV459" s="418"/>
      <c r="AW459" s="378"/>
      <c r="AX459" s="378"/>
      <c r="AY459" s="378"/>
      <c r="AZ459" s="378"/>
      <c r="BA459" s="378"/>
      <c r="BB459" s="21"/>
    </row>
    <row r="460" spans="1:54" x14ac:dyDescent="0.3">
      <c r="A460" s="199" t="s">
        <v>1670</v>
      </c>
      <c r="B460" s="199" t="s">
        <v>24</v>
      </c>
      <c r="C460" s="199" t="s">
        <v>24</v>
      </c>
      <c r="D460" s="441" t="s">
        <v>1998</v>
      </c>
      <c r="E460" s="435" t="s">
        <v>1973</v>
      </c>
      <c r="F460" s="441" t="s">
        <v>11</v>
      </c>
      <c r="G460" s="441" t="s">
        <v>38</v>
      </c>
      <c r="H460" s="245">
        <v>123900</v>
      </c>
      <c r="I460" s="246">
        <v>0</v>
      </c>
      <c r="J460" s="246">
        <v>0</v>
      </c>
      <c r="K460" s="442" t="s">
        <v>1020</v>
      </c>
      <c r="L460" s="322">
        <v>0</v>
      </c>
      <c r="M460" s="246">
        <v>0</v>
      </c>
      <c r="N460" s="246">
        <v>0</v>
      </c>
      <c r="O460" s="246">
        <v>0</v>
      </c>
      <c r="P460" s="246">
        <v>0</v>
      </c>
      <c r="Q460" s="246">
        <v>0</v>
      </c>
      <c r="R460" s="443">
        <v>0</v>
      </c>
      <c r="S460" s="444">
        <v>0</v>
      </c>
      <c r="T460" s="445">
        <v>0</v>
      </c>
      <c r="U460" s="444">
        <v>0</v>
      </c>
      <c r="V460" s="444">
        <v>0</v>
      </c>
      <c r="W460" s="444">
        <v>0</v>
      </c>
      <c r="X460" s="444">
        <v>0</v>
      </c>
      <c r="Y460" s="446">
        <v>0</v>
      </c>
      <c r="Z460" s="246"/>
      <c r="AA460" s="245">
        <v>123900</v>
      </c>
      <c r="AB460" s="442">
        <v>0</v>
      </c>
      <c r="AC460" s="442">
        <v>0</v>
      </c>
      <c r="AD460" s="246">
        <v>23</v>
      </c>
      <c r="AE460" s="246">
        <v>0</v>
      </c>
      <c r="AF460" s="246">
        <v>0</v>
      </c>
      <c r="AG460" s="200"/>
      <c r="AH460" s="449"/>
      <c r="AI460" s="444"/>
      <c r="AJ460" s="444"/>
      <c r="AK460" s="444"/>
      <c r="AL460" s="444"/>
      <c r="AM460" s="444"/>
      <c r="AN460" s="246"/>
      <c r="AO460" s="450"/>
      <c r="AP460" s="444"/>
      <c r="AQ460" s="444"/>
      <c r="AR460" s="444"/>
      <c r="AS460" s="444"/>
      <c r="AT460" s="444"/>
      <c r="AU460" s="246"/>
      <c r="AV460" s="450"/>
      <c r="AW460" s="444"/>
      <c r="AX460" s="444"/>
      <c r="AY460" s="444"/>
      <c r="AZ460" s="444"/>
      <c r="BA460" s="444"/>
      <c r="BB460" s="246"/>
    </row>
    <row r="461" spans="1:54" x14ac:dyDescent="0.3">
      <c r="A461" s="199" t="s">
        <v>1283</v>
      </c>
      <c r="B461" s="199" t="s">
        <v>15</v>
      </c>
      <c r="C461" s="199" t="s">
        <v>15</v>
      </c>
      <c r="D461" s="441" t="s">
        <v>1998</v>
      </c>
      <c r="E461" s="435" t="s">
        <v>1976</v>
      </c>
      <c r="F461" s="441" t="s">
        <v>1973</v>
      </c>
      <c r="G461" s="441" t="s">
        <v>38</v>
      </c>
      <c r="H461" s="245">
        <v>123900</v>
      </c>
      <c r="I461" s="246">
        <v>0</v>
      </c>
      <c r="J461" s="246">
        <v>0</v>
      </c>
      <c r="K461" s="442" t="s">
        <v>1020</v>
      </c>
      <c r="L461" s="322">
        <v>0</v>
      </c>
      <c r="M461" s="246">
        <v>0</v>
      </c>
      <c r="N461" s="246">
        <v>0</v>
      </c>
      <c r="O461" s="246">
        <v>0</v>
      </c>
      <c r="P461" s="246">
        <v>0</v>
      </c>
      <c r="Q461" s="246">
        <v>0</v>
      </c>
      <c r="R461" s="443">
        <v>0</v>
      </c>
      <c r="S461" s="444">
        <v>0</v>
      </c>
      <c r="T461" s="445">
        <v>0</v>
      </c>
      <c r="U461" s="444">
        <v>0</v>
      </c>
      <c r="V461" s="444">
        <v>0</v>
      </c>
      <c r="W461" s="444">
        <v>0</v>
      </c>
      <c r="X461" s="444">
        <v>0</v>
      </c>
      <c r="Y461" s="446">
        <v>0</v>
      </c>
      <c r="Z461" s="301"/>
      <c r="AA461" s="245">
        <v>123900</v>
      </c>
      <c r="AB461" s="442">
        <v>0</v>
      </c>
      <c r="AC461" s="442">
        <v>0</v>
      </c>
      <c r="AD461" s="246">
        <v>23</v>
      </c>
      <c r="AE461" s="246">
        <v>0</v>
      </c>
      <c r="AF461" s="246">
        <v>0</v>
      </c>
      <c r="AG461" s="200"/>
      <c r="AH461" s="450"/>
      <c r="AI461" s="444"/>
      <c r="AJ461" s="444"/>
      <c r="AK461" s="444"/>
      <c r="AL461" s="444"/>
      <c r="AM461" s="444"/>
      <c r="AN461" s="278"/>
      <c r="AO461" s="450"/>
      <c r="AP461" s="444"/>
      <c r="AQ461" s="444"/>
      <c r="AR461" s="444"/>
      <c r="AS461" s="444"/>
      <c r="AT461" s="444"/>
      <c r="AU461" s="278"/>
      <c r="AV461" s="450"/>
      <c r="AW461" s="444"/>
      <c r="AX461" s="444"/>
      <c r="AY461" s="444"/>
      <c r="AZ461" s="444"/>
      <c r="BA461" s="444"/>
      <c r="BB461" s="278"/>
    </row>
    <row r="462" spans="1:54" x14ac:dyDescent="0.3">
      <c r="A462" s="199" t="s">
        <v>1928</v>
      </c>
      <c r="B462" s="199" t="s">
        <v>23</v>
      </c>
      <c r="C462" s="199" t="s">
        <v>1020</v>
      </c>
      <c r="D462" s="441" t="s">
        <v>1020</v>
      </c>
      <c r="E462" s="441" t="s">
        <v>9</v>
      </c>
      <c r="F462" s="441" t="s">
        <v>1020</v>
      </c>
      <c r="G462" s="441" t="s">
        <v>1020</v>
      </c>
      <c r="H462" s="245">
        <v>117300</v>
      </c>
      <c r="I462" s="246" t="s">
        <v>1020</v>
      </c>
      <c r="J462" s="246" t="s">
        <v>1020</v>
      </c>
      <c r="K462" s="442" t="s">
        <v>1020</v>
      </c>
      <c r="L462" s="322" t="s">
        <v>1020</v>
      </c>
      <c r="M462" s="246" t="s">
        <v>1020</v>
      </c>
      <c r="N462" s="246" t="s">
        <v>1020</v>
      </c>
      <c r="O462" s="246" t="s">
        <v>1020</v>
      </c>
      <c r="P462" s="246" t="s">
        <v>1020</v>
      </c>
      <c r="Q462" s="246" t="s">
        <v>1020</v>
      </c>
      <c r="R462" s="443" t="s">
        <v>1020</v>
      </c>
      <c r="S462" s="444" t="s">
        <v>1020</v>
      </c>
      <c r="T462" s="445" t="s">
        <v>1020</v>
      </c>
      <c r="U462" s="444" t="s">
        <v>1020</v>
      </c>
      <c r="V462" s="444" t="s">
        <v>1020</v>
      </c>
      <c r="W462" s="444" t="s">
        <v>1020</v>
      </c>
      <c r="X462" s="444" t="s">
        <v>1020</v>
      </c>
      <c r="Y462" s="446" t="s">
        <v>1020</v>
      </c>
      <c r="Z462" s="372"/>
      <c r="AA462" s="245">
        <v>117300</v>
      </c>
      <c r="AB462" s="442">
        <v>0</v>
      </c>
      <c r="AC462" s="442">
        <v>0</v>
      </c>
      <c r="AD462" s="246">
        <v>22</v>
      </c>
      <c r="AE462" s="246">
        <v>0</v>
      </c>
      <c r="AF462" s="246">
        <v>0</v>
      </c>
      <c r="AG462" s="200"/>
      <c r="AH462" s="449"/>
      <c r="AI462" s="444"/>
      <c r="AJ462" s="444"/>
      <c r="AK462" s="444"/>
      <c r="AL462" s="444"/>
      <c r="AM462" s="444"/>
      <c r="AN462" s="447"/>
      <c r="AO462" s="450"/>
      <c r="AP462" s="444"/>
      <c r="AQ462" s="444"/>
      <c r="AR462" s="444"/>
      <c r="AS462" s="444"/>
      <c r="AT462" s="444"/>
      <c r="AU462" s="447"/>
      <c r="AV462" s="450"/>
      <c r="AW462" s="444"/>
      <c r="AX462" s="444"/>
      <c r="AY462" s="444"/>
      <c r="AZ462" s="444"/>
      <c r="BA462" s="444"/>
      <c r="BB462" s="447"/>
    </row>
    <row r="463" spans="1:54" x14ac:dyDescent="0.3">
      <c r="A463" s="21" t="s">
        <v>1284</v>
      </c>
      <c r="B463" s="21" t="s">
        <v>13</v>
      </c>
      <c r="C463" s="21" t="s">
        <v>13</v>
      </c>
      <c r="D463" s="299" t="s">
        <v>1998</v>
      </c>
      <c r="E463" s="299" t="s">
        <v>38</v>
      </c>
      <c r="F463" s="299" t="s">
        <v>38</v>
      </c>
      <c r="G463" s="299" t="s">
        <v>1998</v>
      </c>
      <c r="H463" s="241">
        <v>374100</v>
      </c>
      <c r="I463" s="20">
        <v>1495</v>
      </c>
      <c r="J463" s="20">
        <v>22</v>
      </c>
      <c r="K463" s="417">
        <v>67.954545454545453</v>
      </c>
      <c r="L463" s="243">
        <v>1495</v>
      </c>
      <c r="M463" s="20">
        <v>22</v>
      </c>
      <c r="N463" s="20">
        <v>67.954545454545453</v>
      </c>
      <c r="O463" s="20">
        <v>1705</v>
      </c>
      <c r="P463" s="20">
        <v>22</v>
      </c>
      <c r="Q463" s="20">
        <v>77.5</v>
      </c>
      <c r="R463" s="414">
        <v>990</v>
      </c>
      <c r="S463" s="378">
        <v>15</v>
      </c>
      <c r="T463" s="415">
        <v>66</v>
      </c>
      <c r="U463" s="378">
        <v>1448</v>
      </c>
      <c r="V463" s="378">
        <v>22</v>
      </c>
      <c r="W463" s="378">
        <v>65.819999999999993</v>
      </c>
      <c r="X463" s="378">
        <v>114</v>
      </c>
      <c r="Y463" s="416">
        <v>2</v>
      </c>
      <c r="Z463" s="280"/>
      <c r="AA463" s="241">
        <v>277000</v>
      </c>
      <c r="AB463" s="417">
        <v>48</v>
      </c>
      <c r="AC463" s="417">
        <v>42</v>
      </c>
      <c r="AD463" s="20">
        <v>81</v>
      </c>
      <c r="AE463" s="20">
        <v>8</v>
      </c>
      <c r="AF463" s="20">
        <v>384</v>
      </c>
      <c r="AH463" s="379"/>
      <c r="AI463" s="378"/>
      <c r="AJ463" s="378"/>
      <c r="AK463" s="378"/>
      <c r="AL463" s="378"/>
      <c r="AM463" s="378"/>
      <c r="AN463" s="63"/>
      <c r="AO463" s="418"/>
      <c r="AP463" s="378"/>
      <c r="AQ463" s="378"/>
      <c r="AR463" s="378"/>
      <c r="AS463" s="378"/>
      <c r="AT463" s="378"/>
      <c r="AU463" s="63"/>
      <c r="AV463" s="418"/>
      <c r="AW463" s="378"/>
      <c r="AX463" s="378"/>
      <c r="AY463" s="378"/>
      <c r="AZ463" s="378"/>
      <c r="BA463" s="378"/>
      <c r="BB463" s="63"/>
    </row>
    <row r="464" spans="1:54" x14ac:dyDescent="0.3">
      <c r="A464" s="21" t="s">
        <v>1929</v>
      </c>
      <c r="B464" s="21" t="s">
        <v>24</v>
      </c>
      <c r="C464" s="21" t="s">
        <v>1020</v>
      </c>
      <c r="D464" s="299" t="s">
        <v>1020</v>
      </c>
      <c r="E464" s="299" t="s">
        <v>9</v>
      </c>
      <c r="F464" s="299" t="s">
        <v>1020</v>
      </c>
      <c r="G464" s="299" t="s">
        <v>1020</v>
      </c>
      <c r="H464" s="241">
        <v>388500</v>
      </c>
      <c r="I464" s="20" t="s">
        <v>1020</v>
      </c>
      <c r="J464" s="20" t="s">
        <v>1020</v>
      </c>
      <c r="K464" s="417" t="s">
        <v>1020</v>
      </c>
      <c r="L464" s="243" t="s">
        <v>1020</v>
      </c>
      <c r="M464" s="20" t="s">
        <v>1020</v>
      </c>
      <c r="N464" s="20" t="s">
        <v>1020</v>
      </c>
      <c r="O464" s="20" t="s">
        <v>1020</v>
      </c>
      <c r="P464" s="20" t="s">
        <v>1020</v>
      </c>
      <c r="Q464" s="20" t="s">
        <v>1020</v>
      </c>
      <c r="R464" s="414" t="s">
        <v>1020</v>
      </c>
      <c r="S464" s="378" t="s">
        <v>1020</v>
      </c>
      <c r="T464" s="415" t="s">
        <v>1020</v>
      </c>
      <c r="U464" s="378" t="s">
        <v>1020</v>
      </c>
      <c r="V464" s="378" t="s">
        <v>1020</v>
      </c>
      <c r="W464" s="378" t="s">
        <v>1020</v>
      </c>
      <c r="X464" s="378" t="s">
        <v>1020</v>
      </c>
      <c r="Y464" s="416" t="s">
        <v>1020</v>
      </c>
      <c r="Z464" s="21"/>
      <c r="AA464" s="241">
        <v>342500</v>
      </c>
      <c r="AB464" s="417">
        <v>50.25</v>
      </c>
      <c r="AC464" s="417">
        <v>46.666666666666664</v>
      </c>
      <c r="AD464" s="20">
        <v>127</v>
      </c>
      <c r="AE464" s="20">
        <v>4</v>
      </c>
      <c r="AF464" s="20">
        <v>201</v>
      </c>
      <c r="AH464" s="379"/>
      <c r="AI464" s="378"/>
      <c r="AJ464" s="378"/>
      <c r="AK464" s="378"/>
      <c r="AL464" s="378"/>
      <c r="AM464" s="378"/>
      <c r="AN464" s="21"/>
      <c r="AO464" s="418"/>
      <c r="AP464" s="378"/>
      <c r="AQ464" s="378"/>
      <c r="AR464" s="378"/>
      <c r="AS464" s="378"/>
      <c r="AT464" s="378"/>
      <c r="AU464" s="21"/>
      <c r="AV464" s="418"/>
      <c r="AW464" s="378"/>
      <c r="AX464" s="378"/>
      <c r="AY464" s="378"/>
      <c r="AZ464" s="378"/>
      <c r="BA464" s="378"/>
      <c r="BB464" s="21"/>
    </row>
    <row r="465" spans="1:60" s="200" customFormat="1" x14ac:dyDescent="0.3">
      <c r="A465" s="21" t="s">
        <v>1285</v>
      </c>
      <c r="B465" s="21" t="s">
        <v>24</v>
      </c>
      <c r="C465" s="21" t="s">
        <v>24</v>
      </c>
      <c r="D465" s="299" t="s">
        <v>1998</v>
      </c>
      <c r="E465" s="299" t="s">
        <v>9</v>
      </c>
      <c r="F465" s="299" t="s">
        <v>9</v>
      </c>
      <c r="G465" s="299" t="s">
        <v>1998</v>
      </c>
      <c r="H465" s="241">
        <v>331100</v>
      </c>
      <c r="I465" s="20">
        <v>1323</v>
      </c>
      <c r="J465" s="20">
        <v>22</v>
      </c>
      <c r="K465" s="417">
        <v>60.136363636363633</v>
      </c>
      <c r="L465" s="243">
        <v>1323</v>
      </c>
      <c r="M465" s="20">
        <v>22</v>
      </c>
      <c r="N465" s="20">
        <v>60.136363636363633</v>
      </c>
      <c r="O465" s="20">
        <v>1508</v>
      </c>
      <c r="P465" s="20">
        <v>21</v>
      </c>
      <c r="Q465" s="20">
        <v>71.8</v>
      </c>
      <c r="R465" s="414">
        <v>815</v>
      </c>
      <c r="S465" s="378">
        <v>14</v>
      </c>
      <c r="T465" s="415">
        <v>58.2</v>
      </c>
      <c r="U465" s="378">
        <v>944</v>
      </c>
      <c r="V465" s="378">
        <v>19</v>
      </c>
      <c r="W465" s="378">
        <v>49.68</v>
      </c>
      <c r="X465" s="378">
        <v>707</v>
      </c>
      <c r="Y465" s="416">
        <v>14</v>
      </c>
      <c r="Z465" s="280"/>
      <c r="AA465" s="241">
        <v>291800</v>
      </c>
      <c r="AB465" s="417">
        <v>59.666666666666664</v>
      </c>
      <c r="AC465" s="417">
        <v>44.666666666666664</v>
      </c>
      <c r="AD465" s="20">
        <v>45</v>
      </c>
      <c r="AE465" s="20">
        <v>6</v>
      </c>
      <c r="AF465" s="20">
        <v>358</v>
      </c>
      <c r="AG465"/>
      <c r="AH465" s="418"/>
      <c r="AI465" s="378"/>
      <c r="AJ465" s="378"/>
      <c r="AK465" s="378"/>
      <c r="AL465" s="378"/>
      <c r="AM465" s="378"/>
      <c r="AN465" s="21"/>
      <c r="AO465" s="418"/>
      <c r="AP465" s="378"/>
      <c r="AQ465" s="378"/>
      <c r="AR465" s="378"/>
      <c r="AS465" s="378"/>
      <c r="AT465" s="378"/>
      <c r="AU465" s="21"/>
      <c r="AV465" s="418"/>
      <c r="AW465" s="378"/>
      <c r="AX465" s="378"/>
      <c r="AY465" s="378"/>
      <c r="AZ465" s="378"/>
      <c r="BA465" s="378"/>
      <c r="BB465" s="21"/>
      <c r="BC465"/>
      <c r="BD465"/>
      <c r="BE465"/>
      <c r="BF465"/>
      <c r="BG465"/>
      <c r="BH465"/>
    </row>
    <row r="466" spans="1:60" x14ac:dyDescent="0.3">
      <c r="A466" s="21" t="s">
        <v>1286</v>
      </c>
      <c r="B466" s="21" t="s">
        <v>13</v>
      </c>
      <c r="C466" s="21" t="s">
        <v>13</v>
      </c>
      <c r="D466" s="299" t="s">
        <v>1998</v>
      </c>
      <c r="E466" s="299" t="s">
        <v>10</v>
      </c>
      <c r="F466" s="299" t="s">
        <v>10</v>
      </c>
      <c r="G466" s="299" t="s">
        <v>1998</v>
      </c>
      <c r="H466" s="241">
        <v>570800</v>
      </c>
      <c r="I466" s="20">
        <v>2177</v>
      </c>
      <c r="J466" s="20">
        <v>21</v>
      </c>
      <c r="K466" s="417">
        <v>103.66666666666667</v>
      </c>
      <c r="L466" s="243">
        <v>2177</v>
      </c>
      <c r="M466" s="20">
        <v>21</v>
      </c>
      <c r="N466" s="20">
        <v>103.66666666666667</v>
      </c>
      <c r="O466" s="20">
        <v>2199</v>
      </c>
      <c r="P466" s="20">
        <v>22</v>
      </c>
      <c r="Q466" s="20">
        <v>100</v>
      </c>
      <c r="R466" s="414">
        <v>1726</v>
      </c>
      <c r="S466" s="378">
        <v>17</v>
      </c>
      <c r="T466" s="415">
        <v>101.5</v>
      </c>
      <c r="U466" s="378">
        <v>1975</v>
      </c>
      <c r="V466" s="378">
        <v>21</v>
      </c>
      <c r="W466" s="378">
        <v>94.05</v>
      </c>
      <c r="X466" s="378">
        <v>1689</v>
      </c>
      <c r="Y466" s="416">
        <v>22</v>
      </c>
      <c r="Z466" s="21"/>
      <c r="AA466" s="241">
        <v>452900</v>
      </c>
      <c r="AB466" s="417">
        <v>76.25</v>
      </c>
      <c r="AC466" s="417">
        <v>87</v>
      </c>
      <c r="AD466" s="20">
        <v>91</v>
      </c>
      <c r="AE466" s="20">
        <v>8</v>
      </c>
      <c r="AF466" s="20">
        <v>610</v>
      </c>
      <c r="AH466" s="379"/>
      <c r="AI466" s="378"/>
      <c r="AJ466" s="378"/>
      <c r="AK466" s="378"/>
      <c r="AL466" s="378"/>
      <c r="AM466" s="378"/>
      <c r="AN466" s="21"/>
      <c r="AO466" s="418"/>
      <c r="AP466" s="378"/>
      <c r="AQ466" s="378"/>
      <c r="AR466" s="378"/>
      <c r="AS466" s="378"/>
      <c r="AT466" s="378"/>
      <c r="AU466" s="21"/>
      <c r="AV466" s="418"/>
      <c r="AW466" s="378"/>
      <c r="AX466" s="378"/>
      <c r="AY466" s="378"/>
      <c r="AZ466" s="378"/>
      <c r="BA466" s="378"/>
      <c r="BB466" s="21"/>
    </row>
    <row r="467" spans="1:60" x14ac:dyDescent="0.3">
      <c r="A467" s="21" t="s">
        <v>1672</v>
      </c>
      <c r="B467" s="21" t="s">
        <v>3</v>
      </c>
      <c r="C467" s="21" t="s">
        <v>3</v>
      </c>
      <c r="D467" s="299" t="s">
        <v>1998</v>
      </c>
      <c r="E467" s="299" t="s">
        <v>1972</v>
      </c>
      <c r="F467" s="299" t="s">
        <v>1972</v>
      </c>
      <c r="G467" s="299" t="s">
        <v>1998</v>
      </c>
      <c r="H467" s="241">
        <v>264700</v>
      </c>
      <c r="I467" s="20">
        <v>625</v>
      </c>
      <c r="J467" s="20">
        <v>14</v>
      </c>
      <c r="K467" s="417">
        <v>44.642857142857146</v>
      </c>
      <c r="L467" s="243">
        <v>625</v>
      </c>
      <c r="M467" s="20">
        <v>14</v>
      </c>
      <c r="N467" s="20">
        <v>44.642857142857146</v>
      </c>
      <c r="O467" s="20">
        <v>0</v>
      </c>
      <c r="P467" s="20">
        <v>0</v>
      </c>
      <c r="Q467" s="20">
        <v>0</v>
      </c>
      <c r="R467" s="414">
        <v>0</v>
      </c>
      <c r="S467" s="378">
        <v>0</v>
      </c>
      <c r="T467" s="415">
        <v>0</v>
      </c>
      <c r="U467" s="378">
        <v>0</v>
      </c>
      <c r="V467" s="378">
        <v>0</v>
      </c>
      <c r="W467" s="378">
        <v>0</v>
      </c>
      <c r="X467" s="378">
        <v>0</v>
      </c>
      <c r="Y467" s="416">
        <v>0</v>
      </c>
      <c r="Z467" s="280"/>
      <c r="AA467" s="241">
        <v>220500</v>
      </c>
      <c r="AB467" s="417">
        <v>18</v>
      </c>
      <c r="AC467" s="417">
        <v>18</v>
      </c>
      <c r="AD467" s="20">
        <v>78</v>
      </c>
      <c r="AE467" s="20">
        <v>3</v>
      </c>
      <c r="AF467" s="20">
        <v>54</v>
      </c>
      <c r="AH467" s="418"/>
      <c r="AI467" s="378"/>
      <c r="AJ467" s="378"/>
      <c r="AK467" s="378"/>
      <c r="AL467" s="378"/>
      <c r="AM467" s="378"/>
      <c r="AN467" s="63"/>
      <c r="AO467" s="418"/>
      <c r="AP467" s="378"/>
      <c r="AQ467" s="378"/>
      <c r="AR467" s="378"/>
      <c r="AS467" s="378"/>
      <c r="AT467" s="378"/>
      <c r="AU467" s="63"/>
      <c r="AV467" s="418"/>
      <c r="AW467" s="378"/>
      <c r="AX467" s="378"/>
      <c r="AY467" s="378"/>
      <c r="AZ467" s="378"/>
      <c r="BA467" s="378"/>
      <c r="BB467" s="63"/>
    </row>
    <row r="468" spans="1:60" x14ac:dyDescent="0.3">
      <c r="A468" s="21" t="s">
        <v>1536</v>
      </c>
      <c r="B468" s="21" t="s">
        <v>14</v>
      </c>
      <c r="C468" s="21" t="s">
        <v>14</v>
      </c>
      <c r="D468" s="299" t="s">
        <v>1998</v>
      </c>
      <c r="E468" s="299" t="s">
        <v>38</v>
      </c>
      <c r="F468" s="299" t="s">
        <v>38</v>
      </c>
      <c r="G468" s="299" t="s">
        <v>1998</v>
      </c>
      <c r="H468" s="241">
        <v>315400</v>
      </c>
      <c r="I468" s="20">
        <v>1031</v>
      </c>
      <c r="J468" s="20">
        <v>18</v>
      </c>
      <c r="K468" s="417">
        <v>57.277777777777779</v>
      </c>
      <c r="L468" s="243">
        <v>1031</v>
      </c>
      <c r="M468" s="20">
        <v>18</v>
      </c>
      <c r="N468" s="20">
        <v>57.277777777777779</v>
      </c>
      <c r="O468" s="20">
        <v>465</v>
      </c>
      <c r="P468" s="20">
        <v>12</v>
      </c>
      <c r="Q468" s="20">
        <v>38.799999999999997</v>
      </c>
      <c r="R468" s="414">
        <v>0</v>
      </c>
      <c r="S468" s="378">
        <v>0</v>
      </c>
      <c r="T468" s="415">
        <v>0</v>
      </c>
      <c r="U468" s="378">
        <v>0</v>
      </c>
      <c r="V468" s="378">
        <v>0</v>
      </c>
      <c r="W468" s="378">
        <v>0</v>
      </c>
      <c r="X468" s="378">
        <v>0</v>
      </c>
      <c r="Y468" s="416">
        <v>0</v>
      </c>
      <c r="Z468" s="21"/>
      <c r="AA468" s="241">
        <v>321500</v>
      </c>
      <c r="AB468" s="417">
        <v>61.25</v>
      </c>
      <c r="AC468" s="417">
        <v>58.333333333333336</v>
      </c>
      <c r="AD468" s="20">
        <v>95</v>
      </c>
      <c r="AE468" s="20">
        <v>8</v>
      </c>
      <c r="AF468" s="20">
        <v>490</v>
      </c>
      <c r="AH468" s="379"/>
      <c r="AI468" s="378"/>
      <c r="AJ468" s="378"/>
      <c r="AK468" s="378"/>
      <c r="AL468" s="378"/>
      <c r="AM468" s="378"/>
      <c r="AN468" s="21"/>
      <c r="AO468" s="418"/>
      <c r="AP468" s="378"/>
      <c r="AQ468" s="378"/>
      <c r="AR468" s="378"/>
      <c r="AS468" s="378"/>
      <c r="AT468" s="378"/>
      <c r="AU468" s="21"/>
      <c r="AV468" s="418"/>
      <c r="AW468" s="378"/>
      <c r="AX468" s="378"/>
      <c r="AY468" s="378"/>
      <c r="AZ468" s="378"/>
      <c r="BA468" s="378"/>
      <c r="BB468" s="21"/>
    </row>
    <row r="469" spans="1:60" x14ac:dyDescent="0.3">
      <c r="A469" s="21" t="s">
        <v>1537</v>
      </c>
      <c r="B469" s="21" t="s">
        <v>24</v>
      </c>
      <c r="C469" s="21" t="s">
        <v>24</v>
      </c>
      <c r="D469" s="299" t="s">
        <v>1998</v>
      </c>
      <c r="E469" s="299" t="s">
        <v>38</v>
      </c>
      <c r="F469" s="299" t="s">
        <v>38</v>
      </c>
      <c r="G469" s="299" t="s">
        <v>1998</v>
      </c>
      <c r="H469" s="241">
        <v>290700</v>
      </c>
      <c r="I469" s="20">
        <v>792</v>
      </c>
      <c r="J469" s="20">
        <v>15</v>
      </c>
      <c r="K469" s="417">
        <v>52.8</v>
      </c>
      <c r="L469" s="243">
        <v>792</v>
      </c>
      <c r="M469" s="20">
        <v>15</v>
      </c>
      <c r="N469" s="20">
        <v>52.8</v>
      </c>
      <c r="O469" s="20">
        <v>371</v>
      </c>
      <c r="P469" s="20">
        <v>7</v>
      </c>
      <c r="Q469" s="20">
        <v>53</v>
      </c>
      <c r="R469" s="414">
        <v>0</v>
      </c>
      <c r="S469" s="378">
        <v>0</v>
      </c>
      <c r="T469" s="415">
        <v>0</v>
      </c>
      <c r="U469" s="378">
        <v>0</v>
      </c>
      <c r="V469" s="378">
        <v>0</v>
      </c>
      <c r="W469" s="378">
        <v>0</v>
      </c>
      <c r="X469" s="378">
        <v>0</v>
      </c>
      <c r="Y469" s="416">
        <v>0</v>
      </c>
      <c r="Z469" s="20"/>
      <c r="AA469" s="241">
        <v>281200</v>
      </c>
      <c r="AB469" s="417">
        <v>59</v>
      </c>
      <c r="AC469" s="417">
        <v>42.666666666666664</v>
      </c>
      <c r="AD469" s="20">
        <v>47</v>
      </c>
      <c r="AE469" s="20">
        <v>8</v>
      </c>
      <c r="AF469" s="20">
        <v>472</v>
      </c>
      <c r="AH469" s="418"/>
      <c r="AI469" s="378"/>
      <c r="AJ469" s="378"/>
      <c r="AK469" s="378"/>
      <c r="AL469" s="378"/>
      <c r="AM469" s="378"/>
      <c r="AN469" s="21"/>
      <c r="AO469" s="418"/>
      <c r="AP469" s="378"/>
      <c r="AQ469" s="378"/>
      <c r="AR469" s="378"/>
      <c r="AS469" s="378"/>
      <c r="AT469" s="378"/>
      <c r="AU469" s="21"/>
      <c r="AV469" s="418"/>
      <c r="AW469" s="378"/>
      <c r="AX469" s="378"/>
      <c r="AY469" s="378"/>
      <c r="AZ469" s="378"/>
      <c r="BA469" s="378"/>
      <c r="BB469" s="21"/>
    </row>
    <row r="470" spans="1:60" x14ac:dyDescent="0.3">
      <c r="A470" s="21" t="s">
        <v>1287</v>
      </c>
      <c r="B470" s="21" t="s">
        <v>22</v>
      </c>
      <c r="C470" s="21" t="s">
        <v>22</v>
      </c>
      <c r="D470" s="299" t="s">
        <v>1998</v>
      </c>
      <c r="E470" s="435" t="s">
        <v>9</v>
      </c>
      <c r="F470" s="299" t="s">
        <v>1971</v>
      </c>
      <c r="G470" s="299" t="s">
        <v>38</v>
      </c>
      <c r="H470" s="241">
        <v>487300</v>
      </c>
      <c r="I470" s="20">
        <v>1947</v>
      </c>
      <c r="J470" s="20">
        <v>22</v>
      </c>
      <c r="K470" s="417">
        <v>88.5</v>
      </c>
      <c r="L470" s="243">
        <v>1947</v>
      </c>
      <c r="M470" s="20">
        <v>22</v>
      </c>
      <c r="N470" s="20">
        <v>88.5</v>
      </c>
      <c r="O470" s="20">
        <v>752</v>
      </c>
      <c r="P470" s="20">
        <v>11</v>
      </c>
      <c r="Q470" s="20">
        <v>68.400000000000006</v>
      </c>
      <c r="R470" s="414">
        <v>1623</v>
      </c>
      <c r="S470" s="378">
        <v>17</v>
      </c>
      <c r="T470" s="415">
        <v>95.5</v>
      </c>
      <c r="U470" s="378">
        <v>783</v>
      </c>
      <c r="V470" s="378">
        <v>13</v>
      </c>
      <c r="W470" s="378">
        <v>60.23</v>
      </c>
      <c r="X470" s="378">
        <v>1468</v>
      </c>
      <c r="Y470" s="416">
        <v>22</v>
      </c>
      <c r="Z470" s="20"/>
      <c r="AA470" s="241">
        <v>472300</v>
      </c>
      <c r="AB470" s="417">
        <v>89.875</v>
      </c>
      <c r="AC470" s="417">
        <v>98.666666666666671</v>
      </c>
      <c r="AD470" s="20">
        <v>61</v>
      </c>
      <c r="AE470" s="20">
        <v>8</v>
      </c>
      <c r="AF470" s="20">
        <v>719</v>
      </c>
      <c r="AH470" s="379"/>
      <c r="AI470" s="378"/>
      <c r="AJ470" s="378"/>
      <c r="AK470" s="378"/>
      <c r="AL470" s="378"/>
      <c r="AM470" s="378"/>
      <c r="AN470" s="21"/>
      <c r="AO470" s="418"/>
      <c r="AP470" s="378"/>
      <c r="AQ470" s="378"/>
      <c r="AR470" s="378"/>
      <c r="AS470" s="378"/>
      <c r="AT470" s="378"/>
      <c r="AU470" s="21"/>
      <c r="AV470" s="418"/>
      <c r="AW470" s="378"/>
      <c r="AX470" s="378"/>
      <c r="AY470" s="378"/>
      <c r="AZ470" s="378"/>
      <c r="BA470" s="378"/>
      <c r="BB470" s="21"/>
    </row>
    <row r="471" spans="1:60" x14ac:dyDescent="0.3">
      <c r="A471" s="21" t="s">
        <v>1289</v>
      </c>
      <c r="B471" s="21" t="s">
        <v>21</v>
      </c>
      <c r="C471" s="21" t="s">
        <v>21</v>
      </c>
      <c r="D471" s="299" t="s">
        <v>1998</v>
      </c>
      <c r="E471" s="299" t="s">
        <v>38</v>
      </c>
      <c r="F471" s="299" t="s">
        <v>38</v>
      </c>
      <c r="G471" s="299" t="s">
        <v>1998</v>
      </c>
      <c r="H471" s="241">
        <v>365800</v>
      </c>
      <c r="I471" s="20">
        <v>598</v>
      </c>
      <c r="J471" s="20">
        <v>9</v>
      </c>
      <c r="K471" s="417">
        <v>66.444444444444443</v>
      </c>
      <c r="L471" s="243">
        <v>598</v>
      </c>
      <c r="M471" s="20">
        <v>9</v>
      </c>
      <c r="N471" s="20">
        <v>66.444444444444443</v>
      </c>
      <c r="O471" s="20">
        <v>1718</v>
      </c>
      <c r="P471" s="20">
        <v>20</v>
      </c>
      <c r="Q471" s="20">
        <v>85.9</v>
      </c>
      <c r="R471" s="414">
        <v>541</v>
      </c>
      <c r="S471" s="378">
        <v>9</v>
      </c>
      <c r="T471" s="415">
        <v>60.1</v>
      </c>
      <c r="U471" s="378">
        <v>1069</v>
      </c>
      <c r="V471" s="378">
        <v>15</v>
      </c>
      <c r="W471" s="378">
        <v>71.27</v>
      </c>
      <c r="X471" s="378">
        <v>1659</v>
      </c>
      <c r="Y471" s="416">
        <v>17</v>
      </c>
      <c r="Z471" s="21"/>
      <c r="AA471" s="241">
        <v>363200</v>
      </c>
      <c r="AB471" s="417">
        <v>62</v>
      </c>
      <c r="AC471" s="417">
        <v>64</v>
      </c>
      <c r="AD471" s="20">
        <v>74</v>
      </c>
      <c r="AE471" s="20">
        <v>4</v>
      </c>
      <c r="AF471" s="20">
        <v>248</v>
      </c>
      <c r="AH471" s="379"/>
      <c r="AI471" s="378"/>
      <c r="AJ471" s="378"/>
      <c r="AK471" s="378"/>
      <c r="AL471" s="378"/>
      <c r="AM471" s="378"/>
      <c r="AN471" s="63"/>
      <c r="AO471" s="418"/>
      <c r="AP471" s="378"/>
      <c r="AQ471" s="378"/>
      <c r="AR471" s="378"/>
      <c r="AS471" s="378"/>
      <c r="AT471" s="378"/>
      <c r="AU471" s="63"/>
      <c r="AV471" s="418"/>
      <c r="AW471" s="378"/>
      <c r="AX471" s="378"/>
      <c r="AY471" s="378"/>
      <c r="AZ471" s="378"/>
      <c r="BA471" s="378"/>
      <c r="BB471" s="63"/>
    </row>
    <row r="472" spans="1:60" x14ac:dyDescent="0.3">
      <c r="A472" s="21" t="s">
        <v>1290</v>
      </c>
      <c r="B472" s="21" t="s">
        <v>15</v>
      </c>
      <c r="C472" s="21" t="s">
        <v>15</v>
      </c>
      <c r="D472" s="299" t="s">
        <v>1998</v>
      </c>
      <c r="E472" s="299" t="s">
        <v>38</v>
      </c>
      <c r="F472" s="299" t="s">
        <v>38</v>
      </c>
      <c r="G472" s="299" t="s">
        <v>1998</v>
      </c>
      <c r="H472" s="241">
        <v>209600</v>
      </c>
      <c r="I472" s="20">
        <v>0</v>
      </c>
      <c r="J472" s="20">
        <v>0</v>
      </c>
      <c r="K472" s="417" t="s">
        <v>1020</v>
      </c>
      <c r="L472" s="243">
        <v>0</v>
      </c>
      <c r="M472" s="20">
        <v>0</v>
      </c>
      <c r="N472" s="20">
        <v>0</v>
      </c>
      <c r="O472" s="20">
        <v>1269</v>
      </c>
      <c r="P472" s="20">
        <v>20</v>
      </c>
      <c r="Q472" s="20">
        <v>63.5</v>
      </c>
      <c r="R472" s="414">
        <v>1172</v>
      </c>
      <c r="S472" s="378">
        <v>17</v>
      </c>
      <c r="T472" s="415">
        <v>68.900000000000006</v>
      </c>
      <c r="U472" s="378">
        <v>1659</v>
      </c>
      <c r="V472" s="378">
        <v>22</v>
      </c>
      <c r="W472" s="378">
        <v>75.41</v>
      </c>
      <c r="X472" s="378">
        <v>1494</v>
      </c>
      <c r="Y472" s="416">
        <v>22</v>
      </c>
      <c r="Z472" s="21"/>
      <c r="AA472" s="241">
        <v>217500</v>
      </c>
      <c r="AB472" s="417">
        <v>45.333333333333336</v>
      </c>
      <c r="AC472" s="417">
        <v>45.333333333333336</v>
      </c>
      <c r="AD472" s="20">
        <v>5</v>
      </c>
      <c r="AE472" s="20">
        <v>3</v>
      </c>
      <c r="AF472" s="20">
        <v>136</v>
      </c>
      <c r="AH472" s="418"/>
      <c r="AI472" s="378"/>
      <c r="AJ472" s="378"/>
      <c r="AK472" s="378"/>
      <c r="AL472" s="378"/>
      <c r="AM472" s="378"/>
      <c r="AN472" s="21"/>
      <c r="AO472" s="418"/>
      <c r="AP472" s="378"/>
      <c r="AQ472" s="378"/>
      <c r="AR472" s="378"/>
      <c r="AS472" s="378"/>
      <c r="AT472" s="378"/>
      <c r="AU472" s="21"/>
      <c r="AV472" s="418"/>
      <c r="AW472" s="378"/>
      <c r="AX472" s="378"/>
      <c r="AY472" s="378"/>
      <c r="AZ472" s="378"/>
      <c r="BA472" s="378"/>
      <c r="BB472" s="21"/>
    </row>
    <row r="473" spans="1:60" x14ac:dyDescent="0.3">
      <c r="A473" s="199" t="s">
        <v>1930</v>
      </c>
      <c r="B473" s="246" t="s">
        <v>13</v>
      </c>
      <c r="C473" s="199" t="s">
        <v>1020</v>
      </c>
      <c r="D473" s="441" t="s">
        <v>1020</v>
      </c>
      <c r="E473" s="441" t="s">
        <v>1972</v>
      </c>
      <c r="F473" s="441" t="s">
        <v>1020</v>
      </c>
      <c r="G473" s="441" t="s">
        <v>1020</v>
      </c>
      <c r="H473" s="245">
        <v>102400</v>
      </c>
      <c r="I473" s="246" t="s">
        <v>1020</v>
      </c>
      <c r="J473" s="246" t="s">
        <v>1020</v>
      </c>
      <c r="K473" s="442" t="s">
        <v>1020</v>
      </c>
      <c r="L473" s="322" t="s">
        <v>1020</v>
      </c>
      <c r="M473" s="246" t="s">
        <v>1020</v>
      </c>
      <c r="N473" s="246" t="s">
        <v>1020</v>
      </c>
      <c r="O473" s="246" t="s">
        <v>1020</v>
      </c>
      <c r="P473" s="246" t="s">
        <v>1020</v>
      </c>
      <c r="Q473" s="246" t="s">
        <v>1020</v>
      </c>
      <c r="R473" s="443" t="s">
        <v>1020</v>
      </c>
      <c r="S473" s="444" t="s">
        <v>1020</v>
      </c>
      <c r="T473" s="445" t="s">
        <v>1020</v>
      </c>
      <c r="U473" s="444" t="s">
        <v>1020</v>
      </c>
      <c r="V473" s="444" t="s">
        <v>1020</v>
      </c>
      <c r="W473" s="444" t="s">
        <v>1020</v>
      </c>
      <c r="X473" s="444" t="s">
        <v>1020</v>
      </c>
      <c r="Y473" s="446" t="s">
        <v>1020</v>
      </c>
      <c r="Z473" s="372"/>
      <c r="AA473" s="245">
        <v>102400</v>
      </c>
      <c r="AB473" s="442">
        <v>0</v>
      </c>
      <c r="AC473" s="442">
        <v>0</v>
      </c>
      <c r="AD473" s="246">
        <v>19</v>
      </c>
      <c r="AE473" s="246">
        <v>0</v>
      </c>
      <c r="AF473" s="246">
        <v>0</v>
      </c>
      <c r="AG473" s="200"/>
      <c r="AH473" s="449"/>
      <c r="AI473" s="444"/>
      <c r="AJ473" s="444"/>
      <c r="AK473" s="444"/>
      <c r="AL473" s="444"/>
      <c r="AM473" s="444"/>
      <c r="AN473" s="447"/>
      <c r="AO473" s="450"/>
      <c r="AP473" s="444"/>
      <c r="AQ473" s="444"/>
      <c r="AR473" s="444"/>
      <c r="AS473" s="444"/>
      <c r="AT473" s="444"/>
      <c r="AU473" s="447"/>
      <c r="AV473" s="450"/>
      <c r="AW473" s="444"/>
      <c r="AX473" s="444"/>
      <c r="AY473" s="444"/>
      <c r="AZ473" s="444"/>
      <c r="BA473" s="444"/>
      <c r="BB473" s="447"/>
    </row>
    <row r="474" spans="1:60" x14ac:dyDescent="0.3">
      <c r="A474" s="21" t="s">
        <v>1673</v>
      </c>
      <c r="B474" s="21" t="s">
        <v>23</v>
      </c>
      <c r="C474" s="21" t="s">
        <v>23</v>
      </c>
      <c r="D474" s="299" t="s">
        <v>1998</v>
      </c>
      <c r="E474" s="435" t="s">
        <v>38</v>
      </c>
      <c r="F474" s="299" t="s">
        <v>1972</v>
      </c>
      <c r="G474" s="299" t="s">
        <v>38</v>
      </c>
      <c r="H474" s="241">
        <v>228600</v>
      </c>
      <c r="I474" s="20">
        <v>323</v>
      </c>
      <c r="J474" s="20">
        <v>7</v>
      </c>
      <c r="K474" s="417">
        <v>46.142857142857146</v>
      </c>
      <c r="L474" s="243">
        <v>323</v>
      </c>
      <c r="M474" s="20">
        <v>7</v>
      </c>
      <c r="N474" s="20">
        <v>46.142857142857146</v>
      </c>
      <c r="O474" s="20">
        <v>3</v>
      </c>
      <c r="P474" s="20">
        <v>1</v>
      </c>
      <c r="Q474" s="20">
        <v>3</v>
      </c>
      <c r="R474" s="414">
        <v>0</v>
      </c>
      <c r="S474" s="378">
        <v>0</v>
      </c>
      <c r="T474" s="415">
        <v>0</v>
      </c>
      <c r="U474" s="378">
        <v>0</v>
      </c>
      <c r="V474" s="378">
        <v>0</v>
      </c>
      <c r="W474" s="378">
        <v>0</v>
      </c>
      <c r="X474" s="378">
        <v>0</v>
      </c>
      <c r="Y474" s="416">
        <v>0</v>
      </c>
      <c r="Z474" s="298"/>
      <c r="AA474" s="241">
        <v>250300</v>
      </c>
      <c r="AB474" s="417">
        <v>53.2</v>
      </c>
      <c r="AC474" s="417">
        <v>45</v>
      </c>
      <c r="AD474" s="20">
        <v>41</v>
      </c>
      <c r="AE474" s="20">
        <v>5</v>
      </c>
      <c r="AF474" s="20">
        <v>266</v>
      </c>
      <c r="AH474" s="379"/>
      <c r="AI474" s="378"/>
      <c r="AJ474" s="378"/>
      <c r="AK474" s="378"/>
      <c r="AL474" s="378"/>
      <c r="AM474" s="378"/>
      <c r="AN474" s="63"/>
      <c r="AO474" s="418"/>
      <c r="AP474" s="378"/>
      <c r="AQ474" s="378"/>
      <c r="AR474" s="378"/>
      <c r="AS474" s="378"/>
      <c r="AT474" s="378"/>
      <c r="AU474" s="63"/>
      <c r="AV474" s="418"/>
      <c r="AW474" s="378"/>
      <c r="AX474" s="378"/>
      <c r="AY474" s="378"/>
      <c r="AZ474" s="378"/>
      <c r="BA474" s="378"/>
      <c r="BB474" s="63"/>
    </row>
    <row r="475" spans="1:60" x14ac:dyDescent="0.3">
      <c r="A475" s="21" t="s">
        <v>1292</v>
      </c>
      <c r="B475" s="21" t="s">
        <v>25</v>
      </c>
      <c r="C475" s="21" t="s">
        <v>25</v>
      </c>
      <c r="D475" s="299" t="s">
        <v>1998</v>
      </c>
      <c r="E475" s="299" t="s">
        <v>9</v>
      </c>
      <c r="F475" s="299" t="s">
        <v>9</v>
      </c>
      <c r="G475" s="299" t="s">
        <v>1998</v>
      </c>
      <c r="H475" s="241">
        <v>483400</v>
      </c>
      <c r="I475" s="20">
        <v>877</v>
      </c>
      <c r="J475" s="20">
        <v>10</v>
      </c>
      <c r="K475" s="417">
        <v>87.7</v>
      </c>
      <c r="L475" s="243">
        <v>877</v>
      </c>
      <c r="M475" s="20">
        <v>10</v>
      </c>
      <c r="N475" s="20">
        <v>87.7</v>
      </c>
      <c r="O475" s="20">
        <v>1328</v>
      </c>
      <c r="P475" s="20">
        <v>15</v>
      </c>
      <c r="Q475" s="20">
        <v>88.5</v>
      </c>
      <c r="R475" s="414">
        <v>946</v>
      </c>
      <c r="S475" s="378">
        <v>11</v>
      </c>
      <c r="T475" s="415">
        <v>86</v>
      </c>
      <c r="U475" s="378">
        <v>1838</v>
      </c>
      <c r="V475" s="378">
        <v>21</v>
      </c>
      <c r="W475" s="378">
        <v>87.52</v>
      </c>
      <c r="X475" s="378">
        <v>1869</v>
      </c>
      <c r="Y475" s="416">
        <v>21</v>
      </c>
      <c r="Z475" s="280"/>
      <c r="AA475" s="241">
        <v>481100</v>
      </c>
      <c r="AB475" s="417">
        <v>90.666666666666671</v>
      </c>
      <c r="AC475" s="417">
        <v>90.666666666666671</v>
      </c>
      <c r="AD475" s="20">
        <v>108</v>
      </c>
      <c r="AE475" s="20">
        <v>3</v>
      </c>
      <c r="AF475" s="20">
        <v>272</v>
      </c>
      <c r="AH475" s="379"/>
      <c r="AI475" s="378"/>
      <c r="AJ475" s="378"/>
      <c r="AK475" s="378"/>
      <c r="AL475" s="378"/>
      <c r="AM475" s="378"/>
      <c r="AN475" s="63"/>
      <c r="AO475" s="418"/>
      <c r="AP475" s="378"/>
      <c r="AQ475" s="378"/>
      <c r="AR475" s="378"/>
      <c r="AS475" s="378"/>
      <c r="AT475" s="378"/>
      <c r="AU475" s="63"/>
      <c r="AV475" s="418"/>
      <c r="AW475" s="378"/>
      <c r="AX475" s="378"/>
      <c r="AY475" s="378"/>
      <c r="AZ475" s="378"/>
      <c r="BA475" s="378"/>
      <c r="BB475" s="63"/>
    </row>
    <row r="476" spans="1:60" x14ac:dyDescent="0.3">
      <c r="A476" s="21" t="s">
        <v>1293</v>
      </c>
      <c r="B476" s="21" t="s">
        <v>26</v>
      </c>
      <c r="C476" s="21" t="s">
        <v>26</v>
      </c>
      <c r="D476" s="299" t="s">
        <v>1998</v>
      </c>
      <c r="E476" s="435" t="s">
        <v>9</v>
      </c>
      <c r="F476" s="299" t="s">
        <v>38</v>
      </c>
      <c r="G476" s="299" t="s">
        <v>38</v>
      </c>
      <c r="H476" s="241">
        <v>338400</v>
      </c>
      <c r="I476" s="20">
        <v>478</v>
      </c>
      <c r="J476" s="20">
        <v>7</v>
      </c>
      <c r="K476" s="417">
        <v>68.285714285714292</v>
      </c>
      <c r="L476" s="243">
        <v>478</v>
      </c>
      <c r="M476" s="20">
        <v>7</v>
      </c>
      <c r="N476" s="20">
        <v>68.285714285714292</v>
      </c>
      <c r="O476" s="20">
        <v>294</v>
      </c>
      <c r="P476" s="20">
        <v>5</v>
      </c>
      <c r="Q476" s="20">
        <v>58.8</v>
      </c>
      <c r="R476" s="414">
        <v>634</v>
      </c>
      <c r="S476" s="378">
        <v>12</v>
      </c>
      <c r="T476" s="415">
        <v>52.8</v>
      </c>
      <c r="U476" s="378">
        <v>776</v>
      </c>
      <c r="V476" s="378">
        <v>16</v>
      </c>
      <c r="W476" s="378">
        <v>48.5</v>
      </c>
      <c r="X476" s="378">
        <v>814</v>
      </c>
      <c r="Y476" s="416">
        <v>12</v>
      </c>
      <c r="Z476" s="298"/>
      <c r="AA476" s="241">
        <v>408600</v>
      </c>
      <c r="AB476" s="417">
        <v>82.571428571428569</v>
      </c>
      <c r="AC476" s="417">
        <v>70.333333333333329</v>
      </c>
      <c r="AD476" s="20">
        <v>104</v>
      </c>
      <c r="AE476" s="20">
        <v>7</v>
      </c>
      <c r="AF476" s="20">
        <v>578</v>
      </c>
      <c r="AH476" s="379"/>
      <c r="AI476" s="378"/>
      <c r="AJ476" s="378"/>
      <c r="AK476" s="378"/>
      <c r="AL476" s="378"/>
      <c r="AM476" s="378"/>
      <c r="AN476" s="63"/>
      <c r="AO476" s="418"/>
      <c r="AP476" s="378"/>
      <c r="AQ476" s="378"/>
      <c r="AR476" s="378"/>
      <c r="AS476" s="378"/>
      <c r="AT476" s="378"/>
      <c r="AU476" s="63"/>
      <c r="AV476" s="418"/>
      <c r="AW476" s="378"/>
      <c r="AX476" s="378"/>
      <c r="AY476" s="378"/>
      <c r="AZ476" s="378"/>
      <c r="BA476" s="378"/>
      <c r="BB476" s="63"/>
    </row>
    <row r="477" spans="1:60" s="200" customFormat="1" x14ac:dyDescent="0.3">
      <c r="A477" s="21" t="s">
        <v>1294</v>
      </c>
      <c r="B477" s="21" t="s">
        <v>15</v>
      </c>
      <c r="C477" s="21" t="s">
        <v>15</v>
      </c>
      <c r="D477" s="299" t="s">
        <v>1998</v>
      </c>
      <c r="E477" s="435" t="s">
        <v>1971</v>
      </c>
      <c r="F477" s="299" t="s">
        <v>10</v>
      </c>
      <c r="G477" s="299" t="s">
        <v>38</v>
      </c>
      <c r="H477" s="241">
        <v>478700</v>
      </c>
      <c r="I477" s="20">
        <v>1565</v>
      </c>
      <c r="J477" s="20">
        <v>18</v>
      </c>
      <c r="K477" s="417">
        <v>86.944444444444443</v>
      </c>
      <c r="L477" s="243">
        <v>1565</v>
      </c>
      <c r="M477" s="20">
        <v>18</v>
      </c>
      <c r="N477" s="20">
        <v>86.944444444444443</v>
      </c>
      <c r="O477" s="20">
        <v>1195</v>
      </c>
      <c r="P477" s="20">
        <v>14</v>
      </c>
      <c r="Q477" s="20">
        <v>85.4</v>
      </c>
      <c r="R477" s="414">
        <v>1329</v>
      </c>
      <c r="S477" s="378">
        <v>14</v>
      </c>
      <c r="T477" s="415">
        <v>94.9</v>
      </c>
      <c r="U477" s="378">
        <v>1618</v>
      </c>
      <c r="V477" s="378">
        <v>22</v>
      </c>
      <c r="W477" s="378">
        <v>73.55</v>
      </c>
      <c r="X477" s="378">
        <v>1416</v>
      </c>
      <c r="Y477" s="416">
        <v>20</v>
      </c>
      <c r="Z477" s="21"/>
      <c r="AA477" s="241">
        <v>442700</v>
      </c>
      <c r="AB477" s="417">
        <v>84.75</v>
      </c>
      <c r="AC477" s="417">
        <v>77.333333333333329</v>
      </c>
      <c r="AD477" s="20">
        <v>94</v>
      </c>
      <c r="AE477" s="20">
        <v>8</v>
      </c>
      <c r="AF477" s="20">
        <v>678</v>
      </c>
      <c r="AG477"/>
      <c r="AH477" s="418"/>
      <c r="AI477" s="378"/>
      <c r="AJ477" s="378"/>
      <c r="AK477" s="378"/>
      <c r="AL477" s="378"/>
      <c r="AM477" s="378"/>
      <c r="AN477" s="21"/>
      <c r="AO477" s="418"/>
      <c r="AP477" s="378"/>
      <c r="AQ477" s="378"/>
      <c r="AR477" s="378"/>
      <c r="AS477" s="378"/>
      <c r="AT477" s="378"/>
      <c r="AU477" s="21"/>
      <c r="AV477" s="418"/>
      <c r="AW477" s="378"/>
      <c r="AX477" s="378"/>
      <c r="AY477" s="378"/>
      <c r="AZ477" s="378"/>
      <c r="BA477" s="378"/>
      <c r="BB477" s="21"/>
      <c r="BC477"/>
      <c r="BD477"/>
      <c r="BE477"/>
      <c r="BF477"/>
      <c r="BG477"/>
      <c r="BH477"/>
    </row>
    <row r="478" spans="1:60" x14ac:dyDescent="0.3">
      <c r="A478" s="21" t="s">
        <v>995</v>
      </c>
      <c r="B478" s="21" t="s">
        <v>12</v>
      </c>
      <c r="C478" s="21" t="s">
        <v>12</v>
      </c>
      <c r="D478" s="299" t="s">
        <v>1998</v>
      </c>
      <c r="E478" s="299" t="s">
        <v>38</v>
      </c>
      <c r="F478" s="299" t="s">
        <v>38</v>
      </c>
      <c r="G478" s="299" t="s">
        <v>1998</v>
      </c>
      <c r="H478" s="241">
        <v>316600</v>
      </c>
      <c r="I478" s="20">
        <v>1150</v>
      </c>
      <c r="J478" s="20">
        <v>20</v>
      </c>
      <c r="K478" s="417">
        <v>57.5</v>
      </c>
      <c r="L478" s="243">
        <v>1150</v>
      </c>
      <c r="M478" s="20">
        <v>20</v>
      </c>
      <c r="N478" s="20">
        <v>57.5</v>
      </c>
      <c r="O478" s="20">
        <v>1130</v>
      </c>
      <c r="P478" s="20">
        <v>21</v>
      </c>
      <c r="Q478" s="20">
        <v>53.8</v>
      </c>
      <c r="R478" s="414">
        <v>317</v>
      </c>
      <c r="S478" s="378">
        <v>8</v>
      </c>
      <c r="T478" s="415">
        <v>39.6</v>
      </c>
      <c r="U478" s="378">
        <v>0</v>
      </c>
      <c r="V478" s="378">
        <v>0</v>
      </c>
      <c r="W478" s="378">
        <v>0</v>
      </c>
      <c r="X478" s="378">
        <v>0</v>
      </c>
      <c r="Y478" s="416">
        <v>0</v>
      </c>
      <c r="Z478" s="280"/>
      <c r="AA478" s="241">
        <v>277700</v>
      </c>
      <c r="AB478" s="417">
        <v>32</v>
      </c>
      <c r="AC478" s="417">
        <v>32</v>
      </c>
      <c r="AD478" s="20">
        <v>130</v>
      </c>
      <c r="AE478" s="20">
        <v>3</v>
      </c>
      <c r="AF478" s="20">
        <v>96</v>
      </c>
      <c r="AH478" s="418"/>
      <c r="AI478" s="378"/>
      <c r="AJ478" s="378"/>
      <c r="AK478" s="378"/>
      <c r="AL478" s="378"/>
      <c r="AM478" s="378"/>
      <c r="AN478" s="23"/>
      <c r="AO478" s="418"/>
      <c r="AP478" s="378"/>
      <c r="AQ478" s="378"/>
      <c r="AR478" s="378"/>
      <c r="AS478" s="378"/>
      <c r="AT478" s="378"/>
      <c r="AU478" s="23"/>
      <c r="AV478" s="418"/>
      <c r="AW478" s="378"/>
      <c r="AX478" s="378"/>
      <c r="AY478" s="378"/>
      <c r="AZ478" s="378"/>
      <c r="BA478" s="378"/>
      <c r="BB478" s="23"/>
    </row>
    <row r="479" spans="1:60" x14ac:dyDescent="0.3">
      <c r="A479" s="21" t="s">
        <v>996</v>
      </c>
      <c r="B479" s="21" t="s">
        <v>24</v>
      </c>
      <c r="C479" s="21" t="s">
        <v>24</v>
      </c>
      <c r="D479" s="299" t="s">
        <v>1998</v>
      </c>
      <c r="E479" s="435" t="s">
        <v>10</v>
      </c>
      <c r="F479" s="299" t="s">
        <v>1971</v>
      </c>
      <c r="G479" s="299" t="s">
        <v>38</v>
      </c>
      <c r="H479" s="241">
        <v>397000</v>
      </c>
      <c r="I479" s="20">
        <v>1370</v>
      </c>
      <c r="J479" s="20">
        <v>19</v>
      </c>
      <c r="K479" s="417">
        <v>72.10526315789474</v>
      </c>
      <c r="L479" s="243">
        <v>1370</v>
      </c>
      <c r="M479" s="20">
        <v>19</v>
      </c>
      <c r="N479" s="20">
        <v>72.10526315789474</v>
      </c>
      <c r="O479" s="20">
        <v>1510</v>
      </c>
      <c r="P479" s="20">
        <v>20</v>
      </c>
      <c r="Q479" s="20">
        <v>75.5</v>
      </c>
      <c r="R479" s="414">
        <v>644</v>
      </c>
      <c r="S479" s="378">
        <v>9</v>
      </c>
      <c r="T479" s="415">
        <v>71.599999999999994</v>
      </c>
      <c r="U479" s="378">
        <v>21</v>
      </c>
      <c r="V479" s="378">
        <v>1</v>
      </c>
      <c r="W479" s="378">
        <v>21</v>
      </c>
      <c r="X479" s="378">
        <v>0</v>
      </c>
      <c r="Y479" s="416">
        <v>0</v>
      </c>
      <c r="Z479" s="280"/>
      <c r="AA479" s="241">
        <v>329600</v>
      </c>
      <c r="AB479" s="417">
        <v>63.428571428571431</v>
      </c>
      <c r="AC479" s="417">
        <v>62.333333333333336</v>
      </c>
      <c r="AD479" s="20">
        <v>49</v>
      </c>
      <c r="AE479" s="20">
        <v>7</v>
      </c>
      <c r="AF479" s="20">
        <v>444</v>
      </c>
      <c r="AH479" s="418"/>
      <c r="AI479" s="378"/>
      <c r="AJ479" s="378"/>
      <c r="AK479" s="378"/>
      <c r="AL479" s="378"/>
      <c r="AM479" s="378"/>
      <c r="AN479" s="25"/>
      <c r="AO479" s="418"/>
      <c r="AP479" s="378"/>
      <c r="AQ479" s="378"/>
      <c r="AR479" s="378"/>
      <c r="AS479" s="378"/>
      <c r="AT479" s="378"/>
      <c r="AU479" s="25"/>
      <c r="AV479" s="418"/>
      <c r="AW479" s="378"/>
      <c r="AX479" s="378"/>
      <c r="AY479" s="378"/>
      <c r="AZ479" s="378"/>
      <c r="BA479" s="378"/>
      <c r="BB479" s="25"/>
    </row>
    <row r="480" spans="1:60" x14ac:dyDescent="0.3">
      <c r="A480" s="21" t="s">
        <v>918</v>
      </c>
      <c r="B480" s="21" t="s">
        <v>13</v>
      </c>
      <c r="C480" s="21" t="s">
        <v>13</v>
      </c>
      <c r="D480" s="299" t="s">
        <v>1998</v>
      </c>
      <c r="E480" s="299" t="s">
        <v>11</v>
      </c>
      <c r="F480" s="299" t="s">
        <v>11</v>
      </c>
      <c r="G480" s="299" t="s">
        <v>1998</v>
      </c>
      <c r="H480" s="241">
        <v>487000</v>
      </c>
      <c r="I480" s="20">
        <v>1769</v>
      </c>
      <c r="J480" s="20">
        <v>20</v>
      </c>
      <c r="K480" s="417">
        <v>88.45</v>
      </c>
      <c r="L480" s="243">
        <v>1769</v>
      </c>
      <c r="M480" s="20">
        <v>20</v>
      </c>
      <c r="N480" s="20">
        <v>88.45</v>
      </c>
      <c r="O480" s="20">
        <v>1966</v>
      </c>
      <c r="P480" s="20">
        <v>21</v>
      </c>
      <c r="Q480" s="20">
        <v>93.6</v>
      </c>
      <c r="R480" s="414">
        <v>1403</v>
      </c>
      <c r="S480" s="378">
        <v>17</v>
      </c>
      <c r="T480" s="415">
        <v>82.5</v>
      </c>
      <c r="U480" s="378">
        <v>1289</v>
      </c>
      <c r="V480" s="378">
        <v>19</v>
      </c>
      <c r="W480" s="378">
        <v>67.84</v>
      </c>
      <c r="X480" s="378">
        <v>936</v>
      </c>
      <c r="Y480" s="416">
        <v>16</v>
      </c>
      <c r="Z480" s="21"/>
      <c r="AA480" s="241">
        <v>475500</v>
      </c>
      <c r="AB480" s="417">
        <v>87.5</v>
      </c>
      <c r="AC480" s="417">
        <v>104</v>
      </c>
      <c r="AD480" s="20">
        <v>66</v>
      </c>
      <c r="AE480" s="20">
        <v>8</v>
      </c>
      <c r="AF480" s="20">
        <v>700</v>
      </c>
      <c r="AH480" s="418"/>
      <c r="AI480" s="378"/>
      <c r="AJ480" s="378"/>
      <c r="AK480" s="378"/>
      <c r="AL480" s="378"/>
      <c r="AM480" s="378"/>
      <c r="AN480" s="63"/>
      <c r="AO480" s="418"/>
      <c r="AP480" s="378"/>
      <c r="AQ480" s="378"/>
      <c r="AR480" s="378"/>
      <c r="AS480" s="378"/>
      <c r="AT480" s="378"/>
      <c r="AU480" s="63"/>
      <c r="AV480" s="418"/>
      <c r="AW480" s="378"/>
      <c r="AX480" s="378"/>
      <c r="AY480" s="378"/>
      <c r="AZ480" s="378"/>
      <c r="BA480" s="378"/>
      <c r="BB480" s="63"/>
    </row>
    <row r="481" spans="1:54" x14ac:dyDescent="0.3">
      <c r="A481" s="199" t="s">
        <v>1538</v>
      </c>
      <c r="B481" s="199" t="s">
        <v>14</v>
      </c>
      <c r="C481" s="199" t="s">
        <v>14</v>
      </c>
      <c r="D481" s="441" t="s">
        <v>1998</v>
      </c>
      <c r="E481" s="435" t="s">
        <v>38</v>
      </c>
      <c r="F481" s="441" t="s">
        <v>10</v>
      </c>
      <c r="G481" s="441" t="s">
        <v>38</v>
      </c>
      <c r="H481" s="245">
        <v>176200</v>
      </c>
      <c r="I481" s="246">
        <v>200</v>
      </c>
      <c r="J481" s="246">
        <v>5</v>
      </c>
      <c r="K481" s="442">
        <v>40</v>
      </c>
      <c r="L481" s="322">
        <v>200</v>
      </c>
      <c r="M481" s="246">
        <v>5</v>
      </c>
      <c r="N481" s="246">
        <v>40</v>
      </c>
      <c r="O481" s="246">
        <v>0</v>
      </c>
      <c r="P481" s="246">
        <v>0</v>
      </c>
      <c r="Q481" s="246">
        <v>0</v>
      </c>
      <c r="R481" s="443">
        <v>0</v>
      </c>
      <c r="S481" s="444">
        <v>0</v>
      </c>
      <c r="T481" s="445">
        <v>0</v>
      </c>
      <c r="U481" s="444">
        <v>0</v>
      </c>
      <c r="V481" s="444">
        <v>0</v>
      </c>
      <c r="W481" s="444">
        <v>0</v>
      </c>
      <c r="X481" s="444">
        <v>0</v>
      </c>
      <c r="Y481" s="446">
        <v>0</v>
      </c>
      <c r="Z481" s="199"/>
      <c r="AA481" s="245">
        <v>165800</v>
      </c>
      <c r="AB481" s="442">
        <v>26</v>
      </c>
      <c r="AC481" s="442">
        <v>26</v>
      </c>
      <c r="AD481" s="246">
        <v>77</v>
      </c>
      <c r="AE481" s="246">
        <v>3</v>
      </c>
      <c r="AF481" s="246">
        <v>78</v>
      </c>
      <c r="AG481" s="200"/>
      <c r="AH481" s="449"/>
      <c r="AI481" s="444"/>
      <c r="AJ481" s="444"/>
      <c r="AK481" s="444"/>
      <c r="AL481" s="444"/>
      <c r="AM481" s="444"/>
      <c r="AN481" s="199"/>
      <c r="AO481" s="450"/>
      <c r="AP481" s="444"/>
      <c r="AQ481" s="444"/>
      <c r="AR481" s="444"/>
      <c r="AS481" s="444"/>
      <c r="AT481" s="444"/>
      <c r="AU481" s="199"/>
      <c r="AV481" s="450"/>
      <c r="AW481" s="444"/>
      <c r="AX481" s="444"/>
      <c r="AY481" s="444"/>
      <c r="AZ481" s="444"/>
      <c r="BA481" s="444"/>
      <c r="BB481" s="199"/>
    </row>
    <row r="482" spans="1:54" x14ac:dyDescent="0.3">
      <c r="A482" s="21" t="s">
        <v>1539</v>
      </c>
      <c r="B482" s="21" t="s">
        <v>2</v>
      </c>
      <c r="C482" s="21" t="s">
        <v>2</v>
      </c>
      <c r="D482" s="299" t="s">
        <v>1998</v>
      </c>
      <c r="E482" s="435" t="s">
        <v>10</v>
      </c>
      <c r="F482" s="299" t="s">
        <v>1972</v>
      </c>
      <c r="G482" s="299" t="s">
        <v>38</v>
      </c>
      <c r="H482" s="241">
        <v>393700</v>
      </c>
      <c r="I482" s="20">
        <v>1430</v>
      </c>
      <c r="J482" s="20">
        <v>20</v>
      </c>
      <c r="K482" s="417">
        <v>71.5</v>
      </c>
      <c r="L482" s="243">
        <v>1430</v>
      </c>
      <c r="M482" s="20">
        <v>20</v>
      </c>
      <c r="N482" s="20">
        <v>71.5</v>
      </c>
      <c r="O482" s="20">
        <v>1039</v>
      </c>
      <c r="P482" s="20">
        <v>17</v>
      </c>
      <c r="Q482" s="20">
        <v>61.1</v>
      </c>
      <c r="R482" s="414">
        <v>994</v>
      </c>
      <c r="S482" s="378">
        <v>14</v>
      </c>
      <c r="T482" s="415">
        <v>71</v>
      </c>
      <c r="U482" s="378">
        <v>1013</v>
      </c>
      <c r="V482" s="378">
        <v>16</v>
      </c>
      <c r="W482" s="378">
        <v>63.31</v>
      </c>
      <c r="X482" s="378">
        <v>1106</v>
      </c>
      <c r="Y482" s="416">
        <v>19</v>
      </c>
      <c r="Z482" s="21"/>
      <c r="AA482" s="241">
        <v>299000</v>
      </c>
      <c r="AB482" s="417">
        <v>53.5</v>
      </c>
      <c r="AC482" s="417">
        <v>53.333333333333336</v>
      </c>
      <c r="AD482" s="20">
        <v>40</v>
      </c>
      <c r="AE482" s="20">
        <v>8</v>
      </c>
      <c r="AF482" s="20">
        <v>428</v>
      </c>
      <c r="AH482" s="418"/>
      <c r="AI482" s="378"/>
      <c r="AJ482" s="378"/>
      <c r="AK482" s="378"/>
      <c r="AL482" s="378"/>
      <c r="AM482" s="378"/>
      <c r="AN482" s="21"/>
      <c r="AO482" s="418"/>
      <c r="AP482" s="378"/>
      <c r="AQ482" s="378"/>
      <c r="AR482" s="378"/>
      <c r="AS482" s="378"/>
      <c r="AT482" s="378"/>
      <c r="AU482" s="21"/>
      <c r="AV482" s="418"/>
      <c r="AW482" s="378"/>
      <c r="AX482" s="378"/>
      <c r="AY482" s="378"/>
      <c r="AZ482" s="378"/>
      <c r="BA482" s="378"/>
      <c r="BB482" s="21"/>
    </row>
    <row r="483" spans="1:54" x14ac:dyDescent="0.3">
      <c r="A483" s="21" t="s">
        <v>1295</v>
      </c>
      <c r="B483" s="21" t="s">
        <v>22</v>
      </c>
      <c r="C483" s="21" t="s">
        <v>22</v>
      </c>
      <c r="D483" s="299" t="s">
        <v>1998</v>
      </c>
      <c r="E483" s="299" t="s">
        <v>9</v>
      </c>
      <c r="F483" s="299" t="s">
        <v>9</v>
      </c>
      <c r="G483" s="299" t="s">
        <v>1998</v>
      </c>
      <c r="H483" s="241">
        <v>313100</v>
      </c>
      <c r="I483" s="20">
        <v>853</v>
      </c>
      <c r="J483" s="20">
        <v>15</v>
      </c>
      <c r="K483" s="417">
        <v>56.866666666666667</v>
      </c>
      <c r="L483" s="243">
        <v>853</v>
      </c>
      <c r="M483" s="20">
        <v>15</v>
      </c>
      <c r="N483" s="20">
        <v>56.866666666666667</v>
      </c>
      <c r="O483" s="20">
        <v>1233</v>
      </c>
      <c r="P483" s="20">
        <v>22</v>
      </c>
      <c r="Q483" s="20">
        <v>56</v>
      </c>
      <c r="R483" s="414">
        <v>683</v>
      </c>
      <c r="S483" s="378">
        <v>11</v>
      </c>
      <c r="T483" s="415">
        <v>62.1</v>
      </c>
      <c r="U483" s="378">
        <v>103</v>
      </c>
      <c r="V483" s="378">
        <v>3</v>
      </c>
      <c r="W483" s="378">
        <v>34.33</v>
      </c>
      <c r="X483" s="378">
        <v>0</v>
      </c>
      <c r="Y483" s="416">
        <v>0</v>
      </c>
      <c r="Z483" s="21"/>
      <c r="AA483" s="241">
        <v>298400</v>
      </c>
      <c r="AB483" s="417">
        <v>52.75</v>
      </c>
      <c r="AC483" s="417">
        <v>55.333333333333336</v>
      </c>
      <c r="AD483" s="20">
        <v>58</v>
      </c>
      <c r="AE483" s="20">
        <v>4</v>
      </c>
      <c r="AF483" s="20">
        <v>211</v>
      </c>
      <c r="AH483" s="379"/>
      <c r="AI483" s="378"/>
      <c r="AJ483" s="378"/>
      <c r="AK483" s="378"/>
      <c r="AL483" s="378"/>
      <c r="AM483" s="378"/>
      <c r="AN483" s="21"/>
      <c r="AO483" s="418"/>
      <c r="AP483" s="378"/>
      <c r="AQ483" s="378"/>
      <c r="AR483" s="378"/>
      <c r="AS483" s="378"/>
      <c r="AT483" s="378"/>
      <c r="AU483" s="21"/>
      <c r="AV483" s="418"/>
      <c r="AW483" s="378"/>
      <c r="AX483" s="378"/>
      <c r="AY483" s="378"/>
      <c r="AZ483" s="378"/>
      <c r="BA483" s="378"/>
      <c r="BB483" s="21"/>
    </row>
    <row r="484" spans="1:54" x14ac:dyDescent="0.3">
      <c r="A484" s="21" t="s">
        <v>1296</v>
      </c>
      <c r="B484" s="21" t="s">
        <v>26</v>
      </c>
      <c r="C484" s="21" t="s">
        <v>26</v>
      </c>
      <c r="D484" s="299" t="s">
        <v>1998</v>
      </c>
      <c r="E484" s="299" t="s">
        <v>38</v>
      </c>
      <c r="F484" s="299" t="s">
        <v>38</v>
      </c>
      <c r="G484" s="299" t="s">
        <v>1998</v>
      </c>
      <c r="H484" s="241">
        <v>436700</v>
      </c>
      <c r="I484" s="20">
        <v>1507</v>
      </c>
      <c r="J484" s="20">
        <v>19</v>
      </c>
      <c r="K484" s="417">
        <v>79.315789473684205</v>
      </c>
      <c r="L484" s="243">
        <v>1507</v>
      </c>
      <c r="M484" s="20">
        <v>19</v>
      </c>
      <c r="N484" s="20">
        <v>79.315789473684205</v>
      </c>
      <c r="O484" s="20">
        <v>1470</v>
      </c>
      <c r="P484" s="20">
        <v>19</v>
      </c>
      <c r="Q484" s="20">
        <v>77.400000000000006</v>
      </c>
      <c r="R484" s="414">
        <v>774</v>
      </c>
      <c r="S484" s="378">
        <v>13</v>
      </c>
      <c r="T484" s="415">
        <v>59.5</v>
      </c>
      <c r="U484" s="378">
        <v>1233</v>
      </c>
      <c r="V484" s="378">
        <v>20</v>
      </c>
      <c r="W484" s="378">
        <v>61.65</v>
      </c>
      <c r="X484" s="378">
        <v>864</v>
      </c>
      <c r="Y484" s="416">
        <v>13</v>
      </c>
      <c r="Z484" s="20"/>
      <c r="AA484" s="241">
        <v>395600</v>
      </c>
      <c r="AB484" s="417">
        <v>47</v>
      </c>
      <c r="AC484" s="417">
        <v>47</v>
      </c>
      <c r="AD484" s="20">
        <v>89</v>
      </c>
      <c r="AE484" s="20">
        <v>1</v>
      </c>
      <c r="AF484" s="20">
        <v>47</v>
      </c>
      <c r="AH484" s="379"/>
      <c r="AI484" s="378"/>
      <c r="AJ484" s="378"/>
      <c r="AK484" s="378"/>
      <c r="AL484" s="378"/>
      <c r="AM484" s="378"/>
      <c r="AN484" s="20"/>
      <c r="AO484" s="418"/>
      <c r="AP484" s="378"/>
      <c r="AQ484" s="378"/>
      <c r="AR484" s="378"/>
      <c r="AS484" s="378"/>
      <c r="AT484" s="378"/>
      <c r="AU484" s="20"/>
      <c r="AV484" s="418"/>
      <c r="AW484" s="378"/>
      <c r="AX484" s="378"/>
      <c r="AY484" s="378"/>
      <c r="AZ484" s="378"/>
      <c r="BA484" s="378"/>
      <c r="BB484" s="20"/>
    </row>
    <row r="485" spans="1:54" x14ac:dyDescent="0.3">
      <c r="A485" s="199" t="s">
        <v>1297</v>
      </c>
      <c r="B485" s="199" t="s">
        <v>13</v>
      </c>
      <c r="C485" s="199" t="s">
        <v>1020</v>
      </c>
      <c r="D485" s="441" t="s">
        <v>1020</v>
      </c>
      <c r="E485" s="441" t="s">
        <v>9</v>
      </c>
      <c r="F485" s="441" t="s">
        <v>1020</v>
      </c>
      <c r="G485" s="441" t="s">
        <v>1020</v>
      </c>
      <c r="H485" s="245">
        <v>167500</v>
      </c>
      <c r="I485" s="246" t="s">
        <v>1020</v>
      </c>
      <c r="J485" s="246" t="s">
        <v>1020</v>
      </c>
      <c r="K485" s="442" t="s">
        <v>1020</v>
      </c>
      <c r="L485" s="322" t="s">
        <v>1020</v>
      </c>
      <c r="M485" s="246" t="s">
        <v>1020</v>
      </c>
      <c r="N485" s="246" t="s">
        <v>1020</v>
      </c>
      <c r="O485" s="246" t="s">
        <v>1020</v>
      </c>
      <c r="P485" s="246" t="s">
        <v>1020</v>
      </c>
      <c r="Q485" s="246" t="s">
        <v>1020</v>
      </c>
      <c r="R485" s="443" t="s">
        <v>1020</v>
      </c>
      <c r="S485" s="444" t="s">
        <v>1020</v>
      </c>
      <c r="T485" s="445" t="s">
        <v>1020</v>
      </c>
      <c r="U485" s="444" t="s">
        <v>1020</v>
      </c>
      <c r="V485" s="444" t="s">
        <v>1020</v>
      </c>
      <c r="W485" s="444" t="s">
        <v>1020</v>
      </c>
      <c r="X485" s="444" t="s">
        <v>1020</v>
      </c>
      <c r="Y485" s="446" t="s">
        <v>1020</v>
      </c>
      <c r="Z485" s="199"/>
      <c r="AA485" s="245">
        <v>306700</v>
      </c>
      <c r="AB485" s="442">
        <v>67.75</v>
      </c>
      <c r="AC485" s="442">
        <v>57.666666666666664</v>
      </c>
      <c r="AD485" s="246">
        <v>57</v>
      </c>
      <c r="AE485" s="246">
        <v>8</v>
      </c>
      <c r="AF485" s="246">
        <v>542</v>
      </c>
      <c r="AG485" s="200"/>
      <c r="AH485" s="449"/>
      <c r="AI485" s="444"/>
      <c r="AJ485" s="444"/>
      <c r="AK485" s="444"/>
      <c r="AL485" s="444"/>
      <c r="AM485" s="444"/>
      <c r="AN485" s="199"/>
      <c r="AO485" s="450"/>
      <c r="AP485" s="444"/>
      <c r="AQ485" s="444"/>
      <c r="AR485" s="444"/>
      <c r="AS485" s="444"/>
      <c r="AT485" s="444"/>
      <c r="AU485" s="199"/>
      <c r="AV485" s="450"/>
      <c r="AW485" s="444"/>
      <c r="AX485" s="444"/>
      <c r="AY485" s="444"/>
      <c r="AZ485" s="444"/>
      <c r="BA485" s="444"/>
      <c r="BB485" s="199"/>
    </row>
    <row r="486" spans="1:54" x14ac:dyDescent="0.3">
      <c r="A486" s="21" t="s">
        <v>1298</v>
      </c>
      <c r="B486" s="21" t="s">
        <v>41</v>
      </c>
      <c r="C486" s="21" t="s">
        <v>41</v>
      </c>
      <c r="D486" s="299" t="s">
        <v>1998</v>
      </c>
      <c r="E486" s="299" t="s">
        <v>10</v>
      </c>
      <c r="F486" s="299" t="s">
        <v>10</v>
      </c>
      <c r="G486" s="299" t="s">
        <v>1998</v>
      </c>
      <c r="H486" s="241">
        <v>417100</v>
      </c>
      <c r="I486" s="20">
        <v>909</v>
      </c>
      <c r="J486" s="20">
        <v>12</v>
      </c>
      <c r="K486" s="417">
        <v>75.75</v>
      </c>
      <c r="L486" s="243">
        <v>909</v>
      </c>
      <c r="M486" s="20">
        <v>12</v>
      </c>
      <c r="N486" s="20">
        <v>75.75</v>
      </c>
      <c r="O486" s="20">
        <v>775</v>
      </c>
      <c r="P486" s="20">
        <v>12</v>
      </c>
      <c r="Q486" s="20">
        <v>64.599999999999994</v>
      </c>
      <c r="R486" s="414">
        <v>0</v>
      </c>
      <c r="S486" s="378">
        <v>0</v>
      </c>
      <c r="T486" s="415">
        <v>0</v>
      </c>
      <c r="U486" s="378">
        <v>776</v>
      </c>
      <c r="V486" s="378">
        <v>15</v>
      </c>
      <c r="W486" s="378">
        <v>51.73</v>
      </c>
      <c r="X486" s="378">
        <v>858</v>
      </c>
      <c r="Y486" s="416">
        <v>13</v>
      </c>
      <c r="Z486" s="280"/>
      <c r="AA486" s="241">
        <v>417100</v>
      </c>
      <c r="AB486" s="417">
        <v>0</v>
      </c>
      <c r="AC486" s="417">
        <v>0</v>
      </c>
      <c r="AD486" s="20">
        <v>79</v>
      </c>
      <c r="AE486" s="20">
        <v>0</v>
      </c>
      <c r="AF486" s="20">
        <v>0</v>
      </c>
      <c r="AH486" s="418"/>
      <c r="AI486" s="378"/>
      <c r="AJ486" s="378"/>
      <c r="AK486" s="378"/>
      <c r="AL486" s="378"/>
      <c r="AM486" s="378"/>
      <c r="AN486" s="25"/>
      <c r="AO486" s="418"/>
      <c r="AP486" s="378"/>
      <c r="AQ486" s="378"/>
      <c r="AR486" s="378"/>
      <c r="AS486" s="378"/>
      <c r="AT486" s="378"/>
      <c r="AU486" s="25"/>
      <c r="AV486" s="418"/>
      <c r="AW486" s="378"/>
      <c r="AX486" s="378"/>
      <c r="AY486" s="378"/>
      <c r="AZ486" s="378"/>
      <c r="BA486" s="378"/>
      <c r="BB486" s="25"/>
    </row>
    <row r="487" spans="1:54" x14ac:dyDescent="0.3">
      <c r="A487" s="21" t="s">
        <v>1299</v>
      </c>
      <c r="B487" s="21" t="s">
        <v>23</v>
      </c>
      <c r="C487" s="21" t="s">
        <v>23</v>
      </c>
      <c r="D487" s="299" t="s">
        <v>1998</v>
      </c>
      <c r="E487" s="299" t="s">
        <v>9</v>
      </c>
      <c r="F487" s="299" t="s">
        <v>9</v>
      </c>
      <c r="G487" s="299" t="s">
        <v>1998</v>
      </c>
      <c r="H487" s="241">
        <v>275400</v>
      </c>
      <c r="I487" s="20">
        <v>389</v>
      </c>
      <c r="J487" s="20">
        <v>7</v>
      </c>
      <c r="K487" s="417">
        <v>55.571428571428569</v>
      </c>
      <c r="L487" s="243">
        <v>389</v>
      </c>
      <c r="M487" s="20">
        <v>7</v>
      </c>
      <c r="N487" s="20">
        <v>55.571428571428569</v>
      </c>
      <c r="O487" s="20">
        <v>1007</v>
      </c>
      <c r="P487" s="20">
        <v>12</v>
      </c>
      <c r="Q487" s="20">
        <v>83.9</v>
      </c>
      <c r="R487" s="414">
        <v>1084</v>
      </c>
      <c r="S487" s="378">
        <v>15</v>
      </c>
      <c r="T487" s="415">
        <v>72.3</v>
      </c>
      <c r="U487" s="378">
        <v>110</v>
      </c>
      <c r="V487" s="378">
        <v>1</v>
      </c>
      <c r="W487" s="378">
        <v>110</v>
      </c>
      <c r="X487" s="378">
        <v>60</v>
      </c>
      <c r="Y487" s="416">
        <v>1</v>
      </c>
      <c r="Z487" s="63"/>
      <c r="AA487" s="241">
        <v>329300</v>
      </c>
      <c r="AB487" s="417">
        <v>63.5</v>
      </c>
      <c r="AC487" s="417">
        <v>56.333333333333336</v>
      </c>
      <c r="AD487" s="20">
        <v>94</v>
      </c>
      <c r="AE487" s="20">
        <v>6</v>
      </c>
      <c r="AF487" s="20">
        <v>381</v>
      </c>
      <c r="AH487" s="379"/>
      <c r="AI487" s="378"/>
      <c r="AJ487" s="378"/>
      <c r="AK487" s="378"/>
      <c r="AL487" s="378"/>
      <c r="AM487" s="378"/>
      <c r="AN487" s="63"/>
      <c r="AO487" s="418"/>
      <c r="AP487" s="378"/>
      <c r="AQ487" s="378"/>
      <c r="AR487" s="378"/>
      <c r="AS487" s="378"/>
      <c r="AT487" s="378"/>
      <c r="AU487" s="63"/>
      <c r="AV487" s="418"/>
      <c r="AW487" s="378"/>
      <c r="AX487" s="378"/>
      <c r="AY487" s="378"/>
      <c r="AZ487" s="378"/>
      <c r="BA487" s="378"/>
      <c r="BB487" s="63"/>
    </row>
    <row r="488" spans="1:54" x14ac:dyDescent="0.3">
      <c r="A488" s="199" t="s">
        <v>1931</v>
      </c>
      <c r="B488" s="199" t="s">
        <v>17</v>
      </c>
      <c r="C488" s="199" t="s">
        <v>1020</v>
      </c>
      <c r="D488" s="441" t="s">
        <v>1020</v>
      </c>
      <c r="E488" s="441" t="s">
        <v>38</v>
      </c>
      <c r="F488" s="441" t="s">
        <v>1020</v>
      </c>
      <c r="G488" s="441" t="s">
        <v>1020</v>
      </c>
      <c r="H488" s="245">
        <v>102400</v>
      </c>
      <c r="I488" s="246" t="s">
        <v>1020</v>
      </c>
      <c r="J488" s="246" t="s">
        <v>1020</v>
      </c>
      <c r="K488" s="442" t="s">
        <v>1020</v>
      </c>
      <c r="L488" s="322" t="s">
        <v>1020</v>
      </c>
      <c r="M488" s="246" t="s">
        <v>1020</v>
      </c>
      <c r="N488" s="246" t="s">
        <v>1020</v>
      </c>
      <c r="O488" s="246" t="s">
        <v>1020</v>
      </c>
      <c r="P488" s="246" t="s">
        <v>1020</v>
      </c>
      <c r="Q488" s="246" t="s">
        <v>1020</v>
      </c>
      <c r="R488" s="443" t="s">
        <v>1020</v>
      </c>
      <c r="S488" s="444" t="s">
        <v>1020</v>
      </c>
      <c r="T488" s="445" t="s">
        <v>1020</v>
      </c>
      <c r="U488" s="444" t="s">
        <v>1020</v>
      </c>
      <c r="V488" s="444" t="s">
        <v>1020</v>
      </c>
      <c r="W488" s="444" t="s">
        <v>1020</v>
      </c>
      <c r="X488" s="444" t="s">
        <v>1020</v>
      </c>
      <c r="Y488" s="446" t="s">
        <v>1020</v>
      </c>
      <c r="Z488" s="199"/>
      <c r="AA488" s="245">
        <v>102400</v>
      </c>
      <c r="AB488" s="442">
        <v>0</v>
      </c>
      <c r="AC488" s="442">
        <v>0</v>
      </c>
      <c r="AD488" s="246">
        <v>19</v>
      </c>
      <c r="AE488" s="246">
        <v>0</v>
      </c>
      <c r="AF488" s="246">
        <v>0</v>
      </c>
      <c r="AG488" s="200"/>
      <c r="AH488" s="449"/>
      <c r="AI488" s="444"/>
      <c r="AJ488" s="444"/>
      <c r="AK488" s="444"/>
      <c r="AL488" s="444"/>
      <c r="AM488" s="444"/>
      <c r="AN488" s="199"/>
      <c r="AO488" s="450"/>
      <c r="AP488" s="444"/>
      <c r="AQ488" s="444"/>
      <c r="AR488" s="444"/>
      <c r="AS488" s="444"/>
      <c r="AT488" s="444"/>
      <c r="AU488" s="199"/>
      <c r="AV488" s="450"/>
      <c r="AW488" s="444"/>
      <c r="AX488" s="444"/>
      <c r="AY488" s="444"/>
      <c r="AZ488" s="444"/>
      <c r="BA488" s="444"/>
      <c r="BB488" s="199"/>
    </row>
    <row r="489" spans="1:54" x14ac:dyDescent="0.3">
      <c r="A489" s="21" t="s">
        <v>1023</v>
      </c>
      <c r="B489" s="21" t="s">
        <v>24</v>
      </c>
      <c r="C489" s="21" t="s">
        <v>24</v>
      </c>
      <c r="D489" s="299" t="s">
        <v>1998</v>
      </c>
      <c r="E489" s="299" t="s">
        <v>38</v>
      </c>
      <c r="F489" s="299" t="s">
        <v>38</v>
      </c>
      <c r="G489" s="299" t="s">
        <v>1998</v>
      </c>
      <c r="H489" s="241">
        <v>368200</v>
      </c>
      <c r="I489" s="20">
        <v>535</v>
      </c>
      <c r="J489" s="20">
        <v>8</v>
      </c>
      <c r="K489" s="417">
        <v>66.875</v>
      </c>
      <c r="L489" s="243">
        <v>535</v>
      </c>
      <c r="M489" s="20">
        <v>8</v>
      </c>
      <c r="N489" s="20">
        <v>66.875</v>
      </c>
      <c r="O489" s="20">
        <v>582</v>
      </c>
      <c r="P489" s="20">
        <v>10</v>
      </c>
      <c r="Q489" s="20">
        <v>58.2</v>
      </c>
      <c r="R489" s="414">
        <v>354</v>
      </c>
      <c r="S489" s="378">
        <v>6</v>
      </c>
      <c r="T489" s="415">
        <v>59</v>
      </c>
      <c r="U489" s="378">
        <v>244</v>
      </c>
      <c r="V489" s="378">
        <v>4</v>
      </c>
      <c r="W489" s="378">
        <v>61</v>
      </c>
      <c r="X489" s="378">
        <v>0</v>
      </c>
      <c r="Y489" s="416">
        <v>0</v>
      </c>
      <c r="Z489" s="280"/>
      <c r="AA489" s="241">
        <v>330500</v>
      </c>
      <c r="AB489" s="417">
        <v>61.833333333333336</v>
      </c>
      <c r="AC489" s="417">
        <v>71.333333333333329</v>
      </c>
      <c r="AD489" s="20">
        <v>35</v>
      </c>
      <c r="AE489" s="20">
        <v>6</v>
      </c>
      <c r="AF489" s="20">
        <v>371</v>
      </c>
      <c r="AH489" s="379"/>
      <c r="AI489" s="378"/>
      <c r="AJ489" s="378"/>
      <c r="AK489" s="378"/>
      <c r="AL489" s="378"/>
      <c r="AM489" s="378"/>
      <c r="AN489" s="21"/>
      <c r="AO489" s="418"/>
      <c r="AP489" s="378"/>
      <c r="AQ489" s="378"/>
      <c r="AR489" s="378"/>
      <c r="AS489" s="378"/>
      <c r="AT489" s="378"/>
      <c r="AU489" s="21"/>
      <c r="AV489" s="418"/>
      <c r="AW489" s="378"/>
      <c r="AX489" s="378"/>
      <c r="AY489" s="378"/>
      <c r="AZ489" s="378"/>
      <c r="BA489" s="378"/>
      <c r="BB489" s="21"/>
    </row>
    <row r="490" spans="1:54" x14ac:dyDescent="0.3">
      <c r="A490" s="199" t="s">
        <v>1300</v>
      </c>
      <c r="B490" s="199" t="s">
        <v>3</v>
      </c>
      <c r="C490" s="199" t="s">
        <v>3</v>
      </c>
      <c r="D490" s="441" t="s">
        <v>1998</v>
      </c>
      <c r="E490" s="435" t="s">
        <v>1972</v>
      </c>
      <c r="F490" s="441" t="s">
        <v>38</v>
      </c>
      <c r="G490" s="441" t="s">
        <v>38</v>
      </c>
      <c r="H490" s="245">
        <v>178900</v>
      </c>
      <c r="I490" s="246">
        <v>0</v>
      </c>
      <c r="J490" s="246">
        <v>0</v>
      </c>
      <c r="K490" s="442" t="s">
        <v>1020</v>
      </c>
      <c r="L490" s="322">
        <v>0</v>
      </c>
      <c r="M490" s="246">
        <v>0</v>
      </c>
      <c r="N490" s="246">
        <v>0</v>
      </c>
      <c r="O490" s="246">
        <v>195</v>
      </c>
      <c r="P490" s="246">
        <v>3</v>
      </c>
      <c r="Q490" s="246">
        <v>65</v>
      </c>
      <c r="R490" s="443">
        <v>819</v>
      </c>
      <c r="S490" s="444">
        <v>12</v>
      </c>
      <c r="T490" s="445">
        <v>68.2</v>
      </c>
      <c r="U490" s="444">
        <v>1260</v>
      </c>
      <c r="V490" s="444">
        <v>18</v>
      </c>
      <c r="W490" s="444">
        <v>70</v>
      </c>
      <c r="X490" s="444">
        <v>2083</v>
      </c>
      <c r="Y490" s="446">
        <v>22</v>
      </c>
      <c r="Z490" s="372"/>
      <c r="AA490" s="245">
        <v>175900</v>
      </c>
      <c r="AB490" s="442">
        <v>31.75</v>
      </c>
      <c r="AC490" s="442">
        <v>35.333333333333336</v>
      </c>
      <c r="AD490" s="246">
        <v>56</v>
      </c>
      <c r="AE490" s="246">
        <v>4</v>
      </c>
      <c r="AF490" s="246">
        <v>127</v>
      </c>
      <c r="AG490" s="200"/>
      <c r="AH490" s="449"/>
      <c r="AI490" s="444"/>
      <c r="AJ490" s="444"/>
      <c r="AK490" s="444"/>
      <c r="AL490" s="444"/>
      <c r="AM490" s="444"/>
      <c r="AN490" s="447"/>
      <c r="AO490" s="450"/>
      <c r="AP490" s="444"/>
      <c r="AQ490" s="444"/>
      <c r="AR490" s="444"/>
      <c r="AS490" s="444"/>
      <c r="AT490" s="444"/>
      <c r="AU490" s="447"/>
      <c r="AV490" s="450"/>
      <c r="AW490" s="444"/>
      <c r="AX490" s="444"/>
      <c r="AY490" s="444"/>
      <c r="AZ490" s="444"/>
      <c r="BA490" s="444"/>
      <c r="BB490" s="447"/>
    </row>
    <row r="491" spans="1:54" x14ac:dyDescent="0.3">
      <c r="A491" s="199" t="s">
        <v>1932</v>
      </c>
      <c r="B491" s="199" t="s">
        <v>41</v>
      </c>
      <c r="C491" s="199" t="s">
        <v>1020</v>
      </c>
      <c r="D491" s="441" t="s">
        <v>1020</v>
      </c>
      <c r="E491" s="441" t="s">
        <v>9</v>
      </c>
      <c r="F491" s="441" t="s">
        <v>1020</v>
      </c>
      <c r="G491" s="441" t="s">
        <v>1020</v>
      </c>
      <c r="H491" s="245">
        <v>102400</v>
      </c>
      <c r="I491" s="246" t="s">
        <v>1020</v>
      </c>
      <c r="J491" s="246" t="s">
        <v>1020</v>
      </c>
      <c r="K491" s="442" t="s">
        <v>1020</v>
      </c>
      <c r="L491" s="322" t="s">
        <v>1020</v>
      </c>
      <c r="M491" s="246" t="s">
        <v>1020</v>
      </c>
      <c r="N491" s="246" t="s">
        <v>1020</v>
      </c>
      <c r="O491" s="246" t="s">
        <v>1020</v>
      </c>
      <c r="P491" s="246" t="s">
        <v>1020</v>
      </c>
      <c r="Q491" s="246" t="s">
        <v>1020</v>
      </c>
      <c r="R491" s="443" t="s">
        <v>1020</v>
      </c>
      <c r="S491" s="444" t="s">
        <v>1020</v>
      </c>
      <c r="T491" s="445" t="s">
        <v>1020</v>
      </c>
      <c r="U491" s="444" t="s">
        <v>1020</v>
      </c>
      <c r="V491" s="444" t="s">
        <v>1020</v>
      </c>
      <c r="W491" s="444" t="s">
        <v>1020</v>
      </c>
      <c r="X491" s="444" t="s">
        <v>1020</v>
      </c>
      <c r="Y491" s="446" t="s">
        <v>1020</v>
      </c>
      <c r="Z491" s="246"/>
      <c r="AA491" s="245">
        <v>102400</v>
      </c>
      <c r="AB491" s="442">
        <v>0</v>
      </c>
      <c r="AC491" s="442">
        <v>0</v>
      </c>
      <c r="AD491" s="246">
        <v>19</v>
      </c>
      <c r="AE491" s="246">
        <v>0</v>
      </c>
      <c r="AF491" s="246">
        <v>0</v>
      </c>
      <c r="AG491" s="200"/>
      <c r="AH491" s="450"/>
      <c r="AI491" s="444"/>
      <c r="AJ491" s="444"/>
      <c r="AK491" s="444"/>
      <c r="AL491" s="444"/>
      <c r="AM491" s="444"/>
      <c r="AN491" s="199"/>
      <c r="AO491" s="450"/>
      <c r="AP491" s="444"/>
      <c r="AQ491" s="444"/>
      <c r="AR491" s="444"/>
      <c r="AS491" s="444"/>
      <c r="AT491" s="444"/>
      <c r="AU491" s="199"/>
      <c r="AV491" s="450"/>
      <c r="AW491" s="444"/>
      <c r="AX491" s="444"/>
      <c r="AY491" s="444"/>
      <c r="AZ491" s="444"/>
      <c r="BA491" s="444"/>
      <c r="BB491" s="199"/>
    </row>
    <row r="492" spans="1:54" x14ac:dyDescent="0.3">
      <c r="A492" s="199" t="s">
        <v>1933</v>
      </c>
      <c r="B492" s="199" t="s">
        <v>19</v>
      </c>
      <c r="C492" s="199" t="s">
        <v>1020</v>
      </c>
      <c r="D492" s="441" t="s">
        <v>1020</v>
      </c>
      <c r="E492" s="441" t="s">
        <v>38</v>
      </c>
      <c r="F492" s="441" t="s">
        <v>1020</v>
      </c>
      <c r="G492" s="441" t="s">
        <v>1020</v>
      </c>
      <c r="H492" s="245">
        <v>117300</v>
      </c>
      <c r="I492" s="246" t="s">
        <v>1020</v>
      </c>
      <c r="J492" s="246" t="s">
        <v>1020</v>
      </c>
      <c r="K492" s="442" t="s">
        <v>1020</v>
      </c>
      <c r="L492" s="322" t="s">
        <v>1020</v>
      </c>
      <c r="M492" s="246" t="s">
        <v>1020</v>
      </c>
      <c r="N492" s="246" t="s">
        <v>1020</v>
      </c>
      <c r="O492" s="246" t="s">
        <v>1020</v>
      </c>
      <c r="P492" s="246" t="s">
        <v>1020</v>
      </c>
      <c r="Q492" s="246" t="s">
        <v>1020</v>
      </c>
      <c r="R492" s="443" t="s">
        <v>1020</v>
      </c>
      <c r="S492" s="444" t="s">
        <v>1020</v>
      </c>
      <c r="T492" s="445" t="s">
        <v>1020</v>
      </c>
      <c r="U492" s="444" t="s">
        <v>1020</v>
      </c>
      <c r="V492" s="444" t="s">
        <v>1020</v>
      </c>
      <c r="W492" s="444" t="s">
        <v>1020</v>
      </c>
      <c r="X492" s="444" t="s">
        <v>1020</v>
      </c>
      <c r="Y492" s="446" t="s">
        <v>1020</v>
      </c>
      <c r="Z492" s="246"/>
      <c r="AA492" s="245">
        <v>117300</v>
      </c>
      <c r="AB492" s="442">
        <v>0</v>
      </c>
      <c r="AC492" s="442">
        <v>0</v>
      </c>
      <c r="AD492" s="246">
        <v>22</v>
      </c>
      <c r="AE492" s="246">
        <v>0</v>
      </c>
      <c r="AF492" s="246">
        <v>0</v>
      </c>
      <c r="AG492" s="200"/>
      <c r="AH492" s="449"/>
      <c r="AI492" s="444"/>
      <c r="AJ492" s="444"/>
      <c r="AK492" s="444"/>
      <c r="AL492" s="444"/>
      <c r="AM492" s="444"/>
      <c r="AN492" s="246"/>
      <c r="AO492" s="450"/>
      <c r="AP492" s="444"/>
      <c r="AQ492" s="444"/>
      <c r="AR492" s="444"/>
      <c r="AS492" s="444"/>
      <c r="AT492" s="444"/>
      <c r="AU492" s="246"/>
      <c r="AV492" s="450"/>
      <c r="AW492" s="444"/>
      <c r="AX492" s="444"/>
      <c r="AY492" s="444"/>
      <c r="AZ492" s="444"/>
      <c r="BA492" s="444"/>
      <c r="BB492" s="246"/>
    </row>
    <row r="493" spans="1:54" x14ac:dyDescent="0.3">
      <c r="A493" s="21" t="s">
        <v>1540</v>
      </c>
      <c r="B493" s="21" t="s">
        <v>3</v>
      </c>
      <c r="C493" s="21" t="s">
        <v>3</v>
      </c>
      <c r="D493" s="299" t="s">
        <v>1998</v>
      </c>
      <c r="E493" s="435" t="s">
        <v>1972</v>
      </c>
      <c r="F493" s="299" t="s">
        <v>38</v>
      </c>
      <c r="G493" s="299" t="s">
        <v>38</v>
      </c>
      <c r="H493" s="241">
        <v>244800</v>
      </c>
      <c r="I493" s="20">
        <v>667</v>
      </c>
      <c r="J493" s="20">
        <v>15</v>
      </c>
      <c r="K493" s="417">
        <v>44.466666666666669</v>
      </c>
      <c r="L493" s="243">
        <v>667</v>
      </c>
      <c r="M493" s="20">
        <v>15</v>
      </c>
      <c r="N493" s="20">
        <v>44.466666666666669</v>
      </c>
      <c r="O493" s="20">
        <v>522</v>
      </c>
      <c r="P493" s="20">
        <v>11</v>
      </c>
      <c r="Q493" s="20">
        <v>47.5</v>
      </c>
      <c r="R493" s="414">
        <v>0</v>
      </c>
      <c r="S493" s="378">
        <v>0</v>
      </c>
      <c r="T493" s="415">
        <v>0</v>
      </c>
      <c r="U493" s="378">
        <v>0</v>
      </c>
      <c r="V493" s="378">
        <v>0</v>
      </c>
      <c r="W493" s="378">
        <v>0</v>
      </c>
      <c r="X493" s="378">
        <v>0</v>
      </c>
      <c r="Y493" s="416">
        <v>0</v>
      </c>
      <c r="Z493" s="280"/>
      <c r="AA493" s="241">
        <v>218200</v>
      </c>
      <c r="AB493" s="417">
        <v>26.666666666666668</v>
      </c>
      <c r="AC493" s="417">
        <v>26.666666666666668</v>
      </c>
      <c r="AD493" s="20">
        <v>64</v>
      </c>
      <c r="AE493" s="20">
        <v>3</v>
      </c>
      <c r="AF493" s="20">
        <v>80</v>
      </c>
      <c r="AH493" s="418"/>
      <c r="AI493" s="378"/>
      <c r="AJ493" s="378"/>
      <c r="AK493" s="378"/>
      <c r="AL493" s="378"/>
      <c r="AM493" s="378"/>
      <c r="AN493" s="20"/>
      <c r="AO493" s="418"/>
      <c r="AP493" s="378"/>
      <c r="AQ493" s="378"/>
      <c r="AR493" s="378"/>
      <c r="AS493" s="378"/>
      <c r="AT493" s="378"/>
      <c r="AU493" s="20"/>
      <c r="AV493" s="418"/>
      <c r="AW493" s="378"/>
      <c r="AX493" s="378"/>
      <c r="AY493" s="378"/>
      <c r="AZ493" s="378"/>
      <c r="BA493" s="378"/>
      <c r="BB493" s="20"/>
    </row>
    <row r="494" spans="1:54" x14ac:dyDescent="0.3">
      <c r="A494" s="199" t="s">
        <v>1301</v>
      </c>
      <c r="B494" s="199" t="s">
        <v>12</v>
      </c>
      <c r="C494" s="199" t="s">
        <v>12</v>
      </c>
      <c r="D494" s="441" t="s">
        <v>1998</v>
      </c>
      <c r="E494" s="441" t="s">
        <v>9</v>
      </c>
      <c r="F494" s="441" t="s">
        <v>9</v>
      </c>
      <c r="G494" s="441" t="s">
        <v>1998</v>
      </c>
      <c r="H494" s="245">
        <v>155700</v>
      </c>
      <c r="I494" s="246">
        <v>20</v>
      </c>
      <c r="J494" s="246">
        <v>1</v>
      </c>
      <c r="K494" s="442">
        <v>20</v>
      </c>
      <c r="L494" s="322">
        <v>20</v>
      </c>
      <c r="M494" s="246">
        <v>1</v>
      </c>
      <c r="N494" s="246">
        <v>20</v>
      </c>
      <c r="O494" s="246">
        <v>905</v>
      </c>
      <c r="P494" s="246">
        <v>16</v>
      </c>
      <c r="Q494" s="246">
        <v>56.6</v>
      </c>
      <c r="R494" s="443">
        <v>617</v>
      </c>
      <c r="S494" s="444">
        <v>9</v>
      </c>
      <c r="T494" s="445">
        <v>68.599999999999994</v>
      </c>
      <c r="U494" s="444">
        <v>0</v>
      </c>
      <c r="V494" s="444">
        <v>0</v>
      </c>
      <c r="W494" s="444">
        <v>0</v>
      </c>
      <c r="X494" s="444">
        <v>0</v>
      </c>
      <c r="Y494" s="446">
        <v>0</v>
      </c>
      <c r="Z494" s="301"/>
      <c r="AA494" s="245">
        <v>155700</v>
      </c>
      <c r="AB494" s="442">
        <v>0</v>
      </c>
      <c r="AC494" s="442">
        <v>0</v>
      </c>
      <c r="AD494" s="246">
        <v>29</v>
      </c>
      <c r="AE494" s="246">
        <v>0</v>
      </c>
      <c r="AF494" s="246">
        <v>0</v>
      </c>
      <c r="AG494" s="200"/>
      <c r="AH494" s="450"/>
      <c r="AI494" s="444"/>
      <c r="AJ494" s="444"/>
      <c r="AK494" s="444"/>
      <c r="AL494" s="444"/>
      <c r="AM494" s="444"/>
      <c r="AN494" s="246"/>
      <c r="AO494" s="450"/>
      <c r="AP494" s="444"/>
      <c r="AQ494" s="444"/>
      <c r="AR494" s="444"/>
      <c r="AS494" s="444"/>
      <c r="AT494" s="444"/>
      <c r="AU494" s="246"/>
      <c r="AV494" s="450"/>
      <c r="AW494" s="444"/>
      <c r="AX494" s="444"/>
      <c r="AY494" s="444"/>
      <c r="AZ494" s="444"/>
      <c r="BA494" s="444"/>
      <c r="BB494" s="246"/>
    </row>
    <row r="495" spans="1:54" x14ac:dyDescent="0.3">
      <c r="A495" s="21" t="s">
        <v>1302</v>
      </c>
      <c r="B495" s="437" t="s">
        <v>14</v>
      </c>
      <c r="C495" s="21" t="s">
        <v>13</v>
      </c>
      <c r="D495" s="299" t="s">
        <v>38</v>
      </c>
      <c r="E495" s="299" t="s">
        <v>38</v>
      </c>
      <c r="F495" s="299" t="s">
        <v>38</v>
      </c>
      <c r="G495" s="299" t="s">
        <v>1998</v>
      </c>
      <c r="H495" s="241">
        <v>360800</v>
      </c>
      <c r="I495" s="20">
        <v>1245</v>
      </c>
      <c r="J495" s="20">
        <v>19</v>
      </c>
      <c r="K495" s="417">
        <v>65.526315789473685</v>
      </c>
      <c r="L495" s="243">
        <v>1245</v>
      </c>
      <c r="M495" s="20">
        <v>19</v>
      </c>
      <c r="N495" s="20">
        <v>65.526315789473685</v>
      </c>
      <c r="O495" s="20">
        <v>1363</v>
      </c>
      <c r="P495" s="20">
        <v>18</v>
      </c>
      <c r="Q495" s="20">
        <v>75.7</v>
      </c>
      <c r="R495" s="414">
        <v>932</v>
      </c>
      <c r="S495" s="378">
        <v>15</v>
      </c>
      <c r="T495" s="415">
        <v>62.1</v>
      </c>
      <c r="U495" s="378">
        <v>1236</v>
      </c>
      <c r="V495" s="378">
        <v>22</v>
      </c>
      <c r="W495" s="378">
        <v>56.18</v>
      </c>
      <c r="X495" s="378">
        <v>1053</v>
      </c>
      <c r="Y495" s="416">
        <v>19</v>
      </c>
      <c r="Z495" s="21"/>
      <c r="AA495" s="241">
        <v>321300</v>
      </c>
      <c r="AB495" s="417">
        <v>49.2</v>
      </c>
      <c r="AC495" s="417">
        <v>44.666666666666664</v>
      </c>
      <c r="AD495" s="20">
        <v>119</v>
      </c>
      <c r="AE495" s="20">
        <v>5</v>
      </c>
      <c r="AF495" s="20">
        <v>246</v>
      </c>
      <c r="AH495" s="418"/>
      <c r="AI495" s="378"/>
      <c r="AJ495" s="378"/>
      <c r="AK495" s="378"/>
      <c r="AL495" s="378"/>
      <c r="AM495" s="378"/>
      <c r="AN495" s="21"/>
      <c r="AO495" s="418"/>
      <c r="AP495" s="378"/>
      <c r="AQ495" s="378"/>
      <c r="AR495" s="378"/>
      <c r="AS495" s="378"/>
      <c r="AT495" s="378"/>
      <c r="AU495" s="21"/>
      <c r="AV495" s="418"/>
      <c r="AW495" s="378"/>
      <c r="AX495" s="378"/>
      <c r="AY495" s="378"/>
      <c r="AZ495" s="378"/>
      <c r="BA495" s="378"/>
      <c r="BB495" s="21"/>
    </row>
    <row r="496" spans="1:54" x14ac:dyDescent="0.3">
      <c r="A496" s="199" t="s">
        <v>1675</v>
      </c>
      <c r="B496" s="199" t="s">
        <v>21</v>
      </c>
      <c r="C496" s="199" t="s">
        <v>21</v>
      </c>
      <c r="D496" s="441" t="s">
        <v>1998</v>
      </c>
      <c r="E496" s="441" t="s">
        <v>1971</v>
      </c>
      <c r="F496" s="441" t="s">
        <v>1971</v>
      </c>
      <c r="G496" s="441" t="s">
        <v>1998</v>
      </c>
      <c r="H496" s="245">
        <v>123900</v>
      </c>
      <c r="I496" s="246">
        <v>0</v>
      </c>
      <c r="J496" s="246">
        <v>0</v>
      </c>
      <c r="K496" s="442" t="s">
        <v>1020</v>
      </c>
      <c r="L496" s="322">
        <v>0</v>
      </c>
      <c r="M496" s="246">
        <v>0</v>
      </c>
      <c r="N496" s="246">
        <v>0</v>
      </c>
      <c r="O496" s="246">
        <v>0</v>
      </c>
      <c r="P496" s="246">
        <v>0</v>
      </c>
      <c r="Q496" s="246">
        <v>0</v>
      </c>
      <c r="R496" s="443">
        <v>0</v>
      </c>
      <c r="S496" s="444">
        <v>0</v>
      </c>
      <c r="T496" s="445">
        <v>0</v>
      </c>
      <c r="U496" s="444">
        <v>0</v>
      </c>
      <c r="V496" s="444">
        <v>0</v>
      </c>
      <c r="W496" s="444">
        <v>0</v>
      </c>
      <c r="X496" s="444">
        <v>0</v>
      </c>
      <c r="Y496" s="446">
        <v>0</v>
      </c>
      <c r="Z496" s="301"/>
      <c r="AA496" s="245">
        <v>276700</v>
      </c>
      <c r="AB496" s="442">
        <v>56.25</v>
      </c>
      <c r="AC496" s="442">
        <v>54.666666666666664</v>
      </c>
      <c r="AD496" s="246">
        <v>52</v>
      </c>
      <c r="AE496" s="246">
        <v>8</v>
      </c>
      <c r="AF496" s="246">
        <v>450</v>
      </c>
      <c r="AG496" s="200"/>
      <c r="AH496" s="449"/>
      <c r="AI496" s="444"/>
      <c r="AJ496" s="444"/>
      <c r="AK496" s="444"/>
      <c r="AL496" s="444"/>
      <c r="AM496" s="444"/>
      <c r="AN496" s="246"/>
      <c r="AO496" s="450"/>
      <c r="AP496" s="444"/>
      <c r="AQ496" s="444"/>
      <c r="AR496" s="444"/>
      <c r="AS496" s="444"/>
      <c r="AT496" s="444"/>
      <c r="AU496" s="246"/>
      <c r="AV496" s="450"/>
      <c r="AW496" s="444"/>
      <c r="AX496" s="444"/>
      <c r="AY496" s="444"/>
      <c r="AZ496" s="444"/>
      <c r="BA496" s="444"/>
      <c r="BB496" s="246"/>
    </row>
    <row r="497" spans="1:54" x14ac:dyDescent="0.3">
      <c r="A497" s="21" t="s">
        <v>1303</v>
      </c>
      <c r="B497" s="21" t="s">
        <v>23</v>
      </c>
      <c r="C497" s="21" t="s">
        <v>23</v>
      </c>
      <c r="D497" s="299" t="s">
        <v>1998</v>
      </c>
      <c r="E497" s="299" t="s">
        <v>1972</v>
      </c>
      <c r="F497" s="299" t="s">
        <v>1972</v>
      </c>
      <c r="G497" s="299" t="s">
        <v>1998</v>
      </c>
      <c r="H497" s="241">
        <v>262100.00000000003</v>
      </c>
      <c r="I497" s="20">
        <v>476</v>
      </c>
      <c r="J497" s="20">
        <v>10</v>
      </c>
      <c r="K497" s="417">
        <v>47.6</v>
      </c>
      <c r="L497" s="243">
        <v>476</v>
      </c>
      <c r="M497" s="20">
        <v>10</v>
      </c>
      <c r="N497" s="20">
        <v>47.6</v>
      </c>
      <c r="O497" s="20">
        <v>0</v>
      </c>
      <c r="P497" s="20">
        <v>0</v>
      </c>
      <c r="Q497" s="20">
        <v>0</v>
      </c>
      <c r="R497" s="414">
        <v>0</v>
      </c>
      <c r="S497" s="378">
        <v>0</v>
      </c>
      <c r="T497" s="415">
        <v>0</v>
      </c>
      <c r="U497" s="378">
        <v>0</v>
      </c>
      <c r="V497" s="378">
        <v>0</v>
      </c>
      <c r="W497" s="378">
        <v>0</v>
      </c>
      <c r="X497" s="378">
        <v>0</v>
      </c>
      <c r="Y497" s="416">
        <v>0</v>
      </c>
      <c r="Z497" s="21"/>
      <c r="AA497" s="241">
        <v>262100.00000000003</v>
      </c>
      <c r="AB497" s="417">
        <v>37.5</v>
      </c>
      <c r="AC497" s="417">
        <v>37.5</v>
      </c>
      <c r="AD497" s="20">
        <v>73</v>
      </c>
      <c r="AE497" s="20">
        <v>2</v>
      </c>
      <c r="AF497" s="20">
        <v>75</v>
      </c>
      <c r="AH497" s="379"/>
      <c r="AI497" s="378"/>
      <c r="AJ497" s="378"/>
      <c r="AK497" s="378"/>
      <c r="AL497" s="378"/>
      <c r="AM497" s="378"/>
      <c r="AN497" s="21"/>
      <c r="AO497" s="418"/>
      <c r="AP497" s="378"/>
      <c r="AQ497" s="378"/>
      <c r="AR497" s="378"/>
      <c r="AS497" s="378"/>
      <c r="AT497" s="378"/>
      <c r="AU497" s="21"/>
      <c r="AV497" s="418"/>
      <c r="AW497" s="378"/>
      <c r="AX497" s="378"/>
      <c r="AY497" s="378"/>
      <c r="AZ497" s="378"/>
      <c r="BA497" s="378"/>
      <c r="BB497" s="21"/>
    </row>
    <row r="498" spans="1:54" x14ac:dyDescent="0.3">
      <c r="A498" s="21" t="s">
        <v>919</v>
      </c>
      <c r="B498" s="437" t="s">
        <v>20</v>
      </c>
      <c r="C498" s="21" t="s">
        <v>16</v>
      </c>
      <c r="D498" s="299" t="s">
        <v>38</v>
      </c>
      <c r="E498" s="435" t="s">
        <v>1973</v>
      </c>
      <c r="F498" s="299" t="s">
        <v>11</v>
      </c>
      <c r="G498" s="299" t="s">
        <v>38</v>
      </c>
      <c r="H498" s="241">
        <v>431100</v>
      </c>
      <c r="I498" s="20">
        <v>525</v>
      </c>
      <c r="J498" s="20">
        <v>6</v>
      </c>
      <c r="K498" s="417">
        <v>87.5</v>
      </c>
      <c r="L498" s="243">
        <v>525</v>
      </c>
      <c r="M498" s="20">
        <v>6</v>
      </c>
      <c r="N498" s="20">
        <v>87.5</v>
      </c>
      <c r="O498" s="20">
        <v>436</v>
      </c>
      <c r="P498" s="20">
        <v>9</v>
      </c>
      <c r="Q498" s="20">
        <v>48.4</v>
      </c>
      <c r="R498" s="414">
        <v>0</v>
      </c>
      <c r="S498" s="378">
        <v>0</v>
      </c>
      <c r="T498" s="415">
        <v>0</v>
      </c>
      <c r="U498" s="378">
        <v>0</v>
      </c>
      <c r="V498" s="378">
        <v>0</v>
      </c>
      <c r="W498" s="378">
        <v>0</v>
      </c>
      <c r="X498" s="378">
        <v>0</v>
      </c>
      <c r="Y498" s="416">
        <v>0</v>
      </c>
      <c r="Z498" s="63"/>
      <c r="AA498" s="241">
        <v>353100</v>
      </c>
      <c r="AB498" s="417">
        <v>65.166666666666671</v>
      </c>
      <c r="AC498" s="417">
        <v>73.666666666666671</v>
      </c>
      <c r="AD498" s="20">
        <v>25</v>
      </c>
      <c r="AE498" s="20">
        <v>6</v>
      </c>
      <c r="AF498" s="20">
        <v>391</v>
      </c>
      <c r="AH498" s="379"/>
      <c r="AI498" s="378"/>
      <c r="AJ498" s="378"/>
      <c r="AK498" s="378"/>
      <c r="AL498" s="378"/>
      <c r="AM498" s="378"/>
      <c r="AN498" s="203"/>
      <c r="AO498" s="418"/>
      <c r="AP498" s="378"/>
      <c r="AQ498" s="378"/>
      <c r="AR498" s="378"/>
      <c r="AS498" s="378"/>
      <c r="AT498" s="378"/>
      <c r="AU498" s="203"/>
      <c r="AV498" s="418"/>
      <c r="AW498" s="378"/>
      <c r="AX498" s="378"/>
      <c r="AY498" s="378"/>
      <c r="AZ498" s="378"/>
      <c r="BA498" s="378"/>
      <c r="BB498" s="203"/>
    </row>
    <row r="499" spans="1:54" x14ac:dyDescent="0.3">
      <c r="A499" s="199" t="s">
        <v>1304</v>
      </c>
      <c r="B499" s="199" t="s">
        <v>24</v>
      </c>
      <c r="C499" s="199" t="s">
        <v>24</v>
      </c>
      <c r="D499" s="441" t="s">
        <v>1998</v>
      </c>
      <c r="E499" s="441" t="s">
        <v>9</v>
      </c>
      <c r="F499" s="441" t="s">
        <v>9</v>
      </c>
      <c r="G499" s="441" t="s">
        <v>1998</v>
      </c>
      <c r="H499" s="245">
        <v>172300</v>
      </c>
      <c r="I499" s="246">
        <v>0</v>
      </c>
      <c r="J499" s="246">
        <v>0</v>
      </c>
      <c r="K499" s="442" t="s">
        <v>1020</v>
      </c>
      <c r="L499" s="322">
        <v>0</v>
      </c>
      <c r="M499" s="246">
        <v>0</v>
      </c>
      <c r="N499" s="246">
        <v>0</v>
      </c>
      <c r="O499" s="246">
        <v>313</v>
      </c>
      <c r="P499" s="246">
        <v>5</v>
      </c>
      <c r="Q499" s="246">
        <v>62.6</v>
      </c>
      <c r="R499" s="443">
        <v>544</v>
      </c>
      <c r="S499" s="444">
        <v>9</v>
      </c>
      <c r="T499" s="445">
        <v>60.4</v>
      </c>
      <c r="U499" s="444">
        <v>891</v>
      </c>
      <c r="V499" s="444">
        <v>17</v>
      </c>
      <c r="W499" s="444">
        <v>52.41</v>
      </c>
      <c r="X499" s="444">
        <v>193</v>
      </c>
      <c r="Y499" s="446">
        <v>3</v>
      </c>
      <c r="Z499" s="301"/>
      <c r="AA499" s="245">
        <v>172300</v>
      </c>
      <c r="AB499" s="442">
        <v>0</v>
      </c>
      <c r="AC499" s="442">
        <v>0</v>
      </c>
      <c r="AD499" s="246">
        <v>32</v>
      </c>
      <c r="AE499" s="246">
        <v>0</v>
      </c>
      <c r="AF499" s="246">
        <v>0</v>
      </c>
      <c r="AG499" s="200"/>
      <c r="AH499" s="449"/>
      <c r="AI499" s="444"/>
      <c r="AJ499" s="444"/>
      <c r="AK499" s="444"/>
      <c r="AL499" s="444"/>
      <c r="AM499" s="444"/>
      <c r="AN499" s="246"/>
      <c r="AO499" s="450"/>
      <c r="AP499" s="444"/>
      <c r="AQ499" s="444"/>
      <c r="AR499" s="444"/>
      <c r="AS499" s="444"/>
      <c r="AT499" s="444"/>
      <c r="AU499" s="246"/>
      <c r="AV499" s="450"/>
      <c r="AW499" s="444"/>
      <c r="AX499" s="444"/>
      <c r="AY499" s="444"/>
      <c r="AZ499" s="444"/>
      <c r="BA499" s="444"/>
      <c r="BB499" s="246"/>
    </row>
    <row r="500" spans="1:54" x14ac:dyDescent="0.3">
      <c r="A500" s="21" t="s">
        <v>1305</v>
      </c>
      <c r="B500" s="21" t="s">
        <v>21</v>
      </c>
      <c r="C500" s="21" t="s">
        <v>21</v>
      </c>
      <c r="D500" s="299" t="s">
        <v>1998</v>
      </c>
      <c r="E500" s="299" t="s">
        <v>38</v>
      </c>
      <c r="F500" s="299" t="s">
        <v>38</v>
      </c>
      <c r="G500" s="299" t="s">
        <v>1998</v>
      </c>
      <c r="H500" s="241">
        <v>316900</v>
      </c>
      <c r="I500" s="20">
        <v>518</v>
      </c>
      <c r="J500" s="20">
        <v>9</v>
      </c>
      <c r="K500" s="417">
        <v>57.555555555555557</v>
      </c>
      <c r="L500" s="243">
        <v>518</v>
      </c>
      <c r="M500" s="20">
        <v>9</v>
      </c>
      <c r="N500" s="20">
        <v>57.555555555555557</v>
      </c>
      <c r="O500" s="20">
        <v>523</v>
      </c>
      <c r="P500" s="20">
        <v>10</v>
      </c>
      <c r="Q500" s="20">
        <v>52.3</v>
      </c>
      <c r="R500" s="414">
        <v>939</v>
      </c>
      <c r="S500" s="378">
        <v>17</v>
      </c>
      <c r="T500" s="415">
        <v>55.2</v>
      </c>
      <c r="U500" s="378">
        <v>795</v>
      </c>
      <c r="V500" s="378">
        <v>12</v>
      </c>
      <c r="W500" s="378">
        <v>66.25</v>
      </c>
      <c r="X500" s="378">
        <v>1475</v>
      </c>
      <c r="Y500" s="416">
        <v>20</v>
      </c>
      <c r="Z500" s="21"/>
      <c r="AA500" s="241">
        <v>216900</v>
      </c>
      <c r="AB500" s="417">
        <v>20.75</v>
      </c>
      <c r="AC500" s="417">
        <v>24</v>
      </c>
      <c r="AD500" s="20">
        <v>64</v>
      </c>
      <c r="AE500" s="20">
        <v>4</v>
      </c>
      <c r="AF500" s="20">
        <v>83</v>
      </c>
      <c r="AH500" s="379"/>
      <c r="AI500" s="378"/>
      <c r="AJ500" s="378"/>
      <c r="AK500" s="378"/>
      <c r="AL500" s="378"/>
      <c r="AM500" s="378"/>
      <c r="AN500" s="21"/>
      <c r="AO500" s="418"/>
      <c r="AP500" s="378"/>
      <c r="AQ500" s="378"/>
      <c r="AR500" s="378"/>
      <c r="AS500" s="378"/>
      <c r="AT500" s="378"/>
      <c r="AU500" s="21"/>
      <c r="AV500" s="418"/>
      <c r="AW500" s="378"/>
      <c r="AX500" s="378"/>
      <c r="AY500" s="378"/>
      <c r="AZ500" s="378"/>
      <c r="BA500" s="378"/>
      <c r="BB500" s="21"/>
    </row>
    <row r="501" spans="1:54" x14ac:dyDescent="0.3">
      <c r="A501" s="21" t="s">
        <v>1306</v>
      </c>
      <c r="B501" s="21" t="s">
        <v>41</v>
      </c>
      <c r="C501" s="21" t="s">
        <v>41</v>
      </c>
      <c r="D501" s="299" t="s">
        <v>1998</v>
      </c>
      <c r="E501" s="299" t="s">
        <v>38</v>
      </c>
      <c r="F501" s="299" t="s">
        <v>38</v>
      </c>
      <c r="G501" s="299" t="s">
        <v>1998</v>
      </c>
      <c r="H501" s="241">
        <v>417200</v>
      </c>
      <c r="I501" s="20">
        <v>1667</v>
      </c>
      <c r="J501" s="20">
        <v>22</v>
      </c>
      <c r="K501" s="417">
        <v>75.772727272727266</v>
      </c>
      <c r="L501" s="243">
        <v>1667</v>
      </c>
      <c r="M501" s="20">
        <v>22</v>
      </c>
      <c r="N501" s="20">
        <v>75.772727272727266</v>
      </c>
      <c r="O501" s="20">
        <v>1662</v>
      </c>
      <c r="P501" s="20">
        <v>21</v>
      </c>
      <c r="Q501" s="20">
        <v>79.099999999999994</v>
      </c>
      <c r="R501" s="414">
        <v>1083</v>
      </c>
      <c r="S501" s="378">
        <v>16</v>
      </c>
      <c r="T501" s="415">
        <v>67.7</v>
      </c>
      <c r="U501" s="378">
        <v>1768</v>
      </c>
      <c r="V501" s="378">
        <v>22</v>
      </c>
      <c r="W501" s="378">
        <v>80.36</v>
      </c>
      <c r="X501" s="378">
        <v>1460</v>
      </c>
      <c r="Y501" s="416">
        <v>20</v>
      </c>
      <c r="Z501" s="298"/>
      <c r="AA501" s="241">
        <v>373500</v>
      </c>
      <c r="AB501" s="417">
        <v>46.666666666666664</v>
      </c>
      <c r="AC501" s="417">
        <v>46.666666666666664</v>
      </c>
      <c r="AD501" s="20">
        <v>134</v>
      </c>
      <c r="AE501" s="20">
        <v>3</v>
      </c>
      <c r="AF501" s="20">
        <v>140</v>
      </c>
      <c r="AH501" s="379"/>
      <c r="AI501" s="378"/>
      <c r="AJ501" s="378"/>
      <c r="AK501" s="378"/>
      <c r="AL501" s="378"/>
      <c r="AM501" s="378"/>
      <c r="AN501" s="21"/>
      <c r="AO501" s="418"/>
      <c r="AP501" s="378"/>
      <c r="AQ501" s="378"/>
      <c r="AR501" s="378"/>
      <c r="AS501" s="378"/>
      <c r="AT501" s="378"/>
      <c r="AU501" s="21"/>
      <c r="AV501" s="418"/>
      <c r="AW501" s="378"/>
      <c r="AX501" s="378"/>
      <c r="AY501" s="378"/>
      <c r="AZ501" s="378"/>
      <c r="BA501" s="378"/>
      <c r="BB501" s="21"/>
    </row>
    <row r="502" spans="1:54" x14ac:dyDescent="0.3">
      <c r="A502" s="21" t="s">
        <v>1307</v>
      </c>
      <c r="B502" s="21" t="s">
        <v>18</v>
      </c>
      <c r="C502" s="21" t="s">
        <v>18</v>
      </c>
      <c r="D502" s="299" t="s">
        <v>1998</v>
      </c>
      <c r="E502" s="299" t="s">
        <v>10</v>
      </c>
      <c r="F502" s="299" t="s">
        <v>10</v>
      </c>
      <c r="G502" s="299" t="s">
        <v>1998</v>
      </c>
      <c r="H502" s="241">
        <v>344000</v>
      </c>
      <c r="I502" s="20">
        <v>486</v>
      </c>
      <c r="J502" s="20">
        <v>7</v>
      </c>
      <c r="K502" s="417">
        <v>69.428571428571431</v>
      </c>
      <c r="L502" s="243">
        <v>486</v>
      </c>
      <c r="M502" s="20">
        <v>7</v>
      </c>
      <c r="N502" s="20">
        <v>69.428571428571431</v>
      </c>
      <c r="O502" s="20">
        <v>1806</v>
      </c>
      <c r="P502" s="20">
        <v>20</v>
      </c>
      <c r="Q502" s="20">
        <v>90.3</v>
      </c>
      <c r="R502" s="414">
        <v>1832</v>
      </c>
      <c r="S502" s="378">
        <v>17</v>
      </c>
      <c r="T502" s="415">
        <v>107.8</v>
      </c>
      <c r="U502" s="378">
        <v>732</v>
      </c>
      <c r="V502" s="378">
        <v>9</v>
      </c>
      <c r="W502" s="378">
        <v>81.33</v>
      </c>
      <c r="X502" s="378">
        <v>2201</v>
      </c>
      <c r="Y502" s="416">
        <v>22</v>
      </c>
      <c r="Z502" s="20"/>
      <c r="AA502" s="241">
        <v>344000</v>
      </c>
      <c r="AB502" s="417">
        <v>0</v>
      </c>
      <c r="AC502" s="417">
        <v>0</v>
      </c>
      <c r="AD502" s="20">
        <v>65</v>
      </c>
      <c r="AE502" s="20">
        <v>0</v>
      </c>
      <c r="AF502" s="20">
        <v>0</v>
      </c>
      <c r="AH502" s="379"/>
      <c r="AI502" s="378"/>
      <c r="AJ502" s="378"/>
      <c r="AK502" s="378"/>
      <c r="AL502" s="378"/>
      <c r="AM502" s="378"/>
      <c r="AN502" s="21"/>
      <c r="AO502" s="418"/>
      <c r="AP502" s="378"/>
      <c r="AQ502" s="378"/>
      <c r="AR502" s="378"/>
      <c r="AS502" s="378"/>
      <c r="AT502" s="378"/>
      <c r="AU502" s="21"/>
      <c r="AV502" s="418"/>
      <c r="AW502" s="378"/>
      <c r="AX502" s="378"/>
      <c r="AY502" s="378"/>
      <c r="AZ502" s="378"/>
      <c r="BA502" s="378"/>
      <c r="BB502" s="21"/>
    </row>
    <row r="503" spans="1:54" s="200" customFormat="1" x14ac:dyDescent="0.3">
      <c r="A503" s="199" t="s">
        <v>1934</v>
      </c>
      <c r="B503" s="199" t="s">
        <v>15</v>
      </c>
      <c r="C503" s="199" t="s">
        <v>1020</v>
      </c>
      <c r="D503" s="441" t="s">
        <v>1020</v>
      </c>
      <c r="E503" s="441" t="s">
        <v>38</v>
      </c>
      <c r="F503" s="441" t="s">
        <v>1020</v>
      </c>
      <c r="G503" s="441" t="s">
        <v>1020</v>
      </c>
      <c r="H503" s="245">
        <v>154200</v>
      </c>
      <c r="I503" s="246">
        <v>80</v>
      </c>
      <c r="J503" s="246">
        <v>2</v>
      </c>
      <c r="K503" s="442">
        <v>40</v>
      </c>
      <c r="L503" s="322" t="s">
        <v>1020</v>
      </c>
      <c r="M503" s="246" t="s">
        <v>1020</v>
      </c>
      <c r="N503" s="246" t="s">
        <v>1020</v>
      </c>
      <c r="O503" s="246" t="s">
        <v>1020</v>
      </c>
      <c r="P503" s="246" t="s">
        <v>1020</v>
      </c>
      <c r="Q503" s="246" t="s">
        <v>1020</v>
      </c>
      <c r="R503" s="443" t="s">
        <v>1020</v>
      </c>
      <c r="S503" s="444" t="s">
        <v>1020</v>
      </c>
      <c r="T503" s="445" t="s">
        <v>1020</v>
      </c>
      <c r="U503" s="444" t="s">
        <v>1020</v>
      </c>
      <c r="V503" s="444" t="s">
        <v>1020</v>
      </c>
      <c r="W503" s="444" t="s">
        <v>1020</v>
      </c>
      <c r="X503" s="444" t="s">
        <v>1020</v>
      </c>
      <c r="Y503" s="446" t="s">
        <v>1020</v>
      </c>
      <c r="Z503" s="301"/>
      <c r="AA503" s="245">
        <v>207000</v>
      </c>
      <c r="AB503" s="442">
        <v>46.714285714285715</v>
      </c>
      <c r="AC503" s="442">
        <v>26.333333333333332</v>
      </c>
      <c r="AD503" s="246">
        <v>57</v>
      </c>
      <c r="AE503" s="246">
        <v>7</v>
      </c>
      <c r="AF503" s="246">
        <v>327</v>
      </c>
      <c r="AH503" s="449"/>
      <c r="AI503" s="444"/>
      <c r="AJ503" s="444"/>
      <c r="AK503" s="444"/>
      <c r="AL503" s="444"/>
      <c r="AM503" s="444"/>
      <c r="AN503" s="246"/>
      <c r="AO503" s="450"/>
      <c r="AP503" s="444"/>
      <c r="AQ503" s="444"/>
      <c r="AR503" s="444"/>
      <c r="AS503" s="444"/>
      <c r="AT503" s="444"/>
      <c r="AU503" s="246"/>
      <c r="AV503" s="450"/>
      <c r="AW503" s="444"/>
      <c r="AX503" s="444"/>
      <c r="AY503" s="444"/>
      <c r="AZ503" s="444"/>
      <c r="BA503" s="444"/>
      <c r="BB503" s="246"/>
    </row>
    <row r="504" spans="1:54" x14ac:dyDescent="0.3">
      <c r="A504" s="21" t="s">
        <v>1308</v>
      </c>
      <c r="B504" s="21" t="s">
        <v>15</v>
      </c>
      <c r="C504" s="21" t="s">
        <v>15</v>
      </c>
      <c r="D504" s="299" t="s">
        <v>1998</v>
      </c>
      <c r="E504" s="299" t="s">
        <v>10</v>
      </c>
      <c r="F504" s="299" t="s">
        <v>10</v>
      </c>
      <c r="G504" s="299" t="s">
        <v>1998</v>
      </c>
      <c r="H504" s="241">
        <v>625700</v>
      </c>
      <c r="I504" s="20">
        <v>2131</v>
      </c>
      <c r="J504" s="20">
        <v>19</v>
      </c>
      <c r="K504" s="417">
        <v>112.15789473684211</v>
      </c>
      <c r="L504" s="243">
        <v>2131</v>
      </c>
      <c r="M504" s="20">
        <v>19</v>
      </c>
      <c r="N504" s="20">
        <v>112.15789473684211</v>
      </c>
      <c r="O504" s="20">
        <v>2529</v>
      </c>
      <c r="P504" s="20">
        <v>22</v>
      </c>
      <c r="Q504" s="20">
        <v>115</v>
      </c>
      <c r="R504" s="414">
        <v>1849</v>
      </c>
      <c r="S504" s="378">
        <v>16</v>
      </c>
      <c r="T504" s="415">
        <v>115.6</v>
      </c>
      <c r="U504" s="378">
        <v>2324</v>
      </c>
      <c r="V504" s="378">
        <v>22</v>
      </c>
      <c r="W504" s="378">
        <v>105.64</v>
      </c>
      <c r="X504" s="378">
        <v>2208</v>
      </c>
      <c r="Y504" s="416">
        <v>22</v>
      </c>
      <c r="Z504" s="280"/>
      <c r="AA504" s="241">
        <v>582000</v>
      </c>
      <c r="AB504" s="417">
        <v>105.14285714285714</v>
      </c>
      <c r="AC504" s="417">
        <v>110.33333333333333</v>
      </c>
      <c r="AD504" s="20">
        <v>132</v>
      </c>
      <c r="AE504" s="20">
        <v>7</v>
      </c>
      <c r="AF504" s="20">
        <v>736</v>
      </c>
      <c r="AH504" s="379"/>
      <c r="AI504" s="378"/>
      <c r="AJ504" s="378"/>
      <c r="AK504" s="378"/>
      <c r="AL504" s="378"/>
      <c r="AM504" s="378"/>
      <c r="AN504" s="20"/>
      <c r="AO504" s="418"/>
      <c r="AP504" s="378"/>
      <c r="AQ504" s="378"/>
      <c r="AR504" s="378"/>
      <c r="AS504" s="378"/>
      <c r="AT504" s="378"/>
      <c r="AU504" s="20"/>
      <c r="AV504" s="418"/>
      <c r="AW504" s="378"/>
      <c r="AX504" s="378"/>
      <c r="AY504" s="378"/>
      <c r="AZ504" s="378"/>
      <c r="BA504" s="378"/>
      <c r="BB504" s="20"/>
    </row>
    <row r="505" spans="1:54" x14ac:dyDescent="0.3">
      <c r="A505" s="199" t="s">
        <v>1541</v>
      </c>
      <c r="B505" s="199" t="s">
        <v>13</v>
      </c>
      <c r="C505" s="199" t="s">
        <v>13</v>
      </c>
      <c r="D505" s="441" t="s">
        <v>1998</v>
      </c>
      <c r="E505" s="441" t="s">
        <v>9</v>
      </c>
      <c r="F505" s="441" t="s">
        <v>9</v>
      </c>
      <c r="G505" s="441" t="s">
        <v>1998</v>
      </c>
      <c r="H505" s="245">
        <v>188300</v>
      </c>
      <c r="I505" s="246">
        <v>57</v>
      </c>
      <c r="J505" s="246">
        <v>1</v>
      </c>
      <c r="K505" s="442">
        <v>57</v>
      </c>
      <c r="L505" s="322">
        <v>57</v>
      </c>
      <c r="M505" s="246">
        <v>1</v>
      </c>
      <c r="N505" s="246">
        <v>57</v>
      </c>
      <c r="O505" s="246">
        <v>0</v>
      </c>
      <c r="P505" s="246">
        <v>0</v>
      </c>
      <c r="Q505" s="246">
        <v>0</v>
      </c>
      <c r="R505" s="443">
        <v>0</v>
      </c>
      <c r="S505" s="444">
        <v>0</v>
      </c>
      <c r="T505" s="445">
        <v>0</v>
      </c>
      <c r="U505" s="444">
        <v>0</v>
      </c>
      <c r="V505" s="444">
        <v>0</v>
      </c>
      <c r="W505" s="444">
        <v>0</v>
      </c>
      <c r="X505" s="444">
        <v>0</v>
      </c>
      <c r="Y505" s="446">
        <v>0</v>
      </c>
      <c r="Z505" s="301"/>
      <c r="AA505" s="245">
        <v>188300</v>
      </c>
      <c r="AB505" s="442">
        <v>0</v>
      </c>
      <c r="AC505" s="442">
        <v>0</v>
      </c>
      <c r="AD505" s="246">
        <v>36</v>
      </c>
      <c r="AE505" s="246">
        <v>0</v>
      </c>
      <c r="AF505" s="246">
        <v>0</v>
      </c>
      <c r="AG505" s="200"/>
      <c r="AH505" s="450"/>
      <c r="AI505" s="444"/>
      <c r="AJ505" s="444"/>
      <c r="AK505" s="444"/>
      <c r="AL505" s="444"/>
      <c r="AM505" s="444"/>
      <c r="AN505" s="246"/>
      <c r="AO505" s="450"/>
      <c r="AP505" s="444"/>
      <c r="AQ505" s="444"/>
      <c r="AR505" s="444"/>
      <c r="AS505" s="444"/>
      <c r="AT505" s="444"/>
      <c r="AU505" s="246"/>
      <c r="AV505" s="450"/>
      <c r="AW505" s="444"/>
      <c r="AX505" s="444"/>
      <c r="AY505" s="444"/>
      <c r="AZ505" s="444"/>
      <c r="BA505" s="444"/>
      <c r="BB505" s="246"/>
    </row>
    <row r="506" spans="1:54" x14ac:dyDescent="0.3">
      <c r="A506" s="199" t="s">
        <v>1935</v>
      </c>
      <c r="B506" s="199" t="s">
        <v>12</v>
      </c>
      <c r="C506" s="199" t="s">
        <v>1020</v>
      </c>
      <c r="D506" s="441" t="s">
        <v>1020</v>
      </c>
      <c r="E506" s="441" t="s">
        <v>9</v>
      </c>
      <c r="F506" s="441" t="s">
        <v>1020</v>
      </c>
      <c r="G506" s="441" t="s">
        <v>1020</v>
      </c>
      <c r="H506" s="245">
        <v>135300</v>
      </c>
      <c r="I506" s="246" t="s">
        <v>1020</v>
      </c>
      <c r="J506" s="246" t="s">
        <v>1020</v>
      </c>
      <c r="K506" s="442" t="s">
        <v>1020</v>
      </c>
      <c r="L506" s="322" t="s">
        <v>1020</v>
      </c>
      <c r="M506" s="246" t="s">
        <v>1020</v>
      </c>
      <c r="N506" s="246" t="s">
        <v>1020</v>
      </c>
      <c r="O506" s="246" t="s">
        <v>1020</v>
      </c>
      <c r="P506" s="246" t="s">
        <v>1020</v>
      </c>
      <c r="Q506" s="246" t="s">
        <v>1020</v>
      </c>
      <c r="R506" s="443" t="s">
        <v>1020</v>
      </c>
      <c r="S506" s="444" t="s">
        <v>1020</v>
      </c>
      <c r="T506" s="445" t="s">
        <v>1020</v>
      </c>
      <c r="U506" s="444" t="s">
        <v>1020</v>
      </c>
      <c r="V506" s="444" t="s">
        <v>1020</v>
      </c>
      <c r="W506" s="444" t="s">
        <v>1020</v>
      </c>
      <c r="X506" s="444" t="s">
        <v>1020</v>
      </c>
      <c r="Y506" s="446" t="s">
        <v>1020</v>
      </c>
      <c r="Z506" s="246"/>
      <c r="AA506" s="245">
        <v>300900</v>
      </c>
      <c r="AB506" s="442">
        <v>65</v>
      </c>
      <c r="AC506" s="442">
        <v>55</v>
      </c>
      <c r="AD506" s="246">
        <v>55</v>
      </c>
      <c r="AE506" s="246">
        <v>8</v>
      </c>
      <c r="AF506" s="246">
        <v>520</v>
      </c>
      <c r="AG506" s="200"/>
      <c r="AH506" s="449"/>
      <c r="AI506" s="444"/>
      <c r="AJ506" s="444"/>
      <c r="AK506" s="444"/>
      <c r="AL506" s="444"/>
      <c r="AM506" s="444"/>
      <c r="AN506" s="199"/>
      <c r="AO506" s="450"/>
      <c r="AP506" s="444"/>
      <c r="AQ506" s="444"/>
      <c r="AR506" s="444"/>
      <c r="AS506" s="444"/>
      <c r="AT506" s="444"/>
      <c r="AU506" s="199"/>
      <c r="AV506" s="450"/>
      <c r="AW506" s="444"/>
      <c r="AX506" s="444"/>
      <c r="AY506" s="444"/>
      <c r="AZ506" s="444"/>
      <c r="BA506" s="444"/>
      <c r="BB506" s="199"/>
    </row>
    <row r="507" spans="1:54" x14ac:dyDescent="0.3">
      <c r="A507" s="21" t="s">
        <v>1309</v>
      </c>
      <c r="B507" s="21" t="s">
        <v>18</v>
      </c>
      <c r="C507" s="21" t="s">
        <v>18</v>
      </c>
      <c r="D507" s="299" t="s">
        <v>1998</v>
      </c>
      <c r="E507" s="299" t="s">
        <v>38</v>
      </c>
      <c r="F507" s="299" t="s">
        <v>38</v>
      </c>
      <c r="G507" s="299" t="s">
        <v>1998</v>
      </c>
      <c r="H507" s="241">
        <v>351200</v>
      </c>
      <c r="I507" s="20">
        <v>1212</v>
      </c>
      <c r="J507" s="20">
        <v>19</v>
      </c>
      <c r="K507" s="417">
        <v>63.789473684210527</v>
      </c>
      <c r="L507" s="243">
        <v>1212</v>
      </c>
      <c r="M507" s="20">
        <v>19</v>
      </c>
      <c r="N507" s="20">
        <v>63.789473684210527</v>
      </c>
      <c r="O507" s="20">
        <v>743</v>
      </c>
      <c r="P507" s="20">
        <v>12</v>
      </c>
      <c r="Q507" s="20">
        <v>61.9</v>
      </c>
      <c r="R507" s="414">
        <v>1225</v>
      </c>
      <c r="S507" s="378">
        <v>17</v>
      </c>
      <c r="T507" s="415">
        <v>72.099999999999994</v>
      </c>
      <c r="U507" s="378">
        <v>1481</v>
      </c>
      <c r="V507" s="378">
        <v>22</v>
      </c>
      <c r="W507" s="378">
        <v>67.319999999999993</v>
      </c>
      <c r="X507" s="378">
        <v>0</v>
      </c>
      <c r="Y507" s="416">
        <v>0</v>
      </c>
      <c r="Z507" s="280"/>
      <c r="AA507" s="241">
        <v>416900</v>
      </c>
      <c r="AB507" s="417">
        <v>76.125</v>
      </c>
      <c r="AC507" s="417">
        <v>77.666666666666671</v>
      </c>
      <c r="AD507" s="20">
        <v>85</v>
      </c>
      <c r="AE507" s="20">
        <v>8</v>
      </c>
      <c r="AF507" s="20">
        <v>609</v>
      </c>
      <c r="AH507" s="379"/>
      <c r="AI507" s="378"/>
      <c r="AJ507" s="378"/>
      <c r="AK507" s="378"/>
      <c r="AL507" s="378"/>
      <c r="AM507" s="378"/>
      <c r="AN507" s="21"/>
      <c r="AO507" s="418"/>
      <c r="AP507" s="378"/>
      <c r="AQ507" s="378"/>
      <c r="AR507" s="378"/>
      <c r="AS507" s="378"/>
      <c r="AT507" s="378"/>
      <c r="AU507" s="21"/>
      <c r="AV507" s="418"/>
      <c r="AW507" s="378"/>
      <c r="AX507" s="378"/>
      <c r="AY507" s="378"/>
      <c r="AZ507" s="378"/>
      <c r="BA507" s="378"/>
      <c r="BB507" s="21"/>
    </row>
    <row r="508" spans="1:54" x14ac:dyDescent="0.3">
      <c r="A508" s="21" t="s">
        <v>1310</v>
      </c>
      <c r="B508" s="21" t="s">
        <v>14</v>
      </c>
      <c r="C508" s="21" t="s">
        <v>14</v>
      </c>
      <c r="D508" s="299" t="s">
        <v>1998</v>
      </c>
      <c r="E508" s="299" t="s">
        <v>38</v>
      </c>
      <c r="F508" s="299" t="s">
        <v>38</v>
      </c>
      <c r="G508" s="299" t="s">
        <v>1998</v>
      </c>
      <c r="H508" s="241">
        <v>328100</v>
      </c>
      <c r="I508" s="20">
        <v>1192</v>
      </c>
      <c r="J508" s="20">
        <v>20</v>
      </c>
      <c r="K508" s="417">
        <v>59.6</v>
      </c>
      <c r="L508" s="243">
        <v>1192</v>
      </c>
      <c r="M508" s="20">
        <v>20</v>
      </c>
      <c r="N508" s="20">
        <v>59.6</v>
      </c>
      <c r="O508" s="20">
        <v>1252</v>
      </c>
      <c r="P508" s="20">
        <v>21</v>
      </c>
      <c r="Q508" s="20">
        <v>59.6</v>
      </c>
      <c r="R508" s="414">
        <v>1090</v>
      </c>
      <c r="S508" s="378">
        <v>16</v>
      </c>
      <c r="T508" s="415">
        <v>68.099999999999994</v>
      </c>
      <c r="U508" s="378">
        <v>1580</v>
      </c>
      <c r="V508" s="378">
        <v>22</v>
      </c>
      <c r="W508" s="378">
        <v>71.819999999999993</v>
      </c>
      <c r="X508" s="378">
        <v>798</v>
      </c>
      <c r="Y508" s="416">
        <v>12</v>
      </c>
      <c r="Z508" s="21"/>
      <c r="AA508" s="241">
        <v>340900</v>
      </c>
      <c r="AB508" s="417">
        <v>66.625</v>
      </c>
      <c r="AC508" s="417">
        <v>60.666666666666664</v>
      </c>
      <c r="AD508" s="20">
        <v>42</v>
      </c>
      <c r="AE508" s="20">
        <v>8</v>
      </c>
      <c r="AF508" s="20">
        <v>533</v>
      </c>
      <c r="AH508" s="379"/>
      <c r="AI508" s="378"/>
      <c r="AJ508" s="378"/>
      <c r="AK508" s="378"/>
      <c r="AL508" s="378"/>
      <c r="AM508" s="378"/>
      <c r="AN508" s="21"/>
      <c r="AO508" s="418"/>
      <c r="AP508" s="378"/>
      <c r="AQ508" s="378"/>
      <c r="AR508" s="378"/>
      <c r="AS508" s="378"/>
      <c r="AT508" s="378"/>
      <c r="AU508" s="21"/>
      <c r="AV508" s="418"/>
      <c r="AW508" s="378"/>
      <c r="AX508" s="378"/>
      <c r="AY508" s="378"/>
      <c r="AZ508" s="378"/>
      <c r="BA508" s="378"/>
      <c r="BB508" s="21"/>
    </row>
    <row r="509" spans="1:54" x14ac:dyDescent="0.3">
      <c r="A509" s="21" t="s">
        <v>1311</v>
      </c>
      <c r="B509" s="21" t="s">
        <v>12</v>
      </c>
      <c r="C509" s="21" t="s">
        <v>12</v>
      </c>
      <c r="D509" s="299" t="s">
        <v>1998</v>
      </c>
      <c r="E509" s="435" t="s">
        <v>1974</v>
      </c>
      <c r="F509" s="299" t="s">
        <v>9</v>
      </c>
      <c r="G509" s="299" t="s">
        <v>38</v>
      </c>
      <c r="H509" s="241">
        <v>321200</v>
      </c>
      <c r="I509" s="20">
        <v>700</v>
      </c>
      <c r="J509" s="20">
        <v>12</v>
      </c>
      <c r="K509" s="417">
        <v>58.333333333333336</v>
      </c>
      <c r="L509" s="243">
        <v>700</v>
      </c>
      <c r="M509" s="20">
        <v>12</v>
      </c>
      <c r="N509" s="20">
        <v>58.333333333333336</v>
      </c>
      <c r="O509" s="20">
        <v>0</v>
      </c>
      <c r="P509" s="20">
        <v>0</v>
      </c>
      <c r="Q509" s="20">
        <v>0</v>
      </c>
      <c r="R509" s="414">
        <v>166</v>
      </c>
      <c r="S509" s="378">
        <v>2</v>
      </c>
      <c r="T509" s="415">
        <v>83</v>
      </c>
      <c r="U509" s="378">
        <v>1260</v>
      </c>
      <c r="V509" s="378">
        <v>17</v>
      </c>
      <c r="W509" s="378">
        <v>74.12</v>
      </c>
      <c r="X509" s="378">
        <v>1516</v>
      </c>
      <c r="Y509" s="416">
        <v>19</v>
      </c>
      <c r="Z509" s="298"/>
      <c r="AA509" s="241">
        <v>345500</v>
      </c>
      <c r="AB509" s="417">
        <v>69.571428571428569</v>
      </c>
      <c r="AC509" s="417">
        <v>54.333333333333336</v>
      </c>
      <c r="AD509" s="20">
        <v>86</v>
      </c>
      <c r="AE509" s="20">
        <v>7</v>
      </c>
      <c r="AF509" s="20">
        <v>487</v>
      </c>
      <c r="AH509" s="418"/>
      <c r="AI509" s="378"/>
      <c r="AJ509" s="378"/>
      <c r="AK509" s="378"/>
      <c r="AL509" s="378"/>
      <c r="AM509" s="378"/>
      <c r="AN509" s="21"/>
      <c r="AO509" s="418"/>
      <c r="AP509" s="378"/>
      <c r="AQ509" s="378"/>
      <c r="AR509" s="378"/>
      <c r="AS509" s="378"/>
      <c r="AT509" s="378"/>
      <c r="AU509" s="21"/>
      <c r="AV509" s="418"/>
      <c r="AW509" s="378"/>
      <c r="AX509" s="378"/>
      <c r="AY509" s="378"/>
      <c r="AZ509" s="378"/>
      <c r="BA509" s="378"/>
      <c r="BB509" s="21"/>
    </row>
    <row r="510" spans="1:54" x14ac:dyDescent="0.3">
      <c r="A510" s="21" t="s">
        <v>920</v>
      </c>
      <c r="B510" s="21" t="s">
        <v>2</v>
      </c>
      <c r="C510" s="21" t="s">
        <v>2</v>
      </c>
      <c r="D510" s="299" t="s">
        <v>1998</v>
      </c>
      <c r="E510" s="299" t="s">
        <v>9</v>
      </c>
      <c r="F510" s="299" t="s">
        <v>9</v>
      </c>
      <c r="G510" s="299" t="s">
        <v>1998</v>
      </c>
      <c r="H510" s="241">
        <v>339700</v>
      </c>
      <c r="I510" s="20">
        <v>617</v>
      </c>
      <c r="J510" s="20">
        <v>10</v>
      </c>
      <c r="K510" s="417">
        <v>61.7</v>
      </c>
      <c r="L510" s="243">
        <v>617</v>
      </c>
      <c r="M510" s="20">
        <v>10</v>
      </c>
      <c r="N510" s="20">
        <v>61.7</v>
      </c>
      <c r="O510" s="20">
        <v>49</v>
      </c>
      <c r="P510" s="20">
        <v>1</v>
      </c>
      <c r="Q510" s="20">
        <v>49</v>
      </c>
      <c r="R510" s="414">
        <v>0</v>
      </c>
      <c r="S510" s="378">
        <v>0</v>
      </c>
      <c r="T510" s="415">
        <v>0</v>
      </c>
      <c r="U510" s="378">
        <v>0</v>
      </c>
      <c r="V510" s="378">
        <v>0</v>
      </c>
      <c r="W510" s="378">
        <v>0</v>
      </c>
      <c r="X510" s="378">
        <v>0</v>
      </c>
      <c r="Y510" s="416">
        <v>0</v>
      </c>
      <c r="Z510" s="298"/>
      <c r="AA510" s="241">
        <v>330400</v>
      </c>
      <c r="AB510" s="417">
        <v>66</v>
      </c>
      <c r="AC510" s="417">
        <v>60.666666666666664</v>
      </c>
      <c r="AD510" s="20">
        <v>67</v>
      </c>
      <c r="AE510" s="20">
        <v>5</v>
      </c>
      <c r="AF510" s="20">
        <v>330</v>
      </c>
      <c r="AH510" s="379"/>
      <c r="AI510" s="378"/>
      <c r="AJ510" s="378"/>
      <c r="AK510" s="378"/>
      <c r="AL510" s="378"/>
      <c r="AM510" s="378"/>
      <c r="AN510" s="21"/>
      <c r="AO510" s="418"/>
      <c r="AP510" s="378"/>
      <c r="AQ510" s="378"/>
      <c r="AR510" s="378"/>
      <c r="AS510" s="378"/>
      <c r="AT510" s="378"/>
      <c r="AU510" s="21"/>
      <c r="AV510" s="418"/>
      <c r="AW510" s="378"/>
      <c r="AX510" s="378"/>
      <c r="AY510" s="378"/>
      <c r="AZ510" s="378"/>
      <c r="BA510" s="378"/>
      <c r="BB510" s="21"/>
    </row>
    <row r="511" spans="1:54" x14ac:dyDescent="0.3">
      <c r="A511" s="21" t="s">
        <v>1312</v>
      </c>
      <c r="B511" s="21" t="s">
        <v>17</v>
      </c>
      <c r="C511" s="21" t="s">
        <v>17</v>
      </c>
      <c r="D511" s="299" t="s">
        <v>1998</v>
      </c>
      <c r="E511" s="299" t="s">
        <v>10</v>
      </c>
      <c r="F511" s="299" t="s">
        <v>10</v>
      </c>
      <c r="G511" s="299" t="s">
        <v>1998</v>
      </c>
      <c r="H511" s="241">
        <v>662400</v>
      </c>
      <c r="I511" s="20">
        <v>2647</v>
      </c>
      <c r="J511" s="20">
        <v>22</v>
      </c>
      <c r="K511" s="417">
        <v>120.31818181818181</v>
      </c>
      <c r="L511" s="243">
        <v>2647</v>
      </c>
      <c r="M511" s="20">
        <v>22</v>
      </c>
      <c r="N511" s="20">
        <v>120.31818181818181</v>
      </c>
      <c r="O511" s="20">
        <v>2615</v>
      </c>
      <c r="P511" s="20">
        <v>21</v>
      </c>
      <c r="Q511" s="20">
        <v>124.5</v>
      </c>
      <c r="R511" s="414">
        <v>1801</v>
      </c>
      <c r="S511" s="378">
        <v>17</v>
      </c>
      <c r="T511" s="415">
        <v>105.9</v>
      </c>
      <c r="U511" s="378">
        <v>1527</v>
      </c>
      <c r="V511" s="378">
        <v>18</v>
      </c>
      <c r="W511" s="378">
        <v>84.83</v>
      </c>
      <c r="X511" s="378">
        <v>1955</v>
      </c>
      <c r="Y511" s="416">
        <v>22</v>
      </c>
      <c r="Z511" s="298"/>
      <c r="AA511" s="241">
        <v>592600</v>
      </c>
      <c r="AB511" s="417">
        <v>102.83333333333333</v>
      </c>
      <c r="AC511" s="417">
        <v>96.333333333333329</v>
      </c>
      <c r="AD511" s="20">
        <v>168</v>
      </c>
      <c r="AE511" s="20">
        <v>6</v>
      </c>
      <c r="AF511" s="20">
        <v>617</v>
      </c>
      <c r="AH511" s="379"/>
      <c r="AI511" s="378"/>
      <c r="AJ511" s="378"/>
      <c r="AK511" s="378"/>
      <c r="AL511" s="378"/>
      <c r="AM511" s="378"/>
      <c r="AN511" s="21"/>
      <c r="AO511" s="418"/>
      <c r="AP511" s="378"/>
      <c r="AQ511" s="378"/>
      <c r="AR511" s="378"/>
      <c r="AS511" s="378"/>
      <c r="AT511" s="378"/>
      <c r="AU511" s="21"/>
      <c r="AV511" s="418"/>
      <c r="AW511" s="378"/>
      <c r="AX511" s="378"/>
      <c r="AY511" s="378"/>
      <c r="AZ511" s="378"/>
      <c r="BA511" s="378"/>
      <c r="BB511" s="21"/>
    </row>
    <row r="512" spans="1:54" x14ac:dyDescent="0.3">
      <c r="A512" s="21" t="s">
        <v>1313</v>
      </c>
      <c r="B512" s="21" t="s">
        <v>24</v>
      </c>
      <c r="C512" s="21" t="s">
        <v>24</v>
      </c>
      <c r="D512" s="299" t="s">
        <v>1998</v>
      </c>
      <c r="E512" s="299" t="s">
        <v>10</v>
      </c>
      <c r="F512" s="299" t="s">
        <v>10</v>
      </c>
      <c r="G512" s="299" t="s">
        <v>1998</v>
      </c>
      <c r="H512" s="241">
        <v>642400</v>
      </c>
      <c r="I512" s="20">
        <v>2566</v>
      </c>
      <c r="J512" s="20">
        <v>22</v>
      </c>
      <c r="K512" s="417">
        <v>116.63636363636364</v>
      </c>
      <c r="L512" s="243">
        <v>2566</v>
      </c>
      <c r="M512" s="20">
        <v>22</v>
      </c>
      <c r="N512" s="20">
        <v>116.63636363636364</v>
      </c>
      <c r="O512" s="20">
        <v>2024</v>
      </c>
      <c r="P512" s="20">
        <v>18</v>
      </c>
      <c r="Q512" s="20">
        <v>112.4</v>
      </c>
      <c r="R512" s="414">
        <v>1521</v>
      </c>
      <c r="S512" s="378">
        <v>15</v>
      </c>
      <c r="T512" s="415">
        <v>101.4</v>
      </c>
      <c r="U512" s="378">
        <v>1799</v>
      </c>
      <c r="V512" s="378">
        <v>22</v>
      </c>
      <c r="W512" s="378">
        <v>81.77</v>
      </c>
      <c r="X512" s="378">
        <v>711</v>
      </c>
      <c r="Y512" s="416">
        <v>9</v>
      </c>
      <c r="Z512" s="280"/>
      <c r="AA512" s="241">
        <v>523100</v>
      </c>
      <c r="AB512" s="417">
        <v>97.75</v>
      </c>
      <c r="AC512" s="417">
        <v>92.666666666666671</v>
      </c>
      <c r="AD512" s="20">
        <v>116</v>
      </c>
      <c r="AE512" s="20">
        <v>8</v>
      </c>
      <c r="AF512" s="20">
        <v>782</v>
      </c>
      <c r="AH512" s="418"/>
      <c r="AI512" s="378"/>
      <c r="AJ512" s="378"/>
      <c r="AK512" s="378"/>
      <c r="AL512" s="378"/>
      <c r="AM512" s="378"/>
      <c r="AN512" s="20"/>
      <c r="AO512" s="418"/>
      <c r="AP512" s="378"/>
      <c r="AQ512" s="378"/>
      <c r="AR512" s="378"/>
      <c r="AS512" s="378"/>
      <c r="AT512" s="378"/>
      <c r="AU512" s="20"/>
      <c r="AV512" s="418"/>
      <c r="AW512" s="378"/>
      <c r="AX512" s="378"/>
      <c r="AY512" s="378"/>
      <c r="AZ512" s="378"/>
      <c r="BA512" s="378"/>
      <c r="BB512" s="20"/>
    </row>
    <row r="513" spans="1:59" x14ac:dyDescent="0.3">
      <c r="A513" s="199" t="s">
        <v>1676</v>
      </c>
      <c r="B513" s="199" t="s">
        <v>26</v>
      </c>
      <c r="C513" s="199" t="s">
        <v>26</v>
      </c>
      <c r="D513" s="441" t="s">
        <v>1998</v>
      </c>
      <c r="E513" s="441" t="s">
        <v>11</v>
      </c>
      <c r="F513" s="441" t="s">
        <v>11</v>
      </c>
      <c r="G513" s="441" t="s">
        <v>1998</v>
      </c>
      <c r="H513" s="245">
        <v>123900</v>
      </c>
      <c r="I513" s="246">
        <v>0</v>
      </c>
      <c r="J513" s="246">
        <v>0</v>
      </c>
      <c r="K513" s="442" t="s">
        <v>1020</v>
      </c>
      <c r="L513" s="322">
        <v>0</v>
      </c>
      <c r="M513" s="246">
        <v>0</v>
      </c>
      <c r="N513" s="246">
        <v>0</v>
      </c>
      <c r="O513" s="246">
        <v>0</v>
      </c>
      <c r="P513" s="246">
        <v>0</v>
      </c>
      <c r="Q513" s="246">
        <v>0</v>
      </c>
      <c r="R513" s="443">
        <v>0</v>
      </c>
      <c r="S513" s="444">
        <v>0</v>
      </c>
      <c r="T513" s="445">
        <v>0</v>
      </c>
      <c r="U513" s="444">
        <v>0</v>
      </c>
      <c r="V513" s="444">
        <v>0</v>
      </c>
      <c r="W513" s="444">
        <v>0</v>
      </c>
      <c r="X513" s="444">
        <v>0</v>
      </c>
      <c r="Y513" s="446">
        <v>0</v>
      </c>
      <c r="Z513" s="246"/>
      <c r="AA513" s="245">
        <v>123900</v>
      </c>
      <c r="AB513" s="442">
        <v>0</v>
      </c>
      <c r="AC513" s="442">
        <v>0</v>
      </c>
      <c r="AD513" s="246">
        <v>23</v>
      </c>
      <c r="AE513" s="246">
        <v>0</v>
      </c>
      <c r="AF513" s="246">
        <v>0</v>
      </c>
      <c r="AG513" s="200"/>
      <c r="AH513" s="449"/>
      <c r="AI513" s="444"/>
      <c r="AJ513" s="444"/>
      <c r="AK513" s="444"/>
      <c r="AL513" s="444"/>
      <c r="AM513" s="444"/>
      <c r="AN513" s="246"/>
      <c r="AO513" s="450"/>
      <c r="AP513" s="444"/>
      <c r="AQ513" s="444"/>
      <c r="AR513" s="444"/>
      <c r="AS513" s="444"/>
      <c r="AT513" s="444"/>
      <c r="AU513" s="246"/>
      <c r="AV513" s="450"/>
      <c r="AW513" s="444"/>
      <c r="AX513" s="444"/>
      <c r="AY513" s="444"/>
      <c r="AZ513" s="444"/>
      <c r="BA513" s="444"/>
      <c r="BB513" s="246"/>
    </row>
    <row r="514" spans="1:59" s="202" customFormat="1" x14ac:dyDescent="0.3">
      <c r="A514" s="199" t="s">
        <v>1936</v>
      </c>
      <c r="B514" s="199" t="s">
        <v>24</v>
      </c>
      <c r="C514" s="199" t="s">
        <v>1020</v>
      </c>
      <c r="D514" s="441" t="s">
        <v>1020</v>
      </c>
      <c r="E514" s="441" t="s">
        <v>1971</v>
      </c>
      <c r="F514" s="441" t="s">
        <v>1020</v>
      </c>
      <c r="G514" s="441" t="s">
        <v>1020</v>
      </c>
      <c r="H514" s="245">
        <v>117300</v>
      </c>
      <c r="I514" s="246" t="s">
        <v>1020</v>
      </c>
      <c r="J514" s="246" t="s">
        <v>1020</v>
      </c>
      <c r="K514" s="442" t="s">
        <v>1020</v>
      </c>
      <c r="L514" s="322" t="s">
        <v>1020</v>
      </c>
      <c r="M514" s="246" t="s">
        <v>1020</v>
      </c>
      <c r="N514" s="246" t="s">
        <v>1020</v>
      </c>
      <c r="O514" s="246" t="s">
        <v>1020</v>
      </c>
      <c r="P514" s="246" t="s">
        <v>1020</v>
      </c>
      <c r="Q514" s="246" t="s">
        <v>1020</v>
      </c>
      <c r="R514" s="443" t="s">
        <v>1020</v>
      </c>
      <c r="S514" s="444" t="s">
        <v>1020</v>
      </c>
      <c r="T514" s="445" t="s">
        <v>1020</v>
      </c>
      <c r="U514" s="444" t="s">
        <v>1020</v>
      </c>
      <c r="V514" s="444" t="s">
        <v>1020</v>
      </c>
      <c r="W514" s="444" t="s">
        <v>1020</v>
      </c>
      <c r="X514" s="444" t="s">
        <v>1020</v>
      </c>
      <c r="Y514" s="446" t="s">
        <v>1020</v>
      </c>
      <c r="Z514" s="199"/>
      <c r="AA514" s="245">
        <v>117300</v>
      </c>
      <c r="AB514" s="442">
        <v>0</v>
      </c>
      <c r="AC514" s="442">
        <v>0</v>
      </c>
      <c r="AD514" s="246">
        <v>22</v>
      </c>
      <c r="AE514" s="246">
        <v>0</v>
      </c>
      <c r="AF514" s="246">
        <v>0</v>
      </c>
      <c r="AG514" s="200"/>
      <c r="AH514" s="450"/>
      <c r="AI514" s="444"/>
      <c r="AJ514" s="444"/>
      <c r="AK514" s="444"/>
      <c r="AL514" s="444"/>
      <c r="AM514" s="444"/>
      <c r="AN514" s="199"/>
      <c r="AO514" s="450"/>
      <c r="AP514" s="444"/>
      <c r="AQ514" s="444"/>
      <c r="AR514" s="444"/>
      <c r="AS514" s="444"/>
      <c r="AT514" s="444"/>
      <c r="AU514" s="199"/>
      <c r="AV514" s="450"/>
      <c r="AW514" s="444"/>
      <c r="AX514" s="444"/>
      <c r="AY514" s="444"/>
      <c r="AZ514" s="444"/>
      <c r="BA514" s="444"/>
      <c r="BB514" s="199"/>
      <c r="BC514"/>
      <c r="BD514"/>
      <c r="BE514"/>
      <c r="BF514"/>
      <c r="BG514"/>
    </row>
    <row r="515" spans="1:59" x14ac:dyDescent="0.3">
      <c r="A515" s="199" t="s">
        <v>1542</v>
      </c>
      <c r="B515" s="199" t="s">
        <v>20</v>
      </c>
      <c r="C515" s="199" t="s">
        <v>20</v>
      </c>
      <c r="D515" s="441" t="s">
        <v>1998</v>
      </c>
      <c r="E515" s="435" t="s">
        <v>1974</v>
      </c>
      <c r="F515" s="441" t="s">
        <v>38</v>
      </c>
      <c r="G515" s="441" t="s">
        <v>38</v>
      </c>
      <c r="H515" s="245">
        <v>123900</v>
      </c>
      <c r="I515" s="246">
        <v>0</v>
      </c>
      <c r="J515" s="246">
        <v>0</v>
      </c>
      <c r="K515" s="442" t="s">
        <v>1020</v>
      </c>
      <c r="L515" s="322">
        <v>0</v>
      </c>
      <c r="M515" s="246">
        <v>0</v>
      </c>
      <c r="N515" s="246">
        <v>0</v>
      </c>
      <c r="O515" s="246">
        <v>0</v>
      </c>
      <c r="P515" s="246">
        <v>0</v>
      </c>
      <c r="Q515" s="246">
        <v>0</v>
      </c>
      <c r="R515" s="443">
        <v>0</v>
      </c>
      <c r="S515" s="444">
        <v>0</v>
      </c>
      <c r="T515" s="445">
        <v>0</v>
      </c>
      <c r="U515" s="444">
        <v>0</v>
      </c>
      <c r="V515" s="444">
        <v>0</v>
      </c>
      <c r="W515" s="444">
        <v>0</v>
      </c>
      <c r="X515" s="444">
        <v>0</v>
      </c>
      <c r="Y515" s="446">
        <v>0</v>
      </c>
      <c r="Z515" s="372"/>
      <c r="AA515" s="245">
        <v>210300</v>
      </c>
      <c r="AB515" s="442">
        <v>60.25</v>
      </c>
      <c r="AC515" s="442">
        <v>58</v>
      </c>
      <c r="AD515" s="246">
        <v>24</v>
      </c>
      <c r="AE515" s="246">
        <v>4</v>
      </c>
      <c r="AF515" s="246">
        <v>241</v>
      </c>
      <c r="AG515" s="200"/>
      <c r="AH515" s="449"/>
      <c r="AI515" s="444"/>
      <c r="AJ515" s="444"/>
      <c r="AK515" s="444"/>
      <c r="AL515" s="444"/>
      <c r="AM515" s="444"/>
      <c r="AN515" s="199"/>
      <c r="AO515" s="450"/>
      <c r="AP515" s="444"/>
      <c r="AQ515" s="444"/>
      <c r="AR515" s="444"/>
      <c r="AS515" s="444"/>
      <c r="AT515" s="444"/>
      <c r="AU515" s="199"/>
      <c r="AV515" s="450"/>
      <c r="AW515" s="444"/>
      <c r="AX515" s="444"/>
      <c r="AY515" s="444"/>
      <c r="AZ515" s="444"/>
      <c r="BA515" s="444"/>
      <c r="BB515" s="199"/>
    </row>
    <row r="516" spans="1:59" x14ac:dyDescent="0.3">
      <c r="A516" s="21" t="s">
        <v>1314</v>
      </c>
      <c r="B516" s="437" t="s">
        <v>14</v>
      </c>
      <c r="C516" s="21" t="s">
        <v>20</v>
      </c>
      <c r="D516" s="299" t="s">
        <v>38</v>
      </c>
      <c r="E516" s="299" t="s">
        <v>10</v>
      </c>
      <c r="F516" s="299" t="s">
        <v>10</v>
      </c>
      <c r="G516" s="299" t="s">
        <v>1998</v>
      </c>
      <c r="H516" s="241">
        <v>528600</v>
      </c>
      <c r="I516" s="20">
        <v>2016</v>
      </c>
      <c r="J516" s="20">
        <v>21</v>
      </c>
      <c r="K516" s="417">
        <v>96</v>
      </c>
      <c r="L516" s="243">
        <v>2016</v>
      </c>
      <c r="M516" s="20">
        <v>21</v>
      </c>
      <c r="N516" s="20">
        <v>96</v>
      </c>
      <c r="O516" s="20">
        <v>2579</v>
      </c>
      <c r="P516" s="20">
        <v>22</v>
      </c>
      <c r="Q516" s="20">
        <v>117.2</v>
      </c>
      <c r="R516" s="414">
        <v>1930</v>
      </c>
      <c r="S516" s="378">
        <v>17</v>
      </c>
      <c r="T516" s="415">
        <v>113.5</v>
      </c>
      <c r="U516" s="378">
        <v>0</v>
      </c>
      <c r="V516" s="378">
        <v>0</v>
      </c>
      <c r="W516" s="378">
        <v>0</v>
      </c>
      <c r="X516" s="378">
        <v>2840</v>
      </c>
      <c r="Y516" s="416">
        <v>22</v>
      </c>
      <c r="Z516" s="20"/>
      <c r="AA516" s="241">
        <v>528300</v>
      </c>
      <c r="AB516" s="417">
        <v>101.625</v>
      </c>
      <c r="AC516" s="417">
        <v>100.66666666666667</v>
      </c>
      <c r="AD516" s="20">
        <v>105</v>
      </c>
      <c r="AE516" s="20">
        <v>8</v>
      </c>
      <c r="AF516" s="20">
        <v>813</v>
      </c>
      <c r="AH516" s="379"/>
      <c r="AI516" s="378"/>
      <c r="AJ516" s="378"/>
      <c r="AK516" s="378"/>
      <c r="AL516" s="378"/>
      <c r="AM516" s="378"/>
      <c r="AN516" s="21"/>
      <c r="AO516" s="418"/>
      <c r="AP516" s="378"/>
      <c r="AQ516" s="378"/>
      <c r="AR516" s="378"/>
      <c r="AS516" s="378"/>
      <c r="AT516" s="378"/>
      <c r="AU516" s="21"/>
      <c r="AV516" s="418"/>
      <c r="AW516" s="378"/>
      <c r="AX516" s="378"/>
      <c r="AY516" s="378"/>
      <c r="AZ516" s="378"/>
      <c r="BA516" s="378"/>
      <c r="BB516" s="21"/>
    </row>
    <row r="517" spans="1:59" x14ac:dyDescent="0.3">
      <c r="A517" s="199" t="s">
        <v>1677</v>
      </c>
      <c r="B517" s="199" t="s">
        <v>21</v>
      </c>
      <c r="C517" s="199" t="s">
        <v>21</v>
      </c>
      <c r="D517" s="441" t="s">
        <v>1998</v>
      </c>
      <c r="E517" s="435" t="s">
        <v>38</v>
      </c>
      <c r="F517" s="441" t="s">
        <v>10</v>
      </c>
      <c r="G517" s="441" t="s">
        <v>38</v>
      </c>
      <c r="H517" s="245">
        <v>123900</v>
      </c>
      <c r="I517" s="246">
        <v>0</v>
      </c>
      <c r="J517" s="246">
        <v>0</v>
      </c>
      <c r="K517" s="442" t="s">
        <v>1020</v>
      </c>
      <c r="L517" s="322">
        <v>0</v>
      </c>
      <c r="M517" s="246">
        <v>0</v>
      </c>
      <c r="N517" s="246">
        <v>0</v>
      </c>
      <c r="O517" s="246">
        <v>0</v>
      </c>
      <c r="P517" s="246">
        <v>0</v>
      </c>
      <c r="Q517" s="246">
        <v>0</v>
      </c>
      <c r="R517" s="443">
        <v>0</v>
      </c>
      <c r="S517" s="444">
        <v>0</v>
      </c>
      <c r="T517" s="445">
        <v>0</v>
      </c>
      <c r="U517" s="444">
        <v>0</v>
      </c>
      <c r="V517" s="444">
        <v>0</v>
      </c>
      <c r="W517" s="444">
        <v>0</v>
      </c>
      <c r="X517" s="444">
        <v>0</v>
      </c>
      <c r="Y517" s="446">
        <v>0</v>
      </c>
      <c r="Z517" s="199"/>
      <c r="AA517" s="245">
        <v>123900</v>
      </c>
      <c r="AB517" s="442">
        <v>0</v>
      </c>
      <c r="AC517" s="442">
        <v>0</v>
      </c>
      <c r="AD517" s="246">
        <v>23</v>
      </c>
      <c r="AE517" s="246">
        <v>0</v>
      </c>
      <c r="AF517" s="246">
        <v>0</v>
      </c>
      <c r="AG517" s="200"/>
      <c r="AH517" s="449"/>
      <c r="AI517" s="444"/>
      <c r="AJ517" s="444"/>
      <c r="AK517" s="444"/>
      <c r="AL517" s="444"/>
      <c r="AM517" s="444"/>
      <c r="AN517" s="199"/>
      <c r="AO517" s="450"/>
      <c r="AP517" s="444"/>
      <c r="AQ517" s="444"/>
      <c r="AR517" s="444"/>
      <c r="AS517" s="444"/>
      <c r="AT517" s="444"/>
      <c r="AU517" s="199"/>
      <c r="AV517" s="450"/>
      <c r="AW517" s="444"/>
      <c r="AX517" s="444"/>
      <c r="AY517" s="444"/>
      <c r="AZ517" s="444"/>
      <c r="BA517" s="444"/>
      <c r="BB517" s="199"/>
    </row>
    <row r="518" spans="1:59" x14ac:dyDescent="0.3">
      <c r="A518" s="199" t="s">
        <v>1937</v>
      </c>
      <c r="B518" s="199" t="s">
        <v>15</v>
      </c>
      <c r="C518" s="199" t="s">
        <v>1020</v>
      </c>
      <c r="D518" s="441" t="s">
        <v>1020</v>
      </c>
      <c r="E518" s="441" t="s">
        <v>9</v>
      </c>
      <c r="F518" s="441" t="s">
        <v>1020</v>
      </c>
      <c r="G518" s="441" t="s">
        <v>1020</v>
      </c>
      <c r="H518" s="245">
        <v>102400</v>
      </c>
      <c r="I518" s="246" t="s">
        <v>1020</v>
      </c>
      <c r="J518" s="246" t="s">
        <v>1020</v>
      </c>
      <c r="K518" s="442" t="s">
        <v>1020</v>
      </c>
      <c r="L518" s="322" t="s">
        <v>1020</v>
      </c>
      <c r="M518" s="246" t="s">
        <v>1020</v>
      </c>
      <c r="N518" s="246" t="s">
        <v>1020</v>
      </c>
      <c r="O518" s="246" t="s">
        <v>1020</v>
      </c>
      <c r="P518" s="246" t="s">
        <v>1020</v>
      </c>
      <c r="Q518" s="246" t="s">
        <v>1020</v>
      </c>
      <c r="R518" s="443" t="s">
        <v>1020</v>
      </c>
      <c r="S518" s="444" t="s">
        <v>1020</v>
      </c>
      <c r="T518" s="445" t="s">
        <v>1020</v>
      </c>
      <c r="U518" s="444" t="s">
        <v>1020</v>
      </c>
      <c r="V518" s="444" t="s">
        <v>1020</v>
      </c>
      <c r="W518" s="444" t="s">
        <v>1020</v>
      </c>
      <c r="X518" s="444" t="s">
        <v>1020</v>
      </c>
      <c r="Y518" s="446" t="s">
        <v>1020</v>
      </c>
      <c r="Z518" s="372"/>
      <c r="AA518" s="245">
        <v>102400</v>
      </c>
      <c r="AB518" s="442">
        <v>0</v>
      </c>
      <c r="AC518" s="442">
        <v>0</v>
      </c>
      <c r="AD518" s="246">
        <v>19</v>
      </c>
      <c r="AE518" s="246">
        <v>0</v>
      </c>
      <c r="AF518" s="246">
        <v>0</v>
      </c>
      <c r="AG518" s="200"/>
      <c r="AH518" s="449"/>
      <c r="AI518" s="444"/>
      <c r="AJ518" s="444"/>
      <c r="AK518" s="444"/>
      <c r="AL518" s="444"/>
      <c r="AM518" s="444"/>
      <c r="AN518" s="199"/>
      <c r="AO518" s="450"/>
      <c r="AP518" s="444"/>
      <c r="AQ518" s="444"/>
      <c r="AR518" s="444"/>
      <c r="AS518" s="444"/>
      <c r="AT518" s="444"/>
      <c r="AU518" s="199"/>
      <c r="AV518" s="450"/>
      <c r="AW518" s="444"/>
      <c r="AX518" s="444"/>
      <c r="AY518" s="444"/>
      <c r="AZ518" s="444"/>
      <c r="BA518" s="444"/>
      <c r="BB518" s="199"/>
    </row>
    <row r="519" spans="1:59" x14ac:dyDescent="0.3">
      <c r="A519" s="21" t="s">
        <v>921</v>
      </c>
      <c r="B519" s="21" t="s">
        <v>14</v>
      </c>
      <c r="C519" s="21" t="s">
        <v>14</v>
      </c>
      <c r="D519" s="299" t="s">
        <v>1998</v>
      </c>
      <c r="E519" s="299" t="s">
        <v>9</v>
      </c>
      <c r="F519" s="299" t="s">
        <v>9</v>
      </c>
      <c r="G519" s="299" t="s">
        <v>1998</v>
      </c>
      <c r="H519" s="241">
        <v>455100</v>
      </c>
      <c r="I519" s="20">
        <v>1736</v>
      </c>
      <c r="J519" s="20">
        <v>21</v>
      </c>
      <c r="K519" s="417">
        <v>82.666666666666671</v>
      </c>
      <c r="L519" s="243">
        <v>1736</v>
      </c>
      <c r="M519" s="20">
        <v>21</v>
      </c>
      <c r="N519" s="20">
        <v>82.666666666666671</v>
      </c>
      <c r="O519" s="20">
        <v>1166</v>
      </c>
      <c r="P519" s="20">
        <v>13</v>
      </c>
      <c r="Q519" s="20">
        <v>89.7</v>
      </c>
      <c r="R519" s="414">
        <v>1281</v>
      </c>
      <c r="S519" s="378">
        <v>16</v>
      </c>
      <c r="T519" s="415">
        <v>80.099999999999994</v>
      </c>
      <c r="U519" s="378">
        <v>1121</v>
      </c>
      <c r="V519" s="378">
        <v>15</v>
      </c>
      <c r="W519" s="378">
        <v>74.73</v>
      </c>
      <c r="X519" s="378">
        <v>343</v>
      </c>
      <c r="Y519" s="416">
        <v>7</v>
      </c>
      <c r="Z519" s="21"/>
      <c r="AA519" s="241">
        <v>473900</v>
      </c>
      <c r="AB519" s="417">
        <v>87.75</v>
      </c>
      <c r="AC519" s="417">
        <v>108</v>
      </c>
      <c r="AD519" s="20">
        <v>45</v>
      </c>
      <c r="AE519" s="20">
        <v>8</v>
      </c>
      <c r="AF519" s="20">
        <v>702</v>
      </c>
      <c r="AH519" s="379"/>
      <c r="AI519" s="378"/>
      <c r="AJ519" s="378"/>
      <c r="AK519" s="378"/>
      <c r="AL519" s="378"/>
      <c r="AM519" s="378"/>
      <c r="AN519" s="21"/>
      <c r="AO519" s="418"/>
      <c r="AP519" s="378"/>
      <c r="AQ519" s="378"/>
      <c r="AR519" s="378"/>
      <c r="AS519" s="378"/>
      <c r="AT519" s="378"/>
      <c r="AU519" s="21"/>
      <c r="AV519" s="418"/>
      <c r="AW519" s="378"/>
      <c r="AX519" s="378"/>
      <c r="AY519" s="378"/>
      <c r="AZ519" s="378"/>
      <c r="BA519" s="378"/>
      <c r="BB519" s="21"/>
    </row>
    <row r="520" spans="1:59" s="200" customFormat="1" x14ac:dyDescent="0.3">
      <c r="A520" s="21" t="s">
        <v>1315</v>
      </c>
      <c r="B520" s="21" t="s">
        <v>20</v>
      </c>
      <c r="C520" s="21" t="s">
        <v>20</v>
      </c>
      <c r="D520" s="299" t="s">
        <v>1998</v>
      </c>
      <c r="E520" s="299" t="s">
        <v>38</v>
      </c>
      <c r="F520" s="299" t="s">
        <v>38</v>
      </c>
      <c r="G520" s="299" t="s">
        <v>1998</v>
      </c>
      <c r="H520" s="241">
        <v>521000</v>
      </c>
      <c r="I520" s="20">
        <v>2082</v>
      </c>
      <c r="J520" s="20">
        <v>22</v>
      </c>
      <c r="K520" s="417">
        <v>94.63636363636364</v>
      </c>
      <c r="L520" s="243">
        <v>2082</v>
      </c>
      <c r="M520" s="20">
        <v>22</v>
      </c>
      <c r="N520" s="20">
        <v>94.63636363636364</v>
      </c>
      <c r="O520" s="20">
        <v>1531</v>
      </c>
      <c r="P520" s="20">
        <v>20</v>
      </c>
      <c r="Q520" s="20">
        <v>76.5</v>
      </c>
      <c r="R520" s="414">
        <v>211</v>
      </c>
      <c r="S520" s="378">
        <v>3</v>
      </c>
      <c r="T520" s="415">
        <v>70.3</v>
      </c>
      <c r="U520" s="378">
        <v>393</v>
      </c>
      <c r="V520" s="378">
        <v>7</v>
      </c>
      <c r="W520" s="378">
        <v>56.14</v>
      </c>
      <c r="X520" s="378">
        <v>0</v>
      </c>
      <c r="Y520" s="416">
        <v>0</v>
      </c>
      <c r="Z520" s="21"/>
      <c r="AA520" s="241">
        <v>459800</v>
      </c>
      <c r="AB520" s="417">
        <v>88.5</v>
      </c>
      <c r="AC520" s="417">
        <v>71</v>
      </c>
      <c r="AD520" s="20">
        <v>125</v>
      </c>
      <c r="AE520" s="20">
        <v>8</v>
      </c>
      <c r="AF520" s="20">
        <v>708</v>
      </c>
      <c r="AG520"/>
      <c r="AH520" s="379"/>
      <c r="AI520" s="378"/>
      <c r="AJ520" s="378"/>
      <c r="AK520" s="378"/>
      <c r="AL520" s="378"/>
      <c r="AM520" s="378"/>
      <c r="AN520" s="21"/>
      <c r="AO520" s="418"/>
      <c r="AP520" s="378"/>
      <c r="AQ520" s="378"/>
      <c r="AR520" s="378"/>
      <c r="AS520" s="378"/>
      <c r="AT520" s="378"/>
      <c r="AU520" s="21"/>
      <c r="AV520" s="418"/>
      <c r="AW520" s="378"/>
      <c r="AX520" s="378"/>
      <c r="AY520" s="378"/>
      <c r="AZ520" s="378"/>
      <c r="BA520" s="378"/>
      <c r="BB520" s="21"/>
      <c r="BC520"/>
      <c r="BD520"/>
      <c r="BE520"/>
      <c r="BF520"/>
      <c r="BG520"/>
    </row>
    <row r="521" spans="1:59" x14ac:dyDescent="0.3">
      <c r="A521" s="199" t="s">
        <v>1316</v>
      </c>
      <c r="B521" s="199" t="s">
        <v>20</v>
      </c>
      <c r="C521" s="199" t="s">
        <v>20</v>
      </c>
      <c r="D521" s="441" t="s">
        <v>1998</v>
      </c>
      <c r="E521" s="435" t="s">
        <v>9</v>
      </c>
      <c r="F521" s="441" t="s">
        <v>38</v>
      </c>
      <c r="G521" s="441" t="s">
        <v>38</v>
      </c>
      <c r="H521" s="245">
        <v>123900</v>
      </c>
      <c r="I521" s="246">
        <v>162</v>
      </c>
      <c r="J521" s="246">
        <v>5</v>
      </c>
      <c r="K521" s="442">
        <v>32.4</v>
      </c>
      <c r="L521" s="322">
        <v>162</v>
      </c>
      <c r="M521" s="246">
        <v>5</v>
      </c>
      <c r="N521" s="246">
        <v>32.4</v>
      </c>
      <c r="O521" s="246">
        <v>35</v>
      </c>
      <c r="P521" s="246">
        <v>2</v>
      </c>
      <c r="Q521" s="246">
        <v>17.5</v>
      </c>
      <c r="R521" s="443">
        <v>108</v>
      </c>
      <c r="S521" s="444">
        <v>4</v>
      </c>
      <c r="T521" s="445">
        <v>27</v>
      </c>
      <c r="U521" s="444">
        <v>0</v>
      </c>
      <c r="V521" s="444">
        <v>0</v>
      </c>
      <c r="W521" s="444">
        <v>0</v>
      </c>
      <c r="X521" s="444">
        <v>0</v>
      </c>
      <c r="Y521" s="446">
        <v>0</v>
      </c>
      <c r="Z521" s="199"/>
      <c r="AA521" s="245">
        <v>142700</v>
      </c>
      <c r="AB521" s="442">
        <v>0</v>
      </c>
      <c r="AC521" s="442">
        <v>0</v>
      </c>
      <c r="AD521" s="246">
        <v>27</v>
      </c>
      <c r="AE521" s="246">
        <v>0</v>
      </c>
      <c r="AF521" s="246">
        <v>0</v>
      </c>
      <c r="AG521" s="200"/>
      <c r="AH521" s="449"/>
      <c r="AI521" s="444"/>
      <c r="AJ521" s="444"/>
      <c r="AK521" s="444"/>
      <c r="AL521" s="444"/>
      <c r="AM521" s="444"/>
      <c r="AN521" s="199"/>
      <c r="AO521" s="450"/>
      <c r="AP521" s="444"/>
      <c r="AQ521" s="444"/>
      <c r="AR521" s="444"/>
      <c r="AS521" s="444"/>
      <c r="AT521" s="444"/>
      <c r="AU521" s="199"/>
      <c r="AV521" s="450"/>
      <c r="AW521" s="444"/>
      <c r="AX521" s="444"/>
      <c r="AY521" s="444"/>
      <c r="AZ521" s="444"/>
      <c r="BA521" s="444"/>
      <c r="BB521" s="199"/>
    </row>
    <row r="522" spans="1:59" x14ac:dyDescent="0.3">
      <c r="A522" s="21" t="s">
        <v>1317</v>
      </c>
      <c r="B522" s="21" t="s">
        <v>20</v>
      </c>
      <c r="C522" s="21" t="s">
        <v>20</v>
      </c>
      <c r="D522" s="299" t="s">
        <v>1998</v>
      </c>
      <c r="E522" s="435" t="s">
        <v>10</v>
      </c>
      <c r="F522" s="299" t="s">
        <v>1972</v>
      </c>
      <c r="G522" s="299" t="s">
        <v>38</v>
      </c>
      <c r="H522" s="241">
        <v>415600</v>
      </c>
      <c r="I522" s="20">
        <v>1585</v>
      </c>
      <c r="J522" s="20">
        <v>21</v>
      </c>
      <c r="K522" s="417">
        <v>75.476190476190482</v>
      </c>
      <c r="L522" s="243">
        <v>1585</v>
      </c>
      <c r="M522" s="20">
        <v>21</v>
      </c>
      <c r="N522" s="20">
        <v>75.476190476190482</v>
      </c>
      <c r="O522" s="20">
        <v>899</v>
      </c>
      <c r="P522" s="20">
        <v>14</v>
      </c>
      <c r="Q522" s="20">
        <v>64.2</v>
      </c>
      <c r="R522" s="414">
        <v>734</v>
      </c>
      <c r="S522" s="378">
        <v>11</v>
      </c>
      <c r="T522" s="415">
        <v>66.7</v>
      </c>
      <c r="U522" s="378">
        <v>476</v>
      </c>
      <c r="V522" s="378">
        <v>9</v>
      </c>
      <c r="W522" s="378">
        <v>52.89</v>
      </c>
      <c r="X522" s="378">
        <v>1225</v>
      </c>
      <c r="Y522" s="416">
        <v>19</v>
      </c>
      <c r="Z522" s="298"/>
      <c r="AA522" s="241">
        <v>393100</v>
      </c>
      <c r="AB522" s="417">
        <v>72.333333333333329</v>
      </c>
      <c r="AC522" s="417">
        <v>79</v>
      </c>
      <c r="AD522" s="20">
        <v>75</v>
      </c>
      <c r="AE522" s="20">
        <v>6</v>
      </c>
      <c r="AF522" s="20">
        <v>434</v>
      </c>
      <c r="AH522" s="379"/>
      <c r="AI522" s="378"/>
      <c r="AJ522" s="378"/>
      <c r="AK522" s="378"/>
      <c r="AL522" s="378"/>
      <c r="AM522" s="378"/>
      <c r="AN522" s="21"/>
      <c r="AO522" s="418"/>
      <c r="AP522" s="378"/>
      <c r="AQ522" s="378"/>
      <c r="AR522" s="378"/>
      <c r="AS522" s="378"/>
      <c r="AT522" s="378"/>
      <c r="AU522" s="21"/>
      <c r="AV522" s="418"/>
      <c r="AW522" s="378"/>
      <c r="AX522" s="378"/>
      <c r="AY522" s="378"/>
      <c r="AZ522" s="378"/>
      <c r="BA522" s="378"/>
      <c r="BB522" s="21"/>
    </row>
    <row r="523" spans="1:59" x14ac:dyDescent="0.3">
      <c r="A523" s="21" t="s">
        <v>1678</v>
      </c>
      <c r="B523" s="21" t="s">
        <v>26</v>
      </c>
      <c r="C523" s="21" t="s">
        <v>26</v>
      </c>
      <c r="D523" s="299" t="s">
        <v>1998</v>
      </c>
      <c r="E523" s="299" t="s">
        <v>38</v>
      </c>
      <c r="F523" s="299" t="s">
        <v>38</v>
      </c>
      <c r="G523" s="299" t="s">
        <v>1998</v>
      </c>
      <c r="H523" s="241">
        <v>242700</v>
      </c>
      <c r="I523" s="20">
        <v>529</v>
      </c>
      <c r="J523" s="20">
        <v>12</v>
      </c>
      <c r="K523" s="417">
        <v>44.083333333333336</v>
      </c>
      <c r="L523" s="243">
        <v>529</v>
      </c>
      <c r="M523" s="20">
        <v>12</v>
      </c>
      <c r="N523" s="20">
        <v>44.083333333333336</v>
      </c>
      <c r="O523" s="20">
        <v>0</v>
      </c>
      <c r="P523" s="20">
        <v>0</v>
      </c>
      <c r="Q523" s="20">
        <v>0</v>
      </c>
      <c r="R523" s="414">
        <v>0</v>
      </c>
      <c r="S523" s="378">
        <v>0</v>
      </c>
      <c r="T523" s="415">
        <v>0</v>
      </c>
      <c r="U523" s="378">
        <v>0</v>
      </c>
      <c r="V523" s="378">
        <v>0</v>
      </c>
      <c r="W523" s="378">
        <v>0</v>
      </c>
      <c r="X523" s="378">
        <v>0</v>
      </c>
      <c r="Y523" s="416">
        <v>0</v>
      </c>
      <c r="Z523" s="21"/>
      <c r="AA523" s="241">
        <v>269900</v>
      </c>
      <c r="AB523" s="417">
        <v>50.857142857142854</v>
      </c>
      <c r="AC523" s="417">
        <v>45</v>
      </c>
      <c r="AD523" s="20">
        <v>77</v>
      </c>
      <c r="AE523" s="20">
        <v>7</v>
      </c>
      <c r="AF523" s="20">
        <v>356</v>
      </c>
      <c r="AH523" s="418"/>
      <c r="AI523" s="378"/>
      <c r="AJ523" s="378"/>
      <c r="AK523" s="378"/>
      <c r="AL523" s="378"/>
      <c r="AM523" s="378"/>
      <c r="AN523" s="21"/>
      <c r="AO523" s="418"/>
      <c r="AP523" s="378"/>
      <c r="AQ523" s="378"/>
      <c r="AR523" s="378"/>
      <c r="AS523" s="378"/>
      <c r="AT523" s="378"/>
      <c r="AU523" s="21"/>
      <c r="AV523" s="418"/>
      <c r="AW523" s="378"/>
      <c r="AX523" s="378"/>
      <c r="AY523" s="378"/>
      <c r="AZ523" s="378"/>
      <c r="BA523" s="378"/>
      <c r="BB523" s="21"/>
    </row>
    <row r="524" spans="1:59" x14ac:dyDescent="0.3">
      <c r="A524" s="199" t="s">
        <v>1679</v>
      </c>
      <c r="B524" s="199" t="s">
        <v>17</v>
      </c>
      <c r="C524" s="199" t="s">
        <v>17</v>
      </c>
      <c r="D524" s="441" t="s">
        <v>1998</v>
      </c>
      <c r="E524" s="441" t="s">
        <v>11</v>
      </c>
      <c r="F524" s="441" t="s">
        <v>11</v>
      </c>
      <c r="G524" s="441" t="s">
        <v>1998</v>
      </c>
      <c r="H524" s="245">
        <v>123900</v>
      </c>
      <c r="I524" s="246">
        <v>0</v>
      </c>
      <c r="J524" s="246">
        <v>0</v>
      </c>
      <c r="K524" s="442" t="s">
        <v>1020</v>
      </c>
      <c r="L524" s="322">
        <v>0</v>
      </c>
      <c r="M524" s="246">
        <v>0</v>
      </c>
      <c r="N524" s="246">
        <v>0</v>
      </c>
      <c r="O524" s="246">
        <v>0</v>
      </c>
      <c r="P524" s="246">
        <v>0</v>
      </c>
      <c r="Q524" s="246">
        <v>0</v>
      </c>
      <c r="R524" s="443">
        <v>0</v>
      </c>
      <c r="S524" s="444">
        <v>0</v>
      </c>
      <c r="T524" s="445">
        <v>0</v>
      </c>
      <c r="U524" s="444">
        <v>0</v>
      </c>
      <c r="V524" s="444">
        <v>0</v>
      </c>
      <c r="W524" s="444">
        <v>0</v>
      </c>
      <c r="X524" s="444">
        <v>0</v>
      </c>
      <c r="Y524" s="446">
        <v>0</v>
      </c>
      <c r="Z524" s="372"/>
      <c r="AA524" s="245">
        <v>123900</v>
      </c>
      <c r="AB524" s="442">
        <v>49.5</v>
      </c>
      <c r="AC524" s="442">
        <v>49.5</v>
      </c>
      <c r="AD524" s="246">
        <v>-29</v>
      </c>
      <c r="AE524" s="246">
        <v>2</v>
      </c>
      <c r="AF524" s="246">
        <v>99</v>
      </c>
      <c r="AG524" s="200"/>
      <c r="AH524" s="449"/>
      <c r="AI524" s="444"/>
      <c r="AJ524" s="444"/>
      <c r="AK524" s="444"/>
      <c r="AL524" s="444"/>
      <c r="AM524" s="444"/>
      <c r="AN524" s="199"/>
      <c r="AO524" s="450"/>
      <c r="AP524" s="444"/>
      <c r="AQ524" s="444"/>
      <c r="AR524" s="444"/>
      <c r="AS524" s="444"/>
      <c r="AT524" s="444"/>
      <c r="AU524" s="199"/>
      <c r="AV524" s="450"/>
      <c r="AW524" s="444"/>
      <c r="AX524" s="444"/>
      <c r="AY524" s="444"/>
      <c r="AZ524" s="444"/>
      <c r="BA524" s="444"/>
      <c r="BB524" s="199"/>
    </row>
    <row r="525" spans="1:59" x14ac:dyDescent="0.3">
      <c r="A525" s="199" t="s">
        <v>1680</v>
      </c>
      <c r="B525" s="199" t="s">
        <v>18</v>
      </c>
      <c r="C525" s="199" t="s">
        <v>18</v>
      </c>
      <c r="D525" s="441" t="s">
        <v>1998</v>
      </c>
      <c r="E525" s="441" t="s">
        <v>9</v>
      </c>
      <c r="F525" s="441" t="s">
        <v>9</v>
      </c>
      <c r="G525" s="441" t="s">
        <v>1998</v>
      </c>
      <c r="H525" s="245">
        <v>102400</v>
      </c>
      <c r="I525" s="246">
        <v>0</v>
      </c>
      <c r="J525" s="246">
        <v>0</v>
      </c>
      <c r="K525" s="442" t="s">
        <v>1020</v>
      </c>
      <c r="L525" s="322">
        <v>0</v>
      </c>
      <c r="M525" s="246">
        <v>0</v>
      </c>
      <c r="N525" s="246">
        <v>0</v>
      </c>
      <c r="O525" s="246">
        <v>0</v>
      </c>
      <c r="P525" s="246">
        <v>0</v>
      </c>
      <c r="Q525" s="246">
        <v>0</v>
      </c>
      <c r="R525" s="443">
        <v>0</v>
      </c>
      <c r="S525" s="444">
        <v>0</v>
      </c>
      <c r="T525" s="445">
        <v>0</v>
      </c>
      <c r="U525" s="444">
        <v>0</v>
      </c>
      <c r="V525" s="444">
        <v>0</v>
      </c>
      <c r="W525" s="444">
        <v>0</v>
      </c>
      <c r="X525" s="444">
        <v>0</v>
      </c>
      <c r="Y525" s="446">
        <v>0</v>
      </c>
      <c r="Z525" s="301"/>
      <c r="AA525" s="245">
        <v>102400</v>
      </c>
      <c r="AB525" s="442">
        <v>0</v>
      </c>
      <c r="AC525" s="442">
        <v>0</v>
      </c>
      <c r="AD525" s="246">
        <v>19</v>
      </c>
      <c r="AE525" s="246">
        <v>0</v>
      </c>
      <c r="AF525" s="246">
        <v>0</v>
      </c>
      <c r="AG525" s="200"/>
      <c r="AH525" s="450"/>
      <c r="AI525" s="444"/>
      <c r="AJ525" s="444"/>
      <c r="AK525" s="444"/>
      <c r="AL525" s="444"/>
      <c r="AM525" s="444"/>
      <c r="AN525" s="199"/>
      <c r="AO525" s="450"/>
      <c r="AP525" s="444"/>
      <c r="AQ525" s="444"/>
      <c r="AR525" s="444"/>
      <c r="AS525" s="444"/>
      <c r="AT525" s="444"/>
      <c r="AU525" s="199"/>
      <c r="AV525" s="450"/>
      <c r="AW525" s="444"/>
      <c r="AX525" s="444"/>
      <c r="AY525" s="444"/>
      <c r="AZ525" s="444"/>
      <c r="BA525" s="444"/>
      <c r="BB525" s="199"/>
    </row>
    <row r="526" spans="1:59" x14ac:dyDescent="0.3">
      <c r="A526" s="199" t="s">
        <v>1938</v>
      </c>
      <c r="B526" s="199" t="s">
        <v>15</v>
      </c>
      <c r="C526" s="199" t="s">
        <v>1020</v>
      </c>
      <c r="D526" s="441" t="s">
        <v>1020</v>
      </c>
      <c r="E526" s="441" t="s">
        <v>38</v>
      </c>
      <c r="F526" s="441" t="s">
        <v>1020</v>
      </c>
      <c r="G526" s="441" t="s">
        <v>1020</v>
      </c>
      <c r="H526" s="245">
        <v>102400</v>
      </c>
      <c r="I526" s="246" t="s">
        <v>1020</v>
      </c>
      <c r="J526" s="246" t="s">
        <v>1020</v>
      </c>
      <c r="K526" s="442" t="s">
        <v>1020</v>
      </c>
      <c r="L526" s="322" t="s">
        <v>1020</v>
      </c>
      <c r="M526" s="246" t="s">
        <v>1020</v>
      </c>
      <c r="N526" s="246" t="s">
        <v>1020</v>
      </c>
      <c r="O526" s="246" t="s">
        <v>1020</v>
      </c>
      <c r="P526" s="246" t="s">
        <v>1020</v>
      </c>
      <c r="Q526" s="246" t="s">
        <v>1020</v>
      </c>
      <c r="R526" s="443" t="s">
        <v>1020</v>
      </c>
      <c r="S526" s="444" t="s">
        <v>1020</v>
      </c>
      <c r="T526" s="445" t="s">
        <v>1020</v>
      </c>
      <c r="U526" s="444" t="s">
        <v>1020</v>
      </c>
      <c r="V526" s="444" t="s">
        <v>1020</v>
      </c>
      <c r="W526" s="444" t="s">
        <v>1020</v>
      </c>
      <c r="X526" s="444" t="s">
        <v>1020</v>
      </c>
      <c r="Y526" s="446" t="s">
        <v>1020</v>
      </c>
      <c r="Z526" s="199"/>
      <c r="AA526" s="245">
        <v>102400</v>
      </c>
      <c r="AB526" s="442">
        <v>0</v>
      </c>
      <c r="AC526" s="442">
        <v>0</v>
      </c>
      <c r="AD526" s="246">
        <v>19</v>
      </c>
      <c r="AE526" s="246">
        <v>0</v>
      </c>
      <c r="AF526" s="246">
        <v>0</v>
      </c>
      <c r="AG526" s="200"/>
      <c r="AH526" s="450"/>
      <c r="AI526" s="444"/>
      <c r="AJ526" s="444"/>
      <c r="AK526" s="444"/>
      <c r="AL526" s="444"/>
      <c r="AM526" s="444"/>
      <c r="AN526" s="199"/>
      <c r="AO526" s="450"/>
      <c r="AP526" s="444"/>
      <c r="AQ526" s="444"/>
      <c r="AR526" s="444"/>
      <c r="AS526" s="444"/>
      <c r="AT526" s="444"/>
      <c r="AU526" s="199"/>
      <c r="AV526" s="450"/>
      <c r="AW526" s="444"/>
      <c r="AX526" s="444"/>
      <c r="AY526" s="444"/>
      <c r="AZ526" s="444"/>
      <c r="BA526" s="444"/>
      <c r="BB526" s="199"/>
    </row>
    <row r="527" spans="1:59" x14ac:dyDescent="0.3">
      <c r="A527" s="199" t="s">
        <v>1939</v>
      </c>
      <c r="B527" s="199" t="s">
        <v>18</v>
      </c>
      <c r="C527" s="199" t="s">
        <v>1020</v>
      </c>
      <c r="D527" s="441" t="s">
        <v>1020</v>
      </c>
      <c r="E527" s="441" t="s">
        <v>9</v>
      </c>
      <c r="F527" s="441" t="s">
        <v>1020</v>
      </c>
      <c r="G527" s="441" t="s">
        <v>1020</v>
      </c>
      <c r="H527" s="245">
        <v>102400</v>
      </c>
      <c r="I527" s="246" t="s">
        <v>1020</v>
      </c>
      <c r="J527" s="246" t="s">
        <v>1020</v>
      </c>
      <c r="K527" s="442" t="s">
        <v>1020</v>
      </c>
      <c r="L527" s="322" t="s">
        <v>1020</v>
      </c>
      <c r="M527" s="246" t="s">
        <v>1020</v>
      </c>
      <c r="N527" s="246" t="s">
        <v>1020</v>
      </c>
      <c r="O527" s="246" t="s">
        <v>1020</v>
      </c>
      <c r="P527" s="246" t="s">
        <v>1020</v>
      </c>
      <c r="Q527" s="246" t="s">
        <v>1020</v>
      </c>
      <c r="R527" s="443" t="s">
        <v>1020</v>
      </c>
      <c r="S527" s="444" t="s">
        <v>1020</v>
      </c>
      <c r="T527" s="445" t="s">
        <v>1020</v>
      </c>
      <c r="U527" s="444" t="s">
        <v>1020</v>
      </c>
      <c r="V527" s="444" t="s">
        <v>1020</v>
      </c>
      <c r="W527" s="444" t="s">
        <v>1020</v>
      </c>
      <c r="X527" s="444" t="s">
        <v>1020</v>
      </c>
      <c r="Y527" s="446" t="s">
        <v>1020</v>
      </c>
      <c r="Z527" s="246"/>
      <c r="AA527" s="245">
        <v>102400</v>
      </c>
      <c r="AB527" s="442">
        <v>0</v>
      </c>
      <c r="AC527" s="442">
        <v>0</v>
      </c>
      <c r="AD527" s="246">
        <v>19</v>
      </c>
      <c r="AE527" s="246">
        <v>0</v>
      </c>
      <c r="AF527" s="246">
        <v>0</v>
      </c>
      <c r="AG527" s="200"/>
      <c r="AH527" s="450"/>
      <c r="AI527" s="444"/>
      <c r="AJ527" s="444"/>
      <c r="AK527" s="444"/>
      <c r="AL527" s="444"/>
      <c r="AM527" s="444"/>
      <c r="AN527" s="199"/>
      <c r="AO527" s="450"/>
      <c r="AP527" s="444"/>
      <c r="AQ527" s="444"/>
      <c r="AR527" s="444"/>
      <c r="AS527" s="444"/>
      <c r="AT527" s="444"/>
      <c r="AU527" s="199"/>
      <c r="AV527" s="450"/>
      <c r="AW527" s="444"/>
      <c r="AX527" s="444"/>
      <c r="AY527" s="444"/>
      <c r="AZ527" s="444"/>
      <c r="BA527" s="444"/>
      <c r="BB527" s="199"/>
    </row>
    <row r="528" spans="1:59" x14ac:dyDescent="0.3">
      <c r="A528" s="199" t="s">
        <v>1681</v>
      </c>
      <c r="B528" s="199" t="s">
        <v>14</v>
      </c>
      <c r="C528" s="199" t="s">
        <v>14</v>
      </c>
      <c r="D528" s="441" t="s">
        <v>1998</v>
      </c>
      <c r="E528" s="441" t="s">
        <v>1972</v>
      </c>
      <c r="F528" s="441" t="s">
        <v>1972</v>
      </c>
      <c r="G528" s="441" t="s">
        <v>1998</v>
      </c>
      <c r="H528" s="245">
        <v>123900</v>
      </c>
      <c r="I528" s="246">
        <v>55</v>
      </c>
      <c r="J528" s="246">
        <v>1</v>
      </c>
      <c r="K528" s="442">
        <v>55</v>
      </c>
      <c r="L528" s="322">
        <v>55</v>
      </c>
      <c r="M528" s="246">
        <v>1</v>
      </c>
      <c r="N528" s="246">
        <v>55</v>
      </c>
      <c r="O528" s="246">
        <v>0</v>
      </c>
      <c r="P528" s="246">
        <v>0</v>
      </c>
      <c r="Q528" s="246">
        <v>0</v>
      </c>
      <c r="R528" s="443">
        <v>0</v>
      </c>
      <c r="S528" s="444">
        <v>0</v>
      </c>
      <c r="T528" s="445">
        <v>0</v>
      </c>
      <c r="U528" s="444">
        <v>0</v>
      </c>
      <c r="V528" s="444">
        <v>0</v>
      </c>
      <c r="W528" s="444">
        <v>0</v>
      </c>
      <c r="X528" s="444">
        <v>0</v>
      </c>
      <c r="Y528" s="446">
        <v>0</v>
      </c>
      <c r="Z528" s="372"/>
      <c r="AA528" s="245">
        <v>123900</v>
      </c>
      <c r="AB528" s="442">
        <v>0</v>
      </c>
      <c r="AC528" s="442">
        <v>0</v>
      </c>
      <c r="AD528" s="246">
        <v>23</v>
      </c>
      <c r="AE528" s="246">
        <v>0</v>
      </c>
      <c r="AF528" s="246">
        <v>0</v>
      </c>
      <c r="AG528" s="200"/>
      <c r="AH528" s="449"/>
      <c r="AI528" s="444"/>
      <c r="AJ528" s="444"/>
      <c r="AK528" s="444"/>
      <c r="AL528" s="444"/>
      <c r="AM528" s="444"/>
      <c r="AN528" s="278"/>
      <c r="AO528" s="450"/>
      <c r="AP528" s="444"/>
      <c r="AQ528" s="444"/>
      <c r="AR528" s="444"/>
      <c r="AS528" s="444"/>
      <c r="AT528" s="444"/>
      <c r="AU528" s="278"/>
      <c r="AV528" s="450"/>
      <c r="AW528" s="444"/>
      <c r="AX528" s="444"/>
      <c r="AY528" s="444"/>
      <c r="AZ528" s="444"/>
      <c r="BA528" s="444"/>
      <c r="BB528" s="278"/>
    </row>
    <row r="529" spans="1:59" s="200" customFormat="1" x14ac:dyDescent="0.3">
      <c r="A529" s="21" t="s">
        <v>1320</v>
      </c>
      <c r="B529" s="21" t="s">
        <v>12</v>
      </c>
      <c r="C529" s="21" t="s">
        <v>12</v>
      </c>
      <c r="D529" s="299" t="s">
        <v>1998</v>
      </c>
      <c r="E529" s="299" t="s">
        <v>38</v>
      </c>
      <c r="F529" s="299" t="s">
        <v>38</v>
      </c>
      <c r="G529" s="299" t="s">
        <v>1998</v>
      </c>
      <c r="H529" s="241">
        <v>310600</v>
      </c>
      <c r="I529" s="20">
        <v>959</v>
      </c>
      <c r="J529" s="20">
        <v>17</v>
      </c>
      <c r="K529" s="417">
        <v>56.411764705882355</v>
      </c>
      <c r="L529" s="243">
        <v>959</v>
      </c>
      <c r="M529" s="20">
        <v>17</v>
      </c>
      <c r="N529" s="20">
        <v>56.411764705882355</v>
      </c>
      <c r="O529" s="20">
        <v>817</v>
      </c>
      <c r="P529" s="20">
        <v>15</v>
      </c>
      <c r="Q529" s="20">
        <v>54.5</v>
      </c>
      <c r="R529" s="414">
        <v>734</v>
      </c>
      <c r="S529" s="378">
        <v>12</v>
      </c>
      <c r="T529" s="415">
        <v>61.2</v>
      </c>
      <c r="U529" s="378">
        <v>1144</v>
      </c>
      <c r="V529" s="378">
        <v>21</v>
      </c>
      <c r="W529" s="378">
        <v>54.48</v>
      </c>
      <c r="X529" s="378">
        <v>542</v>
      </c>
      <c r="Y529" s="416">
        <v>11</v>
      </c>
      <c r="Z529" s="203"/>
      <c r="AA529" s="241">
        <v>307200</v>
      </c>
      <c r="AB529" s="417">
        <v>63.285714285714285</v>
      </c>
      <c r="AC529" s="417">
        <v>53.666666666666664</v>
      </c>
      <c r="AD529" s="20">
        <v>54</v>
      </c>
      <c r="AE529" s="20">
        <v>7</v>
      </c>
      <c r="AF529" s="20">
        <v>443</v>
      </c>
      <c r="AG529"/>
      <c r="AH529" s="379"/>
      <c r="AI529" s="378"/>
      <c r="AJ529" s="378"/>
      <c r="AK529" s="378"/>
      <c r="AL529" s="378"/>
      <c r="AM529" s="378"/>
      <c r="AN529" s="203"/>
      <c r="AO529" s="418"/>
      <c r="AP529" s="378"/>
      <c r="AQ529" s="378"/>
      <c r="AR529" s="378"/>
      <c r="AS529" s="378"/>
      <c r="AT529" s="378"/>
      <c r="AU529" s="203"/>
      <c r="AV529" s="418"/>
      <c r="AW529" s="378"/>
      <c r="AX529" s="378"/>
      <c r="AY529" s="378"/>
      <c r="AZ529" s="378"/>
      <c r="BA529" s="378"/>
      <c r="BB529" s="203"/>
      <c r="BC529"/>
      <c r="BD529"/>
      <c r="BE529"/>
      <c r="BF529"/>
      <c r="BG529"/>
    </row>
    <row r="530" spans="1:59" x14ac:dyDescent="0.3">
      <c r="A530" s="21" t="s">
        <v>922</v>
      </c>
      <c r="B530" s="21" t="s">
        <v>14</v>
      </c>
      <c r="C530" s="21" t="s">
        <v>14</v>
      </c>
      <c r="D530" s="299" t="s">
        <v>1998</v>
      </c>
      <c r="E530" s="435" t="s">
        <v>9</v>
      </c>
      <c r="F530" s="299" t="s">
        <v>10</v>
      </c>
      <c r="G530" s="299" t="s">
        <v>38</v>
      </c>
      <c r="H530" s="241">
        <v>337100</v>
      </c>
      <c r="I530" s="20">
        <v>796</v>
      </c>
      <c r="J530" s="20">
        <v>13</v>
      </c>
      <c r="K530" s="417">
        <v>61.230769230769234</v>
      </c>
      <c r="L530" s="243">
        <v>796</v>
      </c>
      <c r="M530" s="20">
        <v>13</v>
      </c>
      <c r="N530" s="20">
        <v>61.230769230769234</v>
      </c>
      <c r="O530" s="20">
        <v>581</v>
      </c>
      <c r="P530" s="20">
        <v>13</v>
      </c>
      <c r="Q530" s="20">
        <v>44.7</v>
      </c>
      <c r="R530" s="414">
        <v>0</v>
      </c>
      <c r="S530" s="378">
        <v>0</v>
      </c>
      <c r="T530" s="415">
        <v>0</v>
      </c>
      <c r="U530" s="378">
        <v>0</v>
      </c>
      <c r="V530" s="378">
        <v>0</v>
      </c>
      <c r="W530" s="378">
        <v>0</v>
      </c>
      <c r="X530" s="378">
        <v>77</v>
      </c>
      <c r="Y530" s="416">
        <v>2</v>
      </c>
      <c r="Z530" s="298"/>
      <c r="AA530" s="241">
        <v>334000</v>
      </c>
      <c r="AB530" s="417">
        <v>59.285714285714285</v>
      </c>
      <c r="AC530" s="417">
        <v>62.333333333333336</v>
      </c>
      <c r="AD530" s="20">
        <v>62</v>
      </c>
      <c r="AE530" s="20">
        <v>7</v>
      </c>
      <c r="AF530" s="20">
        <v>415</v>
      </c>
      <c r="AH530" s="379"/>
      <c r="AI530" s="378"/>
      <c r="AJ530" s="378"/>
      <c r="AK530" s="378"/>
      <c r="AL530" s="378"/>
      <c r="AM530" s="378"/>
      <c r="AN530" s="21"/>
      <c r="AO530" s="418"/>
      <c r="AP530" s="378"/>
      <c r="AQ530" s="378"/>
      <c r="AR530" s="378"/>
      <c r="AS530" s="378"/>
      <c r="AT530" s="378"/>
      <c r="AU530" s="21"/>
      <c r="AV530" s="418"/>
      <c r="AW530" s="378"/>
      <c r="AX530" s="378"/>
      <c r="AY530" s="378"/>
      <c r="AZ530" s="378"/>
      <c r="BA530" s="378"/>
      <c r="BB530" s="21"/>
    </row>
    <row r="531" spans="1:59" x14ac:dyDescent="0.3">
      <c r="A531" s="21" t="s">
        <v>1996</v>
      </c>
      <c r="B531" s="21" t="s">
        <v>12</v>
      </c>
      <c r="C531" s="21" t="s">
        <v>12</v>
      </c>
      <c r="D531" s="299" t="s">
        <v>1998</v>
      </c>
      <c r="E531" s="299" t="s">
        <v>9</v>
      </c>
      <c r="F531" s="299" t="s">
        <v>9</v>
      </c>
      <c r="G531" s="299" t="s">
        <v>1998</v>
      </c>
      <c r="H531" s="241">
        <v>257000</v>
      </c>
      <c r="I531" s="20">
        <v>747</v>
      </c>
      <c r="J531" s="20">
        <v>16</v>
      </c>
      <c r="K531" s="417">
        <v>46.6875</v>
      </c>
      <c r="L531" s="243">
        <v>747</v>
      </c>
      <c r="M531" s="20">
        <v>16</v>
      </c>
      <c r="N531" s="20">
        <v>46.6875</v>
      </c>
      <c r="O531" s="20">
        <v>574</v>
      </c>
      <c r="P531" s="20">
        <v>10</v>
      </c>
      <c r="Q531" s="20">
        <v>57.4</v>
      </c>
      <c r="R531" s="414">
        <v>0</v>
      </c>
      <c r="S531" s="378">
        <v>0</v>
      </c>
      <c r="T531" s="415">
        <v>0</v>
      </c>
      <c r="U531" s="378">
        <v>0</v>
      </c>
      <c r="V531" s="378">
        <v>0</v>
      </c>
      <c r="W531" s="378">
        <v>0</v>
      </c>
      <c r="X531" s="378">
        <v>0</v>
      </c>
      <c r="Y531" s="416">
        <v>0</v>
      </c>
      <c r="Z531" s="21"/>
      <c r="AA531" s="241">
        <v>316900</v>
      </c>
      <c r="AB531" s="417">
        <v>0</v>
      </c>
      <c r="AC531" s="417">
        <v>0</v>
      </c>
      <c r="AD531" s="20">
        <v>68</v>
      </c>
      <c r="AE531" s="20">
        <v>0</v>
      </c>
      <c r="AF531" s="20">
        <v>0</v>
      </c>
      <c r="AH531" s="379"/>
      <c r="AI531" s="378"/>
      <c r="AJ531" s="378"/>
      <c r="AK531" s="378"/>
      <c r="AL531" s="378"/>
      <c r="AM531" s="378"/>
      <c r="AN531" s="21"/>
      <c r="AO531" s="418"/>
      <c r="AP531" s="378"/>
      <c r="AQ531" s="378"/>
      <c r="AR531" s="378"/>
      <c r="AS531" s="378"/>
      <c r="AT531" s="378"/>
      <c r="AU531" s="21"/>
      <c r="AV531" s="418"/>
      <c r="AW531" s="378"/>
      <c r="AX531" s="378"/>
      <c r="AY531" s="378"/>
      <c r="AZ531" s="378"/>
      <c r="BA531" s="378"/>
      <c r="BB531" s="21"/>
    </row>
    <row r="532" spans="1:59" x14ac:dyDescent="0.3">
      <c r="A532" s="21" t="s">
        <v>1324</v>
      </c>
      <c r="B532" s="21" t="s">
        <v>25</v>
      </c>
      <c r="C532" s="21" t="s">
        <v>25</v>
      </c>
      <c r="D532" s="299" t="s">
        <v>1998</v>
      </c>
      <c r="E532" s="299" t="s">
        <v>11</v>
      </c>
      <c r="F532" s="299" t="s">
        <v>11</v>
      </c>
      <c r="G532" s="299" t="s">
        <v>1998</v>
      </c>
      <c r="H532" s="241">
        <v>537500</v>
      </c>
      <c r="I532" s="20">
        <v>780</v>
      </c>
      <c r="J532" s="20">
        <v>8</v>
      </c>
      <c r="K532" s="417">
        <v>97.5</v>
      </c>
      <c r="L532" s="243">
        <v>780</v>
      </c>
      <c r="M532" s="20">
        <v>8</v>
      </c>
      <c r="N532" s="20">
        <v>97.5</v>
      </c>
      <c r="O532" s="20">
        <v>2536</v>
      </c>
      <c r="P532" s="20">
        <v>22</v>
      </c>
      <c r="Q532" s="20">
        <v>115.3</v>
      </c>
      <c r="R532" s="414">
        <v>1768</v>
      </c>
      <c r="S532" s="378">
        <v>16</v>
      </c>
      <c r="T532" s="415">
        <v>110.5</v>
      </c>
      <c r="U532" s="378">
        <v>281</v>
      </c>
      <c r="V532" s="378">
        <v>3</v>
      </c>
      <c r="W532" s="378">
        <v>93.67</v>
      </c>
      <c r="X532" s="378">
        <v>1449</v>
      </c>
      <c r="Y532" s="416">
        <v>15</v>
      </c>
      <c r="Z532" s="21"/>
      <c r="AA532" s="241">
        <v>537500</v>
      </c>
      <c r="AB532" s="417">
        <v>0</v>
      </c>
      <c r="AC532" s="417">
        <v>0</v>
      </c>
      <c r="AD532" s="20">
        <v>101</v>
      </c>
      <c r="AE532" s="20">
        <v>0</v>
      </c>
      <c r="AF532" s="20">
        <v>0</v>
      </c>
      <c r="AH532" s="379"/>
      <c r="AI532" s="378"/>
      <c r="AJ532" s="378"/>
      <c r="AK532" s="378"/>
      <c r="AL532" s="378"/>
      <c r="AM532" s="378"/>
      <c r="AN532" s="63"/>
      <c r="AO532" s="418"/>
      <c r="AP532" s="378"/>
      <c r="AQ532" s="378"/>
      <c r="AR532" s="378"/>
      <c r="AS532" s="378"/>
      <c r="AT532" s="378"/>
      <c r="AU532" s="63"/>
      <c r="AV532" s="418"/>
      <c r="AW532" s="378"/>
      <c r="AX532" s="378"/>
      <c r="AY532" s="378"/>
      <c r="AZ532" s="378"/>
      <c r="BA532" s="378"/>
      <c r="BB532" s="63"/>
    </row>
    <row r="533" spans="1:59" x14ac:dyDescent="0.3">
      <c r="A533" s="199" t="s">
        <v>1682</v>
      </c>
      <c r="B533" s="199" t="s">
        <v>12</v>
      </c>
      <c r="C533" s="199" t="s">
        <v>12</v>
      </c>
      <c r="D533" s="441" t="s">
        <v>1998</v>
      </c>
      <c r="E533" s="441" t="s">
        <v>1972</v>
      </c>
      <c r="F533" s="441" t="s">
        <v>1972</v>
      </c>
      <c r="G533" s="441" t="s">
        <v>1998</v>
      </c>
      <c r="H533" s="245">
        <v>123900</v>
      </c>
      <c r="I533" s="246">
        <v>0</v>
      </c>
      <c r="J533" s="246">
        <v>0</v>
      </c>
      <c r="K533" s="442" t="s">
        <v>1020</v>
      </c>
      <c r="L533" s="322">
        <v>0</v>
      </c>
      <c r="M533" s="246">
        <v>0</v>
      </c>
      <c r="N533" s="246">
        <v>0</v>
      </c>
      <c r="O533" s="246">
        <v>0</v>
      </c>
      <c r="P533" s="246">
        <v>0</v>
      </c>
      <c r="Q533" s="246">
        <v>0</v>
      </c>
      <c r="R533" s="443">
        <v>0</v>
      </c>
      <c r="S533" s="444">
        <v>0</v>
      </c>
      <c r="T533" s="445">
        <v>0</v>
      </c>
      <c r="U533" s="444">
        <v>0</v>
      </c>
      <c r="V533" s="444">
        <v>0</v>
      </c>
      <c r="W533" s="444">
        <v>0</v>
      </c>
      <c r="X533" s="444">
        <v>0</v>
      </c>
      <c r="Y533" s="446">
        <v>0</v>
      </c>
      <c r="Z533" s="246"/>
      <c r="AA533" s="245">
        <v>123900</v>
      </c>
      <c r="AB533" s="442">
        <v>0</v>
      </c>
      <c r="AC533" s="442">
        <v>0</v>
      </c>
      <c r="AD533" s="246">
        <v>23</v>
      </c>
      <c r="AE533" s="246">
        <v>0</v>
      </c>
      <c r="AF533" s="246">
        <v>0</v>
      </c>
      <c r="AG533" s="200"/>
      <c r="AH533" s="449"/>
      <c r="AI533" s="444"/>
      <c r="AJ533" s="444"/>
      <c r="AK533" s="444"/>
      <c r="AL533" s="444"/>
      <c r="AM533" s="444"/>
      <c r="AN533" s="246"/>
      <c r="AO533" s="450"/>
      <c r="AP533" s="444"/>
      <c r="AQ533" s="444"/>
      <c r="AR533" s="444"/>
      <c r="AS533" s="444"/>
      <c r="AT533" s="444"/>
      <c r="AU533" s="246"/>
      <c r="AV533" s="450"/>
      <c r="AW533" s="444"/>
      <c r="AX533" s="444"/>
      <c r="AY533" s="444"/>
      <c r="AZ533" s="444"/>
      <c r="BA533" s="444"/>
      <c r="BB533" s="246"/>
    </row>
    <row r="534" spans="1:59" x14ac:dyDescent="0.3">
      <c r="A534" s="21" t="s">
        <v>1325</v>
      </c>
      <c r="B534" s="21" t="s">
        <v>2</v>
      </c>
      <c r="C534" s="21" t="s">
        <v>2</v>
      </c>
      <c r="D534" s="299" t="s">
        <v>1998</v>
      </c>
      <c r="E534" s="299" t="s">
        <v>11</v>
      </c>
      <c r="F534" s="299" t="s">
        <v>11</v>
      </c>
      <c r="G534" s="299" t="s">
        <v>1998</v>
      </c>
      <c r="H534" s="241">
        <v>531100</v>
      </c>
      <c r="I534" s="20">
        <v>2122</v>
      </c>
      <c r="J534" s="20">
        <v>22</v>
      </c>
      <c r="K534" s="417">
        <v>96.454545454545453</v>
      </c>
      <c r="L534" s="243">
        <v>2122</v>
      </c>
      <c r="M534" s="20">
        <v>22</v>
      </c>
      <c r="N534" s="20">
        <v>96.454545454545453</v>
      </c>
      <c r="O534" s="20">
        <v>1497</v>
      </c>
      <c r="P534" s="20">
        <v>16</v>
      </c>
      <c r="Q534" s="20">
        <v>93.6</v>
      </c>
      <c r="R534" s="414">
        <v>577</v>
      </c>
      <c r="S534" s="378">
        <v>7</v>
      </c>
      <c r="T534" s="415">
        <v>82.4</v>
      </c>
      <c r="U534" s="378">
        <v>670</v>
      </c>
      <c r="V534" s="378">
        <v>9</v>
      </c>
      <c r="W534" s="378">
        <v>74.44</v>
      </c>
      <c r="X534" s="378">
        <v>2062</v>
      </c>
      <c r="Y534" s="416">
        <v>21</v>
      </c>
      <c r="Z534" s="298"/>
      <c r="AA534" s="241">
        <v>563500</v>
      </c>
      <c r="AB534" s="417">
        <v>112.75</v>
      </c>
      <c r="AC534" s="417">
        <v>113</v>
      </c>
      <c r="AD534" s="20">
        <v>98</v>
      </c>
      <c r="AE534" s="20">
        <v>4</v>
      </c>
      <c r="AF534" s="20">
        <v>451</v>
      </c>
      <c r="AH534" s="379"/>
      <c r="AI534" s="378"/>
      <c r="AJ534" s="378"/>
      <c r="AK534" s="378"/>
      <c r="AL534" s="378"/>
      <c r="AM534" s="378"/>
      <c r="AN534" s="21"/>
      <c r="AO534" s="418"/>
      <c r="AP534" s="378"/>
      <c r="AQ534" s="378"/>
      <c r="AR534" s="378"/>
      <c r="AS534" s="378"/>
      <c r="AT534" s="378"/>
      <c r="AU534" s="21"/>
      <c r="AV534" s="418"/>
      <c r="AW534" s="378"/>
      <c r="AX534" s="378"/>
      <c r="AY534" s="378"/>
      <c r="AZ534" s="378"/>
      <c r="BA534" s="378"/>
      <c r="BB534" s="21"/>
    </row>
    <row r="535" spans="1:59" x14ac:dyDescent="0.3">
      <c r="A535" s="21" t="s">
        <v>1327</v>
      </c>
      <c r="B535" s="21" t="s">
        <v>20</v>
      </c>
      <c r="C535" s="21" t="s">
        <v>20</v>
      </c>
      <c r="D535" s="299" t="s">
        <v>1998</v>
      </c>
      <c r="E535" s="435" t="s">
        <v>10</v>
      </c>
      <c r="F535" s="299" t="s">
        <v>1972</v>
      </c>
      <c r="G535" s="299" t="s">
        <v>38</v>
      </c>
      <c r="H535" s="241">
        <v>365200</v>
      </c>
      <c r="I535" s="20">
        <v>1393</v>
      </c>
      <c r="J535" s="20">
        <v>21</v>
      </c>
      <c r="K535" s="417">
        <v>66.333333333333329</v>
      </c>
      <c r="L535" s="243">
        <v>1393</v>
      </c>
      <c r="M535" s="20">
        <v>21</v>
      </c>
      <c r="N535" s="20">
        <v>66.333333333333329</v>
      </c>
      <c r="O535" s="20">
        <v>399</v>
      </c>
      <c r="P535" s="20">
        <v>7</v>
      </c>
      <c r="Q535" s="20">
        <v>57</v>
      </c>
      <c r="R535" s="414">
        <v>80</v>
      </c>
      <c r="S535" s="378">
        <v>2</v>
      </c>
      <c r="T535" s="415">
        <v>40</v>
      </c>
      <c r="U535" s="378">
        <v>695</v>
      </c>
      <c r="V535" s="378">
        <v>14</v>
      </c>
      <c r="W535" s="378">
        <v>49.64</v>
      </c>
      <c r="X535" s="378">
        <v>207</v>
      </c>
      <c r="Y535" s="416">
        <v>3</v>
      </c>
      <c r="Z535" s="20"/>
      <c r="AA535" s="241">
        <v>462800</v>
      </c>
      <c r="AB535" s="417">
        <v>80.25</v>
      </c>
      <c r="AC535" s="417">
        <v>101</v>
      </c>
      <c r="AD535" s="20">
        <v>83</v>
      </c>
      <c r="AE535" s="20">
        <v>8</v>
      </c>
      <c r="AF535" s="20">
        <v>642</v>
      </c>
      <c r="AH535" s="379"/>
      <c r="AI535" s="378"/>
      <c r="AJ535" s="378"/>
      <c r="AK535" s="378"/>
      <c r="AL535" s="378"/>
      <c r="AM535" s="378"/>
      <c r="AN535" s="21"/>
      <c r="AO535" s="418"/>
      <c r="AP535" s="378"/>
      <c r="AQ535" s="378"/>
      <c r="AR535" s="378"/>
      <c r="AS535" s="378"/>
      <c r="AT535" s="378"/>
      <c r="AU535" s="21"/>
      <c r="AV535" s="418"/>
      <c r="AW535" s="378"/>
      <c r="AX535" s="378"/>
      <c r="AY535" s="378"/>
      <c r="AZ535" s="378"/>
      <c r="BA535" s="378"/>
      <c r="BB535" s="21"/>
    </row>
    <row r="536" spans="1:59" x14ac:dyDescent="0.3">
      <c r="A536" s="21" t="s">
        <v>1328</v>
      </c>
      <c r="B536" s="21" t="s">
        <v>3</v>
      </c>
      <c r="C536" s="21" t="s">
        <v>3</v>
      </c>
      <c r="D536" s="299" t="s">
        <v>1998</v>
      </c>
      <c r="E536" s="299" t="s">
        <v>38</v>
      </c>
      <c r="F536" s="299" t="s">
        <v>38</v>
      </c>
      <c r="G536" s="299" t="s">
        <v>1998</v>
      </c>
      <c r="H536" s="241">
        <v>436800</v>
      </c>
      <c r="I536" s="20">
        <v>1666</v>
      </c>
      <c r="J536" s="20">
        <v>21</v>
      </c>
      <c r="K536" s="417">
        <v>79.333333333333329</v>
      </c>
      <c r="L536" s="243">
        <v>1666</v>
      </c>
      <c r="M536" s="20">
        <v>21</v>
      </c>
      <c r="N536" s="20">
        <v>79.333333333333329</v>
      </c>
      <c r="O536" s="20">
        <v>1490</v>
      </c>
      <c r="P536" s="20">
        <v>21</v>
      </c>
      <c r="Q536" s="20">
        <v>71</v>
      </c>
      <c r="R536" s="414">
        <v>675</v>
      </c>
      <c r="S536" s="378">
        <v>11</v>
      </c>
      <c r="T536" s="415">
        <v>61.4</v>
      </c>
      <c r="U536" s="378">
        <v>1490</v>
      </c>
      <c r="V536" s="378">
        <v>22</v>
      </c>
      <c r="W536" s="378">
        <v>67.73</v>
      </c>
      <c r="X536" s="378">
        <v>1031</v>
      </c>
      <c r="Y536" s="416">
        <v>18</v>
      </c>
      <c r="Z536" s="298"/>
      <c r="AA536" s="241">
        <v>432000</v>
      </c>
      <c r="AB536" s="417">
        <v>80.25</v>
      </c>
      <c r="AC536" s="417">
        <v>88</v>
      </c>
      <c r="AD536" s="20">
        <v>54</v>
      </c>
      <c r="AE536" s="20">
        <v>8</v>
      </c>
      <c r="AF536" s="20">
        <v>642</v>
      </c>
      <c r="AH536" s="379"/>
      <c r="AI536" s="378"/>
      <c r="AJ536" s="378"/>
      <c r="AK536" s="378"/>
      <c r="AL536" s="378"/>
      <c r="AM536" s="378"/>
      <c r="AN536" s="25"/>
      <c r="AO536" s="418"/>
      <c r="AP536" s="378"/>
      <c r="AQ536" s="378"/>
      <c r="AR536" s="378"/>
      <c r="AS536" s="378"/>
      <c r="AT536" s="378"/>
      <c r="AU536" s="25"/>
      <c r="AV536" s="418"/>
      <c r="AW536" s="378"/>
      <c r="AX536" s="378"/>
      <c r="AY536" s="378"/>
      <c r="AZ536" s="378"/>
      <c r="BA536" s="378"/>
      <c r="BB536" s="25"/>
    </row>
    <row r="537" spans="1:59" x14ac:dyDescent="0.3">
      <c r="A537" s="21" t="s">
        <v>923</v>
      </c>
      <c r="B537" s="21" t="s">
        <v>21</v>
      </c>
      <c r="C537" s="21" t="s">
        <v>21</v>
      </c>
      <c r="D537" s="299" t="s">
        <v>1998</v>
      </c>
      <c r="E537" s="299" t="s">
        <v>38</v>
      </c>
      <c r="F537" s="299" t="s">
        <v>38</v>
      </c>
      <c r="G537" s="299" t="s">
        <v>1998</v>
      </c>
      <c r="H537" s="241">
        <v>392200</v>
      </c>
      <c r="I537" s="20">
        <v>1496</v>
      </c>
      <c r="J537" s="20">
        <v>21</v>
      </c>
      <c r="K537" s="417">
        <v>71.238095238095241</v>
      </c>
      <c r="L537" s="243">
        <v>1496</v>
      </c>
      <c r="M537" s="20">
        <v>21</v>
      </c>
      <c r="N537" s="20">
        <v>71.238095238095241</v>
      </c>
      <c r="O537" s="20">
        <v>1604</v>
      </c>
      <c r="P537" s="20">
        <v>22</v>
      </c>
      <c r="Q537" s="20">
        <v>72.900000000000006</v>
      </c>
      <c r="R537" s="414">
        <v>404</v>
      </c>
      <c r="S537" s="378">
        <v>7</v>
      </c>
      <c r="T537" s="415">
        <v>57.7</v>
      </c>
      <c r="U537" s="378">
        <v>860</v>
      </c>
      <c r="V537" s="378">
        <v>14</v>
      </c>
      <c r="W537" s="378">
        <v>61.43</v>
      </c>
      <c r="X537" s="378">
        <v>1631</v>
      </c>
      <c r="Y537" s="416">
        <v>22</v>
      </c>
      <c r="Z537" s="298"/>
      <c r="AA537" s="241">
        <v>389100</v>
      </c>
      <c r="AB537" s="417">
        <v>71.25</v>
      </c>
      <c r="AC537" s="417">
        <v>75</v>
      </c>
      <c r="AD537" s="20">
        <v>66</v>
      </c>
      <c r="AE537" s="20">
        <v>8</v>
      </c>
      <c r="AF537" s="20">
        <v>570</v>
      </c>
      <c r="AH537" s="418"/>
      <c r="AI537" s="378"/>
      <c r="AJ537" s="378"/>
      <c r="AK537" s="378"/>
      <c r="AL537" s="378"/>
      <c r="AM537" s="378"/>
      <c r="AN537" s="25"/>
      <c r="AO537" s="418"/>
      <c r="AP537" s="378"/>
      <c r="AQ537" s="378"/>
      <c r="AR537" s="378"/>
      <c r="AS537" s="378"/>
      <c r="AT537" s="378"/>
      <c r="AU537" s="25"/>
      <c r="AV537" s="418"/>
      <c r="AW537" s="378"/>
      <c r="AX537" s="378"/>
      <c r="AY537" s="378"/>
      <c r="AZ537" s="378"/>
      <c r="BA537" s="378"/>
      <c r="BB537" s="25"/>
    </row>
    <row r="538" spans="1:59" x14ac:dyDescent="0.3">
      <c r="A538" s="21" t="s">
        <v>1329</v>
      </c>
      <c r="B538" s="21" t="s">
        <v>13</v>
      </c>
      <c r="C538" s="21" t="s">
        <v>13</v>
      </c>
      <c r="D538" s="299" t="s">
        <v>1998</v>
      </c>
      <c r="E538" s="299" t="s">
        <v>10</v>
      </c>
      <c r="F538" s="299" t="s">
        <v>10</v>
      </c>
      <c r="G538" s="299" t="s">
        <v>1998</v>
      </c>
      <c r="H538" s="241">
        <v>676200</v>
      </c>
      <c r="I538" s="20">
        <v>2702</v>
      </c>
      <c r="J538" s="20">
        <v>22</v>
      </c>
      <c r="K538" s="417">
        <v>122.81818181818181</v>
      </c>
      <c r="L538" s="243">
        <v>2702</v>
      </c>
      <c r="M538" s="20">
        <v>22</v>
      </c>
      <c r="N538" s="20">
        <v>122.81818181818181</v>
      </c>
      <c r="O538" s="20">
        <v>1497</v>
      </c>
      <c r="P538" s="20">
        <v>15</v>
      </c>
      <c r="Q538" s="20">
        <v>99.8</v>
      </c>
      <c r="R538" s="414">
        <v>2284</v>
      </c>
      <c r="S538" s="378">
        <v>17</v>
      </c>
      <c r="T538" s="415">
        <v>134.4</v>
      </c>
      <c r="U538" s="378">
        <v>2668</v>
      </c>
      <c r="V538" s="378">
        <v>22</v>
      </c>
      <c r="W538" s="378">
        <v>121.27</v>
      </c>
      <c r="X538" s="378">
        <v>2461</v>
      </c>
      <c r="Y538" s="416">
        <v>22</v>
      </c>
      <c r="Z538" s="298"/>
      <c r="AA538" s="241">
        <v>593800</v>
      </c>
      <c r="AB538" s="417">
        <v>106.625</v>
      </c>
      <c r="AC538" s="417">
        <v>87.666666666666671</v>
      </c>
      <c r="AD538" s="20">
        <v>149</v>
      </c>
      <c r="AE538" s="20">
        <v>8</v>
      </c>
      <c r="AF538" s="20">
        <v>853</v>
      </c>
      <c r="AH538" s="379"/>
      <c r="AI538" s="378"/>
      <c r="AJ538" s="378"/>
      <c r="AK538" s="378"/>
      <c r="AL538" s="378"/>
      <c r="AM538" s="378"/>
      <c r="AN538" s="63"/>
      <c r="AO538" s="418"/>
      <c r="AP538" s="378"/>
      <c r="AQ538" s="378"/>
      <c r="AR538" s="378"/>
      <c r="AS538" s="378"/>
      <c r="AT538" s="378"/>
      <c r="AU538" s="63"/>
      <c r="AV538" s="418"/>
      <c r="AW538" s="378"/>
      <c r="AX538" s="378"/>
      <c r="AY538" s="378"/>
      <c r="AZ538" s="378"/>
      <c r="BA538" s="378"/>
      <c r="BB538" s="63"/>
    </row>
    <row r="539" spans="1:59" x14ac:dyDescent="0.3">
      <c r="A539" s="199" t="s">
        <v>1543</v>
      </c>
      <c r="B539" s="199" t="s">
        <v>18</v>
      </c>
      <c r="C539" s="199" t="s">
        <v>18</v>
      </c>
      <c r="D539" s="441" t="s">
        <v>1998</v>
      </c>
      <c r="E539" s="441" t="s">
        <v>38</v>
      </c>
      <c r="F539" s="441" t="s">
        <v>38</v>
      </c>
      <c r="G539" s="441" t="s">
        <v>1998</v>
      </c>
      <c r="H539" s="245">
        <v>129100</v>
      </c>
      <c r="I539" s="246">
        <v>67</v>
      </c>
      <c r="J539" s="246">
        <v>2</v>
      </c>
      <c r="K539" s="442">
        <v>33.5</v>
      </c>
      <c r="L539" s="322">
        <v>67</v>
      </c>
      <c r="M539" s="246">
        <v>2</v>
      </c>
      <c r="N539" s="246">
        <v>33.5</v>
      </c>
      <c r="O539" s="246">
        <v>0</v>
      </c>
      <c r="P539" s="246">
        <v>0</v>
      </c>
      <c r="Q539" s="246">
        <v>0</v>
      </c>
      <c r="R539" s="443">
        <v>0</v>
      </c>
      <c r="S539" s="444">
        <v>0</v>
      </c>
      <c r="T539" s="445">
        <v>0</v>
      </c>
      <c r="U539" s="444">
        <v>0</v>
      </c>
      <c r="V539" s="444">
        <v>0</v>
      </c>
      <c r="W539" s="444">
        <v>0</v>
      </c>
      <c r="X539" s="444">
        <v>0</v>
      </c>
      <c r="Y539" s="446">
        <v>0</v>
      </c>
      <c r="Z539" s="372"/>
      <c r="AA539" s="245">
        <v>129100</v>
      </c>
      <c r="AB539" s="442">
        <v>0</v>
      </c>
      <c r="AC539" s="442">
        <v>0</v>
      </c>
      <c r="AD539" s="246">
        <v>24</v>
      </c>
      <c r="AE539" s="246">
        <v>0</v>
      </c>
      <c r="AF539" s="246">
        <v>0</v>
      </c>
      <c r="AG539" s="200"/>
      <c r="AH539" s="450"/>
      <c r="AI539" s="444"/>
      <c r="AJ539" s="444"/>
      <c r="AK539" s="444"/>
      <c r="AL539" s="444"/>
      <c r="AM539" s="444"/>
      <c r="AN539" s="278"/>
      <c r="AO539" s="450"/>
      <c r="AP539" s="444"/>
      <c r="AQ539" s="444"/>
      <c r="AR539" s="444"/>
      <c r="AS539" s="444"/>
      <c r="AT539" s="444"/>
      <c r="AU539" s="278"/>
      <c r="AV539" s="450"/>
      <c r="AW539" s="444"/>
      <c r="AX539" s="444"/>
      <c r="AY539" s="444"/>
      <c r="AZ539" s="444"/>
      <c r="BA539" s="444"/>
      <c r="BB539" s="278"/>
    </row>
    <row r="540" spans="1:59" x14ac:dyDescent="0.3">
      <c r="A540" s="199" t="s">
        <v>1544</v>
      </c>
      <c r="B540" s="199" t="s">
        <v>12</v>
      </c>
      <c r="C540" s="199" t="s">
        <v>12</v>
      </c>
      <c r="D540" s="441" t="s">
        <v>1998</v>
      </c>
      <c r="E540" s="441" t="s">
        <v>38</v>
      </c>
      <c r="F540" s="441" t="s">
        <v>38</v>
      </c>
      <c r="G540" s="441" t="s">
        <v>1998</v>
      </c>
      <c r="H540" s="245">
        <v>123900</v>
      </c>
      <c r="I540" s="246">
        <v>0</v>
      </c>
      <c r="J540" s="246">
        <v>0</v>
      </c>
      <c r="K540" s="442" t="s">
        <v>1020</v>
      </c>
      <c r="L540" s="322">
        <v>0</v>
      </c>
      <c r="M540" s="246">
        <v>0</v>
      </c>
      <c r="N540" s="246">
        <v>0</v>
      </c>
      <c r="O540" s="246">
        <v>0</v>
      </c>
      <c r="P540" s="246">
        <v>0</v>
      </c>
      <c r="Q540" s="246">
        <v>0</v>
      </c>
      <c r="R540" s="443">
        <v>0</v>
      </c>
      <c r="S540" s="444">
        <v>0</v>
      </c>
      <c r="T540" s="445">
        <v>0</v>
      </c>
      <c r="U540" s="444">
        <v>0</v>
      </c>
      <c r="V540" s="444">
        <v>0</v>
      </c>
      <c r="W540" s="444">
        <v>0</v>
      </c>
      <c r="X540" s="444">
        <v>0</v>
      </c>
      <c r="Y540" s="446">
        <v>0</v>
      </c>
      <c r="Z540" s="246"/>
      <c r="AA540" s="245">
        <v>123900</v>
      </c>
      <c r="AB540" s="442">
        <v>0</v>
      </c>
      <c r="AC540" s="442">
        <v>0</v>
      </c>
      <c r="AD540" s="246">
        <v>23</v>
      </c>
      <c r="AE540" s="246">
        <v>0</v>
      </c>
      <c r="AF540" s="246">
        <v>0</v>
      </c>
      <c r="AG540" s="200"/>
      <c r="AH540" s="450"/>
      <c r="AI540" s="444"/>
      <c r="AJ540" s="444"/>
      <c r="AK540" s="444"/>
      <c r="AL540" s="444"/>
      <c r="AM540" s="444"/>
      <c r="AN540" s="246"/>
      <c r="AO540" s="450"/>
      <c r="AP540" s="444"/>
      <c r="AQ540" s="444"/>
      <c r="AR540" s="444"/>
      <c r="AS540" s="444"/>
      <c r="AT540" s="444"/>
      <c r="AU540" s="246"/>
      <c r="AV540" s="450"/>
      <c r="AW540" s="444"/>
      <c r="AX540" s="444"/>
      <c r="AY540" s="444"/>
      <c r="AZ540" s="444"/>
      <c r="BA540" s="444"/>
      <c r="BB540" s="246"/>
    </row>
    <row r="541" spans="1:59" x14ac:dyDescent="0.3">
      <c r="A541" s="21" t="s">
        <v>1683</v>
      </c>
      <c r="B541" s="21" t="s">
        <v>20</v>
      </c>
      <c r="C541" s="21" t="s">
        <v>20</v>
      </c>
      <c r="D541" s="299" t="s">
        <v>1998</v>
      </c>
      <c r="E541" s="299" t="s">
        <v>10</v>
      </c>
      <c r="F541" s="299" t="s">
        <v>10</v>
      </c>
      <c r="G541" s="299" t="s">
        <v>1998</v>
      </c>
      <c r="H541" s="241">
        <v>478200</v>
      </c>
      <c r="I541" s="20">
        <v>1911</v>
      </c>
      <c r="J541" s="20">
        <v>22</v>
      </c>
      <c r="K541" s="417">
        <v>86.86363636363636</v>
      </c>
      <c r="L541" s="243">
        <v>1911</v>
      </c>
      <c r="M541" s="20">
        <v>22</v>
      </c>
      <c r="N541" s="20">
        <v>86.86363636363636</v>
      </c>
      <c r="O541" s="20">
        <v>320</v>
      </c>
      <c r="P541" s="20">
        <v>6</v>
      </c>
      <c r="Q541" s="20">
        <v>53.3</v>
      </c>
      <c r="R541" s="414">
        <v>0</v>
      </c>
      <c r="S541" s="378">
        <v>0</v>
      </c>
      <c r="T541" s="415">
        <v>0</v>
      </c>
      <c r="U541" s="378">
        <v>0</v>
      </c>
      <c r="V541" s="378">
        <v>0</v>
      </c>
      <c r="W541" s="378">
        <v>0</v>
      </c>
      <c r="X541" s="378">
        <v>0</v>
      </c>
      <c r="Y541" s="416">
        <v>0</v>
      </c>
      <c r="Z541" s="21"/>
      <c r="AA541" s="241">
        <v>508000</v>
      </c>
      <c r="AB541" s="417">
        <v>91.75</v>
      </c>
      <c r="AC541" s="417">
        <v>94.666666666666671</v>
      </c>
      <c r="AD541" s="20">
        <v>117</v>
      </c>
      <c r="AE541" s="20">
        <v>8</v>
      </c>
      <c r="AF541" s="20">
        <v>734</v>
      </c>
      <c r="AH541" s="379"/>
      <c r="AI541" s="378"/>
      <c r="AJ541" s="378"/>
      <c r="AK541" s="378"/>
      <c r="AL541" s="378"/>
      <c r="AM541" s="378"/>
      <c r="AN541" s="21"/>
      <c r="AO541" s="418"/>
      <c r="AP541" s="378"/>
      <c r="AQ541" s="378"/>
      <c r="AR541" s="378"/>
      <c r="AS541" s="378"/>
      <c r="AT541" s="378"/>
      <c r="AU541" s="21"/>
      <c r="AV541" s="418"/>
      <c r="AW541" s="378"/>
      <c r="AX541" s="378"/>
      <c r="AY541" s="378"/>
      <c r="AZ541" s="378"/>
      <c r="BA541" s="378"/>
      <c r="BB541" s="21"/>
    </row>
    <row r="542" spans="1:59" x14ac:dyDescent="0.3">
      <c r="A542" s="21" t="s">
        <v>934</v>
      </c>
      <c r="B542" s="21" t="s">
        <v>26</v>
      </c>
      <c r="C542" s="21" t="s">
        <v>26</v>
      </c>
      <c r="D542" s="299" t="s">
        <v>1998</v>
      </c>
      <c r="E542" s="299" t="s">
        <v>9</v>
      </c>
      <c r="F542" s="299" t="s">
        <v>9</v>
      </c>
      <c r="G542" s="299" t="s">
        <v>1998</v>
      </c>
      <c r="H542" s="241">
        <v>441600</v>
      </c>
      <c r="I542" s="20">
        <v>1524</v>
      </c>
      <c r="J542" s="20">
        <v>19</v>
      </c>
      <c r="K542" s="417">
        <v>80.21052631578948</v>
      </c>
      <c r="L542" s="243">
        <v>1524</v>
      </c>
      <c r="M542" s="20">
        <v>19</v>
      </c>
      <c r="N542" s="20">
        <v>80.21052631578948</v>
      </c>
      <c r="O542" s="20">
        <v>1227</v>
      </c>
      <c r="P542" s="20">
        <v>14</v>
      </c>
      <c r="Q542" s="20">
        <v>87.6</v>
      </c>
      <c r="R542" s="414">
        <v>47</v>
      </c>
      <c r="S542" s="378">
        <v>2</v>
      </c>
      <c r="T542" s="415">
        <v>23.5</v>
      </c>
      <c r="U542" s="378">
        <v>1933</v>
      </c>
      <c r="V542" s="378">
        <v>20</v>
      </c>
      <c r="W542" s="378">
        <v>96.65</v>
      </c>
      <c r="X542" s="378">
        <v>726</v>
      </c>
      <c r="Y542" s="416">
        <v>10</v>
      </c>
      <c r="Z542" s="280"/>
      <c r="AA542" s="241">
        <v>513299.99999999994</v>
      </c>
      <c r="AB542" s="417">
        <v>96.125</v>
      </c>
      <c r="AC542" s="417">
        <v>107</v>
      </c>
      <c r="AD542" s="20">
        <v>90</v>
      </c>
      <c r="AE542" s="20">
        <v>8</v>
      </c>
      <c r="AF542" s="20">
        <v>769</v>
      </c>
      <c r="AH542" s="418"/>
      <c r="AI542" s="378"/>
      <c r="AJ542" s="378"/>
      <c r="AK542" s="378"/>
      <c r="AL542" s="378"/>
      <c r="AM542" s="378"/>
      <c r="AN542" s="63"/>
      <c r="AO542" s="418"/>
      <c r="AP542" s="378"/>
      <c r="AQ542" s="378"/>
      <c r="AR542" s="378"/>
      <c r="AS542" s="378"/>
      <c r="AT542" s="378"/>
      <c r="AU542" s="63"/>
      <c r="AV542" s="418"/>
      <c r="AW542" s="378"/>
      <c r="AX542" s="378"/>
      <c r="AY542" s="378"/>
      <c r="AZ542" s="378"/>
      <c r="BA542" s="378"/>
      <c r="BB542" s="63"/>
    </row>
    <row r="543" spans="1:59" x14ac:dyDescent="0.3">
      <c r="A543" s="21" t="s">
        <v>1032</v>
      </c>
      <c r="B543" s="21" t="s">
        <v>14</v>
      </c>
      <c r="C543" s="21" t="s">
        <v>14</v>
      </c>
      <c r="D543" s="299" t="s">
        <v>1998</v>
      </c>
      <c r="E543" s="299" t="s">
        <v>9</v>
      </c>
      <c r="F543" s="299" t="s">
        <v>9</v>
      </c>
      <c r="G543" s="299" t="s">
        <v>1998</v>
      </c>
      <c r="H543" s="241">
        <v>408700</v>
      </c>
      <c r="I543" s="20">
        <v>1633</v>
      </c>
      <c r="J543" s="20">
        <v>22</v>
      </c>
      <c r="K543" s="417">
        <v>74.227272727272734</v>
      </c>
      <c r="L543" s="243">
        <v>1633</v>
      </c>
      <c r="M543" s="20">
        <v>22</v>
      </c>
      <c r="N543" s="20">
        <v>74.227272727272734</v>
      </c>
      <c r="O543" s="20">
        <v>1539</v>
      </c>
      <c r="P543" s="20">
        <v>22</v>
      </c>
      <c r="Q543" s="20">
        <v>70</v>
      </c>
      <c r="R543" s="414">
        <v>1098</v>
      </c>
      <c r="S543" s="378">
        <v>15</v>
      </c>
      <c r="T543" s="415">
        <v>73.2</v>
      </c>
      <c r="U543" s="378">
        <v>170</v>
      </c>
      <c r="V543" s="378">
        <v>3</v>
      </c>
      <c r="W543" s="378">
        <v>56.67</v>
      </c>
      <c r="X543" s="378">
        <v>0</v>
      </c>
      <c r="Y543" s="416">
        <v>0</v>
      </c>
      <c r="Z543" s="20"/>
      <c r="AA543" s="241">
        <v>436100</v>
      </c>
      <c r="AB543" s="417">
        <v>86.875</v>
      </c>
      <c r="AC543" s="417">
        <v>87.333333333333329</v>
      </c>
      <c r="AD543" s="20">
        <v>58</v>
      </c>
      <c r="AE543" s="20">
        <v>8</v>
      </c>
      <c r="AF543" s="20">
        <v>695</v>
      </c>
      <c r="AH543" s="379"/>
      <c r="AI543" s="378"/>
      <c r="AJ543" s="378"/>
      <c r="AK543" s="378"/>
      <c r="AL543" s="378"/>
      <c r="AM543" s="378"/>
      <c r="AN543" s="21"/>
      <c r="AO543" s="418"/>
      <c r="AP543" s="378"/>
      <c r="AQ543" s="378"/>
      <c r="AR543" s="378"/>
      <c r="AS543" s="378"/>
      <c r="AT543" s="378"/>
      <c r="AU543" s="21"/>
      <c r="AV543" s="418"/>
      <c r="AW543" s="378"/>
      <c r="AX543" s="378"/>
      <c r="AY543" s="378"/>
      <c r="AZ543" s="378"/>
      <c r="BA543" s="378"/>
      <c r="BB543" s="21"/>
    </row>
    <row r="544" spans="1:59" x14ac:dyDescent="0.3">
      <c r="A544" s="199" t="s">
        <v>1332</v>
      </c>
      <c r="B544" s="199" t="s">
        <v>2</v>
      </c>
      <c r="C544" s="199" t="s">
        <v>2</v>
      </c>
      <c r="D544" s="441" t="s">
        <v>1998</v>
      </c>
      <c r="E544" s="441" t="s">
        <v>9</v>
      </c>
      <c r="F544" s="441" t="s">
        <v>9</v>
      </c>
      <c r="G544" s="441" t="s">
        <v>1998</v>
      </c>
      <c r="H544" s="245">
        <v>150300</v>
      </c>
      <c r="I544" s="246">
        <v>39</v>
      </c>
      <c r="J544" s="246">
        <v>1</v>
      </c>
      <c r="K544" s="442">
        <v>39</v>
      </c>
      <c r="L544" s="322">
        <v>39</v>
      </c>
      <c r="M544" s="246">
        <v>1</v>
      </c>
      <c r="N544" s="246">
        <v>39</v>
      </c>
      <c r="O544" s="246">
        <v>0</v>
      </c>
      <c r="P544" s="246">
        <v>0</v>
      </c>
      <c r="Q544" s="246">
        <v>0</v>
      </c>
      <c r="R544" s="443">
        <v>0</v>
      </c>
      <c r="S544" s="444">
        <v>0</v>
      </c>
      <c r="T544" s="445">
        <v>0</v>
      </c>
      <c r="U544" s="444">
        <v>0</v>
      </c>
      <c r="V544" s="444">
        <v>0</v>
      </c>
      <c r="W544" s="444">
        <v>0</v>
      </c>
      <c r="X544" s="444">
        <v>0</v>
      </c>
      <c r="Y544" s="446">
        <v>0</v>
      </c>
      <c r="Z544" s="372"/>
      <c r="AA544" s="245">
        <v>150300</v>
      </c>
      <c r="AB544" s="442">
        <v>0</v>
      </c>
      <c r="AC544" s="442">
        <v>0</v>
      </c>
      <c r="AD544" s="246">
        <v>28</v>
      </c>
      <c r="AE544" s="246">
        <v>0</v>
      </c>
      <c r="AF544" s="246">
        <v>0</v>
      </c>
      <c r="AG544" s="200"/>
      <c r="AH544" s="449"/>
      <c r="AI544" s="444"/>
      <c r="AJ544" s="444"/>
      <c r="AK544" s="444"/>
      <c r="AL544" s="444"/>
      <c r="AM544" s="444"/>
      <c r="AN544" s="199"/>
      <c r="AO544" s="450"/>
      <c r="AP544" s="444"/>
      <c r="AQ544" s="444"/>
      <c r="AR544" s="444"/>
      <c r="AS544" s="444"/>
      <c r="AT544" s="444"/>
      <c r="AU544" s="199"/>
      <c r="AV544" s="450"/>
      <c r="AW544" s="444"/>
      <c r="AX544" s="444"/>
      <c r="AY544" s="444"/>
      <c r="AZ544" s="444"/>
      <c r="BA544" s="444"/>
      <c r="BB544" s="199"/>
    </row>
    <row r="545" spans="1:59" x14ac:dyDescent="0.3">
      <c r="A545" s="21" t="s">
        <v>1333</v>
      </c>
      <c r="B545" s="21" t="s">
        <v>26</v>
      </c>
      <c r="C545" s="21" t="s">
        <v>26</v>
      </c>
      <c r="D545" s="299" t="s">
        <v>1998</v>
      </c>
      <c r="E545" s="435" t="s">
        <v>1972</v>
      </c>
      <c r="F545" s="299" t="s">
        <v>10</v>
      </c>
      <c r="G545" s="299" t="s">
        <v>38</v>
      </c>
      <c r="H545" s="241">
        <v>354400</v>
      </c>
      <c r="I545" s="20">
        <v>1223</v>
      </c>
      <c r="J545" s="20">
        <v>19</v>
      </c>
      <c r="K545" s="417">
        <v>64.368421052631575</v>
      </c>
      <c r="L545" s="243">
        <v>1223</v>
      </c>
      <c r="M545" s="20">
        <v>19</v>
      </c>
      <c r="N545" s="20">
        <v>64.368421052631575</v>
      </c>
      <c r="O545" s="20">
        <v>323</v>
      </c>
      <c r="P545" s="20">
        <v>5</v>
      </c>
      <c r="Q545" s="20">
        <v>64.599999999999994</v>
      </c>
      <c r="R545" s="414">
        <v>42</v>
      </c>
      <c r="S545" s="378">
        <v>1</v>
      </c>
      <c r="T545" s="415">
        <v>42</v>
      </c>
      <c r="U545" s="378">
        <v>762</v>
      </c>
      <c r="V545" s="378">
        <v>17</v>
      </c>
      <c r="W545" s="378">
        <v>44.82</v>
      </c>
      <c r="X545" s="378">
        <v>852</v>
      </c>
      <c r="Y545" s="416">
        <v>18</v>
      </c>
      <c r="Z545" s="20"/>
      <c r="AA545" s="241">
        <v>229600</v>
      </c>
      <c r="AB545" s="417">
        <v>26.6</v>
      </c>
      <c r="AC545" s="417">
        <v>28.333333333333332</v>
      </c>
      <c r="AD545" s="20">
        <v>66</v>
      </c>
      <c r="AE545" s="20">
        <v>5</v>
      </c>
      <c r="AF545" s="20">
        <v>133</v>
      </c>
      <c r="AH545" s="379"/>
      <c r="AI545" s="378"/>
      <c r="AJ545" s="378"/>
      <c r="AK545" s="378"/>
      <c r="AL545" s="378"/>
      <c r="AM545" s="378"/>
      <c r="AN545" s="20"/>
      <c r="AO545" s="418"/>
      <c r="AP545" s="378"/>
      <c r="AQ545" s="378"/>
      <c r="AR545" s="378"/>
      <c r="AS545" s="378"/>
      <c r="AT545" s="378"/>
      <c r="AU545" s="20"/>
      <c r="AV545" s="418"/>
      <c r="AW545" s="378"/>
      <c r="AX545" s="378"/>
      <c r="AY545" s="378"/>
      <c r="AZ545" s="378"/>
      <c r="BA545" s="378"/>
      <c r="BB545" s="20"/>
    </row>
    <row r="546" spans="1:59" x14ac:dyDescent="0.3">
      <c r="A546" s="21" t="s">
        <v>1334</v>
      </c>
      <c r="B546" s="21" t="s">
        <v>12</v>
      </c>
      <c r="C546" s="21" t="s">
        <v>12</v>
      </c>
      <c r="D546" s="299" t="s">
        <v>1998</v>
      </c>
      <c r="E546" s="299" t="s">
        <v>11</v>
      </c>
      <c r="F546" s="299" t="s">
        <v>11</v>
      </c>
      <c r="G546" s="299" t="s">
        <v>1998</v>
      </c>
      <c r="H546" s="241">
        <v>560500</v>
      </c>
      <c r="I546" s="20">
        <v>2036</v>
      </c>
      <c r="J546" s="20">
        <v>20</v>
      </c>
      <c r="K546" s="417">
        <v>101.8</v>
      </c>
      <c r="L546" s="243">
        <v>2036</v>
      </c>
      <c r="M546" s="20">
        <v>20</v>
      </c>
      <c r="N546" s="20">
        <v>101.8</v>
      </c>
      <c r="O546" s="20">
        <v>1913</v>
      </c>
      <c r="P546" s="20">
        <v>20</v>
      </c>
      <c r="Q546" s="20">
        <v>95.7</v>
      </c>
      <c r="R546" s="414">
        <v>1806</v>
      </c>
      <c r="S546" s="378">
        <v>17</v>
      </c>
      <c r="T546" s="415">
        <v>106.2</v>
      </c>
      <c r="U546" s="378">
        <v>1715</v>
      </c>
      <c r="V546" s="378">
        <v>18</v>
      </c>
      <c r="W546" s="378">
        <v>95.28</v>
      </c>
      <c r="X546" s="378">
        <v>0</v>
      </c>
      <c r="Y546" s="416">
        <v>0</v>
      </c>
      <c r="Z546" s="20"/>
      <c r="AA546" s="241">
        <v>480800</v>
      </c>
      <c r="AB546" s="417">
        <v>94.625</v>
      </c>
      <c r="AC546" s="417">
        <v>98</v>
      </c>
      <c r="AD546" s="20">
        <v>54</v>
      </c>
      <c r="AE546" s="20">
        <v>8</v>
      </c>
      <c r="AF546" s="20">
        <v>757</v>
      </c>
      <c r="AH546" s="418"/>
      <c r="AI546" s="378"/>
      <c r="AJ546" s="378"/>
      <c r="AK546" s="378"/>
      <c r="AL546" s="378"/>
      <c r="AM546" s="378"/>
      <c r="AN546" s="20"/>
      <c r="AO546" s="418"/>
      <c r="AP546" s="378"/>
      <c r="AQ546" s="378"/>
      <c r="AR546" s="378"/>
      <c r="AS546" s="378"/>
      <c r="AT546" s="378"/>
      <c r="AU546" s="20"/>
      <c r="AV546" s="418"/>
      <c r="AW546" s="378"/>
      <c r="AX546" s="378"/>
      <c r="AY546" s="378"/>
      <c r="AZ546" s="378"/>
      <c r="BA546" s="378"/>
      <c r="BB546" s="20"/>
    </row>
    <row r="547" spans="1:59" x14ac:dyDescent="0.3">
      <c r="A547" s="21" t="s">
        <v>1335</v>
      </c>
      <c r="B547" s="21" t="s">
        <v>3</v>
      </c>
      <c r="C547" s="21" t="s">
        <v>3</v>
      </c>
      <c r="D547" s="299" t="s">
        <v>1998</v>
      </c>
      <c r="E547" s="435" t="s">
        <v>9</v>
      </c>
      <c r="F547" s="299" t="s">
        <v>1974</v>
      </c>
      <c r="G547" s="299" t="s">
        <v>38</v>
      </c>
      <c r="H547" s="241">
        <v>344400</v>
      </c>
      <c r="I547" s="20">
        <v>688</v>
      </c>
      <c r="J547" s="20">
        <v>11</v>
      </c>
      <c r="K547" s="417">
        <v>62.545454545454547</v>
      </c>
      <c r="L547" s="243">
        <v>688</v>
      </c>
      <c r="M547" s="20">
        <v>11</v>
      </c>
      <c r="N547" s="20">
        <v>62.545454545454547</v>
      </c>
      <c r="O547" s="20">
        <v>1192</v>
      </c>
      <c r="P547" s="20">
        <v>18</v>
      </c>
      <c r="Q547" s="20">
        <v>66.2</v>
      </c>
      <c r="R547" s="414">
        <v>886</v>
      </c>
      <c r="S547" s="378">
        <v>16</v>
      </c>
      <c r="T547" s="415">
        <v>55.4</v>
      </c>
      <c r="U547" s="378">
        <v>1147</v>
      </c>
      <c r="V547" s="378">
        <v>16</v>
      </c>
      <c r="W547" s="378">
        <v>71.69</v>
      </c>
      <c r="X547" s="378">
        <v>609</v>
      </c>
      <c r="Y547" s="416">
        <v>12</v>
      </c>
      <c r="Z547" s="21"/>
      <c r="AA547" s="241">
        <v>356900</v>
      </c>
      <c r="AB547" s="417">
        <v>74.666666666666671</v>
      </c>
      <c r="AC547" s="417">
        <v>74.666666666666671</v>
      </c>
      <c r="AD547" s="20">
        <v>63</v>
      </c>
      <c r="AE547" s="20">
        <v>3</v>
      </c>
      <c r="AF547" s="20">
        <v>224</v>
      </c>
      <c r="AH547" s="379"/>
      <c r="AI547" s="378"/>
      <c r="AJ547" s="378"/>
      <c r="AK547" s="378"/>
      <c r="AL547" s="378"/>
      <c r="AM547" s="378"/>
      <c r="AN547" s="63"/>
      <c r="AO547" s="418"/>
      <c r="AP547" s="378"/>
      <c r="AQ547" s="378"/>
      <c r="AR547" s="378"/>
      <c r="AS547" s="378"/>
      <c r="AT547" s="378"/>
      <c r="AU547" s="63"/>
      <c r="AV547" s="418"/>
      <c r="AW547" s="378"/>
      <c r="AX547" s="378"/>
      <c r="AY547" s="378"/>
      <c r="AZ547" s="378"/>
      <c r="BA547" s="378"/>
      <c r="BB547" s="63"/>
    </row>
    <row r="548" spans="1:59" x14ac:dyDescent="0.3">
      <c r="A548" s="21" t="s">
        <v>1337</v>
      </c>
      <c r="B548" s="21" t="s">
        <v>18</v>
      </c>
      <c r="C548" s="21" t="s">
        <v>18</v>
      </c>
      <c r="D548" s="299" t="s">
        <v>1998</v>
      </c>
      <c r="E548" s="435" t="s">
        <v>9</v>
      </c>
      <c r="F548" s="299" t="s">
        <v>1971</v>
      </c>
      <c r="G548" s="299" t="s">
        <v>38</v>
      </c>
      <c r="H548" s="241">
        <v>323100</v>
      </c>
      <c r="I548" s="20">
        <v>1115</v>
      </c>
      <c r="J548" s="20">
        <v>19</v>
      </c>
      <c r="K548" s="417">
        <v>58.684210526315788</v>
      </c>
      <c r="L548" s="243">
        <v>1115</v>
      </c>
      <c r="M548" s="20">
        <v>19</v>
      </c>
      <c r="N548" s="20">
        <v>58.684210526315788</v>
      </c>
      <c r="O548" s="20">
        <v>942</v>
      </c>
      <c r="P548" s="20">
        <v>13</v>
      </c>
      <c r="Q548" s="20">
        <v>72.5</v>
      </c>
      <c r="R548" s="414">
        <v>1205</v>
      </c>
      <c r="S548" s="378">
        <v>17</v>
      </c>
      <c r="T548" s="415">
        <v>70.900000000000006</v>
      </c>
      <c r="U548" s="378">
        <v>1276</v>
      </c>
      <c r="V548" s="378">
        <v>20</v>
      </c>
      <c r="W548" s="378">
        <v>63.8</v>
      </c>
      <c r="X548" s="378">
        <v>227</v>
      </c>
      <c r="Y548" s="416">
        <v>4</v>
      </c>
      <c r="Z548" s="21"/>
      <c r="AA548" s="241">
        <v>404100</v>
      </c>
      <c r="AB548" s="417">
        <v>78.75</v>
      </c>
      <c r="AC548" s="417">
        <v>85.333333333333329</v>
      </c>
      <c r="AD548" s="20">
        <v>59</v>
      </c>
      <c r="AE548" s="20">
        <v>8</v>
      </c>
      <c r="AF548" s="20">
        <v>630</v>
      </c>
      <c r="AH548" s="379"/>
      <c r="AI548" s="378"/>
      <c r="AJ548" s="378"/>
      <c r="AK548" s="378"/>
      <c r="AL548" s="378"/>
      <c r="AM548" s="378"/>
      <c r="AN548" s="20"/>
      <c r="AO548" s="418"/>
      <c r="AP548" s="378"/>
      <c r="AQ548" s="378"/>
      <c r="AR548" s="378"/>
      <c r="AS548" s="378"/>
      <c r="AT548" s="378"/>
      <c r="AU548" s="20"/>
      <c r="AV548" s="418"/>
      <c r="AW548" s="378"/>
      <c r="AX548" s="378"/>
      <c r="AY548" s="378"/>
      <c r="AZ548" s="378"/>
      <c r="BA548" s="378"/>
      <c r="BB548" s="20"/>
    </row>
    <row r="549" spans="1:59" x14ac:dyDescent="0.3">
      <c r="A549" s="21" t="s">
        <v>1545</v>
      </c>
      <c r="B549" s="21" t="s">
        <v>16</v>
      </c>
      <c r="C549" s="21" t="s">
        <v>16</v>
      </c>
      <c r="D549" s="299" t="s">
        <v>1998</v>
      </c>
      <c r="E549" s="435" t="s">
        <v>10</v>
      </c>
      <c r="F549" s="299" t="s">
        <v>1971</v>
      </c>
      <c r="G549" s="299" t="s">
        <v>38</v>
      </c>
      <c r="H549" s="241">
        <v>352900</v>
      </c>
      <c r="I549" s="20">
        <v>639</v>
      </c>
      <c r="J549" s="20">
        <v>10</v>
      </c>
      <c r="K549" s="417">
        <v>63.9</v>
      </c>
      <c r="L549" s="243">
        <v>639</v>
      </c>
      <c r="M549" s="20">
        <v>10</v>
      </c>
      <c r="N549" s="20">
        <v>63.9</v>
      </c>
      <c r="O549" s="20">
        <v>0</v>
      </c>
      <c r="P549" s="20">
        <v>0</v>
      </c>
      <c r="Q549" s="20">
        <v>0</v>
      </c>
      <c r="R549" s="414">
        <v>0</v>
      </c>
      <c r="S549" s="378">
        <v>0</v>
      </c>
      <c r="T549" s="415">
        <v>0</v>
      </c>
      <c r="U549" s="378">
        <v>0</v>
      </c>
      <c r="V549" s="378">
        <v>0</v>
      </c>
      <c r="W549" s="378">
        <v>0</v>
      </c>
      <c r="X549" s="378">
        <v>0</v>
      </c>
      <c r="Y549" s="416">
        <v>0</v>
      </c>
      <c r="Z549" s="298"/>
      <c r="AA549" s="241">
        <v>307400</v>
      </c>
      <c r="AB549" s="417">
        <v>47.75</v>
      </c>
      <c r="AC549" s="417">
        <v>52</v>
      </c>
      <c r="AD549" s="20">
        <v>48</v>
      </c>
      <c r="AE549" s="20">
        <v>4</v>
      </c>
      <c r="AF549" s="20">
        <v>191</v>
      </c>
      <c r="AH549" s="379"/>
      <c r="AI549" s="378"/>
      <c r="AJ549" s="378"/>
      <c r="AK549" s="378"/>
      <c r="AL549" s="378"/>
      <c r="AM549" s="378"/>
      <c r="AN549" s="20"/>
      <c r="AO549" s="418"/>
      <c r="AP549" s="378"/>
      <c r="AQ549" s="378"/>
      <c r="AR549" s="378"/>
      <c r="AS549" s="378"/>
      <c r="AT549" s="378"/>
      <c r="AU549" s="20"/>
      <c r="AV549" s="418"/>
      <c r="AW549" s="378"/>
      <c r="AX549" s="378"/>
      <c r="AY549" s="378"/>
      <c r="AZ549" s="378"/>
      <c r="BA549" s="378"/>
      <c r="BB549" s="20"/>
    </row>
    <row r="550" spans="1:59" s="200" customFormat="1" x14ac:dyDescent="0.3">
      <c r="A550" s="199" t="s">
        <v>1684</v>
      </c>
      <c r="B550" s="199" t="s">
        <v>17</v>
      </c>
      <c r="C550" s="199" t="s">
        <v>17</v>
      </c>
      <c r="D550" s="441" t="s">
        <v>1998</v>
      </c>
      <c r="E550" s="435" t="s">
        <v>38</v>
      </c>
      <c r="F550" s="441" t="s">
        <v>1972</v>
      </c>
      <c r="G550" s="441" t="s">
        <v>38</v>
      </c>
      <c r="H550" s="245">
        <v>160800</v>
      </c>
      <c r="I550" s="246">
        <v>146</v>
      </c>
      <c r="J550" s="246">
        <v>4</v>
      </c>
      <c r="K550" s="442">
        <v>36.5</v>
      </c>
      <c r="L550" s="322">
        <v>146</v>
      </c>
      <c r="M550" s="246">
        <v>4</v>
      </c>
      <c r="N550" s="246">
        <v>36.5</v>
      </c>
      <c r="O550" s="246">
        <v>0</v>
      </c>
      <c r="P550" s="246">
        <v>0</v>
      </c>
      <c r="Q550" s="246">
        <v>0</v>
      </c>
      <c r="R550" s="443">
        <v>0</v>
      </c>
      <c r="S550" s="444">
        <v>0</v>
      </c>
      <c r="T550" s="445">
        <v>0</v>
      </c>
      <c r="U550" s="444">
        <v>0</v>
      </c>
      <c r="V550" s="444">
        <v>0</v>
      </c>
      <c r="W550" s="444">
        <v>0</v>
      </c>
      <c r="X550" s="444">
        <v>0</v>
      </c>
      <c r="Y550" s="446">
        <v>0</v>
      </c>
      <c r="Z550" s="199"/>
      <c r="AA550" s="245">
        <v>160800</v>
      </c>
      <c r="AB550" s="442">
        <v>46</v>
      </c>
      <c r="AC550" s="442">
        <v>46</v>
      </c>
      <c r="AD550" s="246">
        <v>-1</v>
      </c>
      <c r="AE550" s="246">
        <v>2</v>
      </c>
      <c r="AF550" s="246">
        <v>92</v>
      </c>
      <c r="AH550" s="449"/>
      <c r="AI550" s="444"/>
      <c r="AJ550" s="444"/>
      <c r="AK550" s="444"/>
      <c r="AL550" s="444"/>
      <c r="AM550" s="444"/>
      <c r="AN550" s="199"/>
      <c r="AO550" s="450"/>
      <c r="AP550" s="444"/>
      <c r="AQ550" s="444"/>
      <c r="AR550" s="444"/>
      <c r="AS550" s="444"/>
      <c r="AT550" s="444"/>
      <c r="AU550" s="199"/>
      <c r="AV550" s="450"/>
      <c r="AW550" s="444"/>
      <c r="AX550" s="444"/>
      <c r="AY550" s="444"/>
      <c r="AZ550" s="444"/>
      <c r="BA550" s="444"/>
      <c r="BB550" s="199"/>
      <c r="BC550"/>
      <c r="BD550"/>
      <c r="BE550"/>
      <c r="BF550"/>
      <c r="BG550"/>
    </row>
    <row r="551" spans="1:59" x14ac:dyDescent="0.3">
      <c r="A551" s="199" t="s">
        <v>997</v>
      </c>
      <c r="B551" s="199" t="s">
        <v>19</v>
      </c>
      <c r="C551" s="199" t="s">
        <v>19</v>
      </c>
      <c r="D551" s="441" t="s">
        <v>1998</v>
      </c>
      <c r="E551" s="435" t="s">
        <v>10</v>
      </c>
      <c r="F551" s="441" t="s">
        <v>10</v>
      </c>
      <c r="G551" s="441" t="s">
        <v>1998</v>
      </c>
      <c r="H551" s="245">
        <v>202100</v>
      </c>
      <c r="I551" s="246">
        <v>514</v>
      </c>
      <c r="J551" s="246">
        <v>14</v>
      </c>
      <c r="K551" s="442">
        <v>36.714285714285715</v>
      </c>
      <c r="L551" s="322">
        <v>514</v>
      </c>
      <c r="M551" s="246">
        <v>14</v>
      </c>
      <c r="N551" s="246">
        <v>36.714285714285715</v>
      </c>
      <c r="O551" s="246">
        <v>769</v>
      </c>
      <c r="P551" s="246">
        <v>14</v>
      </c>
      <c r="Q551" s="246">
        <v>54.9</v>
      </c>
      <c r="R551" s="443">
        <v>121</v>
      </c>
      <c r="S551" s="444">
        <v>2</v>
      </c>
      <c r="T551" s="445">
        <v>60.5</v>
      </c>
      <c r="U551" s="444">
        <v>0</v>
      </c>
      <c r="V551" s="444">
        <v>0</v>
      </c>
      <c r="W551" s="444">
        <v>0</v>
      </c>
      <c r="X551" s="444">
        <v>0</v>
      </c>
      <c r="Y551" s="446">
        <v>0</v>
      </c>
      <c r="Z551" s="246"/>
      <c r="AA551" s="245">
        <v>276400</v>
      </c>
      <c r="AB551" s="442">
        <v>62.5</v>
      </c>
      <c r="AC551" s="442">
        <v>69.666666666666671</v>
      </c>
      <c r="AD551" s="246">
        <v>50</v>
      </c>
      <c r="AE551" s="246">
        <v>4</v>
      </c>
      <c r="AF551" s="246">
        <v>250</v>
      </c>
      <c r="AG551" s="200"/>
      <c r="AH551" s="450"/>
      <c r="AI551" s="444"/>
      <c r="AJ551" s="444"/>
      <c r="AK551" s="444"/>
      <c r="AL551" s="444"/>
      <c r="AM551" s="444"/>
      <c r="AN551" s="451"/>
      <c r="AO551" s="450"/>
      <c r="AP551" s="444"/>
      <c r="AQ551" s="444"/>
      <c r="AR551" s="444"/>
      <c r="AS551" s="444"/>
      <c r="AT551" s="444"/>
      <c r="AU551" s="451"/>
      <c r="AV551" s="450"/>
      <c r="AW551" s="444"/>
      <c r="AX551" s="444"/>
      <c r="AY551" s="444"/>
      <c r="AZ551" s="444"/>
      <c r="BA551" s="444"/>
      <c r="BB551" s="451"/>
    </row>
    <row r="552" spans="1:59" x14ac:dyDescent="0.3">
      <c r="A552" s="199" t="s">
        <v>1685</v>
      </c>
      <c r="B552" s="199" t="s">
        <v>20</v>
      </c>
      <c r="C552" s="199" t="s">
        <v>20</v>
      </c>
      <c r="D552" s="441" t="s">
        <v>1998</v>
      </c>
      <c r="E552" s="435" t="s">
        <v>9</v>
      </c>
      <c r="F552" s="441" t="s">
        <v>10</v>
      </c>
      <c r="G552" s="441" t="s">
        <v>38</v>
      </c>
      <c r="H552" s="245">
        <v>123900</v>
      </c>
      <c r="I552" s="246">
        <v>272</v>
      </c>
      <c r="J552" s="246">
        <v>4</v>
      </c>
      <c r="K552" s="442">
        <v>68</v>
      </c>
      <c r="L552" s="322">
        <v>272</v>
      </c>
      <c r="M552" s="246">
        <v>4</v>
      </c>
      <c r="N552" s="246">
        <v>68</v>
      </c>
      <c r="O552" s="246">
        <v>0</v>
      </c>
      <c r="P552" s="246">
        <v>0</v>
      </c>
      <c r="Q552" s="246">
        <v>0</v>
      </c>
      <c r="R552" s="443">
        <v>0</v>
      </c>
      <c r="S552" s="444">
        <v>0</v>
      </c>
      <c r="T552" s="445">
        <v>0</v>
      </c>
      <c r="U552" s="444">
        <v>0</v>
      </c>
      <c r="V552" s="444">
        <v>0</v>
      </c>
      <c r="W552" s="444">
        <v>0</v>
      </c>
      <c r="X552" s="444">
        <v>0</v>
      </c>
      <c r="Y552" s="446">
        <v>0</v>
      </c>
      <c r="Z552" s="246"/>
      <c r="AA552" s="245">
        <v>123900</v>
      </c>
      <c r="AB552" s="442">
        <v>0</v>
      </c>
      <c r="AC552" s="442">
        <v>0</v>
      </c>
      <c r="AD552" s="246">
        <v>23</v>
      </c>
      <c r="AE552" s="246">
        <v>0</v>
      </c>
      <c r="AF552" s="246">
        <v>0</v>
      </c>
      <c r="AG552" s="200"/>
      <c r="AH552" s="449"/>
      <c r="AI552" s="444"/>
      <c r="AJ552" s="444"/>
      <c r="AK552" s="444"/>
      <c r="AL552" s="444"/>
      <c r="AM552" s="444"/>
      <c r="AN552" s="278"/>
      <c r="AO552" s="450"/>
      <c r="AP552" s="444"/>
      <c r="AQ552" s="444"/>
      <c r="AR552" s="444"/>
      <c r="AS552" s="444"/>
      <c r="AT552" s="444"/>
      <c r="AU552" s="278"/>
      <c r="AV552" s="450"/>
      <c r="AW552" s="444"/>
      <c r="AX552" s="444"/>
      <c r="AY552" s="444"/>
      <c r="AZ552" s="444"/>
      <c r="BA552" s="444"/>
      <c r="BB552" s="278"/>
    </row>
    <row r="553" spans="1:59" x14ac:dyDescent="0.3">
      <c r="A553" s="21" t="s">
        <v>1338</v>
      </c>
      <c r="B553" s="21" t="s">
        <v>21</v>
      </c>
      <c r="C553" s="21" t="s">
        <v>21</v>
      </c>
      <c r="D553" s="299" t="s">
        <v>1998</v>
      </c>
      <c r="E553" s="299" t="s">
        <v>10</v>
      </c>
      <c r="F553" s="299" t="s">
        <v>10</v>
      </c>
      <c r="G553" s="299" t="s">
        <v>1998</v>
      </c>
      <c r="H553" s="241">
        <v>699800</v>
      </c>
      <c r="I553" s="20">
        <v>2669</v>
      </c>
      <c r="J553" s="20">
        <v>21</v>
      </c>
      <c r="K553" s="417">
        <v>127.0952380952381</v>
      </c>
      <c r="L553" s="243">
        <v>2669</v>
      </c>
      <c r="M553" s="20">
        <v>21</v>
      </c>
      <c r="N553" s="20">
        <v>127.0952380952381</v>
      </c>
      <c r="O553" s="20">
        <v>2716</v>
      </c>
      <c r="P553" s="20">
        <v>22</v>
      </c>
      <c r="Q553" s="20">
        <v>123.5</v>
      </c>
      <c r="R553" s="414">
        <v>2078</v>
      </c>
      <c r="S553" s="378">
        <v>17</v>
      </c>
      <c r="T553" s="415">
        <v>122.2</v>
      </c>
      <c r="U553" s="378">
        <v>2406</v>
      </c>
      <c r="V553" s="378">
        <v>22</v>
      </c>
      <c r="W553" s="378">
        <v>109.36</v>
      </c>
      <c r="X553" s="378">
        <v>2523</v>
      </c>
      <c r="Y553" s="416">
        <v>22</v>
      </c>
      <c r="Z553" s="298"/>
      <c r="AA553" s="241">
        <v>652000</v>
      </c>
      <c r="AB553" s="417">
        <v>126</v>
      </c>
      <c r="AC553" s="417">
        <v>122.66666666666667</v>
      </c>
      <c r="AD553" s="20">
        <v>99</v>
      </c>
      <c r="AE553" s="20">
        <v>8</v>
      </c>
      <c r="AF553" s="20">
        <v>1008</v>
      </c>
      <c r="AH553" s="379"/>
      <c r="AI553" s="378"/>
      <c r="AJ553" s="378"/>
      <c r="AK553" s="378"/>
      <c r="AL553" s="378"/>
      <c r="AM553" s="378"/>
      <c r="AN553" s="23"/>
      <c r="AO553" s="418"/>
      <c r="AP553" s="378"/>
      <c r="AQ553" s="378"/>
      <c r="AR553" s="378"/>
      <c r="AS553" s="378"/>
      <c r="AT553" s="378"/>
      <c r="AU553" s="23"/>
      <c r="AV553" s="418"/>
      <c r="AW553" s="378"/>
      <c r="AX553" s="378"/>
      <c r="AY553" s="378"/>
      <c r="AZ553" s="378"/>
      <c r="BA553" s="378"/>
      <c r="BB553" s="23"/>
    </row>
    <row r="554" spans="1:59" x14ac:dyDescent="0.3">
      <c r="A554" s="21" t="s">
        <v>1339</v>
      </c>
      <c r="B554" s="437" t="s">
        <v>16</v>
      </c>
      <c r="C554" s="21" t="s">
        <v>20</v>
      </c>
      <c r="D554" s="299" t="s">
        <v>38</v>
      </c>
      <c r="E554" s="299" t="s">
        <v>10</v>
      </c>
      <c r="F554" s="299" t="s">
        <v>10</v>
      </c>
      <c r="G554" s="299" t="s">
        <v>1998</v>
      </c>
      <c r="H554" s="241">
        <v>472400</v>
      </c>
      <c r="I554" s="20">
        <v>1802</v>
      </c>
      <c r="J554" s="20">
        <v>21</v>
      </c>
      <c r="K554" s="417">
        <v>85.80952380952381</v>
      </c>
      <c r="L554" s="243">
        <v>1802</v>
      </c>
      <c r="M554" s="20">
        <v>21</v>
      </c>
      <c r="N554" s="20">
        <v>85.80952380952381</v>
      </c>
      <c r="O554" s="20">
        <v>1747</v>
      </c>
      <c r="P554" s="20">
        <v>18</v>
      </c>
      <c r="Q554" s="20">
        <v>97.1</v>
      </c>
      <c r="R554" s="414">
        <v>1090</v>
      </c>
      <c r="S554" s="378">
        <v>12</v>
      </c>
      <c r="T554" s="415">
        <v>90.8</v>
      </c>
      <c r="U554" s="378">
        <v>1899</v>
      </c>
      <c r="V554" s="378">
        <v>21</v>
      </c>
      <c r="W554" s="378">
        <v>90.43</v>
      </c>
      <c r="X554" s="378">
        <v>1854</v>
      </c>
      <c r="Y554" s="416">
        <v>20</v>
      </c>
      <c r="Z554" s="298"/>
      <c r="AA554" s="241">
        <v>439600</v>
      </c>
      <c r="AB554" s="417">
        <v>82.625</v>
      </c>
      <c r="AC554" s="417">
        <v>99</v>
      </c>
      <c r="AD554" s="20">
        <v>35</v>
      </c>
      <c r="AE554" s="20">
        <v>8</v>
      </c>
      <c r="AF554" s="20">
        <v>661</v>
      </c>
      <c r="AH554" s="379"/>
      <c r="AI554" s="378"/>
      <c r="AJ554" s="378"/>
      <c r="AK554" s="378"/>
      <c r="AL554" s="378"/>
      <c r="AM554" s="378"/>
      <c r="AN554" s="25"/>
      <c r="AO554" s="418"/>
      <c r="AP554" s="378"/>
      <c r="AQ554" s="378"/>
      <c r="AR554" s="378"/>
      <c r="AS554" s="378"/>
      <c r="AT554" s="378"/>
      <c r="AU554" s="25"/>
      <c r="AV554" s="418"/>
      <c r="AW554" s="378"/>
      <c r="AX554" s="378"/>
      <c r="AY554" s="378"/>
      <c r="AZ554" s="378"/>
      <c r="BA554" s="378"/>
      <c r="BB554" s="25"/>
    </row>
    <row r="555" spans="1:59" x14ac:dyDescent="0.3">
      <c r="A555" s="21" t="s">
        <v>998</v>
      </c>
      <c r="B555" s="21" t="s">
        <v>25</v>
      </c>
      <c r="C555" s="21" t="s">
        <v>25</v>
      </c>
      <c r="D555" s="299" t="s">
        <v>1998</v>
      </c>
      <c r="E555" s="435" t="s">
        <v>10</v>
      </c>
      <c r="F555" s="299" t="s">
        <v>1972</v>
      </c>
      <c r="G555" s="299" t="s">
        <v>38</v>
      </c>
      <c r="H555" s="241">
        <v>333800</v>
      </c>
      <c r="I555" s="20">
        <v>667</v>
      </c>
      <c r="J555" s="20">
        <v>11</v>
      </c>
      <c r="K555" s="417">
        <v>60.636363636363633</v>
      </c>
      <c r="L555" s="243">
        <v>667</v>
      </c>
      <c r="M555" s="20">
        <v>11</v>
      </c>
      <c r="N555" s="20">
        <v>60.636363636363633</v>
      </c>
      <c r="O555" s="20">
        <v>301</v>
      </c>
      <c r="P555" s="20">
        <v>7</v>
      </c>
      <c r="Q555" s="20">
        <v>43</v>
      </c>
      <c r="R555" s="414">
        <v>217</v>
      </c>
      <c r="S555" s="378">
        <v>5</v>
      </c>
      <c r="T555" s="415">
        <v>43.4</v>
      </c>
      <c r="U555" s="378">
        <v>0</v>
      </c>
      <c r="V555" s="378">
        <v>0</v>
      </c>
      <c r="W555" s="378">
        <v>0</v>
      </c>
      <c r="X555" s="378">
        <v>0</v>
      </c>
      <c r="Y555" s="416">
        <v>0</v>
      </c>
      <c r="Z555" s="20"/>
      <c r="AA555" s="241">
        <v>325200</v>
      </c>
      <c r="AB555" s="417">
        <v>55.75</v>
      </c>
      <c r="AC555" s="417">
        <v>60.666666666666664</v>
      </c>
      <c r="AD555" s="20">
        <v>51</v>
      </c>
      <c r="AE555" s="20">
        <v>4</v>
      </c>
      <c r="AF555" s="20">
        <v>223</v>
      </c>
      <c r="AH555" s="379"/>
      <c r="AI555" s="378"/>
      <c r="AJ555" s="378"/>
      <c r="AK555" s="378"/>
      <c r="AL555" s="378"/>
      <c r="AM555" s="378"/>
      <c r="AN555" s="21"/>
      <c r="AO555" s="418"/>
      <c r="AP555" s="378"/>
      <c r="AQ555" s="378"/>
      <c r="AR555" s="378"/>
      <c r="AS555" s="378"/>
      <c r="AT555" s="378"/>
      <c r="AU555" s="21"/>
      <c r="AV555" s="418"/>
      <c r="AW555" s="378"/>
      <c r="AX555" s="378"/>
      <c r="AY555" s="378"/>
      <c r="AZ555" s="378"/>
      <c r="BA555" s="378"/>
      <c r="BB555" s="21"/>
    </row>
    <row r="556" spans="1:59" x14ac:dyDescent="0.3">
      <c r="A556" s="199" t="s">
        <v>1940</v>
      </c>
      <c r="B556" s="199" t="s">
        <v>20</v>
      </c>
      <c r="C556" s="199" t="s">
        <v>1020</v>
      </c>
      <c r="D556" s="441" t="s">
        <v>1020</v>
      </c>
      <c r="E556" s="441" t="s">
        <v>38</v>
      </c>
      <c r="F556" s="441" t="s">
        <v>1020</v>
      </c>
      <c r="G556" s="441" t="s">
        <v>1020</v>
      </c>
      <c r="H556" s="245">
        <v>117300</v>
      </c>
      <c r="I556" s="246" t="s">
        <v>1020</v>
      </c>
      <c r="J556" s="246" t="s">
        <v>1020</v>
      </c>
      <c r="K556" s="442" t="s">
        <v>1020</v>
      </c>
      <c r="L556" s="322" t="s">
        <v>1020</v>
      </c>
      <c r="M556" s="246" t="s">
        <v>1020</v>
      </c>
      <c r="N556" s="246" t="s">
        <v>1020</v>
      </c>
      <c r="O556" s="246" t="s">
        <v>1020</v>
      </c>
      <c r="P556" s="246" t="s">
        <v>1020</v>
      </c>
      <c r="Q556" s="246" t="s">
        <v>1020</v>
      </c>
      <c r="R556" s="443" t="s">
        <v>1020</v>
      </c>
      <c r="S556" s="444" t="s">
        <v>1020</v>
      </c>
      <c r="T556" s="445" t="s">
        <v>1020</v>
      </c>
      <c r="U556" s="444" t="s">
        <v>1020</v>
      </c>
      <c r="V556" s="444" t="s">
        <v>1020</v>
      </c>
      <c r="W556" s="444" t="s">
        <v>1020</v>
      </c>
      <c r="X556" s="444" t="s">
        <v>1020</v>
      </c>
      <c r="Y556" s="446" t="s">
        <v>1020</v>
      </c>
      <c r="Z556" s="372"/>
      <c r="AA556" s="245">
        <v>117300</v>
      </c>
      <c r="AB556" s="442">
        <v>0</v>
      </c>
      <c r="AC556" s="442">
        <v>0</v>
      </c>
      <c r="AD556" s="246">
        <v>22</v>
      </c>
      <c r="AE556" s="246">
        <v>0</v>
      </c>
      <c r="AF556" s="246">
        <v>0</v>
      </c>
      <c r="AG556" s="200"/>
      <c r="AH556" s="450"/>
      <c r="AI556" s="444"/>
      <c r="AJ556" s="444"/>
      <c r="AK556" s="444"/>
      <c r="AL556" s="444"/>
      <c r="AM556" s="444"/>
      <c r="AN556" s="199"/>
      <c r="AO556" s="450"/>
      <c r="AP556" s="444"/>
      <c r="AQ556" s="444"/>
      <c r="AR556" s="444"/>
      <c r="AS556" s="444"/>
      <c r="AT556" s="444"/>
      <c r="AU556" s="199"/>
      <c r="AV556" s="450"/>
      <c r="AW556" s="444"/>
      <c r="AX556" s="444"/>
      <c r="AY556" s="444"/>
      <c r="AZ556" s="444"/>
      <c r="BA556" s="444"/>
      <c r="BB556" s="199"/>
    </row>
    <row r="557" spans="1:59" x14ac:dyDescent="0.3">
      <c r="A557" s="199" t="s">
        <v>1941</v>
      </c>
      <c r="B557" s="199" t="s">
        <v>24</v>
      </c>
      <c r="C557" s="199" t="s">
        <v>1020</v>
      </c>
      <c r="D557" s="441" t="s">
        <v>1020</v>
      </c>
      <c r="E557" s="441" t="s">
        <v>11</v>
      </c>
      <c r="F557" s="441" t="s">
        <v>1020</v>
      </c>
      <c r="G557" s="441" t="s">
        <v>1020</v>
      </c>
      <c r="H557" s="245">
        <v>102400</v>
      </c>
      <c r="I557" s="246" t="s">
        <v>1020</v>
      </c>
      <c r="J557" s="246" t="s">
        <v>1020</v>
      </c>
      <c r="K557" s="442" t="s">
        <v>1020</v>
      </c>
      <c r="L557" s="322" t="s">
        <v>1020</v>
      </c>
      <c r="M557" s="246" t="s">
        <v>1020</v>
      </c>
      <c r="N557" s="246" t="s">
        <v>1020</v>
      </c>
      <c r="O557" s="246" t="s">
        <v>1020</v>
      </c>
      <c r="P557" s="246" t="s">
        <v>1020</v>
      </c>
      <c r="Q557" s="246" t="s">
        <v>1020</v>
      </c>
      <c r="R557" s="443" t="s">
        <v>1020</v>
      </c>
      <c r="S557" s="444" t="s">
        <v>1020</v>
      </c>
      <c r="T557" s="445" t="s">
        <v>1020</v>
      </c>
      <c r="U557" s="444" t="s">
        <v>1020</v>
      </c>
      <c r="V557" s="444" t="s">
        <v>1020</v>
      </c>
      <c r="W557" s="444" t="s">
        <v>1020</v>
      </c>
      <c r="X557" s="444" t="s">
        <v>1020</v>
      </c>
      <c r="Y557" s="446" t="s">
        <v>1020</v>
      </c>
      <c r="Z557" s="199"/>
      <c r="AA557" s="245">
        <v>102400</v>
      </c>
      <c r="AB557" s="442">
        <v>0</v>
      </c>
      <c r="AC557" s="442">
        <v>0</v>
      </c>
      <c r="AD557" s="246">
        <v>19</v>
      </c>
      <c r="AE557" s="246">
        <v>0</v>
      </c>
      <c r="AF557" s="246">
        <v>0</v>
      </c>
      <c r="AG557" s="200"/>
      <c r="AH557" s="449"/>
      <c r="AI557" s="444"/>
      <c r="AJ557" s="444"/>
      <c r="AK557" s="444"/>
      <c r="AL557" s="444"/>
      <c r="AM557" s="444"/>
      <c r="AN557" s="199"/>
      <c r="AO557" s="450"/>
      <c r="AP557" s="444"/>
      <c r="AQ557" s="444"/>
      <c r="AR557" s="444"/>
      <c r="AS557" s="444"/>
      <c r="AT557" s="444"/>
      <c r="AU557" s="199"/>
      <c r="AV557" s="450"/>
      <c r="AW557" s="444"/>
      <c r="AX557" s="444"/>
      <c r="AY557" s="444"/>
      <c r="AZ557" s="444"/>
      <c r="BA557" s="444"/>
      <c r="BB557" s="199"/>
    </row>
    <row r="558" spans="1:59" x14ac:dyDescent="0.3">
      <c r="A558" s="21" t="s">
        <v>1686</v>
      </c>
      <c r="B558" s="21" t="s">
        <v>41</v>
      </c>
      <c r="C558" s="21" t="s">
        <v>41</v>
      </c>
      <c r="D558" s="299" t="s">
        <v>1998</v>
      </c>
      <c r="E558" s="435" t="s">
        <v>38</v>
      </c>
      <c r="F558" s="299" t="s">
        <v>10</v>
      </c>
      <c r="G558" s="299" t="s">
        <v>38</v>
      </c>
      <c r="H558" s="241">
        <v>249900</v>
      </c>
      <c r="I558" s="20">
        <v>353</v>
      </c>
      <c r="J558" s="20">
        <v>7</v>
      </c>
      <c r="K558" s="417">
        <v>50.428571428571431</v>
      </c>
      <c r="L558" s="243">
        <v>353</v>
      </c>
      <c r="M558" s="20">
        <v>7</v>
      </c>
      <c r="N558" s="20">
        <v>50.428571428571431</v>
      </c>
      <c r="O558" s="20">
        <v>0</v>
      </c>
      <c r="P558" s="20">
        <v>0</v>
      </c>
      <c r="Q558" s="20">
        <v>0</v>
      </c>
      <c r="R558" s="414">
        <v>0</v>
      </c>
      <c r="S558" s="378">
        <v>0</v>
      </c>
      <c r="T558" s="415">
        <v>0</v>
      </c>
      <c r="U558" s="378">
        <v>0</v>
      </c>
      <c r="V558" s="378">
        <v>0</v>
      </c>
      <c r="W558" s="378">
        <v>0</v>
      </c>
      <c r="X558" s="378">
        <v>0</v>
      </c>
      <c r="Y558" s="416">
        <v>0</v>
      </c>
      <c r="Z558" s="280"/>
      <c r="AA558" s="241">
        <v>480800</v>
      </c>
      <c r="AB558" s="417">
        <v>96.125</v>
      </c>
      <c r="AC558" s="417">
        <v>97.666666666666671</v>
      </c>
      <c r="AD558" s="20">
        <v>93</v>
      </c>
      <c r="AE558" s="20">
        <v>8</v>
      </c>
      <c r="AF558" s="20">
        <v>769</v>
      </c>
      <c r="AH558" s="379"/>
      <c r="AI558" s="378"/>
      <c r="AJ558" s="378"/>
      <c r="AK558" s="378"/>
      <c r="AL558" s="378"/>
      <c r="AM558" s="378"/>
      <c r="AN558" s="25"/>
      <c r="AO558" s="418"/>
      <c r="AP558" s="378"/>
      <c r="AQ558" s="378"/>
      <c r="AR558" s="378"/>
      <c r="AS558" s="378"/>
      <c r="AT558" s="378"/>
      <c r="AU558" s="25"/>
      <c r="AV558" s="418"/>
      <c r="AW558" s="378"/>
      <c r="AX558" s="378"/>
      <c r="AY558" s="378"/>
      <c r="AZ558" s="378"/>
      <c r="BA558" s="378"/>
      <c r="BB558" s="25"/>
    </row>
    <row r="559" spans="1:59" x14ac:dyDescent="0.3">
      <c r="A559" s="21" t="s">
        <v>1546</v>
      </c>
      <c r="B559" s="21" t="s">
        <v>26</v>
      </c>
      <c r="C559" s="21" t="s">
        <v>26</v>
      </c>
      <c r="D559" s="299" t="s">
        <v>1998</v>
      </c>
      <c r="E559" s="299" t="s">
        <v>38</v>
      </c>
      <c r="F559" s="299" t="s">
        <v>38</v>
      </c>
      <c r="G559" s="299" t="s">
        <v>1998</v>
      </c>
      <c r="H559" s="241">
        <v>313200</v>
      </c>
      <c r="I559" s="20">
        <v>967</v>
      </c>
      <c r="J559" s="20">
        <v>17</v>
      </c>
      <c r="K559" s="417">
        <v>56.882352941176471</v>
      </c>
      <c r="L559" s="243">
        <v>967</v>
      </c>
      <c r="M559" s="20">
        <v>17</v>
      </c>
      <c r="N559" s="20">
        <v>56.882352941176471</v>
      </c>
      <c r="O559" s="20">
        <v>709</v>
      </c>
      <c r="P559" s="20">
        <v>13</v>
      </c>
      <c r="Q559" s="20">
        <v>54.5</v>
      </c>
      <c r="R559" s="414">
        <v>15</v>
      </c>
      <c r="S559" s="378">
        <v>1</v>
      </c>
      <c r="T559" s="415">
        <v>15</v>
      </c>
      <c r="U559" s="378">
        <v>0</v>
      </c>
      <c r="V559" s="378">
        <v>0</v>
      </c>
      <c r="W559" s="378">
        <v>0</v>
      </c>
      <c r="X559" s="378">
        <v>0</v>
      </c>
      <c r="Y559" s="416">
        <v>0</v>
      </c>
      <c r="Z559" s="298"/>
      <c r="AA559" s="241">
        <v>296300</v>
      </c>
      <c r="AB559" s="417">
        <v>47.333333333333336</v>
      </c>
      <c r="AC559" s="417">
        <v>47.333333333333336</v>
      </c>
      <c r="AD559" s="20">
        <v>59</v>
      </c>
      <c r="AE559" s="20">
        <v>3</v>
      </c>
      <c r="AF559" s="20">
        <v>142</v>
      </c>
      <c r="AH559" s="379"/>
      <c r="AI559" s="378"/>
      <c r="AJ559" s="378"/>
      <c r="AK559" s="378"/>
      <c r="AL559" s="378"/>
      <c r="AM559" s="378"/>
      <c r="AN559" s="25"/>
      <c r="AO559" s="418"/>
      <c r="AP559" s="378"/>
      <c r="AQ559" s="378"/>
      <c r="AR559" s="378"/>
      <c r="AS559" s="378"/>
      <c r="AT559" s="378"/>
      <c r="AU559" s="25"/>
      <c r="AV559" s="418"/>
      <c r="AW559" s="378"/>
      <c r="AX559" s="378"/>
      <c r="AY559" s="378"/>
      <c r="AZ559" s="378"/>
      <c r="BA559" s="378"/>
      <c r="BB559" s="25"/>
    </row>
    <row r="560" spans="1:59" x14ac:dyDescent="0.3">
      <c r="A560" s="21" t="s">
        <v>1341</v>
      </c>
      <c r="B560" s="21" t="s">
        <v>24</v>
      </c>
      <c r="C560" s="21" t="s">
        <v>24</v>
      </c>
      <c r="D560" s="299" t="s">
        <v>1998</v>
      </c>
      <c r="E560" s="435" t="s">
        <v>38</v>
      </c>
      <c r="F560" s="299" t="s">
        <v>38</v>
      </c>
      <c r="G560" s="299" t="s">
        <v>1998</v>
      </c>
      <c r="H560" s="241">
        <v>441800</v>
      </c>
      <c r="I560" s="20">
        <v>1284</v>
      </c>
      <c r="J560" s="20">
        <v>16</v>
      </c>
      <c r="K560" s="417">
        <v>80.25</v>
      </c>
      <c r="L560" s="243">
        <v>1284</v>
      </c>
      <c r="M560" s="20">
        <v>16</v>
      </c>
      <c r="N560" s="20">
        <v>80.25</v>
      </c>
      <c r="O560" s="20">
        <v>1545</v>
      </c>
      <c r="P560" s="20">
        <v>22</v>
      </c>
      <c r="Q560" s="20">
        <v>70.2</v>
      </c>
      <c r="R560" s="414">
        <v>1356</v>
      </c>
      <c r="S560" s="378">
        <v>17</v>
      </c>
      <c r="T560" s="415">
        <v>79.8</v>
      </c>
      <c r="U560" s="378">
        <v>1724</v>
      </c>
      <c r="V560" s="378">
        <v>22</v>
      </c>
      <c r="W560" s="378">
        <v>78.36</v>
      </c>
      <c r="X560" s="378">
        <v>1342</v>
      </c>
      <c r="Y560" s="416">
        <v>19</v>
      </c>
      <c r="Z560" s="203"/>
      <c r="AA560" s="241">
        <v>393400</v>
      </c>
      <c r="AB560" s="417">
        <v>75.375</v>
      </c>
      <c r="AC560" s="417">
        <v>47</v>
      </c>
      <c r="AD560" s="20">
        <v>145</v>
      </c>
      <c r="AE560" s="20">
        <v>8</v>
      </c>
      <c r="AF560" s="20">
        <v>603</v>
      </c>
      <c r="AH560" s="379"/>
      <c r="AI560" s="378"/>
      <c r="AJ560" s="378"/>
      <c r="AK560" s="378"/>
      <c r="AL560" s="378"/>
      <c r="AM560" s="378"/>
      <c r="AN560" s="63"/>
      <c r="AO560" s="418"/>
      <c r="AP560" s="378"/>
      <c r="AQ560" s="378"/>
      <c r="AR560" s="378"/>
      <c r="AS560" s="378"/>
      <c r="AT560" s="378"/>
      <c r="AU560" s="63"/>
      <c r="AV560" s="418"/>
      <c r="AW560" s="378"/>
      <c r="AX560" s="378"/>
      <c r="AY560" s="378"/>
      <c r="AZ560" s="378"/>
      <c r="BA560" s="378"/>
      <c r="BB560" s="63"/>
    </row>
    <row r="561" spans="1:59" x14ac:dyDescent="0.3">
      <c r="A561" s="21" t="s">
        <v>1342</v>
      </c>
      <c r="B561" s="21" t="s">
        <v>18</v>
      </c>
      <c r="C561" s="21" t="s">
        <v>18</v>
      </c>
      <c r="D561" s="299" t="s">
        <v>1998</v>
      </c>
      <c r="E561" s="299" t="s">
        <v>10</v>
      </c>
      <c r="F561" s="299" t="s">
        <v>10</v>
      </c>
      <c r="G561" s="299" t="s">
        <v>1998</v>
      </c>
      <c r="H561" s="241">
        <v>408100</v>
      </c>
      <c r="I561" s="20">
        <v>1186</v>
      </c>
      <c r="J561" s="20">
        <v>16</v>
      </c>
      <c r="K561" s="417">
        <v>74.125</v>
      </c>
      <c r="L561" s="243">
        <v>1186</v>
      </c>
      <c r="M561" s="20">
        <v>16</v>
      </c>
      <c r="N561" s="20">
        <v>74.125</v>
      </c>
      <c r="O561" s="20">
        <v>1717</v>
      </c>
      <c r="P561" s="20">
        <v>21</v>
      </c>
      <c r="Q561" s="20">
        <v>81.8</v>
      </c>
      <c r="R561" s="414">
        <v>1186</v>
      </c>
      <c r="S561" s="378">
        <v>14</v>
      </c>
      <c r="T561" s="415">
        <v>84.7</v>
      </c>
      <c r="U561" s="378">
        <v>1338</v>
      </c>
      <c r="V561" s="378">
        <v>17</v>
      </c>
      <c r="W561" s="378">
        <v>78.709999999999994</v>
      </c>
      <c r="X561" s="378">
        <v>1440</v>
      </c>
      <c r="Y561" s="416">
        <v>18</v>
      </c>
      <c r="Z561" s="298"/>
      <c r="AA561" s="241">
        <v>408100</v>
      </c>
      <c r="AB561" s="417">
        <v>28.5</v>
      </c>
      <c r="AC561" s="417">
        <v>28.5</v>
      </c>
      <c r="AD561" s="20">
        <v>174</v>
      </c>
      <c r="AE561" s="20">
        <v>2</v>
      </c>
      <c r="AF561" s="20">
        <v>57</v>
      </c>
      <c r="AH561" s="379"/>
      <c r="AI561" s="378"/>
      <c r="AJ561" s="378"/>
      <c r="AK561" s="378"/>
      <c r="AL561" s="378"/>
      <c r="AM561" s="378"/>
      <c r="AN561" s="25"/>
      <c r="AO561" s="418"/>
      <c r="AP561" s="378"/>
      <c r="AQ561" s="378"/>
      <c r="AR561" s="378"/>
      <c r="AS561" s="378"/>
      <c r="AT561" s="378"/>
      <c r="AU561" s="25"/>
      <c r="AV561" s="418"/>
      <c r="AW561" s="378"/>
      <c r="AX561" s="378"/>
      <c r="AY561" s="378"/>
      <c r="AZ561" s="378"/>
      <c r="BA561" s="378"/>
      <c r="BB561" s="25"/>
    </row>
    <row r="562" spans="1:59" x14ac:dyDescent="0.3">
      <c r="A562" s="21" t="s">
        <v>1343</v>
      </c>
      <c r="B562" s="21" t="s">
        <v>15</v>
      </c>
      <c r="C562" s="21" t="s">
        <v>15</v>
      </c>
      <c r="D562" s="299" t="s">
        <v>1998</v>
      </c>
      <c r="E562" s="299" t="s">
        <v>10</v>
      </c>
      <c r="F562" s="299" t="s">
        <v>10</v>
      </c>
      <c r="G562" s="299" t="s">
        <v>1998</v>
      </c>
      <c r="H562" s="241">
        <v>621300</v>
      </c>
      <c r="I562" s="20">
        <v>1775</v>
      </c>
      <c r="J562" s="20">
        <v>16</v>
      </c>
      <c r="K562" s="417">
        <v>110.9375</v>
      </c>
      <c r="L562" s="243">
        <v>1775</v>
      </c>
      <c r="M562" s="20">
        <v>16</v>
      </c>
      <c r="N562" s="20">
        <v>110.9375</v>
      </c>
      <c r="O562" s="20">
        <v>2511</v>
      </c>
      <c r="P562" s="20">
        <v>22</v>
      </c>
      <c r="Q562" s="20">
        <v>114.1</v>
      </c>
      <c r="R562" s="414">
        <v>1474</v>
      </c>
      <c r="S562" s="378">
        <v>17</v>
      </c>
      <c r="T562" s="415">
        <v>86.7</v>
      </c>
      <c r="U562" s="378">
        <v>1714</v>
      </c>
      <c r="V562" s="378">
        <v>20</v>
      </c>
      <c r="W562" s="378">
        <v>85.7</v>
      </c>
      <c r="X562" s="378">
        <v>1205</v>
      </c>
      <c r="Y562" s="416">
        <v>15</v>
      </c>
      <c r="Z562" s="298"/>
      <c r="AA562" s="241">
        <v>567900</v>
      </c>
      <c r="AB562" s="417">
        <v>107</v>
      </c>
      <c r="AC562" s="417">
        <v>111.66666666666667</v>
      </c>
      <c r="AD562" s="20">
        <v>96</v>
      </c>
      <c r="AE562" s="20">
        <v>8</v>
      </c>
      <c r="AF562" s="20">
        <v>856</v>
      </c>
      <c r="AH562" s="379"/>
      <c r="AI562" s="378"/>
      <c r="AJ562" s="378"/>
      <c r="AK562" s="378"/>
      <c r="AL562" s="378"/>
      <c r="AM562" s="378"/>
      <c r="AN562" s="25"/>
      <c r="AO562" s="418"/>
      <c r="AP562" s="378"/>
      <c r="AQ562" s="378"/>
      <c r="AR562" s="378"/>
      <c r="AS562" s="378"/>
      <c r="AT562" s="378"/>
      <c r="AU562" s="25"/>
      <c r="AV562" s="418"/>
      <c r="AW562" s="378"/>
      <c r="AX562" s="378"/>
      <c r="AY562" s="378"/>
      <c r="AZ562" s="378"/>
      <c r="BA562" s="378"/>
      <c r="BB562" s="25"/>
    </row>
    <row r="563" spans="1:59" x14ac:dyDescent="0.3">
      <c r="A563" s="21" t="s">
        <v>1344</v>
      </c>
      <c r="B563" s="21" t="s">
        <v>24</v>
      </c>
      <c r="C563" s="21" t="s">
        <v>24</v>
      </c>
      <c r="D563" s="299" t="s">
        <v>1998</v>
      </c>
      <c r="E563" s="435" t="s">
        <v>10</v>
      </c>
      <c r="F563" s="299" t="s">
        <v>1972</v>
      </c>
      <c r="G563" s="299" t="s">
        <v>38</v>
      </c>
      <c r="H563" s="241">
        <v>572100</v>
      </c>
      <c r="I563" s="20">
        <v>2286</v>
      </c>
      <c r="J563" s="20">
        <v>22</v>
      </c>
      <c r="K563" s="417">
        <v>103.90909090909091</v>
      </c>
      <c r="L563" s="243">
        <v>2286</v>
      </c>
      <c r="M563" s="20">
        <v>22</v>
      </c>
      <c r="N563" s="20">
        <v>103.90909090909091</v>
      </c>
      <c r="O563" s="20">
        <v>2391</v>
      </c>
      <c r="P563" s="20">
        <v>22</v>
      </c>
      <c r="Q563" s="20">
        <v>108.7</v>
      </c>
      <c r="R563" s="414">
        <v>1807</v>
      </c>
      <c r="S563" s="378">
        <v>17</v>
      </c>
      <c r="T563" s="415">
        <v>106.3</v>
      </c>
      <c r="U563" s="378">
        <v>2312</v>
      </c>
      <c r="V563" s="378">
        <v>22</v>
      </c>
      <c r="W563" s="378">
        <v>105.09</v>
      </c>
      <c r="X563" s="378">
        <v>2173</v>
      </c>
      <c r="Y563" s="416">
        <v>21</v>
      </c>
      <c r="Z563" s="280"/>
      <c r="AA563" s="241">
        <v>506500</v>
      </c>
      <c r="AB563" s="417">
        <v>92.875</v>
      </c>
      <c r="AC563" s="417">
        <v>107.66666666666667</v>
      </c>
      <c r="AD563" s="20">
        <v>68</v>
      </c>
      <c r="AE563" s="20">
        <v>8</v>
      </c>
      <c r="AF563" s="20">
        <v>743</v>
      </c>
      <c r="AH563" s="379"/>
      <c r="AI563" s="378"/>
      <c r="AJ563" s="378"/>
      <c r="AK563" s="378"/>
      <c r="AL563" s="378"/>
      <c r="AM563" s="378"/>
      <c r="AN563" s="25"/>
      <c r="AO563" s="418"/>
      <c r="AP563" s="378"/>
      <c r="AQ563" s="378"/>
      <c r="AR563" s="378"/>
      <c r="AS563" s="378"/>
      <c r="AT563" s="378"/>
      <c r="AU563" s="25"/>
      <c r="AV563" s="418"/>
      <c r="AW563" s="378"/>
      <c r="AX563" s="378"/>
      <c r="AY563" s="378"/>
      <c r="AZ563" s="378"/>
      <c r="BA563" s="378"/>
      <c r="BB563" s="25"/>
    </row>
    <row r="564" spans="1:59" x14ac:dyDescent="0.3">
      <c r="A564" s="21" t="s">
        <v>1688</v>
      </c>
      <c r="B564" s="21" t="s">
        <v>12</v>
      </c>
      <c r="C564" s="21" t="s">
        <v>12</v>
      </c>
      <c r="D564" s="299" t="s">
        <v>1998</v>
      </c>
      <c r="E564" s="299" t="s">
        <v>9</v>
      </c>
      <c r="F564" s="299" t="s">
        <v>9</v>
      </c>
      <c r="G564" s="299" t="s">
        <v>1998</v>
      </c>
      <c r="H564" s="241">
        <v>248000</v>
      </c>
      <c r="I564" s="20">
        <v>496</v>
      </c>
      <c r="J564" s="20">
        <v>11</v>
      </c>
      <c r="K564" s="417">
        <v>45.090909090909093</v>
      </c>
      <c r="L564" s="243">
        <v>496</v>
      </c>
      <c r="M564" s="20">
        <v>11</v>
      </c>
      <c r="N564" s="20">
        <v>45.090909090909093</v>
      </c>
      <c r="O564" s="20">
        <v>0</v>
      </c>
      <c r="P564" s="20">
        <v>0</v>
      </c>
      <c r="Q564" s="20">
        <v>0</v>
      </c>
      <c r="R564" s="414">
        <v>0</v>
      </c>
      <c r="S564" s="378">
        <v>0</v>
      </c>
      <c r="T564" s="415">
        <v>0</v>
      </c>
      <c r="U564" s="378">
        <v>0</v>
      </c>
      <c r="V564" s="378">
        <v>0</v>
      </c>
      <c r="W564" s="378">
        <v>0</v>
      </c>
      <c r="X564" s="378">
        <v>0</v>
      </c>
      <c r="Y564" s="416">
        <v>0</v>
      </c>
      <c r="Z564" s="21"/>
      <c r="AA564" s="241">
        <v>248300</v>
      </c>
      <c r="AB564" s="417">
        <v>3</v>
      </c>
      <c r="AC564" s="417">
        <v>3</v>
      </c>
      <c r="AD564" s="20">
        <v>92</v>
      </c>
      <c r="AE564" s="20">
        <v>1</v>
      </c>
      <c r="AF564" s="20">
        <v>3</v>
      </c>
      <c r="AH564" s="379"/>
      <c r="AI564" s="378"/>
      <c r="AJ564" s="378"/>
      <c r="AK564" s="378"/>
      <c r="AL564" s="378"/>
      <c r="AM564" s="378"/>
      <c r="AN564" s="21"/>
      <c r="AO564" s="418"/>
      <c r="AP564" s="378"/>
      <c r="AQ564" s="378"/>
      <c r="AR564" s="378"/>
      <c r="AS564" s="378"/>
      <c r="AT564" s="378"/>
      <c r="AU564" s="21"/>
      <c r="AV564" s="418"/>
      <c r="AW564" s="378"/>
      <c r="AX564" s="378"/>
      <c r="AY564" s="378"/>
      <c r="AZ564" s="378"/>
      <c r="BA564" s="378"/>
      <c r="BB564" s="21"/>
    </row>
    <row r="565" spans="1:59" x14ac:dyDescent="0.3">
      <c r="A565" s="199" t="s">
        <v>1346</v>
      </c>
      <c r="B565" s="199" t="s">
        <v>23</v>
      </c>
      <c r="C565" s="199" t="s">
        <v>23</v>
      </c>
      <c r="D565" s="441" t="s">
        <v>1998</v>
      </c>
      <c r="E565" s="441" t="s">
        <v>9</v>
      </c>
      <c r="F565" s="441" t="s">
        <v>9</v>
      </c>
      <c r="G565" s="441" t="s">
        <v>1998</v>
      </c>
      <c r="H565" s="245">
        <v>123900</v>
      </c>
      <c r="I565" s="246">
        <v>0</v>
      </c>
      <c r="J565" s="246">
        <v>0</v>
      </c>
      <c r="K565" s="442" t="s">
        <v>1020</v>
      </c>
      <c r="L565" s="322">
        <v>0</v>
      </c>
      <c r="M565" s="246">
        <v>0</v>
      </c>
      <c r="N565" s="246">
        <v>0</v>
      </c>
      <c r="O565" s="246">
        <v>0</v>
      </c>
      <c r="P565" s="246">
        <v>0</v>
      </c>
      <c r="Q565" s="246">
        <v>0</v>
      </c>
      <c r="R565" s="443">
        <v>0</v>
      </c>
      <c r="S565" s="444">
        <v>0</v>
      </c>
      <c r="T565" s="445">
        <v>0</v>
      </c>
      <c r="U565" s="444">
        <v>0</v>
      </c>
      <c r="V565" s="444">
        <v>0</v>
      </c>
      <c r="W565" s="444">
        <v>0</v>
      </c>
      <c r="X565" s="444">
        <v>0</v>
      </c>
      <c r="Y565" s="446">
        <v>0</v>
      </c>
      <c r="Z565" s="199"/>
      <c r="AA565" s="245">
        <v>123900</v>
      </c>
      <c r="AB565" s="442">
        <v>0</v>
      </c>
      <c r="AC565" s="442">
        <v>0</v>
      </c>
      <c r="AD565" s="246">
        <v>23</v>
      </c>
      <c r="AE565" s="246">
        <v>0</v>
      </c>
      <c r="AF565" s="246">
        <v>0</v>
      </c>
      <c r="AG565" s="200"/>
      <c r="AH565" s="449"/>
      <c r="AI565" s="444"/>
      <c r="AJ565" s="444"/>
      <c r="AK565" s="444"/>
      <c r="AL565" s="444"/>
      <c r="AM565" s="444"/>
      <c r="AN565" s="199"/>
      <c r="AO565" s="450"/>
      <c r="AP565" s="444"/>
      <c r="AQ565" s="444"/>
      <c r="AR565" s="444"/>
      <c r="AS565" s="444"/>
      <c r="AT565" s="444"/>
      <c r="AU565" s="199"/>
      <c r="AV565" s="450"/>
      <c r="AW565" s="444"/>
      <c r="AX565" s="444"/>
      <c r="AY565" s="444"/>
      <c r="AZ565" s="444"/>
      <c r="BA565" s="444"/>
      <c r="BB565" s="199"/>
    </row>
    <row r="566" spans="1:59" x14ac:dyDescent="0.3">
      <c r="A566" s="21" t="s">
        <v>1347</v>
      </c>
      <c r="B566" s="21" t="s">
        <v>41</v>
      </c>
      <c r="C566" s="21" t="s">
        <v>41</v>
      </c>
      <c r="D566" s="299" t="s">
        <v>1998</v>
      </c>
      <c r="E566" s="435" t="s">
        <v>9</v>
      </c>
      <c r="F566" s="299" t="s">
        <v>9</v>
      </c>
      <c r="G566" s="299" t="s">
        <v>1998</v>
      </c>
      <c r="H566" s="241">
        <v>345800</v>
      </c>
      <c r="I566" s="20">
        <v>1256</v>
      </c>
      <c r="J566" s="20">
        <v>20</v>
      </c>
      <c r="K566" s="417">
        <v>62.8</v>
      </c>
      <c r="L566" s="243">
        <v>1256</v>
      </c>
      <c r="M566" s="20">
        <v>20</v>
      </c>
      <c r="N566" s="20">
        <v>62.8</v>
      </c>
      <c r="O566" s="20">
        <v>0</v>
      </c>
      <c r="P566" s="20">
        <v>0</v>
      </c>
      <c r="Q566" s="20">
        <v>0</v>
      </c>
      <c r="R566" s="414">
        <v>1089</v>
      </c>
      <c r="S566" s="378">
        <v>17</v>
      </c>
      <c r="T566" s="415">
        <v>64.099999999999994</v>
      </c>
      <c r="U566" s="378">
        <v>752</v>
      </c>
      <c r="V566" s="378">
        <v>13</v>
      </c>
      <c r="W566" s="378">
        <v>57.85</v>
      </c>
      <c r="X566" s="378">
        <v>164</v>
      </c>
      <c r="Y566" s="416">
        <v>3</v>
      </c>
      <c r="Z566" s="21"/>
      <c r="AA566" s="241">
        <v>285400</v>
      </c>
      <c r="AB566" s="417">
        <v>51.5</v>
      </c>
      <c r="AC566" s="417">
        <v>56.666666666666664</v>
      </c>
      <c r="AD566" s="20">
        <v>37</v>
      </c>
      <c r="AE566" s="20">
        <v>8</v>
      </c>
      <c r="AF566" s="20">
        <v>412</v>
      </c>
      <c r="AH566" s="379"/>
      <c r="AI566" s="378"/>
      <c r="AJ566" s="378"/>
      <c r="AK566" s="378"/>
      <c r="AL566" s="378"/>
      <c r="AM566" s="378"/>
      <c r="AN566" s="21"/>
      <c r="AO566" s="418"/>
      <c r="AP566" s="378"/>
      <c r="AQ566" s="378"/>
      <c r="AR566" s="378"/>
      <c r="AS566" s="378"/>
      <c r="AT566" s="378"/>
      <c r="AU566" s="21"/>
      <c r="AV566" s="418"/>
      <c r="AW566" s="378"/>
      <c r="AX566" s="378"/>
      <c r="AY566" s="378"/>
      <c r="AZ566" s="378"/>
      <c r="BA566" s="378"/>
      <c r="BB566" s="21"/>
    </row>
    <row r="567" spans="1:59" x14ac:dyDescent="0.3">
      <c r="A567" s="21" t="s">
        <v>1348</v>
      </c>
      <c r="B567" s="21" t="s">
        <v>13</v>
      </c>
      <c r="C567" s="21" t="s">
        <v>13</v>
      </c>
      <c r="D567" s="299" t="s">
        <v>1998</v>
      </c>
      <c r="E567" s="299" t="s">
        <v>9</v>
      </c>
      <c r="F567" s="299" t="s">
        <v>9</v>
      </c>
      <c r="G567" s="299" t="s">
        <v>1998</v>
      </c>
      <c r="H567" s="241">
        <v>364600</v>
      </c>
      <c r="I567" s="20">
        <v>596</v>
      </c>
      <c r="J567" s="20">
        <v>9</v>
      </c>
      <c r="K567" s="417">
        <v>66.222222222222229</v>
      </c>
      <c r="L567" s="243">
        <v>596</v>
      </c>
      <c r="M567" s="20">
        <v>9</v>
      </c>
      <c r="N567" s="20">
        <v>66.222222222222229</v>
      </c>
      <c r="O567" s="20">
        <v>560</v>
      </c>
      <c r="P567" s="20">
        <v>9</v>
      </c>
      <c r="Q567" s="20">
        <v>62.2</v>
      </c>
      <c r="R567" s="414">
        <v>211</v>
      </c>
      <c r="S567" s="378">
        <v>4</v>
      </c>
      <c r="T567" s="415">
        <v>52.8</v>
      </c>
      <c r="U567" s="378">
        <v>0</v>
      </c>
      <c r="V567" s="378">
        <v>0</v>
      </c>
      <c r="W567" s="378">
        <v>0</v>
      </c>
      <c r="X567" s="378">
        <v>0</v>
      </c>
      <c r="Y567" s="416">
        <v>0</v>
      </c>
      <c r="Z567" s="21"/>
      <c r="AA567" s="241">
        <v>355200</v>
      </c>
      <c r="AB567" s="417">
        <v>62.875</v>
      </c>
      <c r="AC567" s="417">
        <v>79.666666666666671</v>
      </c>
      <c r="AD567" s="20">
        <v>51</v>
      </c>
      <c r="AE567" s="20">
        <v>8</v>
      </c>
      <c r="AF567" s="20">
        <v>503</v>
      </c>
      <c r="AH567" s="379"/>
      <c r="AI567" s="378"/>
      <c r="AJ567" s="378"/>
      <c r="AK567" s="378"/>
      <c r="AL567" s="378"/>
      <c r="AM567" s="378"/>
      <c r="AN567" s="21"/>
      <c r="AO567" s="418"/>
      <c r="AP567" s="378"/>
      <c r="AQ567" s="378"/>
      <c r="AR567" s="378"/>
      <c r="AS567" s="378"/>
      <c r="AT567" s="378"/>
      <c r="AU567" s="21"/>
      <c r="AV567" s="418"/>
      <c r="AW567" s="378"/>
      <c r="AX567" s="378"/>
      <c r="AY567" s="378"/>
      <c r="AZ567" s="378"/>
      <c r="BA567" s="378"/>
      <c r="BB567" s="21"/>
    </row>
    <row r="568" spans="1:59" x14ac:dyDescent="0.3">
      <c r="A568" s="21" t="s">
        <v>1349</v>
      </c>
      <c r="B568" s="21" t="s">
        <v>16</v>
      </c>
      <c r="C568" s="21" t="s">
        <v>16</v>
      </c>
      <c r="D568" s="299" t="s">
        <v>1998</v>
      </c>
      <c r="E568" s="299" t="s">
        <v>9</v>
      </c>
      <c r="F568" s="299" t="s">
        <v>9</v>
      </c>
      <c r="G568" s="299" t="s">
        <v>1998</v>
      </c>
      <c r="H568" s="241">
        <v>328600</v>
      </c>
      <c r="I568" s="20">
        <v>1134</v>
      </c>
      <c r="J568" s="20">
        <v>19</v>
      </c>
      <c r="K568" s="417">
        <v>59.684210526315788</v>
      </c>
      <c r="L568" s="243">
        <v>1134</v>
      </c>
      <c r="M568" s="20">
        <v>19</v>
      </c>
      <c r="N568" s="20">
        <v>59.684210526315788</v>
      </c>
      <c r="O568" s="20">
        <v>558</v>
      </c>
      <c r="P568" s="20">
        <v>10</v>
      </c>
      <c r="Q568" s="20">
        <v>55.8</v>
      </c>
      <c r="R568" s="414">
        <v>0</v>
      </c>
      <c r="S568" s="378">
        <v>0</v>
      </c>
      <c r="T568" s="415">
        <v>0</v>
      </c>
      <c r="U568" s="378">
        <v>603</v>
      </c>
      <c r="V568" s="378">
        <v>11</v>
      </c>
      <c r="W568" s="378">
        <v>54.82</v>
      </c>
      <c r="X568" s="378">
        <v>1058</v>
      </c>
      <c r="Y568" s="416">
        <v>21</v>
      </c>
      <c r="Z568" s="21"/>
      <c r="AA568" s="241">
        <v>275700</v>
      </c>
      <c r="AB568" s="417">
        <v>58.25</v>
      </c>
      <c r="AC568" s="417">
        <v>49.333333333333336</v>
      </c>
      <c r="AD568" s="20">
        <v>41</v>
      </c>
      <c r="AE568" s="20">
        <v>8</v>
      </c>
      <c r="AF568" s="20">
        <v>466</v>
      </c>
      <c r="AH568" s="379"/>
      <c r="AI568" s="378"/>
      <c r="AJ568" s="378"/>
      <c r="AK568" s="378"/>
      <c r="AL568" s="378"/>
      <c r="AM568" s="378"/>
      <c r="AN568" s="21"/>
      <c r="AO568" s="418"/>
      <c r="AP568" s="378"/>
      <c r="AQ568" s="378"/>
      <c r="AR568" s="378"/>
      <c r="AS568" s="378"/>
      <c r="AT568" s="378"/>
      <c r="AU568" s="21"/>
      <c r="AV568" s="418"/>
      <c r="AW568" s="378"/>
      <c r="AX568" s="378"/>
      <c r="AY568" s="378"/>
      <c r="AZ568" s="378"/>
      <c r="BA568" s="378"/>
      <c r="BB568" s="21"/>
    </row>
    <row r="569" spans="1:59" x14ac:dyDescent="0.3">
      <c r="A569" s="21" t="s">
        <v>1689</v>
      </c>
      <c r="B569" s="21" t="s">
        <v>19</v>
      </c>
      <c r="C569" s="21" t="s">
        <v>19</v>
      </c>
      <c r="D569" s="299" t="s">
        <v>1998</v>
      </c>
      <c r="E569" s="435" t="s">
        <v>38</v>
      </c>
      <c r="F569" s="299" t="s">
        <v>9</v>
      </c>
      <c r="G569" s="299" t="s">
        <v>38</v>
      </c>
      <c r="H569" s="241">
        <v>271600</v>
      </c>
      <c r="I569" s="20">
        <v>546</v>
      </c>
      <c r="J569" s="20">
        <v>11</v>
      </c>
      <c r="K569" s="417">
        <v>49.636363636363633</v>
      </c>
      <c r="L569" s="243">
        <v>546</v>
      </c>
      <c r="M569" s="20">
        <v>11</v>
      </c>
      <c r="N569" s="20">
        <v>49.636363636363633</v>
      </c>
      <c r="O569" s="20">
        <v>167</v>
      </c>
      <c r="P569" s="20">
        <v>3</v>
      </c>
      <c r="Q569" s="20">
        <v>55.7</v>
      </c>
      <c r="R569" s="414">
        <v>0</v>
      </c>
      <c r="S569" s="378">
        <v>0</v>
      </c>
      <c r="T569" s="415">
        <v>0</v>
      </c>
      <c r="U569" s="378">
        <v>0</v>
      </c>
      <c r="V569" s="378">
        <v>0</v>
      </c>
      <c r="W569" s="378">
        <v>0</v>
      </c>
      <c r="X569" s="378">
        <v>0</v>
      </c>
      <c r="Y569" s="416">
        <v>0</v>
      </c>
      <c r="Z569" s="21"/>
      <c r="AA569" s="241">
        <v>286600</v>
      </c>
      <c r="AB569" s="417">
        <v>52.142857142857146</v>
      </c>
      <c r="AC569" s="417">
        <v>62</v>
      </c>
      <c r="AD569" s="20">
        <v>47</v>
      </c>
      <c r="AE569" s="20">
        <v>7</v>
      </c>
      <c r="AF569" s="20">
        <v>365</v>
      </c>
      <c r="AH569" s="379"/>
      <c r="AI569" s="378"/>
      <c r="AJ569" s="378"/>
      <c r="AK569" s="378"/>
      <c r="AL569" s="378"/>
      <c r="AM569" s="378"/>
      <c r="AN569" s="63"/>
      <c r="AO569" s="418"/>
      <c r="AP569" s="378"/>
      <c r="AQ569" s="378"/>
      <c r="AR569" s="378"/>
      <c r="AS569" s="378"/>
      <c r="AT569" s="378"/>
      <c r="AU569" s="63"/>
      <c r="AV569" s="418"/>
      <c r="AW569" s="378"/>
      <c r="AX569" s="378"/>
      <c r="AY569" s="378"/>
      <c r="AZ569" s="378"/>
      <c r="BA569" s="378"/>
      <c r="BB569" s="63"/>
    </row>
    <row r="570" spans="1:59" x14ac:dyDescent="0.3">
      <c r="A570" s="199" t="s">
        <v>1548</v>
      </c>
      <c r="B570" s="199" t="s">
        <v>12</v>
      </c>
      <c r="C570" s="199" t="s">
        <v>12</v>
      </c>
      <c r="D570" s="441" t="s">
        <v>1998</v>
      </c>
      <c r="E570" s="435" t="s">
        <v>38</v>
      </c>
      <c r="F570" s="441" t="s">
        <v>1972</v>
      </c>
      <c r="G570" s="441" t="s">
        <v>38</v>
      </c>
      <c r="H570" s="245">
        <v>173400</v>
      </c>
      <c r="I570" s="246">
        <v>45</v>
      </c>
      <c r="J570" s="246">
        <v>1</v>
      </c>
      <c r="K570" s="442">
        <v>45</v>
      </c>
      <c r="L570" s="322">
        <v>45</v>
      </c>
      <c r="M570" s="246">
        <v>1</v>
      </c>
      <c r="N570" s="246">
        <v>45</v>
      </c>
      <c r="O570" s="246">
        <v>40</v>
      </c>
      <c r="P570" s="246">
        <v>2</v>
      </c>
      <c r="Q570" s="246">
        <v>20</v>
      </c>
      <c r="R570" s="443">
        <v>0</v>
      </c>
      <c r="S570" s="444">
        <v>0</v>
      </c>
      <c r="T570" s="445">
        <v>0</v>
      </c>
      <c r="U570" s="444">
        <v>0</v>
      </c>
      <c r="V570" s="444">
        <v>0</v>
      </c>
      <c r="W570" s="444">
        <v>0</v>
      </c>
      <c r="X570" s="444">
        <v>0</v>
      </c>
      <c r="Y570" s="446">
        <v>0</v>
      </c>
      <c r="Z570" s="246"/>
      <c r="AA570" s="245">
        <v>276300</v>
      </c>
      <c r="AB570" s="442">
        <v>59.857142857142854</v>
      </c>
      <c r="AC570" s="442">
        <v>55.666666666666664</v>
      </c>
      <c r="AD570" s="246">
        <v>36</v>
      </c>
      <c r="AE570" s="246">
        <v>7</v>
      </c>
      <c r="AF570" s="246">
        <v>419</v>
      </c>
      <c r="AG570" s="200"/>
      <c r="AH570" s="449"/>
      <c r="AI570" s="444"/>
      <c r="AJ570" s="444"/>
      <c r="AK570" s="444"/>
      <c r="AL570" s="444"/>
      <c r="AM570" s="444"/>
      <c r="AN570" s="246"/>
      <c r="AO570" s="450"/>
      <c r="AP570" s="444"/>
      <c r="AQ570" s="444"/>
      <c r="AR570" s="444"/>
      <c r="AS570" s="444"/>
      <c r="AT570" s="444"/>
      <c r="AU570" s="246"/>
      <c r="AV570" s="450"/>
      <c r="AW570" s="444"/>
      <c r="AX570" s="444"/>
      <c r="AY570" s="444"/>
      <c r="AZ570" s="444"/>
      <c r="BA570" s="444"/>
      <c r="BB570" s="246"/>
    </row>
    <row r="571" spans="1:59" x14ac:dyDescent="0.3">
      <c r="A571" s="21" t="s">
        <v>924</v>
      </c>
      <c r="B571" s="21" t="s">
        <v>14</v>
      </c>
      <c r="C571" s="21" t="s">
        <v>14</v>
      </c>
      <c r="D571" s="299" t="s">
        <v>1998</v>
      </c>
      <c r="E571" s="435" t="s">
        <v>10</v>
      </c>
      <c r="F571" s="299" t="s">
        <v>1971</v>
      </c>
      <c r="G571" s="299" t="s">
        <v>38</v>
      </c>
      <c r="H571" s="241">
        <v>520700.00000000006</v>
      </c>
      <c r="I571" s="20">
        <v>1986</v>
      </c>
      <c r="J571" s="20">
        <v>21</v>
      </c>
      <c r="K571" s="417">
        <v>94.571428571428569</v>
      </c>
      <c r="L571" s="243">
        <v>1986</v>
      </c>
      <c r="M571" s="20">
        <v>21</v>
      </c>
      <c r="N571" s="20">
        <v>94.571428571428569</v>
      </c>
      <c r="O571" s="20">
        <v>1628</v>
      </c>
      <c r="P571" s="20">
        <v>18</v>
      </c>
      <c r="Q571" s="20">
        <v>90.4</v>
      </c>
      <c r="R571" s="414">
        <v>1433</v>
      </c>
      <c r="S571" s="378">
        <v>13</v>
      </c>
      <c r="T571" s="415">
        <v>110.2</v>
      </c>
      <c r="U571" s="378">
        <v>2295</v>
      </c>
      <c r="V571" s="378">
        <v>22</v>
      </c>
      <c r="W571" s="378">
        <v>104.32</v>
      </c>
      <c r="X571" s="378">
        <v>2174</v>
      </c>
      <c r="Y571" s="416">
        <v>21</v>
      </c>
      <c r="Z571" s="21"/>
      <c r="AA571" s="241">
        <v>516000</v>
      </c>
      <c r="AB571" s="417">
        <v>103</v>
      </c>
      <c r="AC571" s="417">
        <v>87</v>
      </c>
      <c r="AD571" s="20">
        <v>123</v>
      </c>
      <c r="AE571" s="20">
        <v>7</v>
      </c>
      <c r="AF571" s="20">
        <v>721</v>
      </c>
      <c r="AH571" s="379"/>
      <c r="AI571" s="378"/>
      <c r="AJ571" s="378"/>
      <c r="AK571" s="378"/>
      <c r="AL571" s="378"/>
      <c r="AM571" s="378"/>
      <c r="AN571" s="21"/>
      <c r="AO571" s="418"/>
      <c r="AP571" s="378"/>
      <c r="AQ571" s="378"/>
      <c r="AR571" s="378"/>
      <c r="AS571" s="378"/>
      <c r="AT571" s="378"/>
      <c r="AU571" s="21"/>
      <c r="AV571" s="418"/>
      <c r="AW571" s="378"/>
      <c r="AX571" s="378"/>
      <c r="AY571" s="378"/>
      <c r="AZ571" s="378"/>
      <c r="BA571" s="378"/>
      <c r="BB571" s="21"/>
    </row>
    <row r="572" spans="1:59" x14ac:dyDescent="0.3">
      <c r="A572" s="21" t="s">
        <v>1350</v>
      </c>
      <c r="B572" s="21" t="s">
        <v>22</v>
      </c>
      <c r="C572" s="21" t="s">
        <v>22</v>
      </c>
      <c r="D572" s="299" t="s">
        <v>1998</v>
      </c>
      <c r="E572" s="299" t="s">
        <v>1971</v>
      </c>
      <c r="F572" s="299" t="s">
        <v>1971</v>
      </c>
      <c r="G572" s="299" t="s">
        <v>1998</v>
      </c>
      <c r="H572" s="241">
        <v>265400</v>
      </c>
      <c r="I572" s="20">
        <v>723</v>
      </c>
      <c r="J572" s="20">
        <v>15</v>
      </c>
      <c r="K572" s="417">
        <v>48.2</v>
      </c>
      <c r="L572" s="243">
        <v>723</v>
      </c>
      <c r="M572" s="20">
        <v>15</v>
      </c>
      <c r="N572" s="20">
        <v>48.2</v>
      </c>
      <c r="O572" s="20">
        <v>0</v>
      </c>
      <c r="P572" s="20">
        <v>0</v>
      </c>
      <c r="Q572" s="20">
        <v>0</v>
      </c>
      <c r="R572" s="414">
        <v>135</v>
      </c>
      <c r="S572" s="378">
        <v>3</v>
      </c>
      <c r="T572" s="415">
        <v>45</v>
      </c>
      <c r="U572" s="378">
        <v>0</v>
      </c>
      <c r="V572" s="378">
        <v>0</v>
      </c>
      <c r="W572" s="378">
        <v>0</v>
      </c>
      <c r="X572" s="378">
        <v>0</v>
      </c>
      <c r="Y572" s="416">
        <v>0</v>
      </c>
      <c r="Z572" s="298"/>
      <c r="AA572" s="241">
        <v>265400</v>
      </c>
      <c r="AB572" s="417">
        <v>58</v>
      </c>
      <c r="AC572" s="417">
        <v>58</v>
      </c>
      <c r="AD572" s="20">
        <v>44</v>
      </c>
      <c r="AE572" s="20">
        <v>1</v>
      </c>
      <c r="AF572" s="20">
        <v>58</v>
      </c>
      <c r="AH572" s="379"/>
      <c r="AI572" s="378"/>
      <c r="AJ572" s="378"/>
      <c r="AK572" s="378"/>
      <c r="AL572" s="378"/>
      <c r="AM572" s="378"/>
      <c r="AN572" s="21"/>
      <c r="AO572" s="418"/>
      <c r="AP572" s="378"/>
      <c r="AQ572" s="378"/>
      <c r="AR572" s="378"/>
      <c r="AS572" s="378"/>
      <c r="AT572" s="378"/>
      <c r="AU572" s="21"/>
      <c r="AV572" s="418"/>
      <c r="AW572" s="378"/>
      <c r="AX572" s="378"/>
      <c r="AY572" s="378"/>
      <c r="AZ572" s="378"/>
      <c r="BA572" s="378"/>
      <c r="BB572" s="21"/>
    </row>
    <row r="573" spans="1:59" x14ac:dyDescent="0.3">
      <c r="A573" s="199" t="s">
        <v>1690</v>
      </c>
      <c r="B573" s="199" t="s">
        <v>41</v>
      </c>
      <c r="C573" s="199" t="s">
        <v>41</v>
      </c>
      <c r="D573" s="441" t="s">
        <v>1998</v>
      </c>
      <c r="E573" s="441" t="s">
        <v>1972</v>
      </c>
      <c r="F573" s="441" t="s">
        <v>1972</v>
      </c>
      <c r="G573" s="441" t="s">
        <v>1998</v>
      </c>
      <c r="H573" s="245">
        <v>123900</v>
      </c>
      <c r="I573" s="246">
        <v>0</v>
      </c>
      <c r="J573" s="246">
        <v>0</v>
      </c>
      <c r="K573" s="442" t="s">
        <v>1020</v>
      </c>
      <c r="L573" s="322">
        <v>0</v>
      </c>
      <c r="M573" s="246">
        <v>0</v>
      </c>
      <c r="N573" s="246">
        <v>0</v>
      </c>
      <c r="O573" s="246">
        <v>0</v>
      </c>
      <c r="P573" s="246">
        <v>0</v>
      </c>
      <c r="Q573" s="246">
        <v>0</v>
      </c>
      <c r="R573" s="443">
        <v>0</v>
      </c>
      <c r="S573" s="444">
        <v>0</v>
      </c>
      <c r="T573" s="445">
        <v>0</v>
      </c>
      <c r="U573" s="444">
        <v>0</v>
      </c>
      <c r="V573" s="444">
        <v>0</v>
      </c>
      <c r="W573" s="444">
        <v>0</v>
      </c>
      <c r="X573" s="444">
        <v>0</v>
      </c>
      <c r="Y573" s="446">
        <v>0</v>
      </c>
      <c r="Z573" s="199"/>
      <c r="AA573" s="245">
        <v>123900</v>
      </c>
      <c r="AB573" s="442">
        <v>0</v>
      </c>
      <c r="AC573" s="442">
        <v>0</v>
      </c>
      <c r="AD573" s="246">
        <v>23</v>
      </c>
      <c r="AE573" s="246">
        <v>0</v>
      </c>
      <c r="AF573" s="246">
        <v>0</v>
      </c>
      <c r="AG573" s="200"/>
      <c r="AH573" s="449"/>
      <c r="AI573" s="444"/>
      <c r="AJ573" s="444"/>
      <c r="AK573" s="444"/>
      <c r="AL573" s="444"/>
      <c r="AM573" s="444"/>
      <c r="AN573" s="199"/>
      <c r="AO573" s="450"/>
      <c r="AP573" s="444"/>
      <c r="AQ573" s="444"/>
      <c r="AR573" s="444"/>
      <c r="AS573" s="444"/>
      <c r="AT573" s="444"/>
      <c r="AU573" s="199"/>
      <c r="AV573" s="450"/>
      <c r="AW573" s="444"/>
      <c r="AX573" s="444"/>
      <c r="AY573" s="444"/>
      <c r="AZ573" s="444"/>
      <c r="BA573" s="444"/>
      <c r="BB573" s="199"/>
    </row>
    <row r="574" spans="1:59" x14ac:dyDescent="0.3">
      <c r="A574" s="21" t="s">
        <v>1604</v>
      </c>
      <c r="B574" s="21" t="s">
        <v>15</v>
      </c>
      <c r="C574" s="21" t="s">
        <v>15</v>
      </c>
      <c r="D574" s="299" t="s">
        <v>1998</v>
      </c>
      <c r="E574" s="435" t="s">
        <v>38</v>
      </c>
      <c r="F574" s="299" t="s">
        <v>1972</v>
      </c>
      <c r="G574" s="299" t="s">
        <v>38</v>
      </c>
      <c r="H574" s="241">
        <v>314400</v>
      </c>
      <c r="I574" s="20">
        <v>1028</v>
      </c>
      <c r="J574" s="20">
        <v>18</v>
      </c>
      <c r="K574" s="417">
        <v>57.111111111111114</v>
      </c>
      <c r="L574" s="243">
        <v>1028</v>
      </c>
      <c r="M574" s="20">
        <v>18</v>
      </c>
      <c r="N574" s="20">
        <v>57.111111111111114</v>
      </c>
      <c r="O574" s="20">
        <v>952</v>
      </c>
      <c r="P574" s="20">
        <v>19</v>
      </c>
      <c r="Q574" s="20">
        <v>50.1</v>
      </c>
      <c r="R574" s="414">
        <v>0</v>
      </c>
      <c r="S574" s="378">
        <v>0</v>
      </c>
      <c r="T574" s="415">
        <v>0</v>
      </c>
      <c r="U574" s="378">
        <v>0</v>
      </c>
      <c r="V574" s="378">
        <v>0</v>
      </c>
      <c r="W574" s="378">
        <v>0</v>
      </c>
      <c r="X574" s="378">
        <v>0</v>
      </c>
      <c r="Y574" s="416">
        <v>0</v>
      </c>
      <c r="Z574" s="21"/>
      <c r="AA574" s="241">
        <v>339600</v>
      </c>
      <c r="AB574" s="417">
        <v>68.5</v>
      </c>
      <c r="AC574" s="417">
        <v>65.666666666666671</v>
      </c>
      <c r="AD574" s="20">
        <v>77</v>
      </c>
      <c r="AE574" s="20">
        <v>8</v>
      </c>
      <c r="AF574" s="20">
        <v>548</v>
      </c>
      <c r="AH574" s="379"/>
      <c r="AI574" s="378"/>
      <c r="AJ574" s="378"/>
      <c r="AK574" s="378"/>
      <c r="AL574" s="378"/>
      <c r="AM574" s="378"/>
      <c r="AN574" s="21"/>
      <c r="AO574" s="418"/>
      <c r="AP574" s="378"/>
      <c r="AQ574" s="378"/>
      <c r="AR574" s="378"/>
      <c r="AS574" s="378"/>
      <c r="AT574" s="378"/>
      <c r="AU574" s="21"/>
      <c r="AV574" s="418"/>
      <c r="AW574" s="378"/>
      <c r="AX574" s="378"/>
      <c r="AY574" s="378"/>
      <c r="AZ574" s="378"/>
      <c r="BA574" s="378"/>
      <c r="BB574" s="21"/>
    </row>
    <row r="575" spans="1:59" x14ac:dyDescent="0.3">
      <c r="A575" s="21" t="s">
        <v>1351</v>
      </c>
      <c r="B575" s="21" t="s">
        <v>19</v>
      </c>
      <c r="C575" s="21" t="s">
        <v>19</v>
      </c>
      <c r="D575" s="299" t="s">
        <v>1998</v>
      </c>
      <c r="E575" s="435" t="s">
        <v>10</v>
      </c>
      <c r="F575" s="299" t="s">
        <v>1971</v>
      </c>
      <c r="G575" s="299" t="s">
        <v>38</v>
      </c>
      <c r="H575" s="241">
        <v>520299.99999999994</v>
      </c>
      <c r="I575" s="20">
        <v>1512</v>
      </c>
      <c r="J575" s="20">
        <v>16</v>
      </c>
      <c r="K575" s="417">
        <v>94.5</v>
      </c>
      <c r="L575" s="243">
        <v>1512</v>
      </c>
      <c r="M575" s="20">
        <v>16</v>
      </c>
      <c r="N575" s="20">
        <v>94.5</v>
      </c>
      <c r="O575" s="20">
        <v>1463</v>
      </c>
      <c r="P575" s="20">
        <v>16</v>
      </c>
      <c r="Q575" s="20">
        <v>91.4</v>
      </c>
      <c r="R575" s="414">
        <v>1504</v>
      </c>
      <c r="S575" s="378">
        <v>16</v>
      </c>
      <c r="T575" s="415">
        <v>94</v>
      </c>
      <c r="U575" s="378">
        <v>1134</v>
      </c>
      <c r="V575" s="378">
        <v>15</v>
      </c>
      <c r="W575" s="378">
        <v>75.599999999999994</v>
      </c>
      <c r="X575" s="378">
        <v>463</v>
      </c>
      <c r="Y575" s="416">
        <v>8</v>
      </c>
      <c r="Z575" s="21"/>
      <c r="AA575" s="241">
        <v>494500</v>
      </c>
      <c r="AB575" s="417">
        <v>75</v>
      </c>
      <c r="AC575" s="417">
        <v>99.666666666666671</v>
      </c>
      <c r="AD575" s="20">
        <v>69</v>
      </c>
      <c r="AE575" s="20">
        <v>4</v>
      </c>
      <c r="AF575" s="20">
        <v>300</v>
      </c>
      <c r="AH575" s="379"/>
      <c r="AI575" s="378"/>
      <c r="AJ575" s="378"/>
      <c r="AK575" s="378"/>
      <c r="AL575" s="378"/>
      <c r="AM575" s="378"/>
      <c r="AN575" s="63"/>
      <c r="AO575" s="418"/>
      <c r="AP575" s="378"/>
      <c r="AQ575" s="378"/>
      <c r="AR575" s="378"/>
      <c r="AS575" s="378"/>
      <c r="AT575" s="378"/>
      <c r="AU575" s="63"/>
      <c r="AV575" s="418"/>
      <c r="AW575" s="378"/>
      <c r="AX575" s="378"/>
      <c r="AY575" s="378"/>
      <c r="AZ575" s="378"/>
      <c r="BA575" s="378"/>
      <c r="BB575" s="63"/>
    </row>
    <row r="576" spans="1:59" s="200" customFormat="1" x14ac:dyDescent="0.3">
      <c r="A576" s="21" t="s">
        <v>925</v>
      </c>
      <c r="B576" s="21" t="s">
        <v>21</v>
      </c>
      <c r="C576" s="21" t="s">
        <v>21</v>
      </c>
      <c r="D576" s="299" t="s">
        <v>1998</v>
      </c>
      <c r="E576" s="299" t="s">
        <v>10</v>
      </c>
      <c r="F576" s="299" t="s">
        <v>10</v>
      </c>
      <c r="G576" s="299" t="s">
        <v>1998</v>
      </c>
      <c r="H576" s="241">
        <v>618600</v>
      </c>
      <c r="I576" s="20">
        <v>2472</v>
      </c>
      <c r="J576" s="20">
        <v>22</v>
      </c>
      <c r="K576" s="417">
        <v>112.36363636363636</v>
      </c>
      <c r="L576" s="243">
        <v>2472</v>
      </c>
      <c r="M576" s="20">
        <v>22</v>
      </c>
      <c r="N576" s="20">
        <v>112.36363636363636</v>
      </c>
      <c r="O576" s="20">
        <v>2450</v>
      </c>
      <c r="P576" s="20">
        <v>22</v>
      </c>
      <c r="Q576" s="20">
        <v>111.4</v>
      </c>
      <c r="R576" s="414">
        <v>1998</v>
      </c>
      <c r="S576" s="378">
        <v>17</v>
      </c>
      <c r="T576" s="415">
        <v>117.5</v>
      </c>
      <c r="U576" s="378">
        <v>1788</v>
      </c>
      <c r="V576" s="378">
        <v>22</v>
      </c>
      <c r="W576" s="378">
        <v>81.27</v>
      </c>
      <c r="X576" s="378">
        <v>1712</v>
      </c>
      <c r="Y576" s="416">
        <v>21</v>
      </c>
      <c r="Z576" s="21"/>
      <c r="AA576" s="241">
        <v>624200</v>
      </c>
      <c r="AB576" s="417">
        <v>114.875</v>
      </c>
      <c r="AC576" s="417">
        <v>131</v>
      </c>
      <c r="AD576" s="20">
        <v>64</v>
      </c>
      <c r="AE576" s="20">
        <v>8</v>
      </c>
      <c r="AF576" s="20">
        <v>919</v>
      </c>
      <c r="AG576"/>
      <c r="AH576" s="418"/>
      <c r="AI576" s="378"/>
      <c r="AJ576" s="378"/>
      <c r="AK576" s="378"/>
      <c r="AL576" s="378"/>
      <c r="AM576" s="378"/>
      <c r="AN576" s="21"/>
      <c r="AO576" s="418"/>
      <c r="AP576" s="378"/>
      <c r="AQ576" s="378"/>
      <c r="AR576" s="378"/>
      <c r="AS576" s="378"/>
      <c r="AT576" s="378"/>
      <c r="AU576" s="21"/>
      <c r="AV576" s="418"/>
      <c r="AW576" s="378"/>
      <c r="AX576" s="378"/>
      <c r="AY576" s="378"/>
      <c r="AZ576" s="378"/>
      <c r="BA576" s="378"/>
      <c r="BB576" s="21"/>
      <c r="BC576"/>
      <c r="BD576"/>
      <c r="BE576"/>
      <c r="BF576"/>
      <c r="BG576"/>
    </row>
    <row r="577" spans="1:59" x14ac:dyDescent="0.3">
      <c r="A577" s="21" t="s">
        <v>1352</v>
      </c>
      <c r="B577" s="21" t="s">
        <v>25</v>
      </c>
      <c r="C577" s="21" t="s">
        <v>25</v>
      </c>
      <c r="D577" s="299" t="s">
        <v>1998</v>
      </c>
      <c r="E577" s="435" t="s">
        <v>38</v>
      </c>
      <c r="F577" s="299" t="s">
        <v>1974</v>
      </c>
      <c r="G577" s="299" t="s">
        <v>38</v>
      </c>
      <c r="H577" s="241">
        <v>281600</v>
      </c>
      <c r="I577" s="20">
        <v>715</v>
      </c>
      <c r="J577" s="20">
        <v>14</v>
      </c>
      <c r="K577" s="417">
        <v>51.071428571428569</v>
      </c>
      <c r="L577" s="243">
        <v>715</v>
      </c>
      <c r="M577" s="20">
        <v>14</v>
      </c>
      <c r="N577" s="20">
        <v>51.071428571428569</v>
      </c>
      <c r="O577" s="20">
        <v>822</v>
      </c>
      <c r="P577" s="20">
        <v>13</v>
      </c>
      <c r="Q577" s="20">
        <v>63.2</v>
      </c>
      <c r="R577" s="414">
        <v>1195</v>
      </c>
      <c r="S577" s="378">
        <v>16</v>
      </c>
      <c r="T577" s="415">
        <v>74.7</v>
      </c>
      <c r="U577" s="378">
        <v>1796</v>
      </c>
      <c r="V577" s="378">
        <v>22</v>
      </c>
      <c r="W577" s="378">
        <v>81.64</v>
      </c>
      <c r="X577" s="378">
        <v>1479</v>
      </c>
      <c r="Y577" s="416">
        <v>22</v>
      </c>
      <c r="Z577" s="21"/>
      <c r="AA577" s="241">
        <v>297200</v>
      </c>
      <c r="AB577" s="417">
        <v>62.5</v>
      </c>
      <c r="AC577" s="417">
        <v>43.333333333333336</v>
      </c>
      <c r="AD577" s="20">
        <v>90</v>
      </c>
      <c r="AE577" s="20">
        <v>6</v>
      </c>
      <c r="AF577" s="20">
        <v>375</v>
      </c>
      <c r="AH577" s="379"/>
      <c r="AI577" s="378"/>
      <c r="AJ577" s="378"/>
      <c r="AK577" s="378"/>
      <c r="AL577" s="378"/>
      <c r="AM577" s="378"/>
      <c r="AN577" s="20"/>
      <c r="AO577" s="418"/>
      <c r="AP577" s="378"/>
      <c r="AQ577" s="378"/>
      <c r="AR577" s="378"/>
      <c r="AS577" s="378"/>
      <c r="AT577" s="378"/>
      <c r="AU577" s="20"/>
      <c r="AV577" s="418"/>
      <c r="AW577" s="378"/>
      <c r="AX577" s="378"/>
      <c r="AY577" s="378"/>
      <c r="AZ577" s="378"/>
      <c r="BA577" s="378"/>
      <c r="BB577" s="20"/>
    </row>
    <row r="578" spans="1:59" s="200" customFormat="1" x14ac:dyDescent="0.3">
      <c r="A578" s="21" t="s">
        <v>1353</v>
      </c>
      <c r="B578" s="21" t="s">
        <v>25</v>
      </c>
      <c r="C578" s="21" t="s">
        <v>25</v>
      </c>
      <c r="D578" s="299" t="s">
        <v>1998</v>
      </c>
      <c r="E578" s="299" t="s">
        <v>38</v>
      </c>
      <c r="F578" s="299" t="s">
        <v>38</v>
      </c>
      <c r="G578" s="299" t="s">
        <v>1998</v>
      </c>
      <c r="H578" s="241">
        <v>290400</v>
      </c>
      <c r="I578" s="20">
        <v>423</v>
      </c>
      <c r="J578" s="20">
        <v>8</v>
      </c>
      <c r="K578" s="417">
        <v>52.875</v>
      </c>
      <c r="L578" s="243">
        <v>423</v>
      </c>
      <c r="M578" s="20">
        <v>8</v>
      </c>
      <c r="N578" s="20">
        <v>52.875</v>
      </c>
      <c r="O578" s="20">
        <v>807</v>
      </c>
      <c r="P578" s="20">
        <v>17</v>
      </c>
      <c r="Q578" s="20">
        <v>47.5</v>
      </c>
      <c r="R578" s="414">
        <v>202</v>
      </c>
      <c r="S578" s="378">
        <v>5</v>
      </c>
      <c r="T578" s="415">
        <v>40.4</v>
      </c>
      <c r="U578" s="378">
        <v>967</v>
      </c>
      <c r="V578" s="378">
        <v>19</v>
      </c>
      <c r="W578" s="378">
        <v>50.89</v>
      </c>
      <c r="X578" s="378">
        <v>63</v>
      </c>
      <c r="Y578" s="416">
        <v>3</v>
      </c>
      <c r="Z578" s="21"/>
      <c r="AA578" s="241">
        <v>291300</v>
      </c>
      <c r="AB578" s="417">
        <v>47.6</v>
      </c>
      <c r="AC578" s="417">
        <v>60.333333333333336</v>
      </c>
      <c r="AD578" s="20">
        <v>53</v>
      </c>
      <c r="AE578" s="20">
        <v>5</v>
      </c>
      <c r="AF578" s="20">
        <v>238</v>
      </c>
      <c r="AG578"/>
      <c r="AH578" s="418"/>
      <c r="AI578" s="378"/>
      <c r="AJ578" s="378"/>
      <c r="AK578" s="378"/>
      <c r="AL578" s="378"/>
      <c r="AM578" s="378"/>
      <c r="AN578" s="20"/>
      <c r="AO578" s="418"/>
      <c r="AP578" s="378"/>
      <c r="AQ578" s="378"/>
      <c r="AR578" s="378"/>
      <c r="AS578" s="378"/>
      <c r="AT578" s="378"/>
      <c r="AU578" s="20"/>
      <c r="AV578" s="418"/>
      <c r="AW578" s="378"/>
      <c r="AX578" s="378"/>
      <c r="AY578" s="378"/>
      <c r="AZ578" s="378"/>
      <c r="BA578" s="378"/>
      <c r="BB578" s="20"/>
      <c r="BC578"/>
      <c r="BD578"/>
      <c r="BE578"/>
      <c r="BF578"/>
      <c r="BG578"/>
    </row>
    <row r="579" spans="1:59" x14ac:dyDescent="0.3">
      <c r="A579" s="21" t="s">
        <v>1354</v>
      </c>
      <c r="B579" s="21" t="s">
        <v>21</v>
      </c>
      <c r="C579" s="21" t="s">
        <v>21</v>
      </c>
      <c r="D579" s="299" t="s">
        <v>1998</v>
      </c>
      <c r="E579" s="299" t="s">
        <v>9</v>
      </c>
      <c r="F579" s="299" t="s">
        <v>9</v>
      </c>
      <c r="G579" s="299" t="s">
        <v>1998</v>
      </c>
      <c r="H579" s="241">
        <v>320700</v>
      </c>
      <c r="I579" s="20">
        <v>932</v>
      </c>
      <c r="J579" s="20">
        <v>16</v>
      </c>
      <c r="K579" s="417">
        <v>58.25</v>
      </c>
      <c r="L579" s="243">
        <v>932</v>
      </c>
      <c r="M579" s="20">
        <v>16</v>
      </c>
      <c r="N579" s="20">
        <v>58.25</v>
      </c>
      <c r="O579" s="20">
        <v>872</v>
      </c>
      <c r="P579" s="20">
        <v>16</v>
      </c>
      <c r="Q579" s="20">
        <v>54.5</v>
      </c>
      <c r="R579" s="414">
        <v>0</v>
      </c>
      <c r="S579" s="378">
        <v>0</v>
      </c>
      <c r="T579" s="415">
        <v>0</v>
      </c>
      <c r="U579" s="378">
        <v>531</v>
      </c>
      <c r="V579" s="378">
        <v>10</v>
      </c>
      <c r="W579" s="378">
        <v>53.1</v>
      </c>
      <c r="X579" s="378">
        <v>37</v>
      </c>
      <c r="Y579" s="416">
        <v>1</v>
      </c>
      <c r="Z579" s="20"/>
      <c r="AA579" s="241">
        <v>291700</v>
      </c>
      <c r="AB579" s="417">
        <v>53.714285714285715</v>
      </c>
      <c r="AC579" s="417">
        <v>51.666666666666664</v>
      </c>
      <c r="AD579" s="20">
        <v>81</v>
      </c>
      <c r="AE579" s="20">
        <v>7</v>
      </c>
      <c r="AF579" s="20">
        <v>376</v>
      </c>
      <c r="AH579" s="418"/>
      <c r="AI579" s="378"/>
      <c r="AJ579" s="378"/>
      <c r="AK579" s="378"/>
      <c r="AL579" s="378"/>
      <c r="AM579" s="378"/>
      <c r="AN579" s="20"/>
      <c r="AO579" s="418"/>
      <c r="AP579" s="378"/>
      <c r="AQ579" s="378"/>
      <c r="AR579" s="378"/>
      <c r="AS579" s="378"/>
      <c r="AT579" s="378"/>
      <c r="AU579" s="20"/>
      <c r="AV579" s="418"/>
      <c r="AW579" s="378"/>
      <c r="AX579" s="378"/>
      <c r="AY579" s="378"/>
      <c r="AZ579" s="378"/>
      <c r="BA579" s="378"/>
      <c r="BB579" s="20"/>
    </row>
    <row r="580" spans="1:59" x14ac:dyDescent="0.3">
      <c r="A580" s="199" t="s">
        <v>1942</v>
      </c>
      <c r="B580" s="199" t="s">
        <v>41</v>
      </c>
      <c r="C580" s="199" t="s">
        <v>1020</v>
      </c>
      <c r="D580" s="441" t="s">
        <v>1020</v>
      </c>
      <c r="E580" s="441" t="s">
        <v>1972</v>
      </c>
      <c r="F580" s="441" t="s">
        <v>1020</v>
      </c>
      <c r="G580" s="441" t="s">
        <v>1020</v>
      </c>
      <c r="H580" s="245">
        <v>166800</v>
      </c>
      <c r="I580" s="246" t="s">
        <v>1020</v>
      </c>
      <c r="J580" s="246" t="s">
        <v>1020</v>
      </c>
      <c r="K580" s="442" t="s">
        <v>1020</v>
      </c>
      <c r="L580" s="322" t="s">
        <v>1020</v>
      </c>
      <c r="M580" s="246" t="s">
        <v>1020</v>
      </c>
      <c r="N580" s="246" t="s">
        <v>1020</v>
      </c>
      <c r="O580" s="246" t="s">
        <v>1020</v>
      </c>
      <c r="P580" s="246" t="s">
        <v>1020</v>
      </c>
      <c r="Q580" s="246" t="s">
        <v>1020</v>
      </c>
      <c r="R580" s="443" t="s">
        <v>1020</v>
      </c>
      <c r="S580" s="444" t="s">
        <v>1020</v>
      </c>
      <c r="T580" s="445" t="s">
        <v>1020</v>
      </c>
      <c r="U580" s="444" t="s">
        <v>1020</v>
      </c>
      <c r="V580" s="444" t="s">
        <v>1020</v>
      </c>
      <c r="W580" s="444" t="s">
        <v>1020</v>
      </c>
      <c r="X580" s="444" t="s">
        <v>1020</v>
      </c>
      <c r="Y580" s="446" t="s">
        <v>1020</v>
      </c>
      <c r="Z580" s="199"/>
      <c r="AA580" s="245">
        <v>238900</v>
      </c>
      <c r="AB580" s="442">
        <v>53.625</v>
      </c>
      <c r="AC580" s="442">
        <v>38.333333333333336</v>
      </c>
      <c r="AD580" s="246">
        <v>59</v>
      </c>
      <c r="AE580" s="246">
        <v>8</v>
      </c>
      <c r="AF580" s="246">
        <v>429</v>
      </c>
      <c r="AG580" s="200"/>
      <c r="AH580" s="449"/>
      <c r="AI580" s="444"/>
      <c r="AJ580" s="444"/>
      <c r="AK580" s="444"/>
      <c r="AL580" s="444"/>
      <c r="AM580" s="444"/>
      <c r="AN580" s="199"/>
      <c r="AO580" s="450"/>
      <c r="AP580" s="444"/>
      <c r="AQ580" s="444"/>
      <c r="AR580" s="444"/>
      <c r="AS580" s="444"/>
      <c r="AT580" s="444"/>
      <c r="AU580" s="199"/>
      <c r="AV580" s="450"/>
      <c r="AW580" s="444"/>
      <c r="AX580" s="444"/>
      <c r="AY580" s="444"/>
      <c r="AZ580" s="444"/>
      <c r="BA580" s="444"/>
      <c r="BB580" s="199"/>
    </row>
    <row r="581" spans="1:59" x14ac:dyDescent="0.3">
      <c r="A581" s="21" t="s">
        <v>926</v>
      </c>
      <c r="B581" s="20" t="s">
        <v>15</v>
      </c>
      <c r="C581" s="21" t="s">
        <v>15</v>
      </c>
      <c r="D581" s="299" t="s">
        <v>1998</v>
      </c>
      <c r="E581" s="435" t="s">
        <v>1973</v>
      </c>
      <c r="F581" s="299" t="s">
        <v>11</v>
      </c>
      <c r="G581" s="299" t="s">
        <v>38</v>
      </c>
      <c r="H581" s="241">
        <v>325500</v>
      </c>
      <c r="I581" s="20">
        <v>532</v>
      </c>
      <c r="J581" s="20">
        <v>9</v>
      </c>
      <c r="K581" s="417">
        <v>59.111111111111114</v>
      </c>
      <c r="L581" s="243">
        <v>532</v>
      </c>
      <c r="M581" s="20">
        <v>9</v>
      </c>
      <c r="N581" s="20">
        <v>59.111111111111114</v>
      </c>
      <c r="O581" s="20">
        <v>504</v>
      </c>
      <c r="P581" s="20">
        <v>6</v>
      </c>
      <c r="Q581" s="20">
        <v>84</v>
      </c>
      <c r="R581" s="414">
        <v>365</v>
      </c>
      <c r="S581" s="378">
        <v>5</v>
      </c>
      <c r="T581" s="415">
        <v>73</v>
      </c>
      <c r="U581" s="378">
        <v>464</v>
      </c>
      <c r="V581" s="378">
        <v>5</v>
      </c>
      <c r="W581" s="378">
        <v>92.8</v>
      </c>
      <c r="X581" s="378">
        <v>321</v>
      </c>
      <c r="Y581" s="416">
        <v>5</v>
      </c>
      <c r="Z581" s="21"/>
      <c r="AA581" s="241">
        <v>324700</v>
      </c>
      <c r="AB581" s="417">
        <v>56.428571428571431</v>
      </c>
      <c r="AC581" s="417">
        <v>51.666666666666664</v>
      </c>
      <c r="AD581" s="20">
        <v>88</v>
      </c>
      <c r="AE581" s="20">
        <v>7</v>
      </c>
      <c r="AF581" s="20">
        <v>395</v>
      </c>
      <c r="AH581" s="379"/>
      <c r="AI581" s="378"/>
      <c r="AJ581" s="378"/>
      <c r="AK581" s="378"/>
      <c r="AL581" s="378"/>
      <c r="AM581" s="378"/>
      <c r="AN581" s="63"/>
      <c r="AO581" s="418"/>
      <c r="AP581" s="378"/>
      <c r="AQ581" s="378"/>
      <c r="AR581" s="378"/>
      <c r="AS581" s="378"/>
      <c r="AT581" s="378"/>
      <c r="AU581" s="63"/>
      <c r="AV581" s="418"/>
      <c r="AW581" s="378"/>
      <c r="AX581" s="378"/>
      <c r="AY581" s="378"/>
      <c r="AZ581" s="378"/>
      <c r="BA581" s="378"/>
      <c r="BB581" s="63"/>
    </row>
    <row r="582" spans="1:59" x14ac:dyDescent="0.3">
      <c r="A582" s="199" t="s">
        <v>1549</v>
      </c>
      <c r="B582" s="199" t="s">
        <v>22</v>
      </c>
      <c r="C582" s="199" t="s">
        <v>22</v>
      </c>
      <c r="D582" s="441" t="s">
        <v>1998</v>
      </c>
      <c r="E582" s="435" t="s">
        <v>1972</v>
      </c>
      <c r="F582" s="441" t="s">
        <v>1972</v>
      </c>
      <c r="G582" s="441" t="s">
        <v>1998</v>
      </c>
      <c r="H582" s="245">
        <v>158300</v>
      </c>
      <c r="I582" s="246">
        <v>0</v>
      </c>
      <c r="J582" s="246">
        <v>0</v>
      </c>
      <c r="K582" s="442" t="s">
        <v>1020</v>
      </c>
      <c r="L582" s="322">
        <v>0</v>
      </c>
      <c r="M582" s="246">
        <v>0</v>
      </c>
      <c r="N582" s="246">
        <v>0</v>
      </c>
      <c r="O582" s="246">
        <v>671</v>
      </c>
      <c r="P582" s="246">
        <v>14</v>
      </c>
      <c r="Q582" s="246">
        <v>47.9</v>
      </c>
      <c r="R582" s="443">
        <v>0</v>
      </c>
      <c r="S582" s="444">
        <v>0</v>
      </c>
      <c r="T582" s="445">
        <v>0</v>
      </c>
      <c r="U582" s="444">
        <v>0</v>
      </c>
      <c r="V582" s="444">
        <v>0</v>
      </c>
      <c r="W582" s="444">
        <v>0</v>
      </c>
      <c r="X582" s="444">
        <v>0</v>
      </c>
      <c r="Y582" s="446">
        <v>0</v>
      </c>
      <c r="Z582" s="246"/>
      <c r="AA582" s="245">
        <v>269400</v>
      </c>
      <c r="AB582" s="442">
        <v>64</v>
      </c>
      <c r="AC582" s="442">
        <v>59</v>
      </c>
      <c r="AD582" s="246">
        <v>42</v>
      </c>
      <c r="AE582" s="246">
        <v>5</v>
      </c>
      <c r="AF582" s="246">
        <v>320</v>
      </c>
      <c r="AG582" s="200"/>
      <c r="AH582" s="449"/>
      <c r="AI582" s="444"/>
      <c r="AJ582" s="444"/>
      <c r="AK582" s="444"/>
      <c r="AL582" s="444"/>
      <c r="AM582" s="444"/>
      <c r="AN582" s="199"/>
      <c r="AO582" s="450"/>
      <c r="AP582" s="444"/>
      <c r="AQ582" s="444"/>
      <c r="AR582" s="444"/>
      <c r="AS582" s="444"/>
      <c r="AT582" s="444"/>
      <c r="AU582" s="199"/>
      <c r="AV582" s="450"/>
      <c r="AW582" s="444"/>
      <c r="AX582" s="444"/>
      <c r="AY582" s="444"/>
      <c r="AZ582" s="444"/>
      <c r="BA582" s="444"/>
      <c r="BB582" s="199"/>
    </row>
    <row r="583" spans="1:59" x14ac:dyDescent="0.3">
      <c r="A583" s="199" t="s">
        <v>1356</v>
      </c>
      <c r="B583" s="199" t="s">
        <v>26</v>
      </c>
      <c r="C583" s="199" t="s">
        <v>26</v>
      </c>
      <c r="D583" s="441" t="s">
        <v>1998</v>
      </c>
      <c r="E583" s="441" t="s">
        <v>38</v>
      </c>
      <c r="F583" s="441" t="s">
        <v>38</v>
      </c>
      <c r="G583" s="441" t="s">
        <v>1998</v>
      </c>
      <c r="H583" s="245">
        <v>123900</v>
      </c>
      <c r="I583" s="246">
        <v>0</v>
      </c>
      <c r="J583" s="246">
        <v>0</v>
      </c>
      <c r="K583" s="442" t="s">
        <v>1020</v>
      </c>
      <c r="L583" s="322">
        <v>0</v>
      </c>
      <c r="M583" s="246">
        <v>0</v>
      </c>
      <c r="N583" s="246">
        <v>0</v>
      </c>
      <c r="O583" s="246">
        <v>0</v>
      </c>
      <c r="P583" s="246">
        <v>0</v>
      </c>
      <c r="Q583" s="246">
        <v>0</v>
      </c>
      <c r="R583" s="443">
        <v>91</v>
      </c>
      <c r="S583" s="444">
        <v>2</v>
      </c>
      <c r="T583" s="445">
        <v>45.5</v>
      </c>
      <c r="U583" s="444">
        <v>0</v>
      </c>
      <c r="V583" s="444">
        <v>0</v>
      </c>
      <c r="W583" s="444">
        <v>0</v>
      </c>
      <c r="X583" s="444">
        <v>0</v>
      </c>
      <c r="Y583" s="446">
        <v>0</v>
      </c>
      <c r="Z583" s="246"/>
      <c r="AA583" s="245">
        <v>123900</v>
      </c>
      <c r="AB583" s="442">
        <v>0</v>
      </c>
      <c r="AC583" s="442">
        <v>0</v>
      </c>
      <c r="AD583" s="246">
        <v>23</v>
      </c>
      <c r="AE583" s="246">
        <v>0</v>
      </c>
      <c r="AF583" s="246">
        <v>0</v>
      </c>
      <c r="AG583" s="200"/>
      <c r="AH583" s="450"/>
      <c r="AI583" s="444"/>
      <c r="AJ583" s="444"/>
      <c r="AK583" s="444"/>
      <c r="AL583" s="444"/>
      <c r="AM583" s="444"/>
      <c r="AN583" s="199"/>
      <c r="AO583" s="450"/>
      <c r="AP583" s="444"/>
      <c r="AQ583" s="444"/>
      <c r="AR583" s="444"/>
      <c r="AS583" s="444"/>
      <c r="AT583" s="444"/>
      <c r="AU583" s="199"/>
      <c r="AV583" s="450"/>
      <c r="AW583" s="444"/>
      <c r="AX583" s="444"/>
      <c r="AY583" s="444"/>
      <c r="AZ583" s="444"/>
      <c r="BA583" s="444"/>
      <c r="BB583" s="199"/>
    </row>
    <row r="584" spans="1:59" s="200" customFormat="1" x14ac:dyDescent="0.3">
      <c r="A584" s="21" t="s">
        <v>1550</v>
      </c>
      <c r="B584" s="21" t="s">
        <v>21</v>
      </c>
      <c r="C584" s="21" t="s">
        <v>21</v>
      </c>
      <c r="D584" s="299" t="s">
        <v>1998</v>
      </c>
      <c r="E584" s="299" t="s">
        <v>38</v>
      </c>
      <c r="F584" s="299" t="s">
        <v>38</v>
      </c>
      <c r="G584" s="299" t="s">
        <v>1998</v>
      </c>
      <c r="H584" s="241">
        <v>365000</v>
      </c>
      <c r="I584" s="20">
        <v>1392</v>
      </c>
      <c r="J584" s="20">
        <v>21</v>
      </c>
      <c r="K584" s="417">
        <v>66.285714285714292</v>
      </c>
      <c r="L584" s="243">
        <v>1392</v>
      </c>
      <c r="M584" s="20">
        <v>21</v>
      </c>
      <c r="N584" s="20">
        <v>66.285714285714292</v>
      </c>
      <c r="O584" s="20">
        <v>1503</v>
      </c>
      <c r="P584" s="20">
        <v>22</v>
      </c>
      <c r="Q584" s="20">
        <v>68.3</v>
      </c>
      <c r="R584" s="414">
        <v>668</v>
      </c>
      <c r="S584" s="378">
        <v>14</v>
      </c>
      <c r="T584" s="415">
        <v>47.7</v>
      </c>
      <c r="U584" s="378">
        <v>0</v>
      </c>
      <c r="V584" s="378">
        <v>0</v>
      </c>
      <c r="W584" s="378">
        <v>0</v>
      </c>
      <c r="X584" s="378">
        <v>0</v>
      </c>
      <c r="Y584" s="416">
        <v>0</v>
      </c>
      <c r="Z584" s="20"/>
      <c r="AA584" s="241">
        <v>368000</v>
      </c>
      <c r="AB584" s="417">
        <v>84.166666666666671</v>
      </c>
      <c r="AC584" s="417">
        <v>70.333333333333329</v>
      </c>
      <c r="AD584" s="20">
        <v>13</v>
      </c>
      <c r="AE584" s="20">
        <v>6</v>
      </c>
      <c r="AF584" s="20">
        <v>505</v>
      </c>
      <c r="AG584"/>
      <c r="AH584" s="418"/>
      <c r="AI584" s="378"/>
      <c r="AJ584" s="378"/>
      <c r="AK584" s="378"/>
      <c r="AL584" s="378"/>
      <c r="AM584" s="378"/>
      <c r="AN584" s="20"/>
      <c r="AO584" s="418"/>
      <c r="AP584" s="378"/>
      <c r="AQ584" s="378"/>
      <c r="AR584" s="378"/>
      <c r="AS584" s="378"/>
      <c r="AT584" s="378"/>
      <c r="AU584" s="20"/>
      <c r="AV584" s="418"/>
      <c r="AW584" s="378"/>
      <c r="AX584" s="378"/>
      <c r="AY584" s="378"/>
      <c r="AZ584" s="378"/>
      <c r="BA584" s="378"/>
      <c r="BB584" s="20"/>
      <c r="BC584"/>
      <c r="BD584"/>
      <c r="BE584"/>
      <c r="BF584"/>
      <c r="BG584"/>
    </row>
    <row r="585" spans="1:59" x14ac:dyDescent="0.3">
      <c r="A585" s="21" t="s">
        <v>1033</v>
      </c>
      <c r="B585" s="21" t="s">
        <v>2</v>
      </c>
      <c r="C585" s="21" t="s">
        <v>2</v>
      </c>
      <c r="D585" s="299" t="s">
        <v>1998</v>
      </c>
      <c r="E585" s="299" t="s">
        <v>10</v>
      </c>
      <c r="F585" s="299" t="s">
        <v>10</v>
      </c>
      <c r="G585" s="299" t="s">
        <v>1998</v>
      </c>
      <c r="H585" s="241">
        <v>386600</v>
      </c>
      <c r="I585" s="20">
        <v>1264</v>
      </c>
      <c r="J585" s="20">
        <v>18</v>
      </c>
      <c r="K585" s="417">
        <v>70.222222222222229</v>
      </c>
      <c r="L585" s="243">
        <v>1264</v>
      </c>
      <c r="M585" s="20">
        <v>18</v>
      </c>
      <c r="N585" s="20">
        <v>70.222222222222229</v>
      </c>
      <c r="O585" s="20">
        <v>1196</v>
      </c>
      <c r="P585" s="20">
        <v>18</v>
      </c>
      <c r="Q585" s="20">
        <v>66.400000000000006</v>
      </c>
      <c r="R585" s="414">
        <v>1079</v>
      </c>
      <c r="S585" s="378">
        <v>15</v>
      </c>
      <c r="T585" s="415">
        <v>71.900000000000006</v>
      </c>
      <c r="U585" s="378">
        <v>0</v>
      </c>
      <c r="V585" s="378">
        <v>0</v>
      </c>
      <c r="W585" s="378">
        <v>0</v>
      </c>
      <c r="X585" s="378">
        <v>0</v>
      </c>
      <c r="Y585" s="416">
        <v>0</v>
      </c>
      <c r="Z585" s="20"/>
      <c r="AA585" s="241">
        <v>369900</v>
      </c>
      <c r="AB585" s="417">
        <v>67</v>
      </c>
      <c r="AC585" s="417">
        <v>82.333333333333329</v>
      </c>
      <c r="AD585" s="20">
        <v>38</v>
      </c>
      <c r="AE585" s="20">
        <v>8</v>
      </c>
      <c r="AF585" s="20">
        <v>536</v>
      </c>
      <c r="AH585" s="418"/>
      <c r="AI585" s="378"/>
      <c r="AJ585" s="378"/>
      <c r="AK585" s="378"/>
      <c r="AL585" s="378"/>
      <c r="AM585" s="378"/>
      <c r="AN585" s="63"/>
      <c r="AO585" s="418"/>
      <c r="AP585" s="378"/>
      <c r="AQ585" s="378"/>
      <c r="AR585" s="378"/>
      <c r="AS585" s="378"/>
      <c r="AT585" s="378"/>
      <c r="AU585" s="63"/>
      <c r="AV585" s="418"/>
      <c r="AW585" s="378"/>
      <c r="AX585" s="378"/>
      <c r="AY585" s="378"/>
      <c r="AZ585" s="378"/>
      <c r="BA585" s="378"/>
      <c r="BB585" s="63"/>
    </row>
    <row r="586" spans="1:59" x14ac:dyDescent="0.3">
      <c r="A586" s="21" t="s">
        <v>1357</v>
      </c>
      <c r="B586" s="21" t="s">
        <v>26</v>
      </c>
      <c r="C586" s="21" t="s">
        <v>26</v>
      </c>
      <c r="D586" s="299" t="s">
        <v>1998</v>
      </c>
      <c r="E586" s="299" t="s">
        <v>11</v>
      </c>
      <c r="F586" s="299" t="s">
        <v>11</v>
      </c>
      <c r="G586" s="299" t="s">
        <v>1998</v>
      </c>
      <c r="H586" s="241">
        <v>386100</v>
      </c>
      <c r="I586" s="20">
        <v>561</v>
      </c>
      <c r="J586" s="20">
        <v>8</v>
      </c>
      <c r="K586" s="417">
        <v>70.125</v>
      </c>
      <c r="L586" s="243">
        <v>561</v>
      </c>
      <c r="M586" s="20">
        <v>8</v>
      </c>
      <c r="N586" s="20">
        <v>70.125</v>
      </c>
      <c r="O586" s="20">
        <v>1105</v>
      </c>
      <c r="P586" s="20">
        <v>13</v>
      </c>
      <c r="Q586" s="20">
        <v>85</v>
      </c>
      <c r="R586" s="414">
        <v>1020</v>
      </c>
      <c r="S586" s="378">
        <v>13</v>
      </c>
      <c r="T586" s="415">
        <v>78.5</v>
      </c>
      <c r="U586" s="378">
        <v>145</v>
      </c>
      <c r="V586" s="378">
        <v>2</v>
      </c>
      <c r="W586" s="378">
        <v>72.5</v>
      </c>
      <c r="X586" s="378">
        <v>108</v>
      </c>
      <c r="Y586" s="416">
        <v>2</v>
      </c>
      <c r="Z586" s="298"/>
      <c r="AA586" s="241">
        <v>400900</v>
      </c>
      <c r="AB586" s="417">
        <v>73.571428571428569</v>
      </c>
      <c r="AC586" s="417">
        <v>99</v>
      </c>
      <c r="AD586" s="20">
        <v>35</v>
      </c>
      <c r="AE586" s="20">
        <v>7</v>
      </c>
      <c r="AF586" s="20">
        <v>515</v>
      </c>
      <c r="AH586" s="379"/>
      <c r="AI586" s="378"/>
      <c r="AJ586" s="378"/>
      <c r="AK586" s="378"/>
      <c r="AL586" s="378"/>
      <c r="AM586" s="378"/>
      <c r="AN586" s="25"/>
      <c r="AO586" s="418"/>
      <c r="AP586" s="378"/>
      <c r="AQ586" s="378"/>
      <c r="AR586" s="378"/>
      <c r="AS586" s="378"/>
      <c r="AT586" s="378"/>
      <c r="AU586" s="25"/>
      <c r="AV586" s="418"/>
      <c r="AW586" s="378"/>
      <c r="AX586" s="378"/>
      <c r="AY586" s="378"/>
      <c r="AZ586" s="378"/>
      <c r="BA586" s="378"/>
      <c r="BB586" s="25"/>
    </row>
    <row r="587" spans="1:59" x14ac:dyDescent="0.3">
      <c r="A587" s="21" t="s">
        <v>1358</v>
      </c>
      <c r="B587" s="21" t="s">
        <v>26</v>
      </c>
      <c r="C587" s="21" t="s">
        <v>1020</v>
      </c>
      <c r="D587" s="299" t="s">
        <v>1020</v>
      </c>
      <c r="E587" s="299" t="s">
        <v>38</v>
      </c>
      <c r="F587" s="299" t="s">
        <v>1020</v>
      </c>
      <c r="G587" s="299" t="s">
        <v>1020</v>
      </c>
      <c r="H587" s="241">
        <v>436700</v>
      </c>
      <c r="I587" s="20" t="s">
        <v>1020</v>
      </c>
      <c r="J587" s="20" t="s">
        <v>1020</v>
      </c>
      <c r="K587" s="417" t="s">
        <v>1020</v>
      </c>
      <c r="L587" s="243" t="s">
        <v>1020</v>
      </c>
      <c r="M587" s="20" t="s">
        <v>1020</v>
      </c>
      <c r="N587" s="20" t="s">
        <v>1020</v>
      </c>
      <c r="O587" s="20" t="s">
        <v>1020</v>
      </c>
      <c r="P587" s="20" t="s">
        <v>1020</v>
      </c>
      <c r="Q587" s="20" t="s">
        <v>1020</v>
      </c>
      <c r="R587" s="414" t="s">
        <v>1020</v>
      </c>
      <c r="S587" s="378" t="s">
        <v>1020</v>
      </c>
      <c r="T587" s="415" t="s">
        <v>1020</v>
      </c>
      <c r="U587" s="378" t="s">
        <v>1020</v>
      </c>
      <c r="V587" s="378" t="s">
        <v>1020</v>
      </c>
      <c r="W587" s="378" t="s">
        <v>1020</v>
      </c>
      <c r="X587" s="378" t="s">
        <v>1020</v>
      </c>
      <c r="Y587" s="416" t="s">
        <v>1020</v>
      </c>
      <c r="Z587" s="298"/>
      <c r="AA587" s="241">
        <v>395600</v>
      </c>
      <c r="AB587" s="417">
        <v>47</v>
      </c>
      <c r="AC587" s="417">
        <v>47</v>
      </c>
      <c r="AD587" s="20">
        <v>89</v>
      </c>
      <c r="AE587" s="20">
        <v>1</v>
      </c>
      <c r="AF587" s="20">
        <v>47</v>
      </c>
      <c r="AH587" s="379"/>
      <c r="AI587" s="378"/>
      <c r="AJ587" s="378"/>
      <c r="AK587" s="378"/>
      <c r="AL587" s="378"/>
      <c r="AM587" s="378"/>
      <c r="AN587" s="25"/>
      <c r="AO587" s="418"/>
      <c r="AP587" s="378"/>
      <c r="AQ587" s="378"/>
      <c r="AR587" s="378"/>
      <c r="AS587" s="378"/>
      <c r="AT587" s="378"/>
      <c r="AU587" s="25"/>
      <c r="AV587" s="418"/>
      <c r="AW587" s="378"/>
      <c r="AX587" s="378"/>
      <c r="AY587" s="378"/>
      <c r="AZ587" s="378"/>
      <c r="BA587" s="378"/>
      <c r="BB587" s="25"/>
    </row>
    <row r="588" spans="1:59" x14ac:dyDescent="0.3">
      <c r="A588" s="21" t="s">
        <v>1553</v>
      </c>
      <c r="B588" s="21" t="s">
        <v>22</v>
      </c>
      <c r="C588" s="21" t="s">
        <v>22</v>
      </c>
      <c r="D588" s="299" t="s">
        <v>1998</v>
      </c>
      <c r="E588" s="299" t="s">
        <v>1972</v>
      </c>
      <c r="F588" s="299" t="s">
        <v>1972</v>
      </c>
      <c r="G588" s="299" t="s">
        <v>1998</v>
      </c>
      <c r="H588" s="241">
        <v>308000</v>
      </c>
      <c r="I588" s="20">
        <v>1007</v>
      </c>
      <c r="J588" s="20">
        <v>18</v>
      </c>
      <c r="K588" s="417">
        <v>55.944444444444443</v>
      </c>
      <c r="L588" s="243">
        <v>1007</v>
      </c>
      <c r="M588" s="20">
        <v>18</v>
      </c>
      <c r="N588" s="20">
        <v>55.944444444444443</v>
      </c>
      <c r="O588" s="20">
        <v>880</v>
      </c>
      <c r="P588" s="20">
        <v>13</v>
      </c>
      <c r="Q588" s="20">
        <v>67.7</v>
      </c>
      <c r="R588" s="414">
        <v>0</v>
      </c>
      <c r="S588" s="378">
        <v>0</v>
      </c>
      <c r="T588" s="415">
        <v>0</v>
      </c>
      <c r="U588" s="378">
        <v>0</v>
      </c>
      <c r="V588" s="378">
        <v>0</v>
      </c>
      <c r="W588" s="378">
        <v>0</v>
      </c>
      <c r="X588" s="378">
        <v>0</v>
      </c>
      <c r="Y588" s="416">
        <v>0</v>
      </c>
      <c r="Z588" s="298"/>
      <c r="AA588" s="241">
        <v>296200</v>
      </c>
      <c r="AB588" s="417">
        <v>56.857142857142854</v>
      </c>
      <c r="AC588" s="417">
        <v>49.666666666666664</v>
      </c>
      <c r="AD588" s="20">
        <v>80</v>
      </c>
      <c r="AE588" s="20">
        <v>7</v>
      </c>
      <c r="AF588" s="20">
        <v>398</v>
      </c>
      <c r="AH588" s="379"/>
      <c r="AI588" s="378"/>
      <c r="AJ588" s="378"/>
      <c r="AK588" s="378"/>
      <c r="AL588" s="378"/>
      <c r="AM588" s="378"/>
      <c r="AN588" s="25"/>
      <c r="AO588" s="418"/>
      <c r="AP588" s="378"/>
      <c r="AQ588" s="378"/>
      <c r="AR588" s="378"/>
      <c r="AS588" s="378"/>
      <c r="AT588" s="378"/>
      <c r="AU588" s="25"/>
      <c r="AV588" s="418"/>
      <c r="AW588" s="378"/>
      <c r="AX588" s="378"/>
      <c r="AY588" s="378"/>
      <c r="AZ588" s="378"/>
      <c r="BA588" s="378"/>
      <c r="BB588" s="25"/>
    </row>
    <row r="589" spans="1:59" x14ac:dyDescent="0.3">
      <c r="A589" s="21" t="s">
        <v>1360</v>
      </c>
      <c r="B589" s="21" t="s">
        <v>17</v>
      </c>
      <c r="C589" s="21" t="s">
        <v>17</v>
      </c>
      <c r="D589" s="299" t="s">
        <v>1998</v>
      </c>
      <c r="E589" s="299" t="s">
        <v>9</v>
      </c>
      <c r="F589" s="299" t="s">
        <v>9</v>
      </c>
      <c r="G589" s="299" t="s">
        <v>1998</v>
      </c>
      <c r="H589" s="241">
        <v>425300</v>
      </c>
      <c r="I589" s="20">
        <v>929</v>
      </c>
      <c r="J589" s="20">
        <v>12</v>
      </c>
      <c r="K589" s="417">
        <v>77.416666666666671</v>
      </c>
      <c r="L589" s="243">
        <v>929</v>
      </c>
      <c r="M589" s="20">
        <v>12</v>
      </c>
      <c r="N589" s="20">
        <v>77.416666666666671</v>
      </c>
      <c r="O589" s="20">
        <v>1805</v>
      </c>
      <c r="P589" s="20">
        <v>22</v>
      </c>
      <c r="Q589" s="20">
        <v>82</v>
      </c>
      <c r="R589" s="414">
        <v>1002</v>
      </c>
      <c r="S589" s="378">
        <v>15</v>
      </c>
      <c r="T589" s="415">
        <v>66.8</v>
      </c>
      <c r="U589" s="378">
        <v>715</v>
      </c>
      <c r="V589" s="378">
        <v>13</v>
      </c>
      <c r="W589" s="378">
        <v>55</v>
      </c>
      <c r="X589" s="378">
        <v>303</v>
      </c>
      <c r="Y589" s="416">
        <v>7</v>
      </c>
      <c r="Z589" s="21"/>
      <c r="AA589" s="241">
        <v>527400</v>
      </c>
      <c r="AB589" s="417">
        <v>102</v>
      </c>
      <c r="AC589" s="417">
        <v>124</v>
      </c>
      <c r="AD589" s="20">
        <v>51</v>
      </c>
      <c r="AE589" s="20">
        <v>6</v>
      </c>
      <c r="AF589" s="20">
        <v>612</v>
      </c>
      <c r="AH589" s="379"/>
      <c r="AI589" s="378"/>
      <c r="AJ589" s="378"/>
      <c r="AK589" s="378"/>
      <c r="AL589" s="378"/>
      <c r="AM589" s="378"/>
      <c r="AN589" s="21"/>
      <c r="AO589" s="418"/>
      <c r="AP589" s="378"/>
      <c r="AQ589" s="378"/>
      <c r="AR589" s="378"/>
      <c r="AS589" s="378"/>
      <c r="AT589" s="378"/>
      <c r="AU589" s="21"/>
      <c r="AV589" s="418"/>
      <c r="AW589" s="378"/>
      <c r="AX589" s="378"/>
      <c r="AY589" s="378"/>
      <c r="AZ589" s="378"/>
      <c r="BA589" s="378"/>
      <c r="BB589" s="21"/>
    </row>
    <row r="590" spans="1:59" x14ac:dyDescent="0.3">
      <c r="A590" s="21" t="s">
        <v>1361</v>
      </c>
      <c r="B590" s="21" t="s">
        <v>23</v>
      </c>
      <c r="C590" s="21" t="s">
        <v>23</v>
      </c>
      <c r="D590" s="299" t="s">
        <v>1998</v>
      </c>
      <c r="E590" s="435" t="s">
        <v>38</v>
      </c>
      <c r="F590" s="299" t="s">
        <v>1972</v>
      </c>
      <c r="G590" s="299" t="s">
        <v>38</v>
      </c>
      <c r="H590" s="241">
        <v>408400</v>
      </c>
      <c r="I590" s="20">
        <v>1632</v>
      </c>
      <c r="J590" s="20">
        <v>22</v>
      </c>
      <c r="K590" s="417">
        <v>74.181818181818187</v>
      </c>
      <c r="L590" s="243">
        <v>1632</v>
      </c>
      <c r="M590" s="20">
        <v>22</v>
      </c>
      <c r="N590" s="20">
        <v>74.181818181818187</v>
      </c>
      <c r="O590" s="20">
        <v>972</v>
      </c>
      <c r="P590" s="20">
        <v>14</v>
      </c>
      <c r="Q590" s="20">
        <v>69.400000000000006</v>
      </c>
      <c r="R590" s="414">
        <v>1280</v>
      </c>
      <c r="S590" s="378">
        <v>17</v>
      </c>
      <c r="T590" s="415">
        <v>75.3</v>
      </c>
      <c r="U590" s="378">
        <v>1411</v>
      </c>
      <c r="V590" s="378">
        <v>19</v>
      </c>
      <c r="W590" s="378">
        <v>74.260000000000005</v>
      </c>
      <c r="X590" s="378">
        <v>1255</v>
      </c>
      <c r="Y590" s="416">
        <v>16</v>
      </c>
      <c r="Z590" s="298"/>
      <c r="AA590" s="241">
        <v>348200</v>
      </c>
      <c r="AB590" s="417">
        <v>70.25</v>
      </c>
      <c r="AC590" s="417">
        <v>63.666666666666664</v>
      </c>
      <c r="AD590" s="20">
        <v>65</v>
      </c>
      <c r="AE590" s="20">
        <v>8</v>
      </c>
      <c r="AF590" s="20">
        <v>562</v>
      </c>
      <c r="AH590" s="379"/>
      <c r="AI590" s="378"/>
      <c r="AJ590" s="378"/>
      <c r="AK590" s="378"/>
      <c r="AL590" s="378"/>
      <c r="AM590" s="378"/>
      <c r="AN590" s="20"/>
      <c r="AO590" s="418"/>
      <c r="AP590" s="378"/>
      <c r="AQ590" s="378"/>
      <c r="AR590" s="378"/>
      <c r="AS590" s="378"/>
      <c r="AT590" s="378"/>
      <c r="AU590" s="20"/>
      <c r="AV590" s="418"/>
      <c r="AW590" s="378"/>
      <c r="AX590" s="378"/>
      <c r="AY590" s="378"/>
      <c r="AZ590" s="378"/>
      <c r="BA590" s="378"/>
      <c r="BB590" s="20"/>
    </row>
    <row r="591" spans="1:59" x14ac:dyDescent="0.3">
      <c r="A591" s="21" t="s">
        <v>1362</v>
      </c>
      <c r="B591" s="21" t="s">
        <v>2</v>
      </c>
      <c r="C591" s="21" t="s">
        <v>2</v>
      </c>
      <c r="D591" s="299" t="s">
        <v>1998</v>
      </c>
      <c r="E591" s="435" t="s">
        <v>10</v>
      </c>
      <c r="F591" s="299" t="s">
        <v>1972</v>
      </c>
      <c r="G591" s="299" t="s">
        <v>38</v>
      </c>
      <c r="H591" s="241">
        <v>518799.99999999994</v>
      </c>
      <c r="I591" s="20">
        <v>1696</v>
      </c>
      <c r="J591" s="20">
        <v>18</v>
      </c>
      <c r="K591" s="417">
        <v>94.222222222222229</v>
      </c>
      <c r="L591" s="243">
        <v>1696</v>
      </c>
      <c r="M591" s="20">
        <v>18</v>
      </c>
      <c r="N591" s="20">
        <v>94.222222222222229</v>
      </c>
      <c r="O591" s="20">
        <v>767</v>
      </c>
      <c r="P591" s="20">
        <v>9</v>
      </c>
      <c r="Q591" s="20">
        <v>85.2</v>
      </c>
      <c r="R591" s="414">
        <v>462</v>
      </c>
      <c r="S591" s="378">
        <v>5</v>
      </c>
      <c r="T591" s="415">
        <v>92.4</v>
      </c>
      <c r="U591" s="378">
        <v>2229</v>
      </c>
      <c r="V591" s="378">
        <v>22</v>
      </c>
      <c r="W591" s="378">
        <v>101.32</v>
      </c>
      <c r="X591" s="378">
        <v>978</v>
      </c>
      <c r="Y591" s="416">
        <v>11</v>
      </c>
      <c r="Z591" s="280"/>
      <c r="AA591" s="241">
        <v>423900</v>
      </c>
      <c r="AB591" s="417">
        <v>77.142857142857139</v>
      </c>
      <c r="AC591" s="417">
        <v>86.333333333333329</v>
      </c>
      <c r="AD591" s="20">
        <v>50</v>
      </c>
      <c r="AE591" s="20">
        <v>7</v>
      </c>
      <c r="AF591" s="20">
        <v>540</v>
      </c>
      <c r="AH591" s="418"/>
      <c r="AI591" s="378"/>
      <c r="AJ591" s="378"/>
      <c r="AK591" s="378"/>
      <c r="AL591" s="378"/>
      <c r="AM591" s="378"/>
      <c r="AN591" s="21"/>
      <c r="AO591" s="418"/>
      <c r="AP591" s="378"/>
      <c r="AQ591" s="378"/>
      <c r="AR591" s="378"/>
      <c r="AS591" s="378"/>
      <c r="AT591" s="378"/>
      <c r="AU591" s="21"/>
      <c r="AV591" s="418"/>
      <c r="AW591" s="378"/>
      <c r="AX591" s="378"/>
      <c r="AY591" s="378"/>
      <c r="AZ591" s="378"/>
      <c r="BA591" s="378"/>
      <c r="BB591" s="21"/>
    </row>
    <row r="592" spans="1:59" x14ac:dyDescent="0.3">
      <c r="A592" s="21" t="s">
        <v>1363</v>
      </c>
      <c r="B592" s="21" t="s">
        <v>19</v>
      </c>
      <c r="C592" s="21" t="s">
        <v>19</v>
      </c>
      <c r="D592" s="299" t="s">
        <v>1998</v>
      </c>
      <c r="E592" s="299" t="s">
        <v>11</v>
      </c>
      <c r="F592" s="299" t="s">
        <v>11</v>
      </c>
      <c r="G592" s="299" t="s">
        <v>1998</v>
      </c>
      <c r="H592" s="241">
        <v>506000</v>
      </c>
      <c r="I592" s="20">
        <v>919</v>
      </c>
      <c r="J592" s="20">
        <v>10</v>
      </c>
      <c r="K592" s="417">
        <v>91.9</v>
      </c>
      <c r="L592" s="243">
        <v>919</v>
      </c>
      <c r="M592" s="20">
        <v>10</v>
      </c>
      <c r="N592" s="20">
        <v>91.9</v>
      </c>
      <c r="O592" s="20">
        <v>0</v>
      </c>
      <c r="P592" s="20">
        <v>0</v>
      </c>
      <c r="Q592" s="20">
        <v>0</v>
      </c>
      <c r="R592" s="414">
        <v>188</v>
      </c>
      <c r="S592" s="378">
        <v>3</v>
      </c>
      <c r="T592" s="415">
        <v>62.7</v>
      </c>
      <c r="U592" s="378">
        <v>472</v>
      </c>
      <c r="V592" s="378">
        <v>7</v>
      </c>
      <c r="W592" s="378">
        <v>67.430000000000007</v>
      </c>
      <c r="X592" s="378">
        <v>0</v>
      </c>
      <c r="Y592" s="416">
        <v>0</v>
      </c>
      <c r="Z592" s="21"/>
      <c r="AA592" s="241">
        <v>506000</v>
      </c>
      <c r="AB592" s="417">
        <v>0</v>
      </c>
      <c r="AC592" s="417">
        <v>0</v>
      </c>
      <c r="AD592" s="20">
        <v>95</v>
      </c>
      <c r="AE592" s="20">
        <v>0</v>
      </c>
      <c r="AF592" s="20">
        <v>0</v>
      </c>
      <c r="AH592" s="379"/>
      <c r="AI592" s="378"/>
      <c r="AJ592" s="378"/>
      <c r="AK592" s="378"/>
      <c r="AL592" s="378"/>
      <c r="AM592" s="378"/>
      <c r="AN592" s="21"/>
      <c r="AO592" s="418"/>
      <c r="AP592" s="378"/>
      <c r="AQ592" s="378"/>
      <c r="AR592" s="378"/>
      <c r="AS592" s="378"/>
      <c r="AT592" s="378"/>
      <c r="AU592" s="21"/>
      <c r="AV592" s="418"/>
      <c r="AW592" s="378"/>
      <c r="AX592" s="378"/>
      <c r="AY592" s="378"/>
      <c r="AZ592" s="378"/>
      <c r="BA592" s="378"/>
      <c r="BB592" s="21"/>
    </row>
    <row r="593" spans="1:54" x14ac:dyDescent="0.3">
      <c r="A593" s="21" t="s">
        <v>1364</v>
      </c>
      <c r="B593" s="21" t="s">
        <v>13</v>
      </c>
      <c r="C593" s="21" t="s">
        <v>13</v>
      </c>
      <c r="D593" s="299" t="s">
        <v>1998</v>
      </c>
      <c r="E593" s="299" t="s">
        <v>10</v>
      </c>
      <c r="F593" s="299" t="s">
        <v>10</v>
      </c>
      <c r="G593" s="299" t="s">
        <v>1998</v>
      </c>
      <c r="H593" s="241">
        <v>312200</v>
      </c>
      <c r="I593" s="20">
        <v>567</v>
      </c>
      <c r="J593" s="20">
        <v>10</v>
      </c>
      <c r="K593" s="417">
        <v>56.7</v>
      </c>
      <c r="L593" s="243">
        <v>567</v>
      </c>
      <c r="M593" s="20">
        <v>10</v>
      </c>
      <c r="N593" s="20">
        <v>56.7</v>
      </c>
      <c r="O593" s="20">
        <v>690</v>
      </c>
      <c r="P593" s="20">
        <v>15</v>
      </c>
      <c r="Q593" s="20">
        <v>46</v>
      </c>
      <c r="R593" s="414">
        <v>0</v>
      </c>
      <c r="S593" s="378">
        <v>0</v>
      </c>
      <c r="T593" s="415">
        <v>0</v>
      </c>
      <c r="U593" s="378">
        <v>0</v>
      </c>
      <c r="V593" s="378">
        <v>0</v>
      </c>
      <c r="W593" s="378">
        <v>0</v>
      </c>
      <c r="X593" s="378">
        <v>0</v>
      </c>
      <c r="Y593" s="416">
        <v>0</v>
      </c>
      <c r="Z593" s="280"/>
      <c r="AA593" s="241">
        <v>312200</v>
      </c>
      <c r="AB593" s="417">
        <v>34.5</v>
      </c>
      <c r="AC593" s="417">
        <v>34.5</v>
      </c>
      <c r="AD593" s="20">
        <v>108</v>
      </c>
      <c r="AE593" s="20">
        <v>2</v>
      </c>
      <c r="AF593" s="20">
        <v>69</v>
      </c>
      <c r="AH593" s="379"/>
      <c r="AI593" s="378"/>
      <c r="AJ593" s="378"/>
      <c r="AK593" s="378"/>
      <c r="AL593" s="378"/>
      <c r="AM593" s="378"/>
      <c r="AN593" s="63"/>
      <c r="AO593" s="418"/>
      <c r="AP593" s="378"/>
      <c r="AQ593" s="378"/>
      <c r="AR593" s="378"/>
      <c r="AS593" s="378"/>
      <c r="AT593" s="378"/>
      <c r="AU593" s="63"/>
      <c r="AV593" s="418"/>
      <c r="AW593" s="378"/>
      <c r="AX593" s="378"/>
      <c r="AY593" s="378"/>
      <c r="AZ593" s="378"/>
      <c r="BA593" s="378"/>
      <c r="BB593" s="63"/>
    </row>
    <row r="594" spans="1:54" x14ac:dyDescent="0.3">
      <c r="A594" s="21" t="s">
        <v>999</v>
      </c>
      <c r="B594" s="21" t="s">
        <v>14</v>
      </c>
      <c r="C594" s="21" t="s">
        <v>14</v>
      </c>
      <c r="D594" s="299" t="s">
        <v>1998</v>
      </c>
      <c r="E594" s="299" t="s">
        <v>9</v>
      </c>
      <c r="F594" s="299" t="s">
        <v>9</v>
      </c>
      <c r="G594" s="299" t="s">
        <v>1998</v>
      </c>
      <c r="H594" s="241">
        <v>376700</v>
      </c>
      <c r="I594" s="20">
        <v>1437</v>
      </c>
      <c r="J594" s="20">
        <v>21</v>
      </c>
      <c r="K594" s="417">
        <v>68.428571428571431</v>
      </c>
      <c r="L594" s="243">
        <v>1437</v>
      </c>
      <c r="M594" s="20">
        <v>21</v>
      </c>
      <c r="N594" s="20">
        <v>68.428571428571431</v>
      </c>
      <c r="O594" s="20">
        <v>1494</v>
      </c>
      <c r="P594" s="20">
        <v>20</v>
      </c>
      <c r="Q594" s="20">
        <v>74.7</v>
      </c>
      <c r="R594" s="414">
        <v>679</v>
      </c>
      <c r="S594" s="378">
        <v>9</v>
      </c>
      <c r="T594" s="415">
        <v>75.400000000000006</v>
      </c>
      <c r="U594" s="378">
        <v>241</v>
      </c>
      <c r="V594" s="378">
        <v>4</v>
      </c>
      <c r="W594" s="378">
        <v>60.25</v>
      </c>
      <c r="X594" s="378">
        <v>0</v>
      </c>
      <c r="Y594" s="416">
        <v>0</v>
      </c>
      <c r="Z594" s="21"/>
      <c r="AA594" s="241">
        <v>346700</v>
      </c>
      <c r="AB594" s="417">
        <v>63.25</v>
      </c>
      <c r="AC594" s="417">
        <v>63.666666666666664</v>
      </c>
      <c r="AD594" s="20">
        <v>50</v>
      </c>
      <c r="AE594" s="20">
        <v>8</v>
      </c>
      <c r="AF594" s="20">
        <v>506</v>
      </c>
      <c r="AH594" s="379"/>
      <c r="AI594" s="378"/>
      <c r="AJ594" s="378"/>
      <c r="AK594" s="378"/>
      <c r="AL594" s="378"/>
      <c r="AM594" s="378"/>
      <c r="AN594" s="21"/>
      <c r="AO594" s="418"/>
      <c r="AP594" s="378"/>
      <c r="AQ594" s="378"/>
      <c r="AR594" s="378"/>
      <c r="AS594" s="378"/>
      <c r="AT594" s="378"/>
      <c r="AU594" s="21"/>
      <c r="AV594" s="418"/>
      <c r="AW594" s="378"/>
      <c r="AX594" s="378"/>
      <c r="AY594" s="378"/>
      <c r="AZ594" s="378"/>
      <c r="BA594" s="378"/>
      <c r="BB594" s="21"/>
    </row>
    <row r="595" spans="1:54" x14ac:dyDescent="0.3">
      <c r="A595" s="199" t="s">
        <v>1691</v>
      </c>
      <c r="B595" s="199" t="s">
        <v>3</v>
      </c>
      <c r="C595" s="199" t="s">
        <v>3</v>
      </c>
      <c r="D595" s="441" t="s">
        <v>1998</v>
      </c>
      <c r="E595" s="435" t="s">
        <v>1974</v>
      </c>
      <c r="F595" s="441" t="s">
        <v>9</v>
      </c>
      <c r="G595" s="441" t="s">
        <v>38</v>
      </c>
      <c r="H595" s="245">
        <v>123900</v>
      </c>
      <c r="I595" s="246">
        <v>0</v>
      </c>
      <c r="J595" s="246">
        <v>0</v>
      </c>
      <c r="K595" s="442" t="s">
        <v>1020</v>
      </c>
      <c r="L595" s="322">
        <v>0</v>
      </c>
      <c r="M595" s="246">
        <v>0</v>
      </c>
      <c r="N595" s="246">
        <v>0</v>
      </c>
      <c r="O595" s="246">
        <v>0</v>
      </c>
      <c r="P595" s="246">
        <v>0</v>
      </c>
      <c r="Q595" s="246">
        <v>0</v>
      </c>
      <c r="R595" s="443">
        <v>0</v>
      </c>
      <c r="S595" s="444">
        <v>0</v>
      </c>
      <c r="T595" s="445">
        <v>0</v>
      </c>
      <c r="U595" s="444">
        <v>0</v>
      </c>
      <c r="V595" s="444">
        <v>0</v>
      </c>
      <c r="W595" s="444">
        <v>0</v>
      </c>
      <c r="X595" s="444">
        <v>0</v>
      </c>
      <c r="Y595" s="446">
        <v>0</v>
      </c>
      <c r="Z595" s="199"/>
      <c r="AA595" s="245">
        <v>123900</v>
      </c>
      <c r="AB595" s="442">
        <v>0</v>
      </c>
      <c r="AC595" s="442">
        <v>0</v>
      </c>
      <c r="AD595" s="246">
        <v>23</v>
      </c>
      <c r="AE595" s="246">
        <v>0</v>
      </c>
      <c r="AF595" s="246">
        <v>0</v>
      </c>
      <c r="AG595" s="200"/>
      <c r="AH595" s="449"/>
      <c r="AI595" s="444"/>
      <c r="AJ595" s="444"/>
      <c r="AK595" s="444"/>
      <c r="AL595" s="444"/>
      <c r="AM595" s="444"/>
      <c r="AN595" s="199"/>
      <c r="AO595" s="450"/>
      <c r="AP595" s="444"/>
      <c r="AQ595" s="444"/>
      <c r="AR595" s="444"/>
      <c r="AS595" s="444"/>
      <c r="AT595" s="444"/>
      <c r="AU595" s="199"/>
      <c r="AV595" s="450"/>
      <c r="AW595" s="444"/>
      <c r="AX595" s="444"/>
      <c r="AY595" s="444"/>
      <c r="AZ595" s="444"/>
      <c r="BA595" s="444"/>
      <c r="BB595" s="199"/>
    </row>
    <row r="596" spans="1:54" x14ac:dyDescent="0.3">
      <c r="A596" s="21" t="s">
        <v>1732</v>
      </c>
      <c r="B596" s="21" t="s">
        <v>12</v>
      </c>
      <c r="C596" s="21" t="s">
        <v>12</v>
      </c>
      <c r="D596" s="299" t="s">
        <v>1998</v>
      </c>
      <c r="E596" s="435" t="s">
        <v>1972</v>
      </c>
      <c r="F596" s="299" t="s">
        <v>1972</v>
      </c>
      <c r="G596" s="299" t="s">
        <v>1998</v>
      </c>
      <c r="H596" s="241">
        <v>287100</v>
      </c>
      <c r="I596" s="20">
        <v>678</v>
      </c>
      <c r="J596" s="20">
        <v>13</v>
      </c>
      <c r="K596" s="417">
        <v>52.153846153846153</v>
      </c>
      <c r="L596" s="243">
        <v>678</v>
      </c>
      <c r="M596" s="20">
        <v>13</v>
      </c>
      <c r="N596" s="20">
        <v>52.153846153846153</v>
      </c>
      <c r="O596" s="20">
        <v>0</v>
      </c>
      <c r="P596" s="20">
        <v>0</v>
      </c>
      <c r="Q596" s="20">
        <v>0</v>
      </c>
      <c r="R596" s="414">
        <v>0</v>
      </c>
      <c r="S596" s="378">
        <v>0</v>
      </c>
      <c r="T596" s="415">
        <v>0</v>
      </c>
      <c r="U596" s="378">
        <v>0</v>
      </c>
      <c r="V596" s="378">
        <v>0</v>
      </c>
      <c r="W596" s="378">
        <v>0</v>
      </c>
      <c r="X596" s="378">
        <v>0</v>
      </c>
      <c r="Y596" s="416">
        <v>0</v>
      </c>
      <c r="Z596" s="21"/>
      <c r="AA596" s="241">
        <v>389900</v>
      </c>
      <c r="AB596" s="417">
        <v>79.25</v>
      </c>
      <c r="AC596" s="417">
        <v>62.333333333333336</v>
      </c>
      <c r="AD596" s="20">
        <v>123</v>
      </c>
      <c r="AE596" s="20">
        <v>8</v>
      </c>
      <c r="AF596" s="20">
        <v>634</v>
      </c>
      <c r="AH596" s="418"/>
      <c r="AI596" s="378"/>
      <c r="AJ596" s="378"/>
      <c r="AK596" s="378"/>
      <c r="AL596" s="378"/>
      <c r="AM596" s="378"/>
      <c r="AN596" s="21"/>
      <c r="AO596" s="418"/>
      <c r="AP596" s="378"/>
      <c r="AQ596" s="378"/>
      <c r="AR596" s="378"/>
      <c r="AS596" s="378"/>
      <c r="AT596" s="378"/>
      <c r="AU596" s="21"/>
      <c r="AV596" s="418"/>
      <c r="AW596" s="378"/>
      <c r="AX596" s="378"/>
      <c r="AY596" s="378"/>
      <c r="AZ596" s="378"/>
      <c r="BA596" s="378"/>
      <c r="BB596" s="21"/>
    </row>
    <row r="597" spans="1:54" x14ac:dyDescent="0.3">
      <c r="A597" s="21" t="s">
        <v>1365</v>
      </c>
      <c r="B597" s="21" t="s">
        <v>2</v>
      </c>
      <c r="C597" s="21" t="s">
        <v>2</v>
      </c>
      <c r="D597" s="299" t="s">
        <v>1998</v>
      </c>
      <c r="E597" s="435" t="s">
        <v>9</v>
      </c>
      <c r="F597" s="299" t="s">
        <v>1972</v>
      </c>
      <c r="G597" s="299" t="s">
        <v>38</v>
      </c>
      <c r="H597" s="241">
        <v>333300</v>
      </c>
      <c r="I597" s="20">
        <v>787</v>
      </c>
      <c r="J597" s="20">
        <v>13</v>
      </c>
      <c r="K597" s="417">
        <v>60.53846153846154</v>
      </c>
      <c r="L597" s="243">
        <v>787</v>
      </c>
      <c r="M597" s="20">
        <v>13</v>
      </c>
      <c r="N597" s="20">
        <v>60.53846153846154</v>
      </c>
      <c r="O597" s="20">
        <v>211</v>
      </c>
      <c r="P597" s="20">
        <v>5</v>
      </c>
      <c r="Q597" s="20">
        <v>42.2</v>
      </c>
      <c r="R597" s="414">
        <v>0</v>
      </c>
      <c r="S597" s="378">
        <v>0</v>
      </c>
      <c r="T597" s="415">
        <v>0</v>
      </c>
      <c r="U597" s="378">
        <v>0</v>
      </c>
      <c r="V597" s="378">
        <v>0</v>
      </c>
      <c r="W597" s="378">
        <v>0</v>
      </c>
      <c r="X597" s="378">
        <v>0</v>
      </c>
      <c r="Y597" s="416">
        <v>0</v>
      </c>
      <c r="Z597" s="20"/>
      <c r="AA597" s="241">
        <v>280900</v>
      </c>
      <c r="AB597" s="417">
        <v>49</v>
      </c>
      <c r="AC597" s="417">
        <v>33</v>
      </c>
      <c r="AD597" s="20">
        <v>116</v>
      </c>
      <c r="AE597" s="20">
        <v>5</v>
      </c>
      <c r="AF597" s="20">
        <v>245</v>
      </c>
      <c r="AH597" s="379"/>
      <c r="AI597" s="378"/>
      <c r="AJ597" s="378"/>
      <c r="AK597" s="378"/>
      <c r="AL597" s="378"/>
      <c r="AM597" s="378"/>
      <c r="AN597" s="63"/>
      <c r="AO597" s="418"/>
      <c r="AP597" s="378"/>
      <c r="AQ597" s="378"/>
      <c r="AR597" s="378"/>
      <c r="AS597" s="378"/>
      <c r="AT597" s="378"/>
      <c r="AU597" s="63"/>
      <c r="AV597" s="418"/>
      <c r="AW597" s="378"/>
      <c r="AX597" s="378"/>
      <c r="AY597" s="378"/>
      <c r="AZ597" s="378"/>
      <c r="BA597" s="378"/>
      <c r="BB597" s="63"/>
    </row>
    <row r="598" spans="1:54" x14ac:dyDescent="0.3">
      <c r="A598" s="21" t="s">
        <v>1366</v>
      </c>
      <c r="B598" s="21" t="s">
        <v>24</v>
      </c>
      <c r="C598" s="21" t="s">
        <v>24</v>
      </c>
      <c r="D598" s="299" t="s">
        <v>1998</v>
      </c>
      <c r="E598" s="299" t="s">
        <v>9</v>
      </c>
      <c r="F598" s="299" t="s">
        <v>9</v>
      </c>
      <c r="G598" s="299" t="s">
        <v>1998</v>
      </c>
      <c r="H598" s="241">
        <v>330100</v>
      </c>
      <c r="I598" s="20">
        <v>1319</v>
      </c>
      <c r="J598" s="20">
        <v>22</v>
      </c>
      <c r="K598" s="417">
        <v>59.954545454545453</v>
      </c>
      <c r="L598" s="243">
        <v>1319</v>
      </c>
      <c r="M598" s="20">
        <v>22</v>
      </c>
      <c r="N598" s="20">
        <v>59.954545454545453</v>
      </c>
      <c r="O598" s="20">
        <v>1483</v>
      </c>
      <c r="P598" s="20">
        <v>19</v>
      </c>
      <c r="Q598" s="20">
        <v>78.099999999999994</v>
      </c>
      <c r="R598" s="414">
        <v>1008</v>
      </c>
      <c r="S598" s="378">
        <v>11</v>
      </c>
      <c r="T598" s="415">
        <v>91.6</v>
      </c>
      <c r="U598" s="378">
        <v>2041</v>
      </c>
      <c r="V598" s="378">
        <v>21</v>
      </c>
      <c r="W598" s="378">
        <v>97.19</v>
      </c>
      <c r="X598" s="378">
        <v>1712</v>
      </c>
      <c r="Y598" s="416">
        <v>22</v>
      </c>
      <c r="Z598" s="280"/>
      <c r="AA598" s="241">
        <v>397700</v>
      </c>
      <c r="AB598" s="417">
        <v>101.75</v>
      </c>
      <c r="AC598" s="417">
        <v>85.666666666666671</v>
      </c>
      <c r="AD598" s="20">
        <v>50</v>
      </c>
      <c r="AE598" s="20">
        <v>4</v>
      </c>
      <c r="AF598" s="20">
        <v>407</v>
      </c>
      <c r="AH598" s="418"/>
      <c r="AI598" s="378"/>
      <c r="AJ598" s="378"/>
      <c r="AK598" s="378"/>
      <c r="AL598" s="378"/>
      <c r="AM598" s="378"/>
      <c r="AN598" s="20"/>
      <c r="AO598" s="418"/>
      <c r="AP598" s="378"/>
      <c r="AQ598" s="378"/>
      <c r="AR598" s="378"/>
      <c r="AS598" s="378"/>
      <c r="AT598" s="378"/>
      <c r="AU598" s="20"/>
      <c r="AV598" s="418"/>
      <c r="AW598" s="378"/>
      <c r="AX598" s="378"/>
      <c r="AY598" s="378"/>
      <c r="AZ598" s="378"/>
      <c r="BA598" s="378"/>
      <c r="BB598" s="20"/>
    </row>
    <row r="599" spans="1:54" x14ac:dyDescent="0.3">
      <c r="A599" s="199" t="s">
        <v>1943</v>
      </c>
      <c r="B599" s="199" t="s">
        <v>20</v>
      </c>
      <c r="C599" s="199" t="s">
        <v>1020</v>
      </c>
      <c r="D599" s="441" t="s">
        <v>1020</v>
      </c>
      <c r="E599" s="441" t="s">
        <v>1973</v>
      </c>
      <c r="F599" s="441" t="s">
        <v>1020</v>
      </c>
      <c r="G599" s="441" t="s">
        <v>1020</v>
      </c>
      <c r="H599" s="245">
        <v>123900</v>
      </c>
      <c r="I599" s="246">
        <v>0</v>
      </c>
      <c r="J599" s="246">
        <v>0</v>
      </c>
      <c r="K599" s="442" t="s">
        <v>1020</v>
      </c>
      <c r="L599" s="322" t="s">
        <v>1020</v>
      </c>
      <c r="M599" s="246" t="s">
        <v>1020</v>
      </c>
      <c r="N599" s="246" t="s">
        <v>1020</v>
      </c>
      <c r="O599" s="246" t="s">
        <v>1020</v>
      </c>
      <c r="P599" s="246" t="s">
        <v>1020</v>
      </c>
      <c r="Q599" s="246" t="s">
        <v>1020</v>
      </c>
      <c r="R599" s="443" t="s">
        <v>1020</v>
      </c>
      <c r="S599" s="444" t="s">
        <v>1020</v>
      </c>
      <c r="T599" s="445" t="s">
        <v>1020</v>
      </c>
      <c r="U599" s="444" t="s">
        <v>1020</v>
      </c>
      <c r="V599" s="444" t="s">
        <v>1020</v>
      </c>
      <c r="W599" s="444" t="s">
        <v>1020</v>
      </c>
      <c r="X599" s="444" t="s">
        <v>1020</v>
      </c>
      <c r="Y599" s="446" t="s">
        <v>1020</v>
      </c>
      <c r="Z599" s="199"/>
      <c r="AA599" s="245">
        <v>123900</v>
      </c>
      <c r="AB599" s="442">
        <v>22</v>
      </c>
      <c r="AC599" s="442">
        <v>22</v>
      </c>
      <c r="AD599" s="246">
        <v>25</v>
      </c>
      <c r="AE599" s="246">
        <v>1</v>
      </c>
      <c r="AF599" s="246">
        <v>22</v>
      </c>
      <c r="AG599" s="200"/>
      <c r="AH599" s="449"/>
      <c r="AI599" s="444"/>
      <c r="AJ599" s="444"/>
      <c r="AK599" s="444"/>
      <c r="AL599" s="444"/>
      <c r="AM599" s="444"/>
      <c r="AN599" s="278"/>
      <c r="AO599" s="450"/>
      <c r="AP599" s="444"/>
      <c r="AQ599" s="444"/>
      <c r="AR599" s="444"/>
      <c r="AS599" s="444"/>
      <c r="AT599" s="444"/>
      <c r="AU599" s="278"/>
      <c r="AV599" s="450"/>
      <c r="AW599" s="444"/>
      <c r="AX599" s="444"/>
      <c r="AY599" s="444"/>
      <c r="AZ599" s="444"/>
      <c r="BA599" s="444"/>
      <c r="BB599" s="278"/>
    </row>
    <row r="600" spans="1:54" x14ac:dyDescent="0.3">
      <c r="A600" s="199" t="s">
        <v>1731</v>
      </c>
      <c r="B600" s="199" t="s">
        <v>24</v>
      </c>
      <c r="C600" s="199" t="s">
        <v>24</v>
      </c>
      <c r="D600" s="441" t="s">
        <v>1998</v>
      </c>
      <c r="E600" s="435" t="s">
        <v>9</v>
      </c>
      <c r="F600" s="441" t="s">
        <v>1974</v>
      </c>
      <c r="G600" s="441" t="s">
        <v>38</v>
      </c>
      <c r="H600" s="245">
        <v>123900</v>
      </c>
      <c r="I600" s="246">
        <v>0</v>
      </c>
      <c r="J600" s="246">
        <v>0</v>
      </c>
      <c r="K600" s="442" t="s">
        <v>1020</v>
      </c>
      <c r="L600" s="322">
        <v>0</v>
      </c>
      <c r="M600" s="246">
        <v>0</v>
      </c>
      <c r="N600" s="246">
        <v>0</v>
      </c>
      <c r="O600" s="246">
        <v>0</v>
      </c>
      <c r="P600" s="246">
        <v>0</v>
      </c>
      <c r="Q600" s="246">
        <v>0</v>
      </c>
      <c r="R600" s="443">
        <v>0</v>
      </c>
      <c r="S600" s="444">
        <v>0</v>
      </c>
      <c r="T600" s="445">
        <v>0</v>
      </c>
      <c r="U600" s="444">
        <v>0</v>
      </c>
      <c r="V600" s="444">
        <v>0</v>
      </c>
      <c r="W600" s="444">
        <v>0</v>
      </c>
      <c r="X600" s="444">
        <v>0</v>
      </c>
      <c r="Y600" s="446">
        <v>0</v>
      </c>
      <c r="Z600" s="199"/>
      <c r="AA600" s="245">
        <v>123900</v>
      </c>
      <c r="AB600" s="442">
        <v>0</v>
      </c>
      <c r="AC600" s="442">
        <v>0</v>
      </c>
      <c r="AD600" s="246">
        <v>23</v>
      </c>
      <c r="AE600" s="246">
        <v>0</v>
      </c>
      <c r="AF600" s="246">
        <v>0</v>
      </c>
      <c r="AG600" s="200"/>
      <c r="AH600" s="449"/>
      <c r="AI600" s="444"/>
      <c r="AJ600" s="444"/>
      <c r="AK600" s="444"/>
      <c r="AL600" s="444"/>
      <c r="AM600" s="444"/>
      <c r="AN600" s="447"/>
      <c r="AO600" s="450"/>
      <c r="AP600" s="444"/>
      <c r="AQ600" s="444"/>
      <c r="AR600" s="444"/>
      <c r="AS600" s="444"/>
      <c r="AT600" s="444"/>
      <c r="AU600" s="447"/>
      <c r="AV600" s="450"/>
      <c r="AW600" s="444"/>
      <c r="AX600" s="444"/>
      <c r="AY600" s="444"/>
      <c r="AZ600" s="444"/>
      <c r="BA600" s="444"/>
      <c r="BB600" s="447"/>
    </row>
    <row r="601" spans="1:54" x14ac:dyDescent="0.3">
      <c r="A601" s="21" t="s">
        <v>1000</v>
      </c>
      <c r="B601" s="437" t="s">
        <v>12</v>
      </c>
      <c r="C601" s="21" t="s">
        <v>17</v>
      </c>
      <c r="D601" s="299" t="s">
        <v>38</v>
      </c>
      <c r="E601" s="299" t="s">
        <v>38</v>
      </c>
      <c r="F601" s="299" t="s">
        <v>38</v>
      </c>
      <c r="G601" s="299" t="s">
        <v>1998</v>
      </c>
      <c r="H601" s="241">
        <v>386000</v>
      </c>
      <c r="I601" s="20">
        <v>1260</v>
      </c>
      <c r="J601" s="20">
        <v>18</v>
      </c>
      <c r="K601" s="417">
        <v>70</v>
      </c>
      <c r="L601" s="243">
        <v>1260</v>
      </c>
      <c r="M601" s="20">
        <v>18</v>
      </c>
      <c r="N601" s="20">
        <v>70</v>
      </c>
      <c r="O601" s="20">
        <v>991</v>
      </c>
      <c r="P601" s="20">
        <v>18</v>
      </c>
      <c r="Q601" s="20">
        <v>55.1</v>
      </c>
      <c r="R601" s="414">
        <v>830</v>
      </c>
      <c r="S601" s="378">
        <v>12</v>
      </c>
      <c r="T601" s="415">
        <v>69.2</v>
      </c>
      <c r="U601" s="378">
        <v>0</v>
      </c>
      <c r="V601" s="378">
        <v>0</v>
      </c>
      <c r="W601" s="378">
        <v>0</v>
      </c>
      <c r="X601" s="378">
        <v>0</v>
      </c>
      <c r="Y601" s="416">
        <v>0</v>
      </c>
      <c r="Z601" s="20"/>
      <c r="AA601" s="241">
        <v>446500</v>
      </c>
      <c r="AB601" s="417">
        <v>83.875</v>
      </c>
      <c r="AC601" s="417">
        <v>87.333333333333329</v>
      </c>
      <c r="AD601" s="20">
        <v>76</v>
      </c>
      <c r="AE601" s="20">
        <v>8</v>
      </c>
      <c r="AF601" s="20">
        <v>671</v>
      </c>
      <c r="AH601" s="418"/>
      <c r="AI601" s="378"/>
      <c r="AJ601" s="378"/>
      <c r="AK601" s="378"/>
      <c r="AL601" s="378"/>
      <c r="AM601" s="378"/>
      <c r="AN601" s="21"/>
      <c r="AO601" s="418"/>
      <c r="AP601" s="378"/>
      <c r="AQ601" s="378"/>
      <c r="AR601" s="378"/>
      <c r="AS601" s="378"/>
      <c r="AT601" s="378"/>
      <c r="AU601" s="21"/>
      <c r="AV601" s="418"/>
      <c r="AW601" s="378"/>
      <c r="AX601" s="378"/>
      <c r="AY601" s="378"/>
      <c r="AZ601" s="378"/>
      <c r="BA601" s="378"/>
      <c r="BB601" s="21"/>
    </row>
    <row r="602" spans="1:54" x14ac:dyDescent="0.3">
      <c r="A602" s="199" t="s">
        <v>927</v>
      </c>
      <c r="B602" s="199" t="s">
        <v>18</v>
      </c>
      <c r="C602" s="199" t="s">
        <v>18</v>
      </c>
      <c r="D602" s="441" t="s">
        <v>1998</v>
      </c>
      <c r="E602" s="441" t="s">
        <v>1973</v>
      </c>
      <c r="F602" s="441" t="s">
        <v>1973</v>
      </c>
      <c r="G602" s="441" t="s">
        <v>1998</v>
      </c>
      <c r="H602" s="245">
        <v>174000</v>
      </c>
      <c r="I602" s="246">
        <v>158</v>
      </c>
      <c r="J602" s="246">
        <v>4</v>
      </c>
      <c r="K602" s="442">
        <v>39.5</v>
      </c>
      <c r="L602" s="322">
        <v>158</v>
      </c>
      <c r="M602" s="246">
        <v>4</v>
      </c>
      <c r="N602" s="246">
        <v>39.5</v>
      </c>
      <c r="O602" s="246">
        <v>724</v>
      </c>
      <c r="P602" s="246">
        <v>13</v>
      </c>
      <c r="Q602" s="246">
        <v>55.7</v>
      </c>
      <c r="R602" s="443">
        <v>825</v>
      </c>
      <c r="S602" s="444">
        <v>12</v>
      </c>
      <c r="T602" s="445">
        <v>68.8</v>
      </c>
      <c r="U602" s="444">
        <v>999</v>
      </c>
      <c r="V602" s="444">
        <v>17</v>
      </c>
      <c r="W602" s="444">
        <v>58.76</v>
      </c>
      <c r="X602" s="444">
        <v>435</v>
      </c>
      <c r="Y602" s="446">
        <v>8</v>
      </c>
      <c r="Z602" s="246"/>
      <c r="AA602" s="245">
        <v>331300</v>
      </c>
      <c r="AB602" s="442">
        <v>64.375</v>
      </c>
      <c r="AC602" s="442">
        <v>68.666666666666671</v>
      </c>
      <c r="AD602" s="246">
        <v>56</v>
      </c>
      <c r="AE602" s="246">
        <v>8</v>
      </c>
      <c r="AF602" s="246">
        <v>515</v>
      </c>
      <c r="AG602" s="200"/>
      <c r="AH602" s="449"/>
      <c r="AI602" s="444"/>
      <c r="AJ602" s="444"/>
      <c r="AK602" s="444"/>
      <c r="AL602" s="444"/>
      <c r="AM602" s="444"/>
      <c r="AN602" s="199"/>
      <c r="AO602" s="450"/>
      <c r="AP602" s="444"/>
      <c r="AQ602" s="444"/>
      <c r="AR602" s="444"/>
      <c r="AS602" s="444"/>
      <c r="AT602" s="444"/>
      <c r="AU602" s="199"/>
      <c r="AV602" s="450"/>
      <c r="AW602" s="444"/>
      <c r="AX602" s="444"/>
      <c r="AY602" s="444"/>
      <c r="AZ602" s="444"/>
      <c r="BA602" s="444"/>
      <c r="BB602" s="199"/>
    </row>
    <row r="603" spans="1:54" x14ac:dyDescent="0.3">
      <c r="A603" s="21" t="s">
        <v>1944</v>
      </c>
      <c r="B603" s="21" t="s">
        <v>13</v>
      </c>
      <c r="C603" s="21" t="s">
        <v>1020</v>
      </c>
      <c r="D603" s="299" t="s">
        <v>1020</v>
      </c>
      <c r="E603" s="299" t="s">
        <v>1974</v>
      </c>
      <c r="F603" s="299" t="s">
        <v>1020</v>
      </c>
      <c r="G603" s="299" t="s">
        <v>1020</v>
      </c>
      <c r="H603" s="241">
        <v>390700</v>
      </c>
      <c r="I603" s="20" t="s">
        <v>1020</v>
      </c>
      <c r="J603" s="20" t="s">
        <v>1020</v>
      </c>
      <c r="K603" s="417" t="s">
        <v>1020</v>
      </c>
      <c r="L603" s="243" t="s">
        <v>1020</v>
      </c>
      <c r="M603" s="20" t="s">
        <v>1020</v>
      </c>
      <c r="N603" s="20" t="s">
        <v>1020</v>
      </c>
      <c r="O603" s="20" t="s">
        <v>1020</v>
      </c>
      <c r="P603" s="20" t="s">
        <v>1020</v>
      </c>
      <c r="Q603" s="20" t="s">
        <v>1020</v>
      </c>
      <c r="R603" s="414" t="s">
        <v>1020</v>
      </c>
      <c r="S603" s="378" t="s">
        <v>1020</v>
      </c>
      <c r="T603" s="415" t="s">
        <v>1020</v>
      </c>
      <c r="U603" s="378" t="s">
        <v>1020</v>
      </c>
      <c r="V603" s="378" t="s">
        <v>1020</v>
      </c>
      <c r="W603" s="378" t="s">
        <v>1020</v>
      </c>
      <c r="X603" s="378" t="s">
        <v>1020</v>
      </c>
      <c r="Y603" s="416" t="s">
        <v>1020</v>
      </c>
      <c r="Z603" s="20"/>
      <c r="AA603" s="241">
        <v>357200</v>
      </c>
      <c r="AB603" s="417">
        <v>68.625</v>
      </c>
      <c r="AC603" s="417">
        <v>47</v>
      </c>
      <c r="AD603" s="20">
        <v>131</v>
      </c>
      <c r="AE603" s="20">
        <v>8</v>
      </c>
      <c r="AF603" s="20">
        <v>549</v>
      </c>
      <c r="AH603" s="379"/>
      <c r="AI603" s="378"/>
      <c r="AJ603" s="378"/>
      <c r="AK603" s="378"/>
      <c r="AL603" s="378"/>
      <c r="AM603" s="378"/>
      <c r="AN603" s="20"/>
      <c r="AO603" s="418"/>
      <c r="AP603" s="378"/>
      <c r="AQ603" s="378"/>
      <c r="AR603" s="378"/>
      <c r="AS603" s="378"/>
      <c r="AT603" s="378"/>
      <c r="AU603" s="20"/>
      <c r="AV603" s="418"/>
      <c r="AW603" s="378"/>
      <c r="AX603" s="378"/>
      <c r="AY603" s="378"/>
      <c r="AZ603" s="378"/>
      <c r="BA603" s="378"/>
      <c r="BB603" s="20"/>
    </row>
    <row r="604" spans="1:54" x14ac:dyDescent="0.3">
      <c r="A604" s="21" t="s">
        <v>1368</v>
      </c>
      <c r="B604" s="21" t="s">
        <v>15</v>
      </c>
      <c r="C604" s="21" t="s">
        <v>15</v>
      </c>
      <c r="D604" s="299" t="s">
        <v>1998</v>
      </c>
      <c r="E604" s="299" t="s">
        <v>9</v>
      </c>
      <c r="F604" s="299" t="s">
        <v>9</v>
      </c>
      <c r="G604" s="299" t="s">
        <v>1998</v>
      </c>
      <c r="H604" s="241">
        <v>510900</v>
      </c>
      <c r="I604" s="20">
        <v>1856</v>
      </c>
      <c r="J604" s="20">
        <v>20</v>
      </c>
      <c r="K604" s="417">
        <v>92.8</v>
      </c>
      <c r="L604" s="243">
        <v>1856</v>
      </c>
      <c r="M604" s="20">
        <v>20</v>
      </c>
      <c r="N604" s="20">
        <v>92.8</v>
      </c>
      <c r="O604" s="20">
        <v>1585</v>
      </c>
      <c r="P604" s="20">
        <v>21</v>
      </c>
      <c r="Q604" s="20">
        <v>75.5</v>
      </c>
      <c r="R604" s="414">
        <v>799</v>
      </c>
      <c r="S604" s="378">
        <v>13</v>
      </c>
      <c r="T604" s="415">
        <v>61.5</v>
      </c>
      <c r="U604" s="378">
        <v>1329</v>
      </c>
      <c r="V604" s="378">
        <v>19</v>
      </c>
      <c r="W604" s="378">
        <v>69.95</v>
      </c>
      <c r="X604" s="378">
        <v>163</v>
      </c>
      <c r="Y604" s="416">
        <v>2</v>
      </c>
      <c r="Z604" s="21"/>
      <c r="AA604" s="241">
        <v>438900</v>
      </c>
      <c r="AB604" s="417">
        <v>86.625</v>
      </c>
      <c r="AC604" s="417">
        <v>72</v>
      </c>
      <c r="AD604" s="20">
        <v>121</v>
      </c>
      <c r="AE604" s="20">
        <v>8</v>
      </c>
      <c r="AF604" s="20">
        <v>693</v>
      </c>
      <c r="AH604" s="418"/>
      <c r="AI604" s="378"/>
      <c r="AJ604" s="378"/>
      <c r="AK604" s="378"/>
      <c r="AL604" s="378"/>
      <c r="AM604" s="378"/>
      <c r="AN604" s="21"/>
      <c r="AO604" s="418"/>
      <c r="AP604" s="378"/>
      <c r="AQ604" s="378"/>
      <c r="AR604" s="378"/>
      <c r="AS604" s="378"/>
      <c r="AT604" s="378"/>
      <c r="AU604" s="21"/>
      <c r="AV604" s="418"/>
      <c r="AW604" s="378"/>
      <c r="AX604" s="378"/>
      <c r="AY604" s="378"/>
      <c r="AZ604" s="378"/>
      <c r="BA604" s="378"/>
      <c r="BB604" s="21"/>
    </row>
    <row r="605" spans="1:54" x14ac:dyDescent="0.3">
      <c r="A605" s="21" t="s">
        <v>1024</v>
      </c>
      <c r="B605" s="21" t="s">
        <v>20</v>
      </c>
      <c r="C605" s="21" t="s">
        <v>20</v>
      </c>
      <c r="D605" s="299" t="s">
        <v>1998</v>
      </c>
      <c r="E605" s="299" t="s">
        <v>11</v>
      </c>
      <c r="F605" s="299" t="s">
        <v>11</v>
      </c>
      <c r="G605" s="299" t="s">
        <v>1998</v>
      </c>
      <c r="H605" s="241">
        <v>356500</v>
      </c>
      <c r="I605" s="20">
        <v>777</v>
      </c>
      <c r="J605" s="20">
        <v>12</v>
      </c>
      <c r="K605" s="417">
        <v>64.75</v>
      </c>
      <c r="L605" s="243">
        <v>777</v>
      </c>
      <c r="M605" s="20">
        <v>12</v>
      </c>
      <c r="N605" s="20">
        <v>64.75</v>
      </c>
      <c r="O605" s="20">
        <v>412</v>
      </c>
      <c r="P605" s="20">
        <v>5</v>
      </c>
      <c r="Q605" s="20">
        <v>82.4</v>
      </c>
      <c r="R605" s="414">
        <v>0</v>
      </c>
      <c r="S605" s="378">
        <v>0</v>
      </c>
      <c r="T605" s="415">
        <v>0</v>
      </c>
      <c r="U605" s="378">
        <v>0</v>
      </c>
      <c r="V605" s="378">
        <v>0</v>
      </c>
      <c r="W605" s="378">
        <v>0</v>
      </c>
      <c r="X605" s="378">
        <v>0</v>
      </c>
      <c r="Y605" s="416">
        <v>0</v>
      </c>
      <c r="Z605" s="298"/>
      <c r="AA605" s="241">
        <v>392100</v>
      </c>
      <c r="AB605" s="417">
        <v>63.75</v>
      </c>
      <c r="AC605" s="417">
        <v>73.666666666666671</v>
      </c>
      <c r="AD605" s="20">
        <v>75</v>
      </c>
      <c r="AE605" s="20">
        <v>8</v>
      </c>
      <c r="AF605" s="20">
        <v>510</v>
      </c>
      <c r="AH605" s="379"/>
      <c r="AI605" s="378"/>
      <c r="AJ605" s="378"/>
      <c r="AK605" s="378"/>
      <c r="AL605" s="378"/>
      <c r="AM605" s="378"/>
      <c r="AN605" s="21"/>
      <c r="AO605" s="418"/>
      <c r="AP605" s="378"/>
      <c r="AQ605" s="378"/>
      <c r="AR605" s="378"/>
      <c r="AS605" s="378"/>
      <c r="AT605" s="378"/>
      <c r="AU605" s="21"/>
      <c r="AV605" s="418"/>
      <c r="AW605" s="378"/>
      <c r="AX605" s="378"/>
      <c r="AY605" s="378"/>
      <c r="AZ605" s="378"/>
      <c r="BA605" s="378"/>
      <c r="BB605" s="21"/>
    </row>
    <row r="606" spans="1:54" x14ac:dyDescent="0.3">
      <c r="A606" s="21" t="s">
        <v>1369</v>
      </c>
      <c r="B606" s="21" t="s">
        <v>24</v>
      </c>
      <c r="C606" s="21" t="s">
        <v>1020</v>
      </c>
      <c r="D606" s="299" t="s">
        <v>1020</v>
      </c>
      <c r="E606" s="299" t="s">
        <v>38</v>
      </c>
      <c r="F606" s="299" t="s">
        <v>1020</v>
      </c>
      <c r="G606" s="299" t="s">
        <v>1020</v>
      </c>
      <c r="H606" s="241">
        <v>470900</v>
      </c>
      <c r="I606" s="20" t="s">
        <v>1020</v>
      </c>
      <c r="J606" s="20" t="s">
        <v>1020</v>
      </c>
      <c r="K606" s="417" t="s">
        <v>1020</v>
      </c>
      <c r="L606" s="243" t="s">
        <v>1020</v>
      </c>
      <c r="M606" s="20" t="s">
        <v>1020</v>
      </c>
      <c r="N606" s="20" t="s">
        <v>1020</v>
      </c>
      <c r="O606" s="20" t="s">
        <v>1020</v>
      </c>
      <c r="P606" s="20" t="s">
        <v>1020</v>
      </c>
      <c r="Q606" s="20" t="s">
        <v>1020</v>
      </c>
      <c r="R606" s="414" t="s">
        <v>1020</v>
      </c>
      <c r="S606" s="378" t="s">
        <v>1020</v>
      </c>
      <c r="T606" s="415" t="s">
        <v>1020</v>
      </c>
      <c r="U606" s="378" t="s">
        <v>1020</v>
      </c>
      <c r="V606" s="378" t="s">
        <v>1020</v>
      </c>
      <c r="W606" s="378" t="s">
        <v>1020</v>
      </c>
      <c r="X606" s="378" t="s">
        <v>1020</v>
      </c>
      <c r="Y606" s="416" t="s">
        <v>1020</v>
      </c>
      <c r="Z606" s="280"/>
      <c r="AA606" s="241">
        <v>470900</v>
      </c>
      <c r="AB606" s="417">
        <v>0</v>
      </c>
      <c r="AC606" s="417">
        <v>0</v>
      </c>
      <c r="AD606" s="20">
        <v>89</v>
      </c>
      <c r="AE606" s="20">
        <v>0</v>
      </c>
      <c r="AF606" s="20">
        <v>0</v>
      </c>
      <c r="AH606" s="379"/>
      <c r="AI606" s="378"/>
      <c r="AJ606" s="378"/>
      <c r="AK606" s="378"/>
      <c r="AL606" s="378"/>
      <c r="AM606" s="378"/>
      <c r="AN606" s="21"/>
      <c r="AO606" s="418"/>
      <c r="AP606" s="378"/>
      <c r="AQ606" s="378"/>
      <c r="AR606" s="378"/>
      <c r="AS606" s="378"/>
      <c r="AT606" s="378"/>
      <c r="AU606" s="21"/>
      <c r="AV606" s="418"/>
      <c r="AW606" s="378"/>
      <c r="AX606" s="378"/>
      <c r="AY606" s="378"/>
      <c r="AZ606" s="378"/>
      <c r="BA606" s="378"/>
      <c r="BB606" s="21"/>
    </row>
    <row r="607" spans="1:54" x14ac:dyDescent="0.3">
      <c r="A607" s="21" t="s">
        <v>1554</v>
      </c>
      <c r="B607" s="21" t="s">
        <v>15</v>
      </c>
      <c r="C607" s="21" t="s">
        <v>15</v>
      </c>
      <c r="D607" s="299" t="s">
        <v>1998</v>
      </c>
      <c r="E607" s="299" t="s">
        <v>9</v>
      </c>
      <c r="F607" s="299" t="s">
        <v>9</v>
      </c>
      <c r="G607" s="299" t="s">
        <v>1998</v>
      </c>
      <c r="H607" s="241">
        <v>229400</v>
      </c>
      <c r="I607" s="20">
        <v>324</v>
      </c>
      <c r="J607" s="20">
        <v>7</v>
      </c>
      <c r="K607" s="417">
        <v>46.285714285714285</v>
      </c>
      <c r="L607" s="243">
        <v>324</v>
      </c>
      <c r="M607" s="20">
        <v>7</v>
      </c>
      <c r="N607" s="20">
        <v>46.285714285714285</v>
      </c>
      <c r="O607" s="20">
        <v>53</v>
      </c>
      <c r="P607" s="20">
        <v>1</v>
      </c>
      <c r="Q607" s="20">
        <v>53</v>
      </c>
      <c r="R607" s="414">
        <v>0</v>
      </c>
      <c r="S607" s="378">
        <v>0</v>
      </c>
      <c r="T607" s="415">
        <v>0</v>
      </c>
      <c r="U607" s="378">
        <v>0</v>
      </c>
      <c r="V607" s="378">
        <v>0</v>
      </c>
      <c r="W607" s="378">
        <v>0</v>
      </c>
      <c r="X607" s="378">
        <v>0</v>
      </c>
      <c r="Y607" s="416">
        <v>0</v>
      </c>
      <c r="Z607" s="298"/>
      <c r="AA607" s="241">
        <v>229400</v>
      </c>
      <c r="AB607" s="417">
        <v>0</v>
      </c>
      <c r="AC607" s="417">
        <v>0</v>
      </c>
      <c r="AD607" s="20">
        <v>43</v>
      </c>
      <c r="AE607" s="20">
        <v>0</v>
      </c>
      <c r="AF607" s="20">
        <v>0</v>
      </c>
      <c r="AH607" s="418"/>
      <c r="AI607" s="378"/>
      <c r="AJ607" s="378"/>
      <c r="AK607" s="378"/>
      <c r="AL607" s="378"/>
      <c r="AM607" s="378"/>
      <c r="AN607" s="21"/>
      <c r="AO607" s="418"/>
      <c r="AP607" s="378"/>
      <c r="AQ607" s="378"/>
      <c r="AR607" s="378"/>
      <c r="AS607" s="378"/>
      <c r="AT607" s="378"/>
      <c r="AU607" s="25"/>
      <c r="AV607" s="418"/>
      <c r="AW607" s="378"/>
      <c r="AX607" s="378"/>
      <c r="AY607" s="378"/>
      <c r="AZ607" s="378"/>
      <c r="BA607" s="378"/>
      <c r="BB607" s="25"/>
    </row>
    <row r="608" spans="1:54" x14ac:dyDescent="0.3">
      <c r="A608" s="199" t="s">
        <v>1945</v>
      </c>
      <c r="B608" s="199" t="s">
        <v>16</v>
      </c>
      <c r="C608" s="199" t="s">
        <v>1020</v>
      </c>
      <c r="D608" s="441" t="s">
        <v>1020</v>
      </c>
      <c r="E608" s="441" t="s">
        <v>11</v>
      </c>
      <c r="F608" s="441" t="s">
        <v>1020</v>
      </c>
      <c r="G608" s="441" t="s">
        <v>1020</v>
      </c>
      <c r="H608" s="245">
        <v>102400</v>
      </c>
      <c r="I608" s="246" t="s">
        <v>1020</v>
      </c>
      <c r="J608" s="246" t="s">
        <v>1020</v>
      </c>
      <c r="K608" s="442" t="s">
        <v>1020</v>
      </c>
      <c r="L608" s="322" t="s">
        <v>1020</v>
      </c>
      <c r="M608" s="246" t="s">
        <v>1020</v>
      </c>
      <c r="N608" s="246" t="s">
        <v>1020</v>
      </c>
      <c r="O608" s="246" t="s">
        <v>1020</v>
      </c>
      <c r="P608" s="246" t="s">
        <v>1020</v>
      </c>
      <c r="Q608" s="246" t="s">
        <v>1020</v>
      </c>
      <c r="R608" s="443" t="s">
        <v>1020</v>
      </c>
      <c r="S608" s="444" t="s">
        <v>1020</v>
      </c>
      <c r="T608" s="445" t="s">
        <v>1020</v>
      </c>
      <c r="U608" s="444" t="s">
        <v>1020</v>
      </c>
      <c r="V608" s="444" t="s">
        <v>1020</v>
      </c>
      <c r="W608" s="444" t="s">
        <v>1020</v>
      </c>
      <c r="X608" s="444" t="s">
        <v>1020</v>
      </c>
      <c r="Y608" s="446" t="s">
        <v>1020</v>
      </c>
      <c r="Z608" s="372"/>
      <c r="AA608" s="245">
        <v>102400</v>
      </c>
      <c r="AB608" s="442">
        <v>0</v>
      </c>
      <c r="AC608" s="442">
        <v>0</v>
      </c>
      <c r="AD608" s="246">
        <v>19</v>
      </c>
      <c r="AE608" s="246">
        <v>0</v>
      </c>
      <c r="AF608" s="246">
        <v>0</v>
      </c>
      <c r="AG608" s="200"/>
      <c r="AH608" s="450"/>
      <c r="AI608" s="444"/>
      <c r="AJ608" s="444"/>
      <c r="AK608" s="444"/>
      <c r="AL608" s="444"/>
      <c r="AM608" s="444"/>
      <c r="AN608" s="199"/>
      <c r="AO608" s="450"/>
      <c r="AP608" s="444"/>
      <c r="AQ608" s="444"/>
      <c r="AR608" s="444"/>
      <c r="AS608" s="444"/>
      <c r="AT608" s="444"/>
      <c r="AU608" s="278"/>
      <c r="AV608" s="450"/>
      <c r="AW608" s="444"/>
      <c r="AX608" s="444"/>
      <c r="AY608" s="444"/>
      <c r="AZ608" s="444"/>
      <c r="BA608" s="444"/>
      <c r="BB608" s="278"/>
    </row>
    <row r="609" spans="1:54" x14ac:dyDescent="0.3">
      <c r="A609" s="21" t="s">
        <v>1370</v>
      </c>
      <c r="B609" s="21" t="s">
        <v>19</v>
      </c>
      <c r="C609" s="21" t="s">
        <v>19</v>
      </c>
      <c r="D609" s="299" t="s">
        <v>1998</v>
      </c>
      <c r="E609" s="435" t="s">
        <v>38</v>
      </c>
      <c r="F609" s="299" t="s">
        <v>1972</v>
      </c>
      <c r="G609" s="299" t="s">
        <v>38</v>
      </c>
      <c r="H609" s="241">
        <v>325600</v>
      </c>
      <c r="I609" s="20">
        <v>828</v>
      </c>
      <c r="J609" s="20">
        <v>14</v>
      </c>
      <c r="K609" s="417">
        <v>59.142857142857146</v>
      </c>
      <c r="L609" s="243">
        <v>828</v>
      </c>
      <c r="M609" s="20">
        <v>14</v>
      </c>
      <c r="N609" s="20">
        <v>59.142857142857146</v>
      </c>
      <c r="O609" s="20">
        <v>296</v>
      </c>
      <c r="P609" s="20">
        <v>7</v>
      </c>
      <c r="Q609" s="20">
        <v>42.3</v>
      </c>
      <c r="R609" s="414">
        <v>348</v>
      </c>
      <c r="S609" s="378">
        <v>5</v>
      </c>
      <c r="T609" s="415">
        <v>69.599999999999994</v>
      </c>
      <c r="U609" s="378">
        <v>0</v>
      </c>
      <c r="V609" s="378">
        <v>0</v>
      </c>
      <c r="W609" s="378">
        <v>0</v>
      </c>
      <c r="X609" s="378">
        <v>0</v>
      </c>
      <c r="Y609" s="416">
        <v>0</v>
      </c>
      <c r="Z609" s="298"/>
      <c r="AA609" s="241">
        <v>269200</v>
      </c>
      <c r="AB609" s="417">
        <v>39.75</v>
      </c>
      <c r="AC609" s="417">
        <v>35.666666666666664</v>
      </c>
      <c r="AD609" s="20">
        <v>81</v>
      </c>
      <c r="AE609" s="20">
        <v>4</v>
      </c>
      <c r="AF609" s="20">
        <v>159</v>
      </c>
      <c r="AH609" s="379"/>
      <c r="AI609" s="378"/>
      <c r="AJ609" s="378"/>
      <c r="AK609" s="378"/>
      <c r="AL609" s="378"/>
      <c r="AM609" s="378"/>
      <c r="AN609" s="21"/>
      <c r="AO609" s="418"/>
      <c r="AP609" s="378"/>
      <c r="AQ609" s="378"/>
      <c r="AR609" s="378"/>
      <c r="AS609" s="378"/>
      <c r="AT609" s="378"/>
      <c r="AU609" s="21"/>
      <c r="AV609" s="418"/>
      <c r="AW609" s="378"/>
      <c r="AX609" s="378"/>
      <c r="AY609" s="378"/>
      <c r="AZ609" s="378"/>
      <c r="BA609" s="378"/>
      <c r="BB609" s="21"/>
    </row>
    <row r="610" spans="1:54" x14ac:dyDescent="0.3">
      <c r="A610" s="199" t="s">
        <v>1946</v>
      </c>
      <c r="B610" s="199" t="s">
        <v>18</v>
      </c>
      <c r="C610" s="199" t="s">
        <v>1020</v>
      </c>
      <c r="D610" s="441" t="s">
        <v>1020</v>
      </c>
      <c r="E610" s="441" t="s">
        <v>1974</v>
      </c>
      <c r="F610" s="441" t="s">
        <v>1020</v>
      </c>
      <c r="G610" s="441" t="s">
        <v>1020</v>
      </c>
      <c r="H610" s="245">
        <v>102400</v>
      </c>
      <c r="I610" s="246" t="s">
        <v>1020</v>
      </c>
      <c r="J610" s="246" t="s">
        <v>1020</v>
      </c>
      <c r="K610" s="442" t="s">
        <v>1020</v>
      </c>
      <c r="L610" s="322" t="s">
        <v>1020</v>
      </c>
      <c r="M610" s="246" t="s">
        <v>1020</v>
      </c>
      <c r="N610" s="246" t="s">
        <v>1020</v>
      </c>
      <c r="O610" s="246" t="s">
        <v>1020</v>
      </c>
      <c r="P610" s="246" t="s">
        <v>1020</v>
      </c>
      <c r="Q610" s="246" t="s">
        <v>1020</v>
      </c>
      <c r="R610" s="443" t="s">
        <v>1020</v>
      </c>
      <c r="S610" s="444" t="s">
        <v>1020</v>
      </c>
      <c r="T610" s="445" t="s">
        <v>1020</v>
      </c>
      <c r="U610" s="444" t="s">
        <v>1020</v>
      </c>
      <c r="V610" s="444" t="s">
        <v>1020</v>
      </c>
      <c r="W610" s="444" t="s">
        <v>1020</v>
      </c>
      <c r="X610" s="444" t="s">
        <v>1020</v>
      </c>
      <c r="Y610" s="446" t="s">
        <v>1020</v>
      </c>
      <c r="Z610" s="246"/>
      <c r="AA610" s="245">
        <v>102400</v>
      </c>
      <c r="AB610" s="442">
        <v>0</v>
      </c>
      <c r="AC610" s="442">
        <v>0</v>
      </c>
      <c r="AD610" s="246">
        <v>19</v>
      </c>
      <c r="AE610" s="246">
        <v>0</v>
      </c>
      <c r="AF610" s="246">
        <v>0</v>
      </c>
      <c r="AG610" s="200"/>
      <c r="AH610" s="449"/>
      <c r="AI610" s="444"/>
      <c r="AJ610" s="444"/>
      <c r="AK610" s="444"/>
      <c r="AL610" s="444"/>
      <c r="AM610" s="444"/>
      <c r="AN610" s="199"/>
      <c r="AO610" s="450"/>
      <c r="AP610" s="444"/>
      <c r="AQ610" s="444"/>
      <c r="AR610" s="444"/>
      <c r="AS610" s="444"/>
      <c r="AT610" s="444"/>
      <c r="AU610" s="199"/>
      <c r="AV610" s="450"/>
      <c r="AW610" s="444"/>
      <c r="AX610" s="444"/>
      <c r="AY610" s="444"/>
      <c r="AZ610" s="444"/>
      <c r="BA610" s="444"/>
      <c r="BB610" s="199"/>
    </row>
    <row r="611" spans="1:54" x14ac:dyDescent="0.3">
      <c r="A611" s="21" t="s">
        <v>1371</v>
      </c>
      <c r="B611" s="21" t="s">
        <v>13</v>
      </c>
      <c r="C611" s="21" t="s">
        <v>13</v>
      </c>
      <c r="D611" s="299" t="s">
        <v>1998</v>
      </c>
      <c r="E611" s="299" t="s">
        <v>9</v>
      </c>
      <c r="F611" s="299" t="s">
        <v>9</v>
      </c>
      <c r="G611" s="299" t="s">
        <v>1998</v>
      </c>
      <c r="H611" s="241">
        <v>531200</v>
      </c>
      <c r="I611" s="20">
        <v>1833</v>
      </c>
      <c r="J611" s="20">
        <v>19</v>
      </c>
      <c r="K611" s="417">
        <v>96.473684210526315</v>
      </c>
      <c r="L611" s="243">
        <v>1833</v>
      </c>
      <c r="M611" s="20">
        <v>19</v>
      </c>
      <c r="N611" s="20">
        <v>96.473684210526315</v>
      </c>
      <c r="O611" s="20">
        <v>2355</v>
      </c>
      <c r="P611" s="20">
        <v>22</v>
      </c>
      <c r="Q611" s="20">
        <v>107</v>
      </c>
      <c r="R611" s="414">
        <v>1169</v>
      </c>
      <c r="S611" s="378">
        <v>13</v>
      </c>
      <c r="T611" s="415">
        <v>89.9</v>
      </c>
      <c r="U611" s="378">
        <v>2130</v>
      </c>
      <c r="V611" s="378">
        <v>22</v>
      </c>
      <c r="W611" s="378">
        <v>96.82</v>
      </c>
      <c r="X611" s="378">
        <v>1420</v>
      </c>
      <c r="Y611" s="416">
        <v>18</v>
      </c>
      <c r="Z611" s="21"/>
      <c r="AA611" s="241">
        <v>464100</v>
      </c>
      <c r="AB611" s="417">
        <v>85.4</v>
      </c>
      <c r="AC611" s="417">
        <v>82</v>
      </c>
      <c r="AD611" s="20">
        <v>79</v>
      </c>
      <c r="AE611" s="20">
        <v>5</v>
      </c>
      <c r="AF611" s="20">
        <v>427</v>
      </c>
      <c r="AH611" s="379"/>
      <c r="AI611" s="378"/>
      <c r="AJ611" s="378"/>
      <c r="AK611" s="378"/>
      <c r="AL611" s="378"/>
      <c r="AM611" s="378"/>
      <c r="AN611" s="21"/>
      <c r="AO611" s="418"/>
      <c r="AP611" s="378"/>
      <c r="AQ611" s="378"/>
      <c r="AR611" s="378"/>
      <c r="AS611" s="378"/>
      <c r="AT611" s="378"/>
      <c r="AU611" s="21"/>
      <c r="AV611" s="418"/>
      <c r="AW611" s="378"/>
      <c r="AX611" s="378"/>
      <c r="AY611" s="378"/>
      <c r="AZ611" s="378"/>
      <c r="BA611" s="378"/>
      <c r="BB611" s="21"/>
    </row>
    <row r="612" spans="1:54" x14ac:dyDescent="0.3">
      <c r="A612" s="21" t="s">
        <v>1372</v>
      </c>
      <c r="B612" s="21" t="s">
        <v>3</v>
      </c>
      <c r="C612" s="21" t="s">
        <v>3</v>
      </c>
      <c r="D612" s="299" t="s">
        <v>1998</v>
      </c>
      <c r="E612" s="435" t="s">
        <v>9</v>
      </c>
      <c r="F612" s="299" t="s">
        <v>1974</v>
      </c>
      <c r="G612" s="299" t="s">
        <v>38</v>
      </c>
      <c r="H612" s="241">
        <v>460400</v>
      </c>
      <c r="I612" s="20">
        <v>1756</v>
      </c>
      <c r="J612" s="20">
        <v>21</v>
      </c>
      <c r="K612" s="417">
        <v>83.61904761904762</v>
      </c>
      <c r="L612" s="243">
        <v>1756</v>
      </c>
      <c r="M612" s="20">
        <v>21</v>
      </c>
      <c r="N612" s="20">
        <v>83.61904761904762</v>
      </c>
      <c r="O612" s="20">
        <v>300</v>
      </c>
      <c r="P612" s="20">
        <v>5</v>
      </c>
      <c r="Q612" s="20">
        <v>60</v>
      </c>
      <c r="R612" s="414">
        <v>921</v>
      </c>
      <c r="S612" s="378">
        <v>16</v>
      </c>
      <c r="T612" s="415">
        <v>57.6</v>
      </c>
      <c r="U612" s="378">
        <v>925</v>
      </c>
      <c r="V612" s="378">
        <v>19</v>
      </c>
      <c r="W612" s="378">
        <v>48.68</v>
      </c>
      <c r="X612" s="378">
        <v>1236</v>
      </c>
      <c r="Y612" s="416">
        <v>21</v>
      </c>
      <c r="Z612" s="298"/>
      <c r="AA612" s="241">
        <v>423900</v>
      </c>
      <c r="AB612" s="417">
        <v>84.625</v>
      </c>
      <c r="AC612" s="417">
        <v>73.333333333333329</v>
      </c>
      <c r="AD612" s="20">
        <v>77</v>
      </c>
      <c r="AE612" s="20">
        <v>8</v>
      </c>
      <c r="AF612" s="20">
        <v>677</v>
      </c>
      <c r="AH612" s="379"/>
      <c r="AI612" s="378"/>
      <c r="AJ612" s="378"/>
      <c r="AK612" s="378"/>
      <c r="AL612" s="378"/>
      <c r="AM612" s="378"/>
      <c r="AN612" s="21"/>
      <c r="AO612" s="418"/>
      <c r="AP612" s="378"/>
      <c r="AQ612" s="378"/>
      <c r="AR612" s="378"/>
      <c r="AS612" s="378"/>
      <c r="AT612" s="378"/>
      <c r="AU612" s="21"/>
      <c r="AV612" s="418"/>
      <c r="AW612" s="378"/>
      <c r="AX612" s="378"/>
      <c r="AY612" s="378"/>
      <c r="AZ612" s="378"/>
      <c r="BA612" s="378"/>
      <c r="BB612" s="21"/>
    </row>
    <row r="613" spans="1:54" x14ac:dyDescent="0.3">
      <c r="A613" s="199" t="s">
        <v>1947</v>
      </c>
      <c r="B613" s="199" t="s">
        <v>14</v>
      </c>
      <c r="C613" s="199" t="s">
        <v>1020</v>
      </c>
      <c r="D613" s="441" t="s">
        <v>1020</v>
      </c>
      <c r="E613" s="441" t="s">
        <v>1972</v>
      </c>
      <c r="F613" s="441" t="s">
        <v>1020</v>
      </c>
      <c r="G613" s="441" t="s">
        <v>1020</v>
      </c>
      <c r="H613" s="245">
        <v>117300</v>
      </c>
      <c r="I613" s="246" t="s">
        <v>1020</v>
      </c>
      <c r="J613" s="246" t="s">
        <v>1020</v>
      </c>
      <c r="K613" s="442" t="s">
        <v>1020</v>
      </c>
      <c r="L613" s="322" t="s">
        <v>1020</v>
      </c>
      <c r="M613" s="246" t="s">
        <v>1020</v>
      </c>
      <c r="N613" s="246" t="s">
        <v>1020</v>
      </c>
      <c r="O613" s="246" t="s">
        <v>1020</v>
      </c>
      <c r="P613" s="246" t="s">
        <v>1020</v>
      </c>
      <c r="Q613" s="246" t="s">
        <v>1020</v>
      </c>
      <c r="R613" s="443" t="s">
        <v>1020</v>
      </c>
      <c r="S613" s="444" t="s">
        <v>1020</v>
      </c>
      <c r="T613" s="445" t="s">
        <v>1020</v>
      </c>
      <c r="U613" s="444" t="s">
        <v>1020</v>
      </c>
      <c r="V613" s="444" t="s">
        <v>1020</v>
      </c>
      <c r="W613" s="444" t="s">
        <v>1020</v>
      </c>
      <c r="X613" s="444" t="s">
        <v>1020</v>
      </c>
      <c r="Y613" s="446" t="s">
        <v>1020</v>
      </c>
      <c r="Z613" s="372"/>
      <c r="AA613" s="245">
        <v>117300</v>
      </c>
      <c r="AB613" s="442">
        <v>0</v>
      </c>
      <c r="AC613" s="442">
        <v>0</v>
      </c>
      <c r="AD613" s="246">
        <v>22</v>
      </c>
      <c r="AE613" s="246">
        <v>0</v>
      </c>
      <c r="AF613" s="246">
        <v>0</v>
      </c>
      <c r="AG613" s="200"/>
      <c r="AH613" s="449"/>
      <c r="AI613" s="444"/>
      <c r="AJ613" s="444"/>
      <c r="AK613" s="444"/>
      <c r="AL613" s="444"/>
      <c r="AM613" s="444"/>
      <c r="AN613" s="199"/>
      <c r="AO613" s="450"/>
      <c r="AP613" s="444"/>
      <c r="AQ613" s="444"/>
      <c r="AR613" s="444"/>
      <c r="AS613" s="444"/>
      <c r="AT613" s="444"/>
      <c r="AU613" s="199"/>
      <c r="AV613" s="450"/>
      <c r="AW613" s="444"/>
      <c r="AX613" s="444"/>
      <c r="AY613" s="444"/>
      <c r="AZ613" s="444"/>
      <c r="BA613" s="444"/>
      <c r="BB613" s="199"/>
    </row>
    <row r="614" spans="1:54" x14ac:dyDescent="0.3">
      <c r="A614" s="21" t="s">
        <v>1373</v>
      </c>
      <c r="B614" s="21" t="s">
        <v>15</v>
      </c>
      <c r="C614" s="21" t="s">
        <v>15</v>
      </c>
      <c r="D614" s="299" t="s">
        <v>1998</v>
      </c>
      <c r="E614" s="299" t="s">
        <v>9</v>
      </c>
      <c r="F614" s="299" t="s">
        <v>9</v>
      </c>
      <c r="G614" s="299" t="s">
        <v>1998</v>
      </c>
      <c r="H614" s="241">
        <v>504300</v>
      </c>
      <c r="I614" s="20">
        <v>1832</v>
      </c>
      <c r="J614" s="20">
        <v>20</v>
      </c>
      <c r="K614" s="417">
        <v>91.6</v>
      </c>
      <c r="L614" s="243">
        <v>1832</v>
      </c>
      <c r="M614" s="20">
        <v>20</v>
      </c>
      <c r="N614" s="20">
        <v>91.6</v>
      </c>
      <c r="O614" s="20">
        <v>2072</v>
      </c>
      <c r="P614" s="20">
        <v>21</v>
      </c>
      <c r="Q614" s="20">
        <v>98.7</v>
      </c>
      <c r="R614" s="414">
        <v>1733</v>
      </c>
      <c r="S614" s="378">
        <v>17</v>
      </c>
      <c r="T614" s="415">
        <v>101.9</v>
      </c>
      <c r="U614" s="378">
        <v>396</v>
      </c>
      <c r="V614" s="378">
        <v>6</v>
      </c>
      <c r="W614" s="378">
        <v>66</v>
      </c>
      <c r="X614" s="378">
        <v>161</v>
      </c>
      <c r="Y614" s="416">
        <v>3</v>
      </c>
      <c r="Z614" s="298"/>
      <c r="AA614" s="241">
        <v>426500</v>
      </c>
      <c r="AB614" s="417">
        <v>78.75</v>
      </c>
      <c r="AC614" s="417">
        <v>59.333333333333336</v>
      </c>
      <c r="AD614" s="20">
        <v>145</v>
      </c>
      <c r="AE614" s="20">
        <v>8</v>
      </c>
      <c r="AF614" s="20">
        <v>630</v>
      </c>
      <c r="AH614" s="379"/>
      <c r="AI614" s="378"/>
      <c r="AJ614" s="378"/>
      <c r="AK614" s="378"/>
      <c r="AL614" s="378"/>
      <c r="AM614" s="378"/>
      <c r="AN614" s="21"/>
      <c r="AO614" s="418"/>
      <c r="AP614" s="378"/>
      <c r="AQ614" s="378"/>
      <c r="AR614" s="378"/>
      <c r="AS614" s="378"/>
      <c r="AT614" s="378"/>
      <c r="AU614" s="21"/>
      <c r="AV614" s="418"/>
      <c r="AW614" s="378"/>
      <c r="AX614" s="378"/>
      <c r="AY614" s="378"/>
      <c r="AZ614" s="378"/>
      <c r="BA614" s="378"/>
      <c r="BB614" s="21"/>
    </row>
    <row r="615" spans="1:54" x14ac:dyDescent="0.3">
      <c r="A615" s="21" t="s">
        <v>1374</v>
      </c>
      <c r="B615" s="21" t="s">
        <v>2</v>
      </c>
      <c r="C615" s="21" t="s">
        <v>2</v>
      </c>
      <c r="D615" s="299" t="s">
        <v>1998</v>
      </c>
      <c r="E615" s="299" t="s">
        <v>38</v>
      </c>
      <c r="F615" s="299" t="s">
        <v>38</v>
      </c>
      <c r="G615" s="299" t="s">
        <v>1998</v>
      </c>
      <c r="H615" s="241">
        <v>387300</v>
      </c>
      <c r="I615" s="20">
        <v>1407</v>
      </c>
      <c r="J615" s="20">
        <v>20</v>
      </c>
      <c r="K615" s="417">
        <v>70.349999999999994</v>
      </c>
      <c r="L615" s="243">
        <v>1407</v>
      </c>
      <c r="M615" s="20">
        <v>20</v>
      </c>
      <c r="N615" s="20">
        <v>70.349999999999994</v>
      </c>
      <c r="O615" s="20">
        <v>1539</v>
      </c>
      <c r="P615" s="20">
        <v>22</v>
      </c>
      <c r="Q615" s="20">
        <v>70</v>
      </c>
      <c r="R615" s="414">
        <v>1090</v>
      </c>
      <c r="S615" s="378">
        <v>17</v>
      </c>
      <c r="T615" s="415">
        <v>64.099999999999994</v>
      </c>
      <c r="U615" s="378">
        <v>689</v>
      </c>
      <c r="V615" s="378">
        <v>10</v>
      </c>
      <c r="W615" s="378">
        <v>68.900000000000006</v>
      </c>
      <c r="X615" s="378">
        <v>2043</v>
      </c>
      <c r="Y615" s="416">
        <v>22</v>
      </c>
      <c r="Z615" s="20"/>
      <c r="AA615" s="241">
        <v>349500</v>
      </c>
      <c r="AB615" s="417">
        <v>67.285714285714292</v>
      </c>
      <c r="AC615" s="417">
        <v>63.666666666666664</v>
      </c>
      <c r="AD615" s="20">
        <v>93</v>
      </c>
      <c r="AE615" s="20">
        <v>7</v>
      </c>
      <c r="AF615" s="20">
        <v>471</v>
      </c>
      <c r="AH615" s="379"/>
      <c r="AI615" s="378"/>
      <c r="AJ615" s="378"/>
      <c r="AK615" s="378"/>
      <c r="AL615" s="378"/>
      <c r="AM615" s="378"/>
      <c r="AN615" s="21"/>
      <c r="AO615" s="418"/>
      <c r="AP615" s="378"/>
      <c r="AQ615" s="378"/>
      <c r="AR615" s="378"/>
      <c r="AS615" s="378"/>
      <c r="AT615" s="378"/>
      <c r="AU615" s="21"/>
      <c r="AV615" s="418"/>
      <c r="AW615" s="378"/>
      <c r="AX615" s="378"/>
      <c r="AY615" s="378"/>
      <c r="AZ615" s="378"/>
      <c r="BA615" s="378"/>
      <c r="BB615" s="21"/>
    </row>
    <row r="616" spans="1:54" x14ac:dyDescent="0.3">
      <c r="A616" s="21" t="s">
        <v>929</v>
      </c>
      <c r="B616" s="21" t="s">
        <v>2</v>
      </c>
      <c r="C616" s="21" t="s">
        <v>2</v>
      </c>
      <c r="D616" s="299" t="s">
        <v>1998</v>
      </c>
      <c r="E616" s="435" t="s">
        <v>9</v>
      </c>
      <c r="F616" s="299" t="s">
        <v>1974</v>
      </c>
      <c r="G616" s="299" t="s">
        <v>38</v>
      </c>
      <c r="H616" s="241">
        <v>507000</v>
      </c>
      <c r="I616" s="20">
        <v>2026</v>
      </c>
      <c r="J616" s="20">
        <v>22</v>
      </c>
      <c r="K616" s="417">
        <v>92.090909090909093</v>
      </c>
      <c r="L616" s="243">
        <v>2026</v>
      </c>
      <c r="M616" s="20">
        <v>22</v>
      </c>
      <c r="N616" s="20">
        <v>92.090909090909093</v>
      </c>
      <c r="O616" s="20">
        <v>1111</v>
      </c>
      <c r="P616" s="20">
        <v>18</v>
      </c>
      <c r="Q616" s="20">
        <v>61.7</v>
      </c>
      <c r="R616" s="414">
        <v>890</v>
      </c>
      <c r="S616" s="378">
        <v>14</v>
      </c>
      <c r="T616" s="415">
        <v>63.6</v>
      </c>
      <c r="U616" s="378">
        <v>1126</v>
      </c>
      <c r="V616" s="378">
        <v>19</v>
      </c>
      <c r="W616" s="378">
        <v>59.26</v>
      </c>
      <c r="X616" s="378">
        <v>598</v>
      </c>
      <c r="Y616" s="416">
        <v>10</v>
      </c>
      <c r="Z616" s="20"/>
      <c r="AA616" s="241">
        <v>483000</v>
      </c>
      <c r="AB616" s="417">
        <v>92.375</v>
      </c>
      <c r="AC616" s="417">
        <v>81.666666666666671</v>
      </c>
      <c r="AD616" s="20">
        <v>112</v>
      </c>
      <c r="AE616" s="20">
        <v>8</v>
      </c>
      <c r="AF616" s="20">
        <v>739</v>
      </c>
      <c r="AH616" s="379"/>
      <c r="AI616" s="378"/>
      <c r="AJ616" s="378"/>
      <c r="AK616" s="378"/>
      <c r="AL616" s="378"/>
      <c r="AM616" s="378"/>
      <c r="AN616" s="63"/>
      <c r="AO616" s="418"/>
      <c r="AP616" s="378"/>
      <c r="AQ616" s="378"/>
      <c r="AR616" s="378"/>
      <c r="AS616" s="378"/>
      <c r="AT616" s="378"/>
      <c r="AU616" s="63"/>
      <c r="AV616" s="418"/>
      <c r="AW616" s="378"/>
      <c r="AX616" s="378"/>
      <c r="AY616" s="378"/>
      <c r="AZ616" s="378"/>
      <c r="BA616" s="378"/>
      <c r="BB616" s="63"/>
    </row>
    <row r="617" spans="1:54" x14ac:dyDescent="0.3">
      <c r="A617" s="21" t="s">
        <v>1948</v>
      </c>
      <c r="B617" s="21" t="s">
        <v>23</v>
      </c>
      <c r="C617" s="21" t="s">
        <v>1020</v>
      </c>
      <c r="D617" s="299" t="s">
        <v>1020</v>
      </c>
      <c r="E617" s="299" t="s">
        <v>1972</v>
      </c>
      <c r="F617" s="299" t="s">
        <v>1020</v>
      </c>
      <c r="G617" s="299" t="s">
        <v>1020</v>
      </c>
      <c r="H617" s="241">
        <v>342200</v>
      </c>
      <c r="I617" s="20" t="s">
        <v>1020</v>
      </c>
      <c r="J617" s="20" t="s">
        <v>1020</v>
      </c>
      <c r="K617" s="417" t="s">
        <v>1020</v>
      </c>
      <c r="L617" s="243" t="s">
        <v>1020</v>
      </c>
      <c r="M617" s="20" t="s">
        <v>1020</v>
      </c>
      <c r="N617" s="20" t="s">
        <v>1020</v>
      </c>
      <c r="O617" s="20" t="s">
        <v>1020</v>
      </c>
      <c r="P617" s="20" t="s">
        <v>1020</v>
      </c>
      <c r="Q617" s="20" t="s">
        <v>1020</v>
      </c>
      <c r="R617" s="414" t="s">
        <v>1020</v>
      </c>
      <c r="S617" s="378" t="s">
        <v>1020</v>
      </c>
      <c r="T617" s="415" t="s">
        <v>1020</v>
      </c>
      <c r="U617" s="378" t="s">
        <v>1020</v>
      </c>
      <c r="V617" s="378" t="s">
        <v>1020</v>
      </c>
      <c r="W617" s="378" t="s">
        <v>1020</v>
      </c>
      <c r="X617" s="378" t="s">
        <v>1020</v>
      </c>
      <c r="Y617" s="416" t="s">
        <v>1020</v>
      </c>
      <c r="Z617" s="21"/>
      <c r="AA617" s="241">
        <v>278400</v>
      </c>
      <c r="AB617" s="417">
        <v>57</v>
      </c>
      <c r="AC617" s="417">
        <v>64.666666666666671</v>
      </c>
      <c r="AD617" s="20">
        <v>31</v>
      </c>
      <c r="AE617" s="20">
        <v>8</v>
      </c>
      <c r="AF617" s="20">
        <v>456</v>
      </c>
      <c r="AH617" s="379"/>
      <c r="AI617" s="378"/>
      <c r="AJ617" s="378"/>
      <c r="AK617" s="378"/>
      <c r="AL617" s="378"/>
      <c r="AM617" s="378"/>
      <c r="AN617" s="63"/>
      <c r="AO617" s="418"/>
      <c r="AP617" s="378"/>
      <c r="AQ617" s="378"/>
      <c r="AR617" s="378"/>
      <c r="AS617" s="378"/>
      <c r="AT617" s="378"/>
      <c r="AU617" s="63"/>
      <c r="AV617" s="418"/>
      <c r="AW617" s="378"/>
      <c r="AX617" s="378"/>
      <c r="AY617" s="378"/>
      <c r="AZ617" s="378"/>
      <c r="BA617" s="378"/>
      <c r="BB617" s="63"/>
    </row>
    <row r="618" spans="1:54" x14ac:dyDescent="0.3">
      <c r="A618" s="21" t="s">
        <v>1555</v>
      </c>
      <c r="B618" s="21" t="s">
        <v>2</v>
      </c>
      <c r="C618" s="21" t="s">
        <v>2</v>
      </c>
      <c r="D618" s="299" t="s">
        <v>1998</v>
      </c>
      <c r="E618" s="435" t="s">
        <v>38</v>
      </c>
      <c r="F618" s="299" t="s">
        <v>1972</v>
      </c>
      <c r="G618" s="299" t="s">
        <v>38</v>
      </c>
      <c r="H618" s="241">
        <v>246600</v>
      </c>
      <c r="I618" s="20">
        <v>627</v>
      </c>
      <c r="J618" s="20">
        <v>14</v>
      </c>
      <c r="K618" s="417">
        <v>44.785714285714285</v>
      </c>
      <c r="L618" s="243">
        <v>627</v>
      </c>
      <c r="M618" s="20">
        <v>14</v>
      </c>
      <c r="N618" s="20">
        <v>44.785714285714285</v>
      </c>
      <c r="O618" s="20">
        <v>46</v>
      </c>
      <c r="P618" s="20">
        <v>2</v>
      </c>
      <c r="Q618" s="20">
        <v>23</v>
      </c>
      <c r="R618" s="414">
        <v>0</v>
      </c>
      <c r="S618" s="378">
        <v>0</v>
      </c>
      <c r="T618" s="415">
        <v>0</v>
      </c>
      <c r="U618" s="378">
        <v>0</v>
      </c>
      <c r="V618" s="378">
        <v>0</v>
      </c>
      <c r="W618" s="378">
        <v>0</v>
      </c>
      <c r="X618" s="378">
        <v>0</v>
      </c>
      <c r="Y618" s="416">
        <v>0</v>
      </c>
      <c r="Z618" s="21"/>
      <c r="AA618" s="241">
        <v>180600</v>
      </c>
      <c r="AB618" s="417">
        <v>29.6</v>
      </c>
      <c r="AC618" s="417">
        <v>24</v>
      </c>
      <c r="AD618" s="20">
        <v>60</v>
      </c>
      <c r="AE618" s="20">
        <v>5</v>
      </c>
      <c r="AF618" s="20">
        <v>148</v>
      </c>
      <c r="AH618" s="379"/>
      <c r="AI618" s="378"/>
      <c r="AJ618" s="378"/>
      <c r="AK618" s="378"/>
      <c r="AL618" s="378"/>
      <c r="AM618" s="378"/>
      <c r="AN618" s="63"/>
      <c r="AO618" s="418"/>
      <c r="AP618" s="378"/>
      <c r="AQ618" s="378"/>
      <c r="AR618" s="378"/>
      <c r="AS618" s="378"/>
      <c r="AT618" s="378"/>
      <c r="AU618" s="63"/>
      <c r="AV618" s="418"/>
      <c r="AW618" s="378"/>
      <c r="AX618" s="378"/>
      <c r="AY618" s="378"/>
      <c r="AZ618" s="378"/>
      <c r="BA618" s="378"/>
      <c r="BB618" s="63"/>
    </row>
    <row r="619" spans="1:54" x14ac:dyDescent="0.3">
      <c r="A619" s="21" t="s">
        <v>1375</v>
      </c>
      <c r="B619" s="21" t="s">
        <v>21</v>
      </c>
      <c r="C619" s="21" t="s">
        <v>21</v>
      </c>
      <c r="D619" s="299" t="s">
        <v>1998</v>
      </c>
      <c r="E619" s="299" t="s">
        <v>9</v>
      </c>
      <c r="F619" s="299" t="s">
        <v>9</v>
      </c>
      <c r="G619" s="299" t="s">
        <v>1998</v>
      </c>
      <c r="H619" s="241">
        <v>324200</v>
      </c>
      <c r="I619" s="20">
        <v>942</v>
      </c>
      <c r="J619" s="20">
        <v>16</v>
      </c>
      <c r="K619" s="417">
        <v>58.875</v>
      </c>
      <c r="L619" s="243">
        <v>942</v>
      </c>
      <c r="M619" s="20">
        <v>16</v>
      </c>
      <c r="N619" s="20">
        <v>58.875</v>
      </c>
      <c r="O619" s="20">
        <v>1460</v>
      </c>
      <c r="P619" s="20">
        <v>22</v>
      </c>
      <c r="Q619" s="20">
        <v>66.400000000000006</v>
      </c>
      <c r="R619" s="414">
        <v>587</v>
      </c>
      <c r="S619" s="378">
        <v>9</v>
      </c>
      <c r="T619" s="415">
        <v>65.2</v>
      </c>
      <c r="U619" s="378">
        <v>0</v>
      </c>
      <c r="V619" s="378">
        <v>0</v>
      </c>
      <c r="W619" s="378">
        <v>0</v>
      </c>
      <c r="X619" s="378">
        <v>0</v>
      </c>
      <c r="Y619" s="416">
        <v>0</v>
      </c>
      <c r="Z619" s="20"/>
      <c r="AA619" s="241">
        <v>417400</v>
      </c>
      <c r="AB619" s="417">
        <v>85.25</v>
      </c>
      <c r="AC619" s="417">
        <v>79.666666666666671</v>
      </c>
      <c r="AD619" s="20">
        <v>69</v>
      </c>
      <c r="AE619" s="20">
        <v>8</v>
      </c>
      <c r="AF619" s="20">
        <v>682</v>
      </c>
      <c r="AH619" s="379"/>
      <c r="AI619" s="378"/>
      <c r="AJ619" s="378"/>
      <c r="AK619" s="378"/>
      <c r="AL619" s="378"/>
      <c r="AM619" s="378"/>
      <c r="AN619" s="20"/>
      <c r="AO619" s="418"/>
      <c r="AP619" s="378"/>
      <c r="AQ619" s="378"/>
      <c r="AR619" s="378"/>
      <c r="AS619" s="378"/>
      <c r="AT619" s="378"/>
      <c r="AU619" s="20"/>
      <c r="AV619" s="418"/>
      <c r="AW619" s="378"/>
      <c r="AX619" s="378"/>
      <c r="AY619" s="378"/>
      <c r="AZ619" s="378"/>
      <c r="BA619" s="378"/>
      <c r="BB619" s="20"/>
    </row>
    <row r="620" spans="1:54" x14ac:dyDescent="0.3">
      <c r="A620" s="199" t="s">
        <v>1949</v>
      </c>
      <c r="B620" s="199" t="s">
        <v>24</v>
      </c>
      <c r="C620" s="199" t="s">
        <v>1020</v>
      </c>
      <c r="D620" s="441" t="s">
        <v>1020</v>
      </c>
      <c r="E620" s="441" t="s">
        <v>1972</v>
      </c>
      <c r="F620" s="441" t="s">
        <v>1020</v>
      </c>
      <c r="G620" s="441" t="s">
        <v>1020</v>
      </c>
      <c r="H620" s="245">
        <v>123900</v>
      </c>
      <c r="I620" s="246" t="s">
        <v>1020</v>
      </c>
      <c r="J620" s="246" t="s">
        <v>1020</v>
      </c>
      <c r="K620" s="442" t="s">
        <v>1020</v>
      </c>
      <c r="L620" s="322" t="s">
        <v>1020</v>
      </c>
      <c r="M620" s="246" t="s">
        <v>1020</v>
      </c>
      <c r="N620" s="246" t="s">
        <v>1020</v>
      </c>
      <c r="O620" s="246" t="s">
        <v>1020</v>
      </c>
      <c r="P620" s="246" t="s">
        <v>1020</v>
      </c>
      <c r="Q620" s="246" t="s">
        <v>1020</v>
      </c>
      <c r="R620" s="443" t="s">
        <v>1020</v>
      </c>
      <c r="S620" s="444" t="s">
        <v>1020</v>
      </c>
      <c r="T620" s="445" t="s">
        <v>1020</v>
      </c>
      <c r="U620" s="444" t="s">
        <v>1020</v>
      </c>
      <c r="V620" s="444" t="s">
        <v>1020</v>
      </c>
      <c r="W620" s="444" t="s">
        <v>1020</v>
      </c>
      <c r="X620" s="444" t="s">
        <v>1020</v>
      </c>
      <c r="Y620" s="446" t="s">
        <v>1020</v>
      </c>
      <c r="Z620" s="246"/>
      <c r="AA620" s="245">
        <v>148600</v>
      </c>
      <c r="AB620" s="442">
        <v>30.6</v>
      </c>
      <c r="AC620" s="442">
        <v>38.666666666666664</v>
      </c>
      <c r="AD620" s="246">
        <v>-28</v>
      </c>
      <c r="AE620" s="246">
        <v>5</v>
      </c>
      <c r="AF620" s="246">
        <v>153</v>
      </c>
      <c r="AG620" s="200"/>
      <c r="AH620" s="449"/>
      <c r="AI620" s="444"/>
      <c r="AJ620" s="444"/>
      <c r="AK620" s="444"/>
      <c r="AL620" s="444"/>
      <c r="AM620" s="444"/>
      <c r="AN620" s="278"/>
      <c r="AO620" s="450"/>
      <c r="AP620" s="444"/>
      <c r="AQ620" s="444"/>
      <c r="AR620" s="444"/>
      <c r="AS620" s="444"/>
      <c r="AT620" s="444"/>
      <c r="AU620" s="278"/>
      <c r="AV620" s="450"/>
      <c r="AW620" s="444"/>
      <c r="AX620" s="444"/>
      <c r="AY620" s="444"/>
      <c r="AZ620" s="444"/>
      <c r="BA620" s="444"/>
      <c r="BB620" s="278"/>
    </row>
    <row r="621" spans="1:54" x14ac:dyDescent="0.3">
      <c r="A621" s="21" t="s">
        <v>1376</v>
      </c>
      <c r="B621" s="21" t="s">
        <v>13</v>
      </c>
      <c r="C621" s="21" t="s">
        <v>13</v>
      </c>
      <c r="D621" s="299" t="s">
        <v>1998</v>
      </c>
      <c r="E621" s="299" t="s">
        <v>10</v>
      </c>
      <c r="F621" s="299" t="s">
        <v>10</v>
      </c>
      <c r="G621" s="299" t="s">
        <v>1998</v>
      </c>
      <c r="H621" s="241">
        <v>259899.99999999997</v>
      </c>
      <c r="I621" s="20">
        <v>236</v>
      </c>
      <c r="J621" s="20">
        <v>4</v>
      </c>
      <c r="K621" s="417">
        <v>59</v>
      </c>
      <c r="L621" s="243">
        <v>236</v>
      </c>
      <c r="M621" s="20">
        <v>4</v>
      </c>
      <c r="N621" s="20">
        <v>59</v>
      </c>
      <c r="O621" s="20">
        <v>946</v>
      </c>
      <c r="P621" s="20">
        <v>15</v>
      </c>
      <c r="Q621" s="20">
        <v>63.1</v>
      </c>
      <c r="R621" s="414">
        <v>47</v>
      </c>
      <c r="S621" s="378">
        <v>1</v>
      </c>
      <c r="T621" s="415">
        <v>47</v>
      </c>
      <c r="U621" s="378">
        <v>0</v>
      </c>
      <c r="V621" s="378">
        <v>0</v>
      </c>
      <c r="W621" s="378">
        <v>0</v>
      </c>
      <c r="X621" s="378">
        <v>0</v>
      </c>
      <c r="Y621" s="416">
        <v>0</v>
      </c>
      <c r="Z621" s="21"/>
      <c r="AA621" s="241">
        <v>202400</v>
      </c>
      <c r="AB621" s="417">
        <v>7.333333333333333</v>
      </c>
      <c r="AC621" s="417">
        <v>7.333333333333333</v>
      </c>
      <c r="AD621" s="20">
        <v>115</v>
      </c>
      <c r="AE621" s="20">
        <v>3</v>
      </c>
      <c r="AF621" s="20">
        <v>22</v>
      </c>
      <c r="AH621" s="379"/>
      <c r="AI621" s="378"/>
      <c r="AJ621" s="378"/>
      <c r="AK621" s="378"/>
      <c r="AL621" s="378"/>
      <c r="AM621" s="378"/>
      <c r="AN621" s="25"/>
      <c r="AO621" s="418"/>
      <c r="AP621" s="378"/>
      <c r="AQ621" s="378"/>
      <c r="AR621" s="378"/>
      <c r="AS621" s="378"/>
      <c r="AT621" s="378"/>
      <c r="AU621" s="25"/>
      <c r="AV621" s="418"/>
      <c r="AW621" s="378"/>
      <c r="AX621" s="378"/>
      <c r="AY621" s="378"/>
      <c r="AZ621" s="378"/>
      <c r="BA621" s="378"/>
      <c r="BB621" s="25"/>
    </row>
    <row r="622" spans="1:54" x14ac:dyDescent="0.3">
      <c r="A622" s="21" t="s">
        <v>1378</v>
      </c>
      <c r="B622" s="21" t="s">
        <v>18</v>
      </c>
      <c r="C622" s="21" t="s">
        <v>18</v>
      </c>
      <c r="D622" s="299" t="s">
        <v>1998</v>
      </c>
      <c r="E622" s="299" t="s">
        <v>38</v>
      </c>
      <c r="F622" s="299" t="s">
        <v>38</v>
      </c>
      <c r="G622" s="299" t="s">
        <v>1998</v>
      </c>
      <c r="H622" s="241">
        <v>305900</v>
      </c>
      <c r="I622" s="20">
        <v>500</v>
      </c>
      <c r="J622" s="20">
        <v>9</v>
      </c>
      <c r="K622" s="417">
        <v>55.555555555555557</v>
      </c>
      <c r="L622" s="243">
        <v>500</v>
      </c>
      <c r="M622" s="20">
        <v>9</v>
      </c>
      <c r="N622" s="20">
        <v>55.555555555555557</v>
      </c>
      <c r="O622" s="20">
        <v>1245</v>
      </c>
      <c r="P622" s="20">
        <v>18</v>
      </c>
      <c r="Q622" s="20">
        <v>69.2</v>
      </c>
      <c r="R622" s="414">
        <v>1095</v>
      </c>
      <c r="S622" s="378">
        <v>15</v>
      </c>
      <c r="T622" s="415">
        <v>73</v>
      </c>
      <c r="U622" s="378">
        <v>1090</v>
      </c>
      <c r="V622" s="378">
        <v>18</v>
      </c>
      <c r="W622" s="378">
        <v>60.56</v>
      </c>
      <c r="X622" s="378">
        <v>530</v>
      </c>
      <c r="Y622" s="416">
        <v>11</v>
      </c>
      <c r="Z622" s="21"/>
      <c r="AA622" s="241">
        <v>300400</v>
      </c>
      <c r="AB622" s="417">
        <v>54.666666666666664</v>
      </c>
      <c r="AC622" s="417">
        <v>58.333333333333336</v>
      </c>
      <c r="AD622" s="20">
        <v>49</v>
      </c>
      <c r="AE622" s="20">
        <v>6</v>
      </c>
      <c r="AF622" s="20">
        <v>328</v>
      </c>
      <c r="AH622" s="379"/>
      <c r="AI622" s="378"/>
      <c r="AJ622" s="378"/>
      <c r="AK622" s="378"/>
      <c r="AL622" s="378"/>
      <c r="AM622" s="378"/>
      <c r="AN622" s="63"/>
      <c r="AO622" s="418"/>
      <c r="AP622" s="378"/>
      <c r="AQ622" s="378"/>
      <c r="AR622" s="378"/>
      <c r="AS622" s="378"/>
      <c r="AT622" s="378"/>
      <c r="AU622" s="63"/>
      <c r="AV622" s="418"/>
      <c r="AW622" s="378"/>
      <c r="AX622" s="378"/>
      <c r="AY622" s="378"/>
      <c r="AZ622" s="378"/>
      <c r="BA622" s="378"/>
      <c r="BB622" s="63"/>
    </row>
    <row r="623" spans="1:54" x14ac:dyDescent="0.3">
      <c r="A623" s="21" t="s">
        <v>1379</v>
      </c>
      <c r="B623" s="21" t="s">
        <v>17</v>
      </c>
      <c r="C623" s="21" t="s">
        <v>17</v>
      </c>
      <c r="D623" s="299" t="s">
        <v>1998</v>
      </c>
      <c r="E623" s="299" t="s">
        <v>38</v>
      </c>
      <c r="F623" s="299" t="s">
        <v>38</v>
      </c>
      <c r="G623" s="299" t="s">
        <v>1998</v>
      </c>
      <c r="H623" s="241">
        <v>279300</v>
      </c>
      <c r="I623" s="20">
        <v>761</v>
      </c>
      <c r="J623" s="20">
        <v>15</v>
      </c>
      <c r="K623" s="417">
        <v>50.733333333333334</v>
      </c>
      <c r="L623" s="243">
        <v>761</v>
      </c>
      <c r="M623" s="20">
        <v>15</v>
      </c>
      <c r="N623" s="20">
        <v>50.733333333333334</v>
      </c>
      <c r="O623" s="20">
        <v>90</v>
      </c>
      <c r="P623" s="20">
        <v>3</v>
      </c>
      <c r="Q623" s="20">
        <v>30</v>
      </c>
      <c r="R623" s="414">
        <v>0</v>
      </c>
      <c r="S623" s="378">
        <v>0</v>
      </c>
      <c r="T623" s="415">
        <v>0</v>
      </c>
      <c r="U623" s="378">
        <v>0</v>
      </c>
      <c r="V623" s="378">
        <v>0</v>
      </c>
      <c r="W623" s="378">
        <v>0</v>
      </c>
      <c r="X623" s="378">
        <v>0</v>
      </c>
      <c r="Y623" s="416">
        <v>0</v>
      </c>
      <c r="Z623" s="21"/>
      <c r="AA623" s="241">
        <v>222600</v>
      </c>
      <c r="AB623" s="417">
        <v>45.142857142857146</v>
      </c>
      <c r="AC623" s="417">
        <v>41</v>
      </c>
      <c r="AD623" s="20">
        <v>11</v>
      </c>
      <c r="AE623" s="20">
        <v>7</v>
      </c>
      <c r="AF623" s="20">
        <v>316</v>
      </c>
      <c r="AH623" s="379"/>
      <c r="AI623" s="378"/>
      <c r="AJ623" s="378"/>
      <c r="AK623" s="378"/>
      <c r="AL623" s="378"/>
      <c r="AM623" s="378"/>
      <c r="AN623" s="63"/>
      <c r="AO623" s="418"/>
      <c r="AP623" s="378"/>
      <c r="AQ623" s="378"/>
      <c r="AR623" s="378"/>
      <c r="AS623" s="378"/>
      <c r="AT623" s="378"/>
      <c r="AU623" s="63"/>
      <c r="AV623" s="418"/>
      <c r="AW623" s="378"/>
      <c r="AX623" s="378"/>
      <c r="AY623" s="378"/>
      <c r="AZ623" s="378"/>
      <c r="BA623" s="378"/>
      <c r="BB623" s="63"/>
    </row>
    <row r="624" spans="1:54" x14ac:dyDescent="0.3">
      <c r="A624" s="21" t="s">
        <v>1001</v>
      </c>
      <c r="B624" s="21" t="s">
        <v>2</v>
      </c>
      <c r="C624" s="21" t="s">
        <v>2</v>
      </c>
      <c r="D624" s="299" t="s">
        <v>1998</v>
      </c>
      <c r="E624" s="299" t="s">
        <v>10</v>
      </c>
      <c r="F624" s="299" t="s">
        <v>10</v>
      </c>
      <c r="G624" s="299" t="s">
        <v>1998</v>
      </c>
      <c r="H624" s="241">
        <v>378600</v>
      </c>
      <c r="I624" s="20">
        <v>894</v>
      </c>
      <c r="J624" s="20">
        <v>13</v>
      </c>
      <c r="K624" s="417">
        <v>68.769230769230774</v>
      </c>
      <c r="L624" s="243">
        <v>894</v>
      </c>
      <c r="M624" s="20">
        <v>13</v>
      </c>
      <c r="N624" s="20">
        <v>68.769230769230774</v>
      </c>
      <c r="O624" s="20">
        <v>598</v>
      </c>
      <c r="P624" s="20">
        <v>11</v>
      </c>
      <c r="Q624" s="20">
        <v>54.4</v>
      </c>
      <c r="R624" s="414">
        <v>434</v>
      </c>
      <c r="S624" s="378">
        <v>7</v>
      </c>
      <c r="T624" s="415">
        <v>62</v>
      </c>
      <c r="U624" s="378">
        <v>438</v>
      </c>
      <c r="V624" s="378">
        <v>7</v>
      </c>
      <c r="W624" s="378">
        <v>62.57</v>
      </c>
      <c r="X624" s="378">
        <v>0</v>
      </c>
      <c r="Y624" s="416">
        <v>0</v>
      </c>
      <c r="Z624" s="21"/>
      <c r="AA624" s="241">
        <v>373900</v>
      </c>
      <c r="AB624" s="417">
        <v>61.5</v>
      </c>
      <c r="AC624" s="417">
        <v>76.333333333333329</v>
      </c>
      <c r="AD624" s="20">
        <v>69</v>
      </c>
      <c r="AE624" s="20">
        <v>4</v>
      </c>
      <c r="AF624" s="20">
        <v>246</v>
      </c>
      <c r="AH624" s="379"/>
      <c r="AI624" s="378"/>
      <c r="AJ624" s="378"/>
      <c r="AK624" s="378"/>
      <c r="AL624" s="378"/>
      <c r="AM624" s="378"/>
      <c r="AN624" s="63"/>
      <c r="AO624" s="418"/>
      <c r="AP624" s="378"/>
      <c r="AQ624" s="378"/>
      <c r="AR624" s="378"/>
      <c r="AS624" s="378"/>
      <c r="AT624" s="378"/>
      <c r="AU624" s="63"/>
      <c r="AV624" s="418"/>
      <c r="AW624" s="378"/>
      <c r="AX624" s="378"/>
      <c r="AY624" s="378"/>
      <c r="AZ624" s="378"/>
      <c r="BA624" s="378"/>
      <c r="BB624" s="63"/>
    </row>
    <row r="625" spans="1:54" x14ac:dyDescent="0.3">
      <c r="A625" s="21" t="s">
        <v>1380</v>
      </c>
      <c r="B625" s="21" t="s">
        <v>41</v>
      </c>
      <c r="C625" s="21" t="s">
        <v>41</v>
      </c>
      <c r="D625" s="299" t="s">
        <v>1998</v>
      </c>
      <c r="E625" s="299" t="s">
        <v>10</v>
      </c>
      <c r="F625" s="299" t="s">
        <v>10</v>
      </c>
      <c r="G625" s="299" t="s">
        <v>1998</v>
      </c>
      <c r="H625" s="241">
        <v>536200</v>
      </c>
      <c r="I625" s="20">
        <v>2045</v>
      </c>
      <c r="J625" s="20">
        <v>21</v>
      </c>
      <c r="K625" s="417">
        <v>97.38095238095238</v>
      </c>
      <c r="L625" s="243">
        <v>2045</v>
      </c>
      <c r="M625" s="20">
        <v>21</v>
      </c>
      <c r="N625" s="20">
        <v>97.38095238095238</v>
      </c>
      <c r="O625" s="20">
        <v>1575</v>
      </c>
      <c r="P625" s="20">
        <v>20</v>
      </c>
      <c r="Q625" s="20">
        <v>78.8</v>
      </c>
      <c r="R625" s="414">
        <v>1089</v>
      </c>
      <c r="S625" s="378">
        <v>14</v>
      </c>
      <c r="T625" s="415">
        <v>77.8</v>
      </c>
      <c r="U625" s="378">
        <v>2151</v>
      </c>
      <c r="V625" s="378">
        <v>22</v>
      </c>
      <c r="W625" s="378">
        <v>97.77</v>
      </c>
      <c r="X625" s="378">
        <v>2160</v>
      </c>
      <c r="Y625" s="416">
        <v>21</v>
      </c>
      <c r="Z625" s="21"/>
      <c r="AA625" s="241">
        <v>431800</v>
      </c>
      <c r="AB625" s="417">
        <v>78.142857142857139</v>
      </c>
      <c r="AC625" s="417">
        <v>63</v>
      </c>
      <c r="AD625" s="20">
        <v>146</v>
      </c>
      <c r="AE625" s="20">
        <v>7</v>
      </c>
      <c r="AF625" s="20">
        <v>547</v>
      </c>
      <c r="AH625" s="379"/>
      <c r="AI625" s="378"/>
      <c r="AJ625" s="378"/>
      <c r="AK625" s="378"/>
      <c r="AL625" s="378"/>
      <c r="AM625" s="378"/>
      <c r="AN625" s="203"/>
      <c r="AO625" s="418"/>
      <c r="AP625" s="378"/>
      <c r="AQ625" s="378"/>
      <c r="AR625" s="378"/>
      <c r="AS625" s="378"/>
      <c r="AT625" s="378"/>
      <c r="AU625" s="203"/>
      <c r="AV625" s="418"/>
      <c r="AW625" s="378"/>
      <c r="AX625" s="378"/>
      <c r="AY625" s="378"/>
      <c r="AZ625" s="378"/>
      <c r="BA625" s="378"/>
      <c r="BB625" s="203"/>
    </row>
    <row r="626" spans="1:54" x14ac:dyDescent="0.3">
      <c r="A626" s="21" t="s">
        <v>1381</v>
      </c>
      <c r="B626" s="21" t="s">
        <v>25</v>
      </c>
      <c r="C626" s="21" t="s">
        <v>25</v>
      </c>
      <c r="D626" s="299" t="s">
        <v>1998</v>
      </c>
      <c r="E626" s="299" t="s">
        <v>9</v>
      </c>
      <c r="F626" s="299" t="s">
        <v>9</v>
      </c>
      <c r="G626" s="299" t="s">
        <v>1998</v>
      </c>
      <c r="H626" s="241">
        <v>272300</v>
      </c>
      <c r="I626" s="20">
        <v>645</v>
      </c>
      <c r="J626" s="20">
        <v>13</v>
      </c>
      <c r="K626" s="417">
        <v>49.615384615384613</v>
      </c>
      <c r="L626" s="243">
        <v>645</v>
      </c>
      <c r="M626" s="20">
        <v>13</v>
      </c>
      <c r="N626" s="20">
        <v>49.615384615384613</v>
      </c>
      <c r="O626" s="20">
        <v>1405</v>
      </c>
      <c r="P626" s="20">
        <v>19</v>
      </c>
      <c r="Q626" s="20">
        <v>73.900000000000006</v>
      </c>
      <c r="R626" s="414">
        <v>617</v>
      </c>
      <c r="S626" s="378">
        <v>10</v>
      </c>
      <c r="T626" s="415">
        <v>61.7</v>
      </c>
      <c r="U626" s="378">
        <v>253</v>
      </c>
      <c r="V626" s="378">
        <v>4</v>
      </c>
      <c r="W626" s="378">
        <v>63.25</v>
      </c>
      <c r="X626" s="378">
        <v>0</v>
      </c>
      <c r="Y626" s="416">
        <v>0</v>
      </c>
      <c r="Z626" s="298"/>
      <c r="AA626" s="241">
        <v>214100</v>
      </c>
      <c r="AB626" s="417">
        <v>32.799999999999997</v>
      </c>
      <c r="AC626" s="417">
        <v>43.666666666666664</v>
      </c>
      <c r="AD626" s="20">
        <v>14</v>
      </c>
      <c r="AE626" s="20">
        <v>5</v>
      </c>
      <c r="AF626" s="20">
        <v>164</v>
      </c>
      <c r="AH626" s="379"/>
      <c r="AI626" s="378"/>
      <c r="AJ626" s="378"/>
      <c r="AK626" s="378"/>
      <c r="AL626" s="378"/>
      <c r="AM626" s="378"/>
      <c r="AN626" s="23"/>
      <c r="AO626" s="418"/>
      <c r="AP626" s="378"/>
      <c r="AQ626" s="378"/>
      <c r="AR626" s="378"/>
      <c r="AS626" s="378"/>
      <c r="AT626" s="378"/>
      <c r="AU626" s="23"/>
      <c r="AV626" s="418"/>
      <c r="AW626" s="378"/>
      <c r="AX626" s="378"/>
      <c r="AY626" s="378"/>
      <c r="AZ626" s="378"/>
      <c r="BA626" s="378"/>
      <c r="BB626" s="23"/>
    </row>
    <row r="627" spans="1:54" x14ac:dyDescent="0.3">
      <c r="A627" s="21" t="s">
        <v>1002</v>
      </c>
      <c r="B627" s="21" t="s">
        <v>24</v>
      </c>
      <c r="C627" s="21" t="s">
        <v>24</v>
      </c>
      <c r="D627" s="299" t="s">
        <v>1998</v>
      </c>
      <c r="E627" s="299" t="s">
        <v>10</v>
      </c>
      <c r="F627" s="299" t="s">
        <v>10</v>
      </c>
      <c r="G627" s="299" t="s">
        <v>1998</v>
      </c>
      <c r="H627" s="241">
        <v>468500</v>
      </c>
      <c r="I627" s="20">
        <v>1787</v>
      </c>
      <c r="J627" s="20">
        <v>21</v>
      </c>
      <c r="K627" s="417">
        <v>85.095238095238102</v>
      </c>
      <c r="L627" s="243">
        <v>1787</v>
      </c>
      <c r="M627" s="20">
        <v>21</v>
      </c>
      <c r="N627" s="20">
        <v>85.095238095238102</v>
      </c>
      <c r="O627" s="20">
        <v>1119</v>
      </c>
      <c r="P627" s="20">
        <v>15</v>
      </c>
      <c r="Q627" s="20">
        <v>74.599999999999994</v>
      </c>
      <c r="R627" s="414">
        <v>1208</v>
      </c>
      <c r="S627" s="378">
        <v>16</v>
      </c>
      <c r="T627" s="415">
        <v>75.5</v>
      </c>
      <c r="U627" s="378">
        <v>746</v>
      </c>
      <c r="V627" s="378">
        <v>12</v>
      </c>
      <c r="W627" s="378">
        <v>62.17</v>
      </c>
      <c r="X627" s="378">
        <v>0</v>
      </c>
      <c r="Y627" s="416">
        <v>0</v>
      </c>
      <c r="Z627" s="21"/>
      <c r="AA627" s="241">
        <v>406700</v>
      </c>
      <c r="AB627" s="417">
        <v>74.875</v>
      </c>
      <c r="AC627" s="417">
        <v>82</v>
      </c>
      <c r="AD627" s="20">
        <v>64</v>
      </c>
      <c r="AE627" s="20">
        <v>8</v>
      </c>
      <c r="AF627" s="20">
        <v>599</v>
      </c>
      <c r="AH627" s="379"/>
      <c r="AI627" s="378"/>
      <c r="AJ627" s="378"/>
      <c r="AK627" s="378"/>
      <c r="AL627" s="378"/>
      <c r="AM627" s="378"/>
      <c r="AN627" s="21"/>
      <c r="AO627" s="418"/>
      <c r="AP627" s="378"/>
      <c r="AQ627" s="378"/>
      <c r="AR627" s="378"/>
      <c r="AS627" s="378"/>
      <c r="AT627" s="378"/>
      <c r="AU627" s="21"/>
      <c r="AV627" s="418"/>
      <c r="AW627" s="378"/>
      <c r="AX627" s="378"/>
      <c r="AY627" s="378"/>
      <c r="AZ627" s="378"/>
      <c r="BA627" s="378"/>
      <c r="BB627" s="21"/>
    </row>
    <row r="628" spans="1:54" x14ac:dyDescent="0.3">
      <c r="A628" s="21" t="s">
        <v>1558</v>
      </c>
      <c r="B628" s="21" t="s">
        <v>17</v>
      </c>
      <c r="C628" s="21" t="s">
        <v>17</v>
      </c>
      <c r="D628" s="299" t="s">
        <v>1998</v>
      </c>
      <c r="E628" s="299" t="s">
        <v>10</v>
      </c>
      <c r="F628" s="299" t="s">
        <v>10</v>
      </c>
      <c r="G628" s="299" t="s">
        <v>1998</v>
      </c>
      <c r="H628" s="241">
        <v>481800</v>
      </c>
      <c r="I628" s="20">
        <v>1802</v>
      </c>
      <c r="J628" s="20">
        <v>21</v>
      </c>
      <c r="K628" s="417">
        <v>85.80952380952381</v>
      </c>
      <c r="L628" s="243">
        <v>1802</v>
      </c>
      <c r="M628" s="20">
        <v>21</v>
      </c>
      <c r="N628" s="20">
        <v>85.80952380952381</v>
      </c>
      <c r="O628" s="20">
        <v>756</v>
      </c>
      <c r="P628" s="20">
        <v>12</v>
      </c>
      <c r="Q628" s="20">
        <v>63</v>
      </c>
      <c r="R628" s="414">
        <v>512</v>
      </c>
      <c r="S628" s="378">
        <v>5</v>
      </c>
      <c r="T628" s="415">
        <v>102.4</v>
      </c>
      <c r="U628" s="378">
        <v>0</v>
      </c>
      <c r="V628" s="378">
        <v>0</v>
      </c>
      <c r="W628" s="378">
        <v>0</v>
      </c>
      <c r="X628" s="378">
        <v>0</v>
      </c>
      <c r="Y628" s="416">
        <v>0</v>
      </c>
      <c r="Z628" s="21"/>
      <c r="AA628" s="241">
        <v>512500</v>
      </c>
      <c r="AB628" s="417">
        <v>95.875</v>
      </c>
      <c r="AC628" s="417">
        <v>105.66666666666667</v>
      </c>
      <c r="AD628" s="20">
        <v>97</v>
      </c>
      <c r="AE628" s="20">
        <v>8</v>
      </c>
      <c r="AF628" s="20">
        <v>767</v>
      </c>
      <c r="AH628" s="379"/>
      <c r="AI628" s="378"/>
      <c r="AJ628" s="378"/>
      <c r="AK628" s="378"/>
      <c r="AL628" s="378"/>
      <c r="AM628" s="378"/>
      <c r="AN628" s="21"/>
      <c r="AO628" s="418"/>
      <c r="AP628" s="378"/>
      <c r="AQ628" s="378"/>
      <c r="AR628" s="378"/>
      <c r="AS628" s="378"/>
      <c r="AT628" s="378"/>
      <c r="AU628" s="21"/>
      <c r="AV628" s="418"/>
      <c r="AW628" s="378"/>
      <c r="AX628" s="378"/>
      <c r="AY628" s="378"/>
      <c r="AZ628" s="378"/>
      <c r="BA628" s="378"/>
      <c r="BB628" s="21"/>
    </row>
    <row r="629" spans="1:54" x14ac:dyDescent="0.3">
      <c r="A629" s="199" t="s">
        <v>1950</v>
      </c>
      <c r="B629" s="199" t="s">
        <v>19</v>
      </c>
      <c r="C629" s="199" t="s">
        <v>1020</v>
      </c>
      <c r="D629" s="441" t="s">
        <v>1020</v>
      </c>
      <c r="E629" s="441" t="s">
        <v>10</v>
      </c>
      <c r="F629" s="441" t="s">
        <v>1020</v>
      </c>
      <c r="G629" s="441" t="s">
        <v>1020</v>
      </c>
      <c r="H629" s="245">
        <v>139800</v>
      </c>
      <c r="I629" s="246" t="s">
        <v>1020</v>
      </c>
      <c r="J629" s="246" t="s">
        <v>1020</v>
      </c>
      <c r="K629" s="442" t="s">
        <v>1020</v>
      </c>
      <c r="L629" s="322" t="s">
        <v>1020</v>
      </c>
      <c r="M629" s="246" t="s">
        <v>1020</v>
      </c>
      <c r="N629" s="246" t="s">
        <v>1020</v>
      </c>
      <c r="O629" s="246" t="s">
        <v>1020</v>
      </c>
      <c r="P629" s="246" t="s">
        <v>1020</v>
      </c>
      <c r="Q629" s="246" t="s">
        <v>1020</v>
      </c>
      <c r="R629" s="443" t="s">
        <v>1020</v>
      </c>
      <c r="S629" s="444" t="s">
        <v>1020</v>
      </c>
      <c r="T629" s="445" t="s">
        <v>1020</v>
      </c>
      <c r="U629" s="444" t="s">
        <v>1020</v>
      </c>
      <c r="V629" s="444" t="s">
        <v>1020</v>
      </c>
      <c r="W629" s="444" t="s">
        <v>1020</v>
      </c>
      <c r="X629" s="444" t="s">
        <v>1020</v>
      </c>
      <c r="Y629" s="446" t="s">
        <v>1020</v>
      </c>
      <c r="Z629" s="199"/>
      <c r="AA629" s="245">
        <v>175000</v>
      </c>
      <c r="AB629" s="442">
        <v>37.5</v>
      </c>
      <c r="AC629" s="442">
        <v>28.333333333333332</v>
      </c>
      <c r="AD629" s="246">
        <v>56</v>
      </c>
      <c r="AE629" s="246">
        <v>6</v>
      </c>
      <c r="AF629" s="246">
        <v>225</v>
      </c>
      <c r="AG629" s="200"/>
      <c r="AH629" s="449"/>
      <c r="AI629" s="444"/>
      <c r="AJ629" s="444"/>
      <c r="AK629" s="444"/>
      <c r="AL629" s="444"/>
      <c r="AM629" s="444"/>
      <c r="AN629" s="199"/>
      <c r="AO629" s="450"/>
      <c r="AP629" s="444"/>
      <c r="AQ629" s="444"/>
      <c r="AR629" s="444"/>
      <c r="AS629" s="444"/>
      <c r="AT629" s="444"/>
      <c r="AU629" s="199"/>
      <c r="AV629" s="450"/>
      <c r="AW629" s="444"/>
      <c r="AX629" s="444"/>
      <c r="AY629" s="444"/>
      <c r="AZ629" s="444"/>
      <c r="BA629" s="444"/>
      <c r="BB629" s="199"/>
    </row>
    <row r="630" spans="1:54" x14ac:dyDescent="0.3">
      <c r="A630" s="21" t="s">
        <v>1003</v>
      </c>
      <c r="B630" s="21" t="s">
        <v>23</v>
      </c>
      <c r="C630" s="21" t="s">
        <v>23</v>
      </c>
      <c r="D630" s="299" t="s">
        <v>1998</v>
      </c>
      <c r="E630" s="299" t="s">
        <v>1972</v>
      </c>
      <c r="F630" s="299" t="s">
        <v>1972</v>
      </c>
      <c r="G630" s="299" t="s">
        <v>1998</v>
      </c>
      <c r="H630" s="241">
        <v>513799.99999999994</v>
      </c>
      <c r="I630" s="20">
        <v>2053</v>
      </c>
      <c r="J630" s="20">
        <v>22</v>
      </c>
      <c r="K630" s="417">
        <v>93.318181818181813</v>
      </c>
      <c r="L630" s="243">
        <v>2053</v>
      </c>
      <c r="M630" s="20">
        <v>22</v>
      </c>
      <c r="N630" s="20">
        <v>93.318181818181813</v>
      </c>
      <c r="O630" s="20">
        <v>1397</v>
      </c>
      <c r="P630" s="20">
        <v>19</v>
      </c>
      <c r="Q630" s="20">
        <v>73.5</v>
      </c>
      <c r="R630" s="414">
        <v>983</v>
      </c>
      <c r="S630" s="378">
        <v>14</v>
      </c>
      <c r="T630" s="415">
        <v>70.2</v>
      </c>
      <c r="U630" s="378">
        <v>1710</v>
      </c>
      <c r="V630" s="378">
        <v>22</v>
      </c>
      <c r="W630" s="378">
        <v>77.73</v>
      </c>
      <c r="X630" s="378">
        <v>0</v>
      </c>
      <c r="Y630" s="416">
        <v>0</v>
      </c>
      <c r="Z630" s="298"/>
      <c r="AA630" s="241">
        <v>543400</v>
      </c>
      <c r="AB630" s="417">
        <v>102.25</v>
      </c>
      <c r="AC630" s="417">
        <v>108.66666666666667</v>
      </c>
      <c r="AD630" s="20">
        <v>107</v>
      </c>
      <c r="AE630" s="20">
        <v>8</v>
      </c>
      <c r="AF630" s="20">
        <v>818</v>
      </c>
      <c r="AH630" s="379"/>
      <c r="AI630" s="378"/>
      <c r="AJ630" s="378"/>
      <c r="AK630" s="378"/>
      <c r="AL630" s="378"/>
      <c r="AM630" s="378"/>
      <c r="AN630" s="21"/>
      <c r="AO630" s="418"/>
      <c r="AP630" s="378"/>
      <c r="AQ630" s="378"/>
      <c r="AR630" s="378"/>
      <c r="AS630" s="378"/>
      <c r="AT630" s="378"/>
      <c r="AU630" s="21"/>
      <c r="AV630" s="418"/>
      <c r="AW630" s="378"/>
      <c r="AX630" s="378"/>
      <c r="AY630" s="378"/>
      <c r="AZ630" s="378"/>
      <c r="BA630" s="378"/>
      <c r="BB630" s="21"/>
    </row>
    <row r="631" spans="1:54" x14ac:dyDescent="0.3">
      <c r="A631" s="21" t="s">
        <v>1383</v>
      </c>
      <c r="B631" s="21" t="s">
        <v>14</v>
      </c>
      <c r="C631" s="21" t="s">
        <v>14</v>
      </c>
      <c r="D631" s="299" t="s">
        <v>1998</v>
      </c>
      <c r="E631" s="299" t="s">
        <v>9</v>
      </c>
      <c r="F631" s="299" t="s">
        <v>9</v>
      </c>
      <c r="G631" s="299" t="s">
        <v>1998</v>
      </c>
      <c r="H631" s="241">
        <v>233400</v>
      </c>
      <c r="I631" s="20">
        <v>159</v>
      </c>
      <c r="J631" s="20">
        <v>3</v>
      </c>
      <c r="K631" s="417">
        <v>53</v>
      </c>
      <c r="L631" s="243">
        <v>159</v>
      </c>
      <c r="M631" s="20">
        <v>3</v>
      </c>
      <c r="N631" s="20">
        <v>53</v>
      </c>
      <c r="O631" s="20">
        <v>430</v>
      </c>
      <c r="P631" s="20">
        <v>9</v>
      </c>
      <c r="Q631" s="20">
        <v>47.8</v>
      </c>
      <c r="R631" s="414">
        <v>154</v>
      </c>
      <c r="S631" s="378">
        <v>4</v>
      </c>
      <c r="T631" s="415">
        <v>38.5</v>
      </c>
      <c r="U631" s="378">
        <v>0</v>
      </c>
      <c r="V631" s="378">
        <v>0</v>
      </c>
      <c r="W631" s="378">
        <v>0</v>
      </c>
      <c r="X631" s="378">
        <v>0</v>
      </c>
      <c r="Y631" s="416">
        <v>0</v>
      </c>
      <c r="Z631" s="298"/>
      <c r="AA631" s="241">
        <v>233400</v>
      </c>
      <c r="AB631" s="417">
        <v>90</v>
      </c>
      <c r="AC631" s="417">
        <v>90</v>
      </c>
      <c r="AD631" s="20">
        <v>0</v>
      </c>
      <c r="AE631" s="20">
        <v>1</v>
      </c>
      <c r="AF631" s="20">
        <v>90</v>
      </c>
      <c r="AH631" s="379"/>
      <c r="AI631" s="378"/>
      <c r="AJ631" s="378"/>
      <c r="AK631" s="378"/>
      <c r="AL631" s="378"/>
      <c r="AM631" s="378"/>
      <c r="AN631" s="21"/>
      <c r="AO631" s="418"/>
      <c r="AP631" s="378"/>
      <c r="AQ631" s="378"/>
      <c r="AR631" s="378"/>
      <c r="AS631" s="378"/>
      <c r="AT631" s="378"/>
      <c r="AU631" s="21"/>
      <c r="AV631" s="418"/>
      <c r="AW631" s="378"/>
      <c r="AX631" s="378"/>
      <c r="AY631" s="378"/>
      <c r="AZ631" s="378"/>
      <c r="BA631" s="378"/>
      <c r="BB631" s="21"/>
    </row>
    <row r="632" spans="1:54" x14ac:dyDescent="0.3">
      <c r="A632" s="199" t="s">
        <v>1951</v>
      </c>
      <c r="B632" s="199" t="s">
        <v>14</v>
      </c>
      <c r="C632" s="199" t="s">
        <v>1020</v>
      </c>
      <c r="D632" s="441" t="s">
        <v>1020</v>
      </c>
      <c r="E632" s="441" t="s">
        <v>9</v>
      </c>
      <c r="F632" s="441" t="s">
        <v>1020</v>
      </c>
      <c r="G632" s="441" t="s">
        <v>1020</v>
      </c>
      <c r="H632" s="245">
        <v>117300</v>
      </c>
      <c r="I632" s="246" t="s">
        <v>1020</v>
      </c>
      <c r="J632" s="246" t="s">
        <v>1020</v>
      </c>
      <c r="K632" s="442" t="s">
        <v>1020</v>
      </c>
      <c r="L632" s="322" t="s">
        <v>1020</v>
      </c>
      <c r="M632" s="246" t="s">
        <v>1020</v>
      </c>
      <c r="N632" s="246" t="s">
        <v>1020</v>
      </c>
      <c r="O632" s="246" t="s">
        <v>1020</v>
      </c>
      <c r="P632" s="246" t="s">
        <v>1020</v>
      </c>
      <c r="Q632" s="246" t="s">
        <v>1020</v>
      </c>
      <c r="R632" s="443" t="s">
        <v>1020</v>
      </c>
      <c r="S632" s="444" t="s">
        <v>1020</v>
      </c>
      <c r="T632" s="445" t="s">
        <v>1020</v>
      </c>
      <c r="U632" s="444" t="s">
        <v>1020</v>
      </c>
      <c r="V632" s="444" t="s">
        <v>1020</v>
      </c>
      <c r="W632" s="444" t="s">
        <v>1020</v>
      </c>
      <c r="X632" s="444" t="s">
        <v>1020</v>
      </c>
      <c r="Y632" s="446" t="s">
        <v>1020</v>
      </c>
      <c r="Z632" s="372"/>
      <c r="AA632" s="245">
        <v>117300</v>
      </c>
      <c r="AB632" s="442">
        <v>0</v>
      </c>
      <c r="AC632" s="442">
        <v>0</v>
      </c>
      <c r="AD632" s="246">
        <v>22</v>
      </c>
      <c r="AE632" s="246">
        <v>0</v>
      </c>
      <c r="AF632" s="246">
        <v>0</v>
      </c>
      <c r="AG632" s="200"/>
      <c r="AH632" s="449"/>
      <c r="AI632" s="444"/>
      <c r="AJ632" s="444"/>
      <c r="AK632" s="444"/>
      <c r="AL632" s="444"/>
      <c r="AM632" s="444"/>
      <c r="AN632" s="199"/>
      <c r="AO632" s="450"/>
      <c r="AP632" s="444"/>
      <c r="AQ632" s="444"/>
      <c r="AR632" s="444"/>
      <c r="AS632" s="444"/>
      <c r="AT632" s="444"/>
      <c r="AU632" s="199"/>
      <c r="AV632" s="450"/>
      <c r="AW632" s="444"/>
      <c r="AX632" s="444"/>
      <c r="AY632" s="444"/>
      <c r="AZ632" s="444"/>
      <c r="BA632" s="444"/>
      <c r="BB632" s="199"/>
    </row>
    <row r="633" spans="1:54" x14ac:dyDescent="0.3">
      <c r="A633" s="21" t="s">
        <v>1384</v>
      </c>
      <c r="B633" s="21" t="s">
        <v>25</v>
      </c>
      <c r="C633" s="21" t="s">
        <v>25</v>
      </c>
      <c r="D633" s="299" t="s">
        <v>1998</v>
      </c>
      <c r="E633" s="299" t="s">
        <v>38</v>
      </c>
      <c r="F633" s="299" t="s">
        <v>38</v>
      </c>
      <c r="G633" s="299" t="s">
        <v>1998</v>
      </c>
      <c r="H633" s="241">
        <v>295700</v>
      </c>
      <c r="I633" s="20">
        <v>913</v>
      </c>
      <c r="J633" s="20">
        <v>17</v>
      </c>
      <c r="K633" s="417">
        <v>53.705882352941174</v>
      </c>
      <c r="L633" s="243">
        <v>913</v>
      </c>
      <c r="M633" s="20">
        <v>17</v>
      </c>
      <c r="N633" s="20">
        <v>53.705882352941174</v>
      </c>
      <c r="O633" s="20">
        <v>868</v>
      </c>
      <c r="P633" s="20">
        <v>14</v>
      </c>
      <c r="Q633" s="20">
        <v>62</v>
      </c>
      <c r="R633" s="414">
        <v>1296</v>
      </c>
      <c r="S633" s="378">
        <v>17</v>
      </c>
      <c r="T633" s="415">
        <v>76.2</v>
      </c>
      <c r="U633" s="378">
        <v>1356</v>
      </c>
      <c r="V633" s="378">
        <v>22</v>
      </c>
      <c r="W633" s="378">
        <v>61.64</v>
      </c>
      <c r="X633" s="378">
        <v>620</v>
      </c>
      <c r="Y633" s="416">
        <v>10</v>
      </c>
      <c r="Z633" s="298"/>
      <c r="AA633" s="241">
        <v>321300</v>
      </c>
      <c r="AB633" s="417">
        <v>75.333333333333329</v>
      </c>
      <c r="AC633" s="417">
        <v>75.333333333333329</v>
      </c>
      <c r="AD633" s="20">
        <v>47</v>
      </c>
      <c r="AE633" s="20">
        <v>3</v>
      </c>
      <c r="AF633" s="20">
        <v>226</v>
      </c>
      <c r="AH633" s="418"/>
      <c r="AI633" s="378"/>
      <c r="AJ633" s="378"/>
      <c r="AK633" s="378"/>
      <c r="AL633" s="378"/>
      <c r="AM633" s="378"/>
      <c r="AN633" s="21"/>
      <c r="AO633" s="418"/>
      <c r="AP633" s="378"/>
      <c r="AQ633" s="378"/>
      <c r="AR633" s="378"/>
      <c r="AS633" s="378"/>
      <c r="AT633" s="378"/>
      <c r="AU633" s="21"/>
      <c r="AV633" s="418"/>
      <c r="AW633" s="378"/>
      <c r="AX633" s="378"/>
      <c r="AY633" s="378"/>
      <c r="AZ633" s="378"/>
      <c r="BA633" s="378"/>
      <c r="BB633" s="21"/>
    </row>
    <row r="634" spans="1:54" x14ac:dyDescent="0.3">
      <c r="A634" s="21" t="s">
        <v>1385</v>
      </c>
      <c r="B634" s="21" t="s">
        <v>16</v>
      </c>
      <c r="C634" s="21" t="s">
        <v>16</v>
      </c>
      <c r="D634" s="299" t="s">
        <v>1998</v>
      </c>
      <c r="E634" s="299" t="s">
        <v>9</v>
      </c>
      <c r="F634" s="299" t="s">
        <v>9</v>
      </c>
      <c r="G634" s="299" t="s">
        <v>1998</v>
      </c>
      <c r="H634" s="241">
        <v>531600</v>
      </c>
      <c r="I634" s="20">
        <v>2124</v>
      </c>
      <c r="J634" s="20">
        <v>22</v>
      </c>
      <c r="K634" s="417">
        <v>96.545454545454547</v>
      </c>
      <c r="L634" s="243">
        <v>2124</v>
      </c>
      <c r="M634" s="20">
        <v>22</v>
      </c>
      <c r="N634" s="20">
        <v>96.545454545454547</v>
      </c>
      <c r="O634" s="20">
        <v>1886</v>
      </c>
      <c r="P634" s="20">
        <v>19</v>
      </c>
      <c r="Q634" s="20">
        <v>99.3</v>
      </c>
      <c r="R634" s="414">
        <v>1824</v>
      </c>
      <c r="S634" s="378">
        <v>17</v>
      </c>
      <c r="T634" s="415">
        <v>107.3</v>
      </c>
      <c r="U634" s="378">
        <v>1725</v>
      </c>
      <c r="V634" s="378">
        <v>18</v>
      </c>
      <c r="W634" s="378">
        <v>95.83</v>
      </c>
      <c r="X634" s="378">
        <v>1805</v>
      </c>
      <c r="Y634" s="416">
        <v>20</v>
      </c>
      <c r="Z634" s="21"/>
      <c r="AA634" s="241">
        <v>587900</v>
      </c>
      <c r="AB634" s="417">
        <v>119.75</v>
      </c>
      <c r="AC634" s="417">
        <v>118.66666666666667</v>
      </c>
      <c r="AD634" s="20">
        <v>97</v>
      </c>
      <c r="AE634" s="20">
        <v>8</v>
      </c>
      <c r="AF634" s="20">
        <v>958</v>
      </c>
      <c r="AH634" s="379"/>
      <c r="AI634" s="378"/>
      <c r="AJ634" s="378"/>
      <c r="AK634" s="378"/>
      <c r="AL634" s="378"/>
      <c r="AM634" s="378"/>
      <c r="AN634" s="21"/>
      <c r="AO634" s="418"/>
      <c r="AP634" s="378"/>
      <c r="AQ634" s="378"/>
      <c r="AR634" s="378"/>
      <c r="AS634" s="378"/>
      <c r="AT634" s="378"/>
      <c r="AU634" s="21"/>
      <c r="AV634" s="418"/>
      <c r="AW634" s="378"/>
      <c r="AX634" s="378"/>
      <c r="AY634" s="378"/>
      <c r="AZ634" s="378"/>
      <c r="BA634" s="378"/>
      <c r="BB634" s="21"/>
    </row>
    <row r="635" spans="1:54" x14ac:dyDescent="0.3">
      <c r="A635" s="199" t="s">
        <v>1559</v>
      </c>
      <c r="B635" s="199" t="s">
        <v>2</v>
      </c>
      <c r="C635" s="199" t="s">
        <v>2</v>
      </c>
      <c r="D635" s="441" t="s">
        <v>1998</v>
      </c>
      <c r="E635" s="441" t="s">
        <v>1973</v>
      </c>
      <c r="F635" s="441" t="s">
        <v>1973</v>
      </c>
      <c r="G635" s="441" t="s">
        <v>1998</v>
      </c>
      <c r="H635" s="245">
        <v>123900</v>
      </c>
      <c r="I635" s="246">
        <v>0</v>
      </c>
      <c r="J635" s="246">
        <v>0</v>
      </c>
      <c r="K635" s="442" t="s">
        <v>1020</v>
      </c>
      <c r="L635" s="322">
        <v>0</v>
      </c>
      <c r="M635" s="246">
        <v>0</v>
      </c>
      <c r="N635" s="246">
        <v>0</v>
      </c>
      <c r="O635" s="246">
        <v>-1</v>
      </c>
      <c r="P635" s="246">
        <v>1</v>
      </c>
      <c r="Q635" s="246">
        <v>-1</v>
      </c>
      <c r="R635" s="443">
        <v>0</v>
      </c>
      <c r="S635" s="444">
        <v>0</v>
      </c>
      <c r="T635" s="445">
        <v>0</v>
      </c>
      <c r="U635" s="444">
        <v>0</v>
      </c>
      <c r="V635" s="444">
        <v>0</v>
      </c>
      <c r="W635" s="444">
        <v>0</v>
      </c>
      <c r="X635" s="444">
        <v>0</v>
      </c>
      <c r="Y635" s="446">
        <v>0</v>
      </c>
      <c r="Z635" s="246"/>
      <c r="AA635" s="245">
        <v>303000</v>
      </c>
      <c r="AB635" s="442">
        <v>65.142857142857139</v>
      </c>
      <c r="AC635" s="442">
        <v>85.666666666666671</v>
      </c>
      <c r="AD635" s="246">
        <v>-4</v>
      </c>
      <c r="AE635" s="246">
        <v>7</v>
      </c>
      <c r="AF635" s="246">
        <v>456</v>
      </c>
      <c r="AG635" s="200"/>
      <c r="AH635" s="450"/>
      <c r="AI635" s="444"/>
      <c r="AJ635" s="444"/>
      <c r="AK635" s="444"/>
      <c r="AL635" s="444"/>
      <c r="AM635" s="444"/>
      <c r="AN635" s="278"/>
      <c r="AO635" s="450"/>
      <c r="AP635" s="444"/>
      <c r="AQ635" s="444"/>
      <c r="AR635" s="444"/>
      <c r="AS635" s="444"/>
      <c r="AT635" s="444"/>
      <c r="AU635" s="278"/>
      <c r="AV635" s="450"/>
      <c r="AW635" s="444"/>
      <c r="AX635" s="444"/>
      <c r="AY635" s="444"/>
      <c r="AZ635" s="444"/>
      <c r="BA635" s="444"/>
      <c r="BB635" s="278"/>
    </row>
    <row r="636" spans="1:54" x14ac:dyDescent="0.3">
      <c r="A636" s="21" t="s">
        <v>1386</v>
      </c>
      <c r="B636" s="21" t="s">
        <v>26</v>
      </c>
      <c r="C636" s="21" t="s">
        <v>26</v>
      </c>
      <c r="D636" s="299" t="s">
        <v>1998</v>
      </c>
      <c r="E636" s="299" t="s">
        <v>9</v>
      </c>
      <c r="F636" s="299" t="s">
        <v>9</v>
      </c>
      <c r="G636" s="299" t="s">
        <v>1998</v>
      </c>
      <c r="H636" s="241">
        <v>567900</v>
      </c>
      <c r="I636" s="20">
        <v>2166</v>
      </c>
      <c r="J636" s="20">
        <v>21</v>
      </c>
      <c r="K636" s="417">
        <v>103.14285714285714</v>
      </c>
      <c r="L636" s="243">
        <v>2166</v>
      </c>
      <c r="M636" s="20">
        <v>21</v>
      </c>
      <c r="N636" s="20">
        <v>103.14285714285714</v>
      </c>
      <c r="O636" s="20">
        <v>1818</v>
      </c>
      <c r="P636" s="20">
        <v>22</v>
      </c>
      <c r="Q636" s="20">
        <v>82.6</v>
      </c>
      <c r="R636" s="414">
        <v>1665</v>
      </c>
      <c r="S636" s="378">
        <v>17</v>
      </c>
      <c r="T636" s="415">
        <v>97.9</v>
      </c>
      <c r="U636" s="378">
        <v>1715</v>
      </c>
      <c r="V636" s="378">
        <v>21</v>
      </c>
      <c r="W636" s="378">
        <v>81.67</v>
      </c>
      <c r="X636" s="378">
        <v>1652</v>
      </c>
      <c r="Y636" s="416">
        <v>22</v>
      </c>
      <c r="Z636" s="20"/>
      <c r="AA636" s="241">
        <v>531400</v>
      </c>
      <c r="AB636" s="417">
        <v>102.71428571428571</v>
      </c>
      <c r="AC636" s="417">
        <v>86.333333333333329</v>
      </c>
      <c r="AD636" s="20">
        <v>127</v>
      </c>
      <c r="AE636" s="20">
        <v>7</v>
      </c>
      <c r="AF636" s="20">
        <v>719</v>
      </c>
      <c r="AH636" s="418"/>
      <c r="AI636" s="378"/>
      <c r="AJ636" s="378"/>
      <c r="AK636" s="378"/>
      <c r="AL636" s="378"/>
      <c r="AM636" s="378"/>
      <c r="AN636" s="63"/>
      <c r="AO636" s="418"/>
      <c r="AP636" s="378"/>
      <c r="AQ636" s="378"/>
      <c r="AR636" s="378"/>
      <c r="AS636" s="378"/>
      <c r="AT636" s="378"/>
      <c r="AU636" s="63"/>
      <c r="AV636" s="418"/>
      <c r="AW636" s="378"/>
      <c r="AX636" s="378"/>
      <c r="AY636" s="378"/>
      <c r="AZ636" s="378"/>
      <c r="BA636" s="378"/>
      <c r="BB636" s="63"/>
    </row>
    <row r="637" spans="1:54" x14ac:dyDescent="0.3">
      <c r="A637" s="21" t="s">
        <v>1387</v>
      </c>
      <c r="B637" s="21" t="s">
        <v>21</v>
      </c>
      <c r="C637" s="21" t="s">
        <v>21</v>
      </c>
      <c r="D637" s="299" t="s">
        <v>1998</v>
      </c>
      <c r="E637" s="299" t="s">
        <v>9</v>
      </c>
      <c r="F637" s="299" t="s">
        <v>9</v>
      </c>
      <c r="G637" s="299" t="s">
        <v>1998</v>
      </c>
      <c r="H637" s="241">
        <v>390400</v>
      </c>
      <c r="I637" s="20">
        <v>780</v>
      </c>
      <c r="J637" s="20">
        <v>11</v>
      </c>
      <c r="K637" s="417">
        <v>70.909090909090907</v>
      </c>
      <c r="L637" s="243">
        <v>780</v>
      </c>
      <c r="M637" s="20">
        <v>11</v>
      </c>
      <c r="N637" s="20">
        <v>70.909090909090907</v>
      </c>
      <c r="O637" s="20">
        <v>1985</v>
      </c>
      <c r="P637" s="20">
        <v>21</v>
      </c>
      <c r="Q637" s="20">
        <v>94.5</v>
      </c>
      <c r="R637" s="414">
        <v>1397</v>
      </c>
      <c r="S637" s="378">
        <v>16</v>
      </c>
      <c r="T637" s="415">
        <v>87.3</v>
      </c>
      <c r="U637" s="378">
        <v>1809</v>
      </c>
      <c r="V637" s="378">
        <v>20</v>
      </c>
      <c r="W637" s="378">
        <v>90.45</v>
      </c>
      <c r="X637" s="378">
        <v>1723</v>
      </c>
      <c r="Y637" s="416">
        <v>21</v>
      </c>
      <c r="Z637" s="20"/>
      <c r="AA637" s="241">
        <v>390400</v>
      </c>
      <c r="AB637" s="417">
        <v>0</v>
      </c>
      <c r="AC637" s="417">
        <v>0</v>
      </c>
      <c r="AD637" s="20">
        <v>74</v>
      </c>
      <c r="AE637" s="20">
        <v>0</v>
      </c>
      <c r="AF637" s="20">
        <v>0</v>
      </c>
      <c r="AH637" s="379"/>
      <c r="AI637" s="378"/>
      <c r="AJ637" s="378"/>
      <c r="AK637" s="378"/>
      <c r="AL637" s="378"/>
      <c r="AM637" s="378"/>
      <c r="AN637" s="203"/>
      <c r="AO637" s="418"/>
      <c r="AP637" s="378"/>
      <c r="AQ637" s="378"/>
      <c r="AR637" s="378"/>
      <c r="AS637" s="378"/>
      <c r="AT637" s="378"/>
      <c r="AU637" s="203"/>
      <c r="AV637" s="418"/>
      <c r="AW637" s="378"/>
      <c r="AX637" s="378"/>
      <c r="AY637" s="378"/>
      <c r="AZ637" s="378"/>
      <c r="BA637" s="378"/>
      <c r="BB637" s="203"/>
    </row>
    <row r="638" spans="1:54" x14ac:dyDescent="0.3">
      <c r="A638" s="21" t="s">
        <v>1388</v>
      </c>
      <c r="B638" s="437" t="s">
        <v>21</v>
      </c>
      <c r="C638" s="21" t="s">
        <v>3</v>
      </c>
      <c r="D638" s="299" t="s">
        <v>38</v>
      </c>
      <c r="E638" s="435" t="s">
        <v>38</v>
      </c>
      <c r="F638" s="299" t="s">
        <v>1974</v>
      </c>
      <c r="G638" s="299" t="s">
        <v>38</v>
      </c>
      <c r="H638" s="241">
        <v>217300</v>
      </c>
      <c r="I638" s="20">
        <v>307</v>
      </c>
      <c r="J638" s="20">
        <v>7</v>
      </c>
      <c r="K638" s="417">
        <v>43.857142857142854</v>
      </c>
      <c r="L638" s="243">
        <v>307</v>
      </c>
      <c r="M638" s="20">
        <v>7</v>
      </c>
      <c r="N638" s="20">
        <v>43.857142857142854</v>
      </c>
      <c r="O638" s="20">
        <v>272</v>
      </c>
      <c r="P638" s="20">
        <v>4</v>
      </c>
      <c r="Q638" s="20">
        <v>68</v>
      </c>
      <c r="R638" s="414">
        <v>78</v>
      </c>
      <c r="S638" s="378">
        <v>2</v>
      </c>
      <c r="T638" s="415">
        <v>39</v>
      </c>
      <c r="U638" s="378">
        <v>741</v>
      </c>
      <c r="V638" s="378">
        <v>13</v>
      </c>
      <c r="W638" s="378">
        <v>57</v>
      </c>
      <c r="X638" s="378">
        <v>682</v>
      </c>
      <c r="Y638" s="416">
        <v>13</v>
      </c>
      <c r="Z638" s="21"/>
      <c r="AA638" s="241">
        <v>217300</v>
      </c>
      <c r="AB638" s="417">
        <v>37</v>
      </c>
      <c r="AC638" s="417">
        <v>37</v>
      </c>
      <c r="AD638" s="20">
        <v>47</v>
      </c>
      <c r="AE638" s="20">
        <v>1</v>
      </c>
      <c r="AF638" s="20">
        <v>37</v>
      </c>
      <c r="AH638" s="379"/>
      <c r="AI638" s="378"/>
      <c r="AJ638" s="378"/>
      <c r="AK638" s="378"/>
      <c r="AL638" s="378"/>
      <c r="AM638" s="378"/>
      <c r="AN638" s="63"/>
      <c r="AO638" s="418"/>
      <c r="AP638" s="378"/>
      <c r="AQ638" s="378"/>
      <c r="AR638" s="378"/>
      <c r="AS638" s="378"/>
      <c r="AT638" s="378"/>
      <c r="AU638" s="63"/>
      <c r="AV638" s="418"/>
      <c r="AW638" s="378"/>
      <c r="AX638" s="378"/>
      <c r="AY638" s="378"/>
      <c r="AZ638" s="378"/>
      <c r="BA638" s="378"/>
      <c r="BB638" s="63"/>
    </row>
    <row r="639" spans="1:54" x14ac:dyDescent="0.3">
      <c r="A639" s="21" t="s">
        <v>1389</v>
      </c>
      <c r="B639" s="21" t="s">
        <v>12</v>
      </c>
      <c r="C639" s="21" t="s">
        <v>12</v>
      </c>
      <c r="D639" s="299" t="s">
        <v>1998</v>
      </c>
      <c r="E639" s="299" t="s">
        <v>10</v>
      </c>
      <c r="F639" s="299" t="s">
        <v>10</v>
      </c>
      <c r="G639" s="299" t="s">
        <v>1998</v>
      </c>
      <c r="H639" s="241">
        <v>322800</v>
      </c>
      <c r="I639" s="20">
        <v>938</v>
      </c>
      <c r="J639" s="20">
        <v>16</v>
      </c>
      <c r="K639" s="417">
        <v>58.625</v>
      </c>
      <c r="L639" s="243">
        <v>938</v>
      </c>
      <c r="M639" s="20">
        <v>16</v>
      </c>
      <c r="N639" s="20">
        <v>58.625</v>
      </c>
      <c r="O639" s="20">
        <v>1577</v>
      </c>
      <c r="P639" s="20">
        <v>22</v>
      </c>
      <c r="Q639" s="20">
        <v>71.7</v>
      </c>
      <c r="R639" s="414">
        <v>470</v>
      </c>
      <c r="S639" s="378">
        <v>8</v>
      </c>
      <c r="T639" s="415">
        <v>58.8</v>
      </c>
      <c r="U639" s="378">
        <v>0</v>
      </c>
      <c r="V639" s="378">
        <v>0</v>
      </c>
      <c r="W639" s="378">
        <v>0</v>
      </c>
      <c r="X639" s="378">
        <v>0</v>
      </c>
      <c r="Y639" s="416">
        <v>0</v>
      </c>
      <c r="Z639" s="21"/>
      <c r="AA639" s="241">
        <v>252200</v>
      </c>
      <c r="AB639" s="417">
        <v>33.75</v>
      </c>
      <c r="AC639" s="417">
        <v>27</v>
      </c>
      <c r="AD639" s="20">
        <v>111</v>
      </c>
      <c r="AE639" s="20">
        <v>4</v>
      </c>
      <c r="AF639" s="20">
        <v>135</v>
      </c>
      <c r="AH639" s="379"/>
      <c r="AI639" s="378"/>
      <c r="AJ639" s="378"/>
      <c r="AK639" s="378"/>
      <c r="AL639" s="378"/>
      <c r="AM639" s="378"/>
      <c r="AN639" s="21"/>
      <c r="AO639" s="418"/>
      <c r="AP639" s="378"/>
      <c r="AQ639" s="378"/>
      <c r="AR639" s="378"/>
      <c r="AS639" s="378"/>
      <c r="AT639" s="378"/>
      <c r="AU639" s="21"/>
      <c r="AV639" s="418"/>
      <c r="AW639" s="378"/>
      <c r="AX639" s="378"/>
      <c r="AY639" s="378"/>
      <c r="AZ639" s="378"/>
      <c r="BA639" s="378"/>
      <c r="BB639" s="21"/>
    </row>
    <row r="640" spans="1:54" x14ac:dyDescent="0.3">
      <c r="A640" s="21" t="s">
        <v>1728</v>
      </c>
      <c r="B640" s="21" t="s">
        <v>16</v>
      </c>
      <c r="C640" s="21" t="s">
        <v>16</v>
      </c>
      <c r="D640" s="299" t="s">
        <v>1998</v>
      </c>
      <c r="E640" s="299" t="s">
        <v>38</v>
      </c>
      <c r="F640" s="299" t="s">
        <v>38</v>
      </c>
      <c r="G640" s="299" t="s">
        <v>1998</v>
      </c>
      <c r="H640" s="241">
        <v>383600</v>
      </c>
      <c r="I640" s="20">
        <v>1462</v>
      </c>
      <c r="J640" s="20">
        <v>21</v>
      </c>
      <c r="K640" s="417">
        <v>69.61904761904762</v>
      </c>
      <c r="L640" s="243">
        <v>1462</v>
      </c>
      <c r="M640" s="20">
        <v>21</v>
      </c>
      <c r="N640" s="20">
        <v>69.61904761904762</v>
      </c>
      <c r="O640" s="20">
        <v>1195</v>
      </c>
      <c r="P640" s="20">
        <v>20</v>
      </c>
      <c r="Q640" s="20">
        <v>59.8</v>
      </c>
      <c r="R640" s="414">
        <v>943</v>
      </c>
      <c r="S640" s="378">
        <v>17</v>
      </c>
      <c r="T640" s="415">
        <v>55.5</v>
      </c>
      <c r="U640" s="378">
        <v>299</v>
      </c>
      <c r="V640" s="378">
        <v>7</v>
      </c>
      <c r="W640" s="378">
        <v>42.71</v>
      </c>
      <c r="X640" s="378">
        <v>0</v>
      </c>
      <c r="Y640" s="416">
        <v>0</v>
      </c>
      <c r="Z640" s="298"/>
      <c r="AA640" s="241">
        <v>361700</v>
      </c>
      <c r="AB640" s="417">
        <v>69.875</v>
      </c>
      <c r="AC640" s="417">
        <v>46.333333333333336</v>
      </c>
      <c r="AD640" s="20">
        <v>113</v>
      </c>
      <c r="AE640" s="20">
        <v>8</v>
      </c>
      <c r="AF640" s="20">
        <v>559</v>
      </c>
      <c r="AH640" s="379"/>
      <c r="AI640" s="378"/>
      <c r="AJ640" s="378"/>
      <c r="AK640" s="378"/>
      <c r="AL640" s="378"/>
      <c r="AM640" s="378"/>
      <c r="AN640" s="21"/>
      <c r="AO640" s="418"/>
      <c r="AP640" s="378"/>
      <c r="AQ640" s="378"/>
      <c r="AR640" s="378"/>
      <c r="AS640" s="378"/>
      <c r="AT640" s="378"/>
      <c r="AU640" s="20"/>
      <c r="AV640" s="418"/>
      <c r="AW640" s="378"/>
      <c r="AX640" s="378"/>
      <c r="AY640" s="378"/>
      <c r="AZ640" s="378"/>
      <c r="BA640" s="378"/>
      <c r="BB640" s="20"/>
    </row>
    <row r="641" spans="1:54" x14ac:dyDescent="0.3">
      <c r="A641" s="21" t="s">
        <v>1563</v>
      </c>
      <c r="B641" s="21" t="s">
        <v>3</v>
      </c>
      <c r="C641" s="21" t="s">
        <v>3</v>
      </c>
      <c r="D641" s="299" t="s">
        <v>1998</v>
      </c>
      <c r="E641" s="435" t="s">
        <v>10</v>
      </c>
      <c r="F641" s="299" t="s">
        <v>1972</v>
      </c>
      <c r="G641" s="299" t="s">
        <v>38</v>
      </c>
      <c r="H641" s="241">
        <v>302000</v>
      </c>
      <c r="I641" s="20">
        <v>768</v>
      </c>
      <c r="J641" s="20">
        <v>14</v>
      </c>
      <c r="K641" s="417">
        <v>54.857142857142854</v>
      </c>
      <c r="L641" s="243">
        <v>768</v>
      </c>
      <c r="M641" s="20">
        <v>14</v>
      </c>
      <c r="N641" s="20">
        <v>54.857142857142854</v>
      </c>
      <c r="O641" s="20">
        <v>914</v>
      </c>
      <c r="P641" s="20">
        <v>18</v>
      </c>
      <c r="Q641" s="20">
        <v>50.8</v>
      </c>
      <c r="R641" s="414">
        <v>0</v>
      </c>
      <c r="S641" s="378">
        <v>0</v>
      </c>
      <c r="T641" s="415">
        <v>0</v>
      </c>
      <c r="U641" s="378">
        <v>0</v>
      </c>
      <c r="V641" s="378">
        <v>0</v>
      </c>
      <c r="W641" s="378">
        <v>0</v>
      </c>
      <c r="X641" s="378">
        <v>0</v>
      </c>
      <c r="Y641" s="416">
        <v>0</v>
      </c>
      <c r="Z641" s="280"/>
      <c r="AA641" s="241">
        <v>278200</v>
      </c>
      <c r="AB641" s="417">
        <v>55.375</v>
      </c>
      <c r="AC641" s="417">
        <v>55</v>
      </c>
      <c r="AD641" s="20">
        <v>46</v>
      </c>
      <c r="AE641" s="20">
        <v>8</v>
      </c>
      <c r="AF641" s="20">
        <v>443</v>
      </c>
      <c r="AH641" s="379"/>
      <c r="AI641" s="378"/>
      <c r="AJ641" s="378"/>
      <c r="AK641" s="378"/>
      <c r="AL641" s="378"/>
      <c r="AM641" s="378"/>
      <c r="AN641" s="21"/>
      <c r="AO641" s="418"/>
      <c r="AP641" s="378"/>
      <c r="AQ641" s="378"/>
      <c r="AR641" s="378"/>
      <c r="AS641" s="378"/>
      <c r="AT641" s="378"/>
      <c r="AU641" s="21"/>
      <c r="AV641" s="418"/>
      <c r="AW641" s="378"/>
      <c r="AX641" s="378"/>
      <c r="AY641" s="378"/>
      <c r="AZ641" s="378"/>
      <c r="BA641" s="378"/>
      <c r="BB641" s="21"/>
    </row>
    <row r="642" spans="1:54" x14ac:dyDescent="0.3">
      <c r="A642" s="21" t="s">
        <v>1004</v>
      </c>
      <c r="B642" s="21" t="s">
        <v>22</v>
      </c>
      <c r="C642" s="21" t="s">
        <v>22</v>
      </c>
      <c r="D642" s="299" t="s">
        <v>1998</v>
      </c>
      <c r="E642" s="435" t="s">
        <v>1971</v>
      </c>
      <c r="F642" s="299" t="s">
        <v>1974</v>
      </c>
      <c r="G642" s="299" t="s">
        <v>38</v>
      </c>
      <c r="H642" s="241">
        <v>385100</v>
      </c>
      <c r="I642" s="20">
        <v>1469</v>
      </c>
      <c r="J642" s="20">
        <v>21</v>
      </c>
      <c r="K642" s="417">
        <v>69.952380952380949</v>
      </c>
      <c r="L642" s="243">
        <v>1469</v>
      </c>
      <c r="M642" s="20">
        <v>21</v>
      </c>
      <c r="N642" s="20">
        <v>69.952380952380949</v>
      </c>
      <c r="O642" s="20">
        <v>843</v>
      </c>
      <c r="P642" s="20">
        <v>16</v>
      </c>
      <c r="Q642" s="20">
        <v>52.7</v>
      </c>
      <c r="R642" s="414">
        <v>804</v>
      </c>
      <c r="S642" s="378">
        <v>13</v>
      </c>
      <c r="T642" s="415">
        <v>61.8</v>
      </c>
      <c r="U642" s="378">
        <v>216</v>
      </c>
      <c r="V642" s="378">
        <v>4</v>
      </c>
      <c r="W642" s="378">
        <v>54</v>
      </c>
      <c r="X642" s="378">
        <v>0</v>
      </c>
      <c r="Y642" s="416">
        <v>0</v>
      </c>
      <c r="Z642" s="21"/>
      <c r="AA642" s="241">
        <v>297400</v>
      </c>
      <c r="AB642" s="417">
        <v>56.75</v>
      </c>
      <c r="AC642" s="417">
        <v>51.666666666666664</v>
      </c>
      <c r="AD642" s="20">
        <v>59</v>
      </c>
      <c r="AE642" s="20">
        <v>8</v>
      </c>
      <c r="AF642" s="20">
        <v>454</v>
      </c>
      <c r="AH642" s="379"/>
      <c r="AI642" s="378"/>
      <c r="AJ642" s="378"/>
      <c r="AK642" s="378"/>
      <c r="AL642" s="378"/>
      <c r="AM642" s="378"/>
      <c r="AN642" s="21"/>
      <c r="AO642" s="418"/>
      <c r="AP642" s="378"/>
      <c r="AQ642" s="378"/>
      <c r="AR642" s="378"/>
      <c r="AS642" s="378"/>
      <c r="AT642" s="378"/>
      <c r="AU642" s="21"/>
      <c r="AV642" s="418"/>
      <c r="AW642" s="378"/>
      <c r="AX642" s="378"/>
      <c r="AY642" s="378"/>
      <c r="AZ642" s="378"/>
      <c r="BA642" s="378"/>
      <c r="BB642" s="21"/>
    </row>
    <row r="643" spans="1:54" x14ac:dyDescent="0.3">
      <c r="A643" s="21" t="s">
        <v>1390</v>
      </c>
      <c r="B643" s="21" t="s">
        <v>20</v>
      </c>
      <c r="C643" s="21" t="s">
        <v>20</v>
      </c>
      <c r="D643" s="299" t="s">
        <v>1998</v>
      </c>
      <c r="E643" s="299" t="s">
        <v>9</v>
      </c>
      <c r="F643" s="299" t="s">
        <v>9</v>
      </c>
      <c r="G643" s="299" t="s">
        <v>1998</v>
      </c>
      <c r="H643" s="241">
        <v>463300</v>
      </c>
      <c r="I643" s="20">
        <v>1683</v>
      </c>
      <c r="J643" s="20">
        <v>20</v>
      </c>
      <c r="K643" s="417">
        <v>84.15</v>
      </c>
      <c r="L643" s="243">
        <v>1683</v>
      </c>
      <c r="M643" s="20">
        <v>20</v>
      </c>
      <c r="N643" s="20">
        <v>84.15</v>
      </c>
      <c r="O643" s="20">
        <v>1676</v>
      </c>
      <c r="P643" s="20">
        <v>20</v>
      </c>
      <c r="Q643" s="20">
        <v>83.8</v>
      </c>
      <c r="R643" s="414">
        <v>967</v>
      </c>
      <c r="S643" s="378">
        <v>13</v>
      </c>
      <c r="T643" s="415">
        <v>74.400000000000006</v>
      </c>
      <c r="U643" s="378">
        <v>645</v>
      </c>
      <c r="V643" s="378">
        <v>10</v>
      </c>
      <c r="W643" s="378">
        <v>64.5</v>
      </c>
      <c r="X643" s="378">
        <v>0</v>
      </c>
      <c r="Y643" s="416">
        <v>0</v>
      </c>
      <c r="Z643" s="21"/>
      <c r="AA643" s="241">
        <v>340200</v>
      </c>
      <c r="AB643" s="417">
        <v>59.4</v>
      </c>
      <c r="AC643" s="417">
        <v>49</v>
      </c>
      <c r="AD643" s="20">
        <v>80</v>
      </c>
      <c r="AE643" s="20">
        <v>5</v>
      </c>
      <c r="AF643" s="20">
        <v>297</v>
      </c>
      <c r="AH643" s="379"/>
      <c r="AI643" s="378"/>
      <c r="AJ643" s="378"/>
      <c r="AK643" s="378"/>
      <c r="AL643" s="378"/>
      <c r="AM643" s="378"/>
      <c r="AN643" s="21"/>
      <c r="AO643" s="418"/>
      <c r="AP643" s="378"/>
      <c r="AQ643" s="378"/>
      <c r="AR643" s="378"/>
      <c r="AS643" s="378"/>
      <c r="AT643" s="378"/>
      <c r="AU643" s="21"/>
      <c r="AV643" s="418"/>
      <c r="AW643" s="378"/>
      <c r="AX643" s="378"/>
      <c r="AY643" s="378"/>
      <c r="AZ643" s="378"/>
      <c r="BA643" s="378"/>
      <c r="BB643" s="21"/>
    </row>
    <row r="644" spans="1:54" x14ac:dyDescent="0.3">
      <c r="A644" s="199" t="s">
        <v>1952</v>
      </c>
      <c r="B644" s="199" t="s">
        <v>23</v>
      </c>
      <c r="C644" s="199" t="s">
        <v>1020</v>
      </c>
      <c r="D644" s="441" t="s">
        <v>1020</v>
      </c>
      <c r="E644" s="441" t="s">
        <v>38</v>
      </c>
      <c r="F644" s="441" t="s">
        <v>1020</v>
      </c>
      <c r="G644" s="441" t="s">
        <v>1020</v>
      </c>
      <c r="H644" s="245">
        <v>117300</v>
      </c>
      <c r="I644" s="246" t="s">
        <v>1020</v>
      </c>
      <c r="J644" s="246" t="s">
        <v>1020</v>
      </c>
      <c r="K644" s="442" t="s">
        <v>1020</v>
      </c>
      <c r="L644" s="322" t="s">
        <v>1020</v>
      </c>
      <c r="M644" s="246" t="s">
        <v>1020</v>
      </c>
      <c r="N644" s="246" t="s">
        <v>1020</v>
      </c>
      <c r="O644" s="246" t="s">
        <v>1020</v>
      </c>
      <c r="P644" s="246" t="s">
        <v>1020</v>
      </c>
      <c r="Q644" s="246" t="s">
        <v>1020</v>
      </c>
      <c r="R644" s="443" t="s">
        <v>1020</v>
      </c>
      <c r="S644" s="444" t="s">
        <v>1020</v>
      </c>
      <c r="T644" s="445" t="s">
        <v>1020</v>
      </c>
      <c r="U644" s="444" t="s">
        <v>1020</v>
      </c>
      <c r="V644" s="444" t="s">
        <v>1020</v>
      </c>
      <c r="W644" s="444" t="s">
        <v>1020</v>
      </c>
      <c r="X644" s="444" t="s">
        <v>1020</v>
      </c>
      <c r="Y644" s="446" t="s">
        <v>1020</v>
      </c>
      <c r="Z644" s="246"/>
      <c r="AA644" s="245">
        <v>117300</v>
      </c>
      <c r="AB644" s="442">
        <v>0</v>
      </c>
      <c r="AC644" s="442">
        <v>0</v>
      </c>
      <c r="AD644" s="246">
        <v>22</v>
      </c>
      <c r="AE644" s="246">
        <v>0</v>
      </c>
      <c r="AF644" s="246">
        <v>0</v>
      </c>
      <c r="AG644" s="200"/>
      <c r="AH644" s="450"/>
      <c r="AI644" s="444"/>
      <c r="AJ644" s="444"/>
      <c r="AK644" s="444"/>
      <c r="AL644" s="444"/>
      <c r="AM644" s="444"/>
      <c r="AN644" s="278"/>
      <c r="AO644" s="450"/>
      <c r="AP644" s="444"/>
      <c r="AQ644" s="444"/>
      <c r="AR644" s="444"/>
      <c r="AS644" s="444"/>
      <c r="AT644" s="444"/>
      <c r="AU644" s="278"/>
      <c r="AV644" s="450"/>
      <c r="AW644" s="444"/>
      <c r="AX644" s="444"/>
      <c r="AY644" s="444"/>
      <c r="AZ644" s="444"/>
      <c r="BA644" s="444"/>
      <c r="BB644" s="278"/>
    </row>
    <row r="645" spans="1:54" x14ac:dyDescent="0.3">
      <c r="A645" s="21" t="s">
        <v>1391</v>
      </c>
      <c r="B645" s="21" t="s">
        <v>12</v>
      </c>
      <c r="C645" s="21" t="s">
        <v>12</v>
      </c>
      <c r="D645" s="299" t="s">
        <v>1998</v>
      </c>
      <c r="E645" s="435" t="s">
        <v>10</v>
      </c>
      <c r="F645" s="299" t="s">
        <v>1972</v>
      </c>
      <c r="G645" s="299" t="s">
        <v>38</v>
      </c>
      <c r="H645" s="241">
        <v>422000</v>
      </c>
      <c r="I645" s="20">
        <v>0</v>
      </c>
      <c r="J645" s="20">
        <v>0</v>
      </c>
      <c r="K645" s="417" t="s">
        <v>1020</v>
      </c>
      <c r="L645" s="243">
        <v>0</v>
      </c>
      <c r="M645" s="20">
        <v>0</v>
      </c>
      <c r="N645" s="20">
        <v>0</v>
      </c>
      <c r="O645" s="20">
        <v>2108</v>
      </c>
      <c r="P645" s="20">
        <v>22</v>
      </c>
      <c r="Q645" s="20">
        <v>95.8</v>
      </c>
      <c r="R645" s="414">
        <v>720</v>
      </c>
      <c r="S645" s="378">
        <v>9</v>
      </c>
      <c r="T645" s="415">
        <v>80</v>
      </c>
      <c r="U645" s="378">
        <v>940</v>
      </c>
      <c r="V645" s="378">
        <v>13</v>
      </c>
      <c r="W645" s="378">
        <v>72.31</v>
      </c>
      <c r="X645" s="378">
        <v>1540</v>
      </c>
      <c r="Y645" s="416">
        <v>19</v>
      </c>
      <c r="Z645" s="298"/>
      <c r="AA645" s="241">
        <v>422000</v>
      </c>
      <c r="AB645" s="417">
        <v>0</v>
      </c>
      <c r="AC645" s="417">
        <v>0</v>
      </c>
      <c r="AD645" s="20">
        <v>80</v>
      </c>
      <c r="AE645" s="20">
        <v>0</v>
      </c>
      <c r="AF645" s="20">
        <v>0</v>
      </c>
      <c r="AH645" s="379"/>
      <c r="AI645" s="378"/>
      <c r="AJ645" s="378"/>
      <c r="AK645" s="378"/>
      <c r="AL645" s="378"/>
      <c r="AM645" s="378"/>
      <c r="AN645" s="25"/>
      <c r="AO645" s="418"/>
      <c r="AP645" s="378"/>
      <c r="AQ645" s="378"/>
      <c r="AR645" s="378"/>
      <c r="AS645" s="378"/>
      <c r="AT645" s="378"/>
      <c r="AU645" s="25"/>
      <c r="AV645" s="418"/>
      <c r="AW645" s="378"/>
      <c r="AX645" s="378"/>
      <c r="AY645" s="378"/>
      <c r="AZ645" s="378"/>
      <c r="BA645" s="378"/>
      <c r="BB645" s="25"/>
    </row>
    <row r="646" spans="1:54" x14ac:dyDescent="0.3">
      <c r="A646" s="21" t="s">
        <v>1393</v>
      </c>
      <c r="B646" s="21" t="s">
        <v>16</v>
      </c>
      <c r="C646" s="21" t="s">
        <v>16</v>
      </c>
      <c r="D646" s="299" t="s">
        <v>1998</v>
      </c>
      <c r="E646" s="299" t="s">
        <v>10</v>
      </c>
      <c r="F646" s="299" t="s">
        <v>10</v>
      </c>
      <c r="G646" s="299" t="s">
        <v>1998</v>
      </c>
      <c r="H646" s="241">
        <v>498800</v>
      </c>
      <c r="I646" s="20">
        <v>1812</v>
      </c>
      <c r="J646" s="20">
        <v>20</v>
      </c>
      <c r="K646" s="417">
        <v>90.6</v>
      </c>
      <c r="L646" s="243">
        <v>1812</v>
      </c>
      <c r="M646" s="20">
        <v>20</v>
      </c>
      <c r="N646" s="20">
        <v>90.6</v>
      </c>
      <c r="O646" s="20">
        <v>1823</v>
      </c>
      <c r="P646" s="20">
        <v>22</v>
      </c>
      <c r="Q646" s="20">
        <v>82.9</v>
      </c>
      <c r="R646" s="414">
        <v>1135</v>
      </c>
      <c r="S646" s="378">
        <v>14</v>
      </c>
      <c r="T646" s="415">
        <v>81.099999999999994</v>
      </c>
      <c r="U646" s="378">
        <v>0</v>
      </c>
      <c r="V646" s="378">
        <v>0</v>
      </c>
      <c r="W646" s="378">
        <v>0</v>
      </c>
      <c r="X646" s="378">
        <v>0</v>
      </c>
      <c r="Y646" s="416">
        <v>0</v>
      </c>
      <c r="Z646" s="298"/>
      <c r="AA646" s="241">
        <v>613600</v>
      </c>
      <c r="AB646" s="417">
        <v>113.375</v>
      </c>
      <c r="AC646" s="417">
        <v>114.66666666666667</v>
      </c>
      <c r="AD646" s="20">
        <v>133</v>
      </c>
      <c r="AE646" s="20">
        <v>8</v>
      </c>
      <c r="AF646" s="20">
        <v>907</v>
      </c>
      <c r="AH646" s="379"/>
      <c r="AI646" s="378"/>
      <c r="AJ646" s="378"/>
      <c r="AK646" s="378"/>
      <c r="AL646" s="378"/>
      <c r="AM646" s="378"/>
      <c r="AN646" s="25"/>
      <c r="AO646" s="418"/>
      <c r="AP646" s="378"/>
      <c r="AQ646" s="378"/>
      <c r="AR646" s="378"/>
      <c r="AS646" s="378"/>
      <c r="AT646" s="378"/>
      <c r="AU646" s="25"/>
      <c r="AV646" s="418"/>
      <c r="AW646" s="378"/>
      <c r="AX646" s="378"/>
      <c r="AY646" s="378"/>
      <c r="AZ646" s="378"/>
      <c r="BA646" s="378"/>
      <c r="BB646" s="25"/>
    </row>
    <row r="647" spans="1:54" x14ac:dyDescent="0.3">
      <c r="A647" s="199" t="s">
        <v>1692</v>
      </c>
      <c r="B647" s="199" t="s">
        <v>20</v>
      </c>
      <c r="C647" s="199" t="s">
        <v>20</v>
      </c>
      <c r="D647" s="441" t="s">
        <v>1998</v>
      </c>
      <c r="E647" s="435" t="s">
        <v>38</v>
      </c>
      <c r="F647" s="441" t="s">
        <v>1972</v>
      </c>
      <c r="G647" s="441" t="s">
        <v>38</v>
      </c>
      <c r="H647" s="245">
        <v>123900</v>
      </c>
      <c r="I647" s="246">
        <v>63</v>
      </c>
      <c r="J647" s="246">
        <v>2</v>
      </c>
      <c r="K647" s="442">
        <v>31.5</v>
      </c>
      <c r="L647" s="322">
        <v>63</v>
      </c>
      <c r="M647" s="246">
        <v>2</v>
      </c>
      <c r="N647" s="246">
        <v>31.5</v>
      </c>
      <c r="O647" s="246">
        <v>0</v>
      </c>
      <c r="P647" s="246">
        <v>0</v>
      </c>
      <c r="Q647" s="246">
        <v>0</v>
      </c>
      <c r="R647" s="443">
        <v>0</v>
      </c>
      <c r="S647" s="444">
        <v>0</v>
      </c>
      <c r="T647" s="445">
        <v>0</v>
      </c>
      <c r="U647" s="444">
        <v>0</v>
      </c>
      <c r="V647" s="444">
        <v>0</v>
      </c>
      <c r="W647" s="444">
        <v>0</v>
      </c>
      <c r="X647" s="444">
        <v>0</v>
      </c>
      <c r="Y647" s="446">
        <v>0</v>
      </c>
      <c r="Z647" s="301"/>
      <c r="AA647" s="245">
        <v>123900</v>
      </c>
      <c r="AB647" s="442">
        <v>0</v>
      </c>
      <c r="AC647" s="442">
        <v>0</v>
      </c>
      <c r="AD647" s="246">
        <v>23</v>
      </c>
      <c r="AE647" s="246">
        <v>0</v>
      </c>
      <c r="AF647" s="246">
        <v>0</v>
      </c>
      <c r="AG647" s="200"/>
      <c r="AH647" s="449"/>
      <c r="AI647" s="444"/>
      <c r="AJ647" s="444"/>
      <c r="AK647" s="444"/>
      <c r="AL647" s="444"/>
      <c r="AM647" s="444"/>
      <c r="AN647" s="451"/>
      <c r="AO647" s="450"/>
      <c r="AP647" s="444"/>
      <c r="AQ647" s="444"/>
      <c r="AR647" s="444"/>
      <c r="AS647" s="444"/>
      <c r="AT647" s="444"/>
      <c r="AU647" s="451"/>
      <c r="AV647" s="450"/>
      <c r="AW647" s="444"/>
      <c r="AX647" s="444"/>
      <c r="AY647" s="444"/>
      <c r="AZ647" s="444"/>
      <c r="BA647" s="444"/>
      <c r="BB647" s="451"/>
    </row>
    <row r="648" spans="1:54" x14ac:dyDescent="0.3">
      <c r="A648" s="199" t="s">
        <v>1953</v>
      </c>
      <c r="B648" s="199" t="s">
        <v>21</v>
      </c>
      <c r="C648" s="199" t="s">
        <v>1020</v>
      </c>
      <c r="D648" s="441" t="s">
        <v>1020</v>
      </c>
      <c r="E648" s="441" t="s">
        <v>38</v>
      </c>
      <c r="F648" s="441" t="s">
        <v>1020</v>
      </c>
      <c r="G648" s="441" t="s">
        <v>1020</v>
      </c>
      <c r="H648" s="245">
        <v>102400</v>
      </c>
      <c r="I648" s="246" t="s">
        <v>1020</v>
      </c>
      <c r="J648" s="246" t="s">
        <v>1020</v>
      </c>
      <c r="K648" s="442" t="s">
        <v>1020</v>
      </c>
      <c r="L648" s="322" t="s">
        <v>1020</v>
      </c>
      <c r="M648" s="246" t="s">
        <v>1020</v>
      </c>
      <c r="N648" s="246" t="s">
        <v>1020</v>
      </c>
      <c r="O648" s="246" t="s">
        <v>1020</v>
      </c>
      <c r="P648" s="246" t="s">
        <v>1020</v>
      </c>
      <c r="Q648" s="246" t="s">
        <v>1020</v>
      </c>
      <c r="R648" s="443" t="s">
        <v>1020</v>
      </c>
      <c r="S648" s="444" t="s">
        <v>1020</v>
      </c>
      <c r="T648" s="445" t="s">
        <v>1020</v>
      </c>
      <c r="U648" s="444" t="s">
        <v>1020</v>
      </c>
      <c r="V648" s="444" t="s">
        <v>1020</v>
      </c>
      <c r="W648" s="444" t="s">
        <v>1020</v>
      </c>
      <c r="X648" s="444" t="s">
        <v>1020</v>
      </c>
      <c r="Y648" s="446" t="s">
        <v>1020</v>
      </c>
      <c r="Z648" s="301"/>
      <c r="AA648" s="245">
        <v>102400</v>
      </c>
      <c r="AB648" s="442">
        <v>0</v>
      </c>
      <c r="AC648" s="442">
        <v>0</v>
      </c>
      <c r="AD648" s="246">
        <v>19</v>
      </c>
      <c r="AE648" s="246">
        <v>0</v>
      </c>
      <c r="AF648" s="246">
        <v>0</v>
      </c>
      <c r="AG648" s="200"/>
      <c r="AH648" s="449"/>
      <c r="AI648" s="444"/>
      <c r="AJ648" s="444"/>
      <c r="AK648" s="444"/>
      <c r="AL648" s="444"/>
      <c r="AM648" s="444"/>
      <c r="AN648" s="278"/>
      <c r="AO648" s="450"/>
      <c r="AP648" s="444"/>
      <c r="AQ648" s="444"/>
      <c r="AR648" s="444"/>
      <c r="AS648" s="444"/>
      <c r="AT648" s="444"/>
      <c r="AU648" s="278"/>
      <c r="AV648" s="450"/>
      <c r="AW648" s="444"/>
      <c r="AX648" s="444"/>
      <c r="AY648" s="444"/>
      <c r="AZ648" s="444"/>
      <c r="BA648" s="444"/>
      <c r="BB648" s="278"/>
    </row>
    <row r="649" spans="1:54" x14ac:dyDescent="0.3">
      <c r="A649" s="21" t="s">
        <v>1394</v>
      </c>
      <c r="B649" s="437" t="s">
        <v>15</v>
      </c>
      <c r="C649" s="21" t="s">
        <v>26</v>
      </c>
      <c r="D649" s="299" t="s">
        <v>38</v>
      </c>
      <c r="E649" s="299" t="s">
        <v>10</v>
      </c>
      <c r="F649" s="299" t="s">
        <v>10</v>
      </c>
      <c r="G649" s="299" t="s">
        <v>1998</v>
      </c>
      <c r="H649" s="241">
        <v>337500</v>
      </c>
      <c r="I649" s="20">
        <v>759</v>
      </c>
      <c r="J649" s="20">
        <v>12</v>
      </c>
      <c r="K649" s="417">
        <v>63.25</v>
      </c>
      <c r="L649" s="243">
        <v>759</v>
      </c>
      <c r="M649" s="20">
        <v>12</v>
      </c>
      <c r="N649" s="20">
        <v>63.25</v>
      </c>
      <c r="O649" s="20">
        <v>496</v>
      </c>
      <c r="P649" s="20">
        <v>8</v>
      </c>
      <c r="Q649" s="20">
        <v>62</v>
      </c>
      <c r="R649" s="414">
        <v>1435</v>
      </c>
      <c r="S649" s="378">
        <v>16</v>
      </c>
      <c r="T649" s="415">
        <v>89.7</v>
      </c>
      <c r="U649" s="378">
        <v>1093</v>
      </c>
      <c r="V649" s="378">
        <v>18</v>
      </c>
      <c r="W649" s="378">
        <v>60.72</v>
      </c>
      <c r="X649" s="378">
        <v>0</v>
      </c>
      <c r="Y649" s="416">
        <v>0</v>
      </c>
      <c r="Z649" s="21"/>
      <c r="AA649" s="241">
        <v>408300</v>
      </c>
      <c r="AB649" s="417">
        <v>88</v>
      </c>
      <c r="AC649" s="417">
        <v>66</v>
      </c>
      <c r="AD649" s="20">
        <v>109</v>
      </c>
      <c r="AE649" s="20">
        <v>8</v>
      </c>
      <c r="AF649" s="20">
        <v>704</v>
      </c>
      <c r="AH649" s="379"/>
      <c r="AI649" s="378"/>
      <c r="AJ649" s="378"/>
      <c r="AK649" s="378"/>
      <c r="AL649" s="378"/>
      <c r="AM649" s="378"/>
      <c r="AN649" s="20"/>
      <c r="AO649" s="418"/>
      <c r="AP649" s="378"/>
      <c r="AQ649" s="378"/>
      <c r="AR649" s="378"/>
      <c r="AS649" s="378"/>
      <c r="AT649" s="378"/>
      <c r="AU649" s="20"/>
      <c r="AV649" s="418"/>
      <c r="AW649" s="378"/>
      <c r="AX649" s="378"/>
      <c r="AY649" s="378"/>
      <c r="AZ649" s="378"/>
      <c r="BA649" s="378"/>
      <c r="BB649" s="20"/>
    </row>
    <row r="650" spans="1:54" x14ac:dyDescent="0.3">
      <c r="A650" s="21" t="s">
        <v>1395</v>
      </c>
      <c r="B650" s="21" t="s">
        <v>17</v>
      </c>
      <c r="C650" s="21" t="s">
        <v>17</v>
      </c>
      <c r="D650" s="299" t="s">
        <v>1998</v>
      </c>
      <c r="E650" s="299" t="s">
        <v>38</v>
      </c>
      <c r="F650" s="299" t="s">
        <v>38</v>
      </c>
      <c r="G650" s="299" t="s">
        <v>1998</v>
      </c>
      <c r="H650" s="241">
        <v>214600</v>
      </c>
      <c r="I650" s="20">
        <v>146</v>
      </c>
      <c r="J650" s="20">
        <v>3</v>
      </c>
      <c r="K650" s="417">
        <v>48.666666666666664</v>
      </c>
      <c r="L650" s="243">
        <v>146</v>
      </c>
      <c r="M650" s="20">
        <v>3</v>
      </c>
      <c r="N650" s="20">
        <v>48.666666666666664</v>
      </c>
      <c r="O650" s="20">
        <v>994</v>
      </c>
      <c r="P650" s="20">
        <v>18</v>
      </c>
      <c r="Q650" s="20">
        <v>55.2</v>
      </c>
      <c r="R650" s="414">
        <v>860</v>
      </c>
      <c r="S650" s="378">
        <v>14</v>
      </c>
      <c r="T650" s="415">
        <v>61.4</v>
      </c>
      <c r="U650" s="378">
        <v>1204</v>
      </c>
      <c r="V650" s="378">
        <v>22</v>
      </c>
      <c r="W650" s="378">
        <v>54.73</v>
      </c>
      <c r="X650" s="378">
        <v>1336</v>
      </c>
      <c r="Y650" s="416">
        <v>22</v>
      </c>
      <c r="Z650" s="298"/>
      <c r="AA650" s="241">
        <v>143700</v>
      </c>
      <c r="AB650" s="417">
        <v>20.8</v>
      </c>
      <c r="AC650" s="417">
        <v>17.666666666666668</v>
      </c>
      <c r="AD650" s="20">
        <v>39</v>
      </c>
      <c r="AE650" s="20">
        <v>5</v>
      </c>
      <c r="AF650" s="20">
        <v>104</v>
      </c>
      <c r="AH650" s="379"/>
      <c r="AI650" s="378"/>
      <c r="AJ650" s="378"/>
      <c r="AK650" s="378"/>
      <c r="AL650" s="378"/>
      <c r="AM650" s="378"/>
      <c r="AN650" s="21"/>
      <c r="AO650" s="418"/>
      <c r="AP650" s="378"/>
      <c r="AQ650" s="378"/>
      <c r="AR650" s="378"/>
      <c r="AS650" s="378"/>
      <c r="AT650" s="378"/>
      <c r="AU650" s="21"/>
      <c r="AV650" s="418"/>
      <c r="AW650" s="378"/>
      <c r="AX650" s="378"/>
      <c r="AY650" s="378"/>
      <c r="AZ650" s="378"/>
      <c r="BA650" s="378"/>
      <c r="BB650" s="21"/>
    </row>
    <row r="651" spans="1:54" x14ac:dyDescent="0.3">
      <c r="A651" s="21" t="s">
        <v>1693</v>
      </c>
      <c r="B651" s="21" t="s">
        <v>41</v>
      </c>
      <c r="C651" s="21" t="s">
        <v>41</v>
      </c>
      <c r="D651" s="299" t="s">
        <v>1998</v>
      </c>
      <c r="E651" s="435" t="s">
        <v>1974</v>
      </c>
      <c r="F651" s="299" t="s">
        <v>38</v>
      </c>
      <c r="G651" s="299" t="s">
        <v>38</v>
      </c>
      <c r="H651" s="241">
        <v>262400</v>
      </c>
      <c r="I651" s="20">
        <v>429</v>
      </c>
      <c r="J651" s="20">
        <v>9</v>
      </c>
      <c r="K651" s="417">
        <v>47.666666666666664</v>
      </c>
      <c r="L651" s="243">
        <v>429</v>
      </c>
      <c r="M651" s="20">
        <v>9</v>
      </c>
      <c r="N651" s="20">
        <v>47.666666666666664</v>
      </c>
      <c r="O651" s="20">
        <v>270</v>
      </c>
      <c r="P651" s="20">
        <v>4</v>
      </c>
      <c r="Q651" s="20">
        <v>67.5</v>
      </c>
      <c r="R651" s="414">
        <v>0</v>
      </c>
      <c r="S651" s="378">
        <v>0</v>
      </c>
      <c r="T651" s="415">
        <v>0</v>
      </c>
      <c r="U651" s="378">
        <v>0</v>
      </c>
      <c r="V651" s="378">
        <v>0</v>
      </c>
      <c r="W651" s="378">
        <v>0</v>
      </c>
      <c r="X651" s="378">
        <v>0</v>
      </c>
      <c r="Y651" s="416">
        <v>0</v>
      </c>
      <c r="Z651" s="21"/>
      <c r="AA651" s="241">
        <v>262400</v>
      </c>
      <c r="AB651" s="417">
        <v>92</v>
      </c>
      <c r="AC651" s="417">
        <v>92</v>
      </c>
      <c r="AD651" s="20">
        <v>8</v>
      </c>
      <c r="AE651" s="20">
        <v>1</v>
      </c>
      <c r="AF651" s="20">
        <v>92</v>
      </c>
      <c r="AH651" s="379"/>
      <c r="AI651" s="378"/>
      <c r="AJ651" s="378"/>
      <c r="AK651" s="378"/>
      <c r="AL651" s="378"/>
      <c r="AM651" s="378"/>
      <c r="AN651" s="20"/>
      <c r="AO651" s="418"/>
      <c r="AP651" s="378"/>
      <c r="AQ651" s="378"/>
      <c r="AR651" s="378"/>
      <c r="AS651" s="378"/>
      <c r="AT651" s="378"/>
      <c r="AU651" s="20"/>
      <c r="AV651" s="418"/>
      <c r="AW651" s="378"/>
      <c r="AX651" s="378"/>
      <c r="AY651" s="378"/>
      <c r="AZ651" s="378"/>
      <c r="BA651" s="378"/>
      <c r="BB651" s="20"/>
    </row>
    <row r="652" spans="1:54" x14ac:dyDescent="0.3">
      <c r="A652" s="199" t="s">
        <v>1564</v>
      </c>
      <c r="B652" s="199" t="s">
        <v>13</v>
      </c>
      <c r="C652" s="199" t="s">
        <v>13</v>
      </c>
      <c r="D652" s="441" t="s">
        <v>1998</v>
      </c>
      <c r="E652" s="441" t="s">
        <v>10</v>
      </c>
      <c r="F652" s="441" t="s">
        <v>10</v>
      </c>
      <c r="G652" s="441" t="s">
        <v>1998</v>
      </c>
      <c r="H652" s="245">
        <v>123900</v>
      </c>
      <c r="I652" s="246">
        <v>87</v>
      </c>
      <c r="J652" s="246">
        <v>4</v>
      </c>
      <c r="K652" s="442">
        <v>21.75</v>
      </c>
      <c r="L652" s="322">
        <v>87</v>
      </c>
      <c r="M652" s="246">
        <v>4</v>
      </c>
      <c r="N652" s="246">
        <v>21.75</v>
      </c>
      <c r="O652" s="246">
        <v>71</v>
      </c>
      <c r="P652" s="246">
        <v>2</v>
      </c>
      <c r="Q652" s="246">
        <v>35.5</v>
      </c>
      <c r="R652" s="443">
        <v>0</v>
      </c>
      <c r="S652" s="444">
        <v>0</v>
      </c>
      <c r="T652" s="445">
        <v>0</v>
      </c>
      <c r="U652" s="444">
        <v>0</v>
      </c>
      <c r="V652" s="444">
        <v>0</v>
      </c>
      <c r="W652" s="444">
        <v>0</v>
      </c>
      <c r="X652" s="444">
        <v>0</v>
      </c>
      <c r="Y652" s="446">
        <v>0</v>
      </c>
      <c r="Z652" s="199"/>
      <c r="AA652" s="245">
        <v>123900</v>
      </c>
      <c r="AB652" s="442">
        <v>40</v>
      </c>
      <c r="AC652" s="442">
        <v>40</v>
      </c>
      <c r="AD652" s="246">
        <v>7</v>
      </c>
      <c r="AE652" s="246">
        <v>1</v>
      </c>
      <c r="AF652" s="246">
        <v>40</v>
      </c>
      <c r="AG652" s="200"/>
      <c r="AH652" s="450"/>
      <c r="AI652" s="444"/>
      <c r="AJ652" s="444"/>
      <c r="AK652" s="444"/>
      <c r="AL652" s="444"/>
      <c r="AM652" s="444"/>
      <c r="AN652" s="199"/>
      <c r="AO652" s="450"/>
      <c r="AP652" s="444"/>
      <c r="AQ652" s="444"/>
      <c r="AR652" s="444"/>
      <c r="AS652" s="444"/>
      <c r="AT652" s="444"/>
      <c r="AU652" s="199"/>
      <c r="AV652" s="450"/>
      <c r="AW652" s="444"/>
      <c r="AX652" s="444"/>
      <c r="AY652" s="444"/>
      <c r="AZ652" s="444"/>
      <c r="BA652" s="444"/>
      <c r="BB652" s="199"/>
    </row>
    <row r="653" spans="1:54" x14ac:dyDescent="0.3">
      <c r="A653" s="21" t="s">
        <v>1396</v>
      </c>
      <c r="B653" s="21" t="s">
        <v>17</v>
      </c>
      <c r="C653" s="21" t="s">
        <v>17</v>
      </c>
      <c r="D653" s="299" t="s">
        <v>1998</v>
      </c>
      <c r="E653" s="299" t="s">
        <v>10</v>
      </c>
      <c r="F653" s="299" t="s">
        <v>10</v>
      </c>
      <c r="G653" s="299" t="s">
        <v>1998</v>
      </c>
      <c r="H653" s="241">
        <v>224700</v>
      </c>
      <c r="I653" s="20">
        <v>414</v>
      </c>
      <c r="J653" s="20">
        <v>10</v>
      </c>
      <c r="K653" s="417">
        <v>41.4</v>
      </c>
      <c r="L653" s="243">
        <v>414</v>
      </c>
      <c r="M653" s="20">
        <v>10</v>
      </c>
      <c r="N653" s="20">
        <v>41.4</v>
      </c>
      <c r="O653" s="20">
        <v>589</v>
      </c>
      <c r="P653" s="20">
        <v>9</v>
      </c>
      <c r="Q653" s="20">
        <v>65.400000000000006</v>
      </c>
      <c r="R653" s="414">
        <v>66</v>
      </c>
      <c r="S653" s="378">
        <v>2</v>
      </c>
      <c r="T653" s="415">
        <v>33</v>
      </c>
      <c r="U653" s="378">
        <v>0</v>
      </c>
      <c r="V653" s="378">
        <v>0</v>
      </c>
      <c r="W653" s="378">
        <v>0</v>
      </c>
      <c r="X653" s="378">
        <v>0</v>
      </c>
      <c r="Y653" s="416">
        <v>0</v>
      </c>
      <c r="Z653" s="21"/>
      <c r="AA653" s="241">
        <v>224700</v>
      </c>
      <c r="AB653" s="417">
        <v>0</v>
      </c>
      <c r="AC653" s="417">
        <v>0</v>
      </c>
      <c r="AD653" s="20">
        <v>42</v>
      </c>
      <c r="AE653" s="20">
        <v>0</v>
      </c>
      <c r="AF653" s="20">
        <v>0</v>
      </c>
      <c r="AH653" s="379"/>
      <c r="AI653" s="378"/>
      <c r="AJ653" s="378"/>
      <c r="AK653" s="378"/>
      <c r="AL653" s="378"/>
      <c r="AM653" s="378"/>
      <c r="AN653" s="21"/>
      <c r="AO653" s="418"/>
      <c r="AP653" s="378"/>
      <c r="AQ653" s="378"/>
      <c r="AR653" s="378"/>
      <c r="AS653" s="378"/>
      <c r="AT653" s="378"/>
      <c r="AU653" s="21"/>
      <c r="AV653" s="418"/>
      <c r="AW653" s="378"/>
      <c r="AX653" s="378"/>
      <c r="AY653" s="378"/>
      <c r="AZ653" s="378"/>
      <c r="BA653" s="378"/>
      <c r="BB653" s="21"/>
    </row>
    <row r="654" spans="1:54" x14ac:dyDescent="0.3">
      <c r="A654" s="199" t="s">
        <v>1694</v>
      </c>
      <c r="B654" s="199" t="s">
        <v>24</v>
      </c>
      <c r="C654" s="199" t="s">
        <v>24</v>
      </c>
      <c r="D654" s="441" t="s">
        <v>1998</v>
      </c>
      <c r="E654" s="435" t="s">
        <v>1974</v>
      </c>
      <c r="F654" s="441" t="s">
        <v>38</v>
      </c>
      <c r="G654" s="441" t="s">
        <v>38</v>
      </c>
      <c r="H654" s="245">
        <v>123900</v>
      </c>
      <c r="I654" s="246">
        <v>0</v>
      </c>
      <c r="J654" s="246">
        <v>0</v>
      </c>
      <c r="K654" s="442" t="s">
        <v>1020</v>
      </c>
      <c r="L654" s="322">
        <v>0</v>
      </c>
      <c r="M654" s="246">
        <v>0</v>
      </c>
      <c r="N654" s="246">
        <v>0</v>
      </c>
      <c r="O654" s="246">
        <v>0</v>
      </c>
      <c r="P654" s="246">
        <v>0</v>
      </c>
      <c r="Q654" s="246">
        <v>0</v>
      </c>
      <c r="R654" s="443">
        <v>0</v>
      </c>
      <c r="S654" s="444">
        <v>0</v>
      </c>
      <c r="T654" s="445">
        <v>0</v>
      </c>
      <c r="U654" s="444">
        <v>0</v>
      </c>
      <c r="V654" s="444">
        <v>0</v>
      </c>
      <c r="W654" s="444">
        <v>0</v>
      </c>
      <c r="X654" s="444">
        <v>0</v>
      </c>
      <c r="Y654" s="446">
        <v>0</v>
      </c>
      <c r="Z654" s="246"/>
      <c r="AA654" s="245">
        <v>123900</v>
      </c>
      <c r="AB654" s="442">
        <v>11.5</v>
      </c>
      <c r="AC654" s="442">
        <v>11.5</v>
      </c>
      <c r="AD654" s="246">
        <v>47</v>
      </c>
      <c r="AE654" s="246">
        <v>2</v>
      </c>
      <c r="AF654" s="246">
        <v>23</v>
      </c>
      <c r="AG654" s="200"/>
      <c r="AH654" s="449"/>
      <c r="AI654" s="444"/>
      <c r="AJ654" s="444"/>
      <c r="AK654" s="444"/>
      <c r="AL654" s="444"/>
      <c r="AM654" s="444"/>
      <c r="AN654" s="447"/>
      <c r="AO654" s="450"/>
      <c r="AP654" s="444"/>
      <c r="AQ654" s="444"/>
      <c r="AR654" s="444"/>
      <c r="AS654" s="444"/>
      <c r="AT654" s="444"/>
      <c r="AU654" s="244"/>
      <c r="AV654" s="450"/>
      <c r="AW654" s="444"/>
      <c r="AX654" s="444"/>
      <c r="AY654" s="444"/>
      <c r="AZ654" s="444"/>
      <c r="BA654" s="444"/>
      <c r="BB654" s="244"/>
    </row>
    <row r="655" spans="1:54" x14ac:dyDescent="0.3">
      <c r="A655" s="21" t="s">
        <v>1397</v>
      </c>
      <c r="B655" s="21" t="s">
        <v>25</v>
      </c>
      <c r="C655" s="21" t="s">
        <v>25</v>
      </c>
      <c r="D655" s="299" t="s">
        <v>1998</v>
      </c>
      <c r="E655" s="299" t="s">
        <v>10</v>
      </c>
      <c r="F655" s="299" t="s">
        <v>10</v>
      </c>
      <c r="G655" s="299" t="s">
        <v>1998</v>
      </c>
      <c r="H655" s="241">
        <v>332000</v>
      </c>
      <c r="I655" s="20">
        <v>67</v>
      </c>
      <c r="J655" s="20">
        <v>1</v>
      </c>
      <c r="K655" s="417">
        <v>67</v>
      </c>
      <c r="L655" s="243">
        <v>67</v>
      </c>
      <c r="M655" s="20">
        <v>1</v>
      </c>
      <c r="N655" s="20">
        <v>67</v>
      </c>
      <c r="O655" s="20">
        <v>1810</v>
      </c>
      <c r="P655" s="20">
        <v>22</v>
      </c>
      <c r="Q655" s="20">
        <v>82.3</v>
      </c>
      <c r="R655" s="414">
        <v>1425</v>
      </c>
      <c r="S655" s="378">
        <v>16</v>
      </c>
      <c r="T655" s="415">
        <v>89.1</v>
      </c>
      <c r="U655" s="378">
        <v>2091</v>
      </c>
      <c r="V655" s="378">
        <v>22</v>
      </c>
      <c r="W655" s="378">
        <v>95.05</v>
      </c>
      <c r="X655" s="378">
        <v>1089</v>
      </c>
      <c r="Y655" s="416">
        <v>15</v>
      </c>
      <c r="Z655" s="21"/>
      <c r="AA655" s="241">
        <v>403300</v>
      </c>
      <c r="AB655" s="417">
        <v>94.75</v>
      </c>
      <c r="AC655" s="417">
        <v>96.666666666666671</v>
      </c>
      <c r="AD655" s="20">
        <v>26</v>
      </c>
      <c r="AE655" s="20">
        <v>4</v>
      </c>
      <c r="AF655" s="20">
        <v>379</v>
      </c>
      <c r="AH655" s="418"/>
      <c r="AI655" s="378"/>
      <c r="AJ655" s="378"/>
      <c r="AK655" s="378"/>
      <c r="AL655" s="378"/>
      <c r="AM655" s="378"/>
      <c r="AN655" s="63"/>
      <c r="AO655" s="418"/>
      <c r="AP655" s="378"/>
      <c r="AQ655" s="378"/>
      <c r="AR655" s="378"/>
      <c r="AS655" s="378"/>
      <c r="AT655" s="378"/>
      <c r="AU655" s="63"/>
      <c r="AV655" s="418"/>
      <c r="AW655" s="378"/>
      <c r="AX655" s="378"/>
      <c r="AY655" s="378"/>
      <c r="AZ655" s="378"/>
      <c r="BA655" s="378"/>
      <c r="BB655" s="63"/>
    </row>
    <row r="656" spans="1:54" x14ac:dyDescent="0.3">
      <c r="A656" s="199" t="s">
        <v>1954</v>
      </c>
      <c r="B656" s="199" t="s">
        <v>22</v>
      </c>
      <c r="C656" s="199" t="s">
        <v>1020</v>
      </c>
      <c r="D656" s="441" t="s">
        <v>1020</v>
      </c>
      <c r="E656" s="441" t="s">
        <v>1974</v>
      </c>
      <c r="F656" s="441" t="s">
        <v>1020</v>
      </c>
      <c r="G656" s="441" t="s">
        <v>1020</v>
      </c>
      <c r="H656" s="245">
        <v>198300</v>
      </c>
      <c r="I656" s="246" t="s">
        <v>1020</v>
      </c>
      <c r="J656" s="246" t="s">
        <v>1020</v>
      </c>
      <c r="K656" s="442" t="s">
        <v>1020</v>
      </c>
      <c r="L656" s="322" t="s">
        <v>1020</v>
      </c>
      <c r="M656" s="246" t="s">
        <v>1020</v>
      </c>
      <c r="N656" s="246" t="s">
        <v>1020</v>
      </c>
      <c r="O656" s="246" t="s">
        <v>1020</v>
      </c>
      <c r="P656" s="246" t="s">
        <v>1020</v>
      </c>
      <c r="Q656" s="246" t="s">
        <v>1020</v>
      </c>
      <c r="R656" s="443" t="s">
        <v>1020</v>
      </c>
      <c r="S656" s="444" t="s">
        <v>1020</v>
      </c>
      <c r="T656" s="445" t="s">
        <v>1020</v>
      </c>
      <c r="U656" s="444" t="s">
        <v>1020</v>
      </c>
      <c r="V656" s="444" t="s">
        <v>1020</v>
      </c>
      <c r="W656" s="444" t="s">
        <v>1020</v>
      </c>
      <c r="X656" s="444" t="s">
        <v>1020</v>
      </c>
      <c r="Y656" s="446" t="s">
        <v>1020</v>
      </c>
      <c r="Z656" s="199"/>
      <c r="AA656" s="245">
        <v>452000</v>
      </c>
      <c r="AB656" s="442">
        <v>103.625</v>
      </c>
      <c r="AC656" s="442">
        <v>90</v>
      </c>
      <c r="AD656" s="246">
        <v>39</v>
      </c>
      <c r="AE656" s="246">
        <v>8</v>
      </c>
      <c r="AF656" s="246">
        <v>829</v>
      </c>
      <c r="AG656" s="200"/>
      <c r="AH656" s="449"/>
      <c r="AI656" s="444"/>
      <c r="AJ656" s="444"/>
      <c r="AK656" s="444"/>
      <c r="AL656" s="444"/>
      <c r="AM656" s="444"/>
      <c r="AN656" s="199"/>
      <c r="AO656" s="450"/>
      <c r="AP656" s="444"/>
      <c r="AQ656" s="444"/>
      <c r="AR656" s="444"/>
      <c r="AS656" s="444"/>
      <c r="AT656" s="444"/>
      <c r="AU656" s="199"/>
      <c r="AV656" s="450"/>
      <c r="AW656" s="444"/>
      <c r="AX656" s="444"/>
      <c r="AY656" s="444"/>
      <c r="AZ656" s="444"/>
      <c r="BA656" s="444"/>
      <c r="BB656" s="199"/>
    </row>
    <row r="657" spans="1:59" x14ac:dyDescent="0.3">
      <c r="A657" s="199" t="s">
        <v>1695</v>
      </c>
      <c r="B657" s="199" t="s">
        <v>24</v>
      </c>
      <c r="C657" s="199" t="s">
        <v>24</v>
      </c>
      <c r="D657" s="441" t="s">
        <v>1998</v>
      </c>
      <c r="E657" s="435" t="s">
        <v>1972</v>
      </c>
      <c r="F657" s="441" t="s">
        <v>10</v>
      </c>
      <c r="G657" s="441" t="s">
        <v>38</v>
      </c>
      <c r="H657" s="245">
        <v>165700</v>
      </c>
      <c r="I657" s="246">
        <v>43</v>
      </c>
      <c r="J657" s="246">
        <v>1</v>
      </c>
      <c r="K657" s="442">
        <v>43</v>
      </c>
      <c r="L657" s="322">
        <v>43</v>
      </c>
      <c r="M657" s="246">
        <v>1</v>
      </c>
      <c r="N657" s="246">
        <v>43</v>
      </c>
      <c r="O657" s="246">
        <v>0</v>
      </c>
      <c r="P657" s="246">
        <v>0</v>
      </c>
      <c r="Q657" s="246">
        <v>0</v>
      </c>
      <c r="R657" s="443">
        <v>0</v>
      </c>
      <c r="S657" s="444">
        <v>0</v>
      </c>
      <c r="T657" s="445">
        <v>0</v>
      </c>
      <c r="U657" s="444">
        <v>0</v>
      </c>
      <c r="V657" s="444">
        <v>0</v>
      </c>
      <c r="W657" s="444">
        <v>0</v>
      </c>
      <c r="X657" s="444">
        <v>0</v>
      </c>
      <c r="Y657" s="446">
        <v>0</v>
      </c>
      <c r="Z657" s="246"/>
      <c r="AA657" s="245">
        <v>165700</v>
      </c>
      <c r="AB657" s="442">
        <v>11</v>
      </c>
      <c r="AC657" s="442">
        <v>11</v>
      </c>
      <c r="AD657" s="246">
        <v>53</v>
      </c>
      <c r="AE657" s="246">
        <v>1</v>
      </c>
      <c r="AF657" s="246">
        <v>11</v>
      </c>
      <c r="AG657" s="200"/>
      <c r="AH657" s="449"/>
      <c r="AI657" s="444"/>
      <c r="AJ657" s="444"/>
      <c r="AK657" s="444"/>
      <c r="AL657" s="444"/>
      <c r="AM657" s="444"/>
      <c r="AN657" s="199"/>
      <c r="AO657" s="450"/>
      <c r="AP657" s="444"/>
      <c r="AQ657" s="444"/>
      <c r="AR657" s="444"/>
      <c r="AS657" s="444"/>
      <c r="AT657" s="444"/>
      <c r="AU657" s="199"/>
      <c r="AV657" s="450"/>
      <c r="AW657" s="444"/>
      <c r="AX657" s="444"/>
      <c r="AY657" s="444"/>
      <c r="AZ657" s="444"/>
      <c r="BA657" s="444"/>
      <c r="BB657" s="199"/>
    </row>
    <row r="658" spans="1:59" x14ac:dyDescent="0.3">
      <c r="A658" s="21" t="s">
        <v>1398</v>
      </c>
      <c r="B658" s="21" t="s">
        <v>15</v>
      </c>
      <c r="C658" s="21" t="s">
        <v>15</v>
      </c>
      <c r="D658" s="299" t="s">
        <v>1998</v>
      </c>
      <c r="E658" s="299" t="s">
        <v>10</v>
      </c>
      <c r="F658" s="299" t="s">
        <v>10</v>
      </c>
      <c r="G658" s="299" t="s">
        <v>1998</v>
      </c>
      <c r="H658" s="241">
        <v>361100</v>
      </c>
      <c r="I658" s="20">
        <v>1757</v>
      </c>
      <c r="J658" s="20">
        <v>19</v>
      </c>
      <c r="K658" s="417">
        <v>92.473684210526315</v>
      </c>
      <c r="L658" s="243">
        <v>1757</v>
      </c>
      <c r="M658" s="20">
        <v>19</v>
      </c>
      <c r="N658" s="20">
        <v>92.473684210526315</v>
      </c>
      <c r="O658" s="20">
        <v>516</v>
      </c>
      <c r="P658" s="20">
        <v>7</v>
      </c>
      <c r="Q658" s="20">
        <v>73.7</v>
      </c>
      <c r="R658" s="414">
        <v>1530</v>
      </c>
      <c r="S658" s="378">
        <v>15</v>
      </c>
      <c r="T658" s="415">
        <v>102</v>
      </c>
      <c r="U658" s="378">
        <v>2046</v>
      </c>
      <c r="V658" s="378">
        <v>21</v>
      </c>
      <c r="W658" s="378">
        <v>97.43</v>
      </c>
      <c r="X658" s="378">
        <v>1884</v>
      </c>
      <c r="Y658" s="416">
        <v>21</v>
      </c>
      <c r="Z658" s="21"/>
      <c r="AA658" s="241">
        <v>476000</v>
      </c>
      <c r="AB658" s="417">
        <v>89.25</v>
      </c>
      <c r="AC658" s="417">
        <v>82.666666666666671</v>
      </c>
      <c r="AD658" s="20">
        <v>101</v>
      </c>
      <c r="AE658" s="20">
        <v>8</v>
      </c>
      <c r="AF658" s="20">
        <v>714</v>
      </c>
      <c r="AH658" s="418"/>
      <c r="AI658" s="378"/>
      <c r="AJ658" s="378"/>
      <c r="AK658" s="378"/>
      <c r="AL658" s="378"/>
      <c r="AM658" s="378"/>
      <c r="AN658" s="20"/>
      <c r="AO658" s="418"/>
      <c r="AP658" s="378"/>
      <c r="AQ658" s="378"/>
      <c r="AR658" s="378"/>
      <c r="AS658" s="378"/>
      <c r="AT658" s="378"/>
      <c r="AU658" s="20"/>
      <c r="AV658" s="418"/>
      <c r="AW658" s="378"/>
      <c r="AX658" s="378"/>
      <c r="AY658" s="378"/>
      <c r="AZ658" s="378"/>
      <c r="BA658" s="378"/>
      <c r="BB658" s="20"/>
    </row>
    <row r="659" spans="1:59" x14ac:dyDescent="0.3">
      <c r="A659" s="21" t="s">
        <v>1399</v>
      </c>
      <c r="B659" s="437" t="s">
        <v>22</v>
      </c>
      <c r="C659" s="21" t="s">
        <v>20</v>
      </c>
      <c r="D659" s="299" t="s">
        <v>38</v>
      </c>
      <c r="E659" s="299" t="s">
        <v>1972</v>
      </c>
      <c r="F659" s="299" t="s">
        <v>1972</v>
      </c>
      <c r="G659" s="299" t="s">
        <v>1998</v>
      </c>
      <c r="H659" s="241">
        <v>313800</v>
      </c>
      <c r="I659" s="20">
        <v>570</v>
      </c>
      <c r="J659" s="20">
        <v>10</v>
      </c>
      <c r="K659" s="417">
        <v>57</v>
      </c>
      <c r="L659" s="243">
        <v>570</v>
      </c>
      <c r="M659" s="20">
        <v>10</v>
      </c>
      <c r="N659" s="20">
        <v>57</v>
      </c>
      <c r="O659" s="20">
        <v>1629</v>
      </c>
      <c r="P659" s="20">
        <v>21</v>
      </c>
      <c r="Q659" s="20">
        <v>77.599999999999994</v>
      </c>
      <c r="R659" s="414">
        <v>1251</v>
      </c>
      <c r="S659" s="378">
        <v>16</v>
      </c>
      <c r="T659" s="415">
        <v>78.2</v>
      </c>
      <c r="U659" s="378">
        <v>1650</v>
      </c>
      <c r="V659" s="378">
        <v>19</v>
      </c>
      <c r="W659" s="378">
        <v>86.84</v>
      </c>
      <c r="X659" s="378">
        <v>1929</v>
      </c>
      <c r="Y659" s="416">
        <v>21</v>
      </c>
      <c r="Z659" s="20"/>
      <c r="AA659" s="241">
        <v>349000</v>
      </c>
      <c r="AB659" s="417">
        <v>70.375</v>
      </c>
      <c r="AC659" s="417">
        <v>77</v>
      </c>
      <c r="AD659" s="20">
        <v>-14</v>
      </c>
      <c r="AE659" s="20">
        <v>8</v>
      </c>
      <c r="AF659" s="20">
        <v>563</v>
      </c>
      <c r="AH659" s="418"/>
      <c r="AI659" s="378"/>
      <c r="AJ659" s="378"/>
      <c r="AK659" s="378"/>
      <c r="AL659" s="378"/>
      <c r="AM659" s="378"/>
      <c r="AN659" s="63"/>
      <c r="AO659" s="418"/>
      <c r="AP659" s="378"/>
      <c r="AQ659" s="378"/>
      <c r="AR659" s="378"/>
      <c r="AS659" s="378"/>
      <c r="AT659" s="378"/>
      <c r="AU659" s="63"/>
      <c r="AV659" s="418"/>
      <c r="AW659" s="378"/>
      <c r="AX659" s="378"/>
      <c r="AY659" s="378"/>
      <c r="AZ659" s="378"/>
      <c r="BA659" s="378"/>
      <c r="BB659" s="63"/>
    </row>
    <row r="660" spans="1:59" x14ac:dyDescent="0.3">
      <c r="A660" s="21" t="s">
        <v>1005</v>
      </c>
      <c r="B660" s="21" t="s">
        <v>12</v>
      </c>
      <c r="C660" s="21" t="s">
        <v>12</v>
      </c>
      <c r="D660" s="299" t="s">
        <v>1998</v>
      </c>
      <c r="E660" s="299" t="s">
        <v>10</v>
      </c>
      <c r="F660" s="299" t="s">
        <v>10</v>
      </c>
      <c r="G660" s="299" t="s">
        <v>1998</v>
      </c>
      <c r="H660" s="241">
        <v>362800</v>
      </c>
      <c r="I660" s="20">
        <v>659</v>
      </c>
      <c r="J660" s="20">
        <v>10</v>
      </c>
      <c r="K660" s="417">
        <v>65.900000000000006</v>
      </c>
      <c r="L660" s="243">
        <v>659</v>
      </c>
      <c r="M660" s="20">
        <v>10</v>
      </c>
      <c r="N660" s="20">
        <v>65.900000000000006</v>
      </c>
      <c r="O660" s="20">
        <v>1196</v>
      </c>
      <c r="P660" s="20">
        <v>18</v>
      </c>
      <c r="Q660" s="20">
        <v>66.400000000000006</v>
      </c>
      <c r="R660" s="414">
        <v>511</v>
      </c>
      <c r="S660" s="378">
        <v>8</v>
      </c>
      <c r="T660" s="415">
        <v>63.9</v>
      </c>
      <c r="U660" s="378">
        <v>0</v>
      </c>
      <c r="V660" s="378">
        <v>0</v>
      </c>
      <c r="W660" s="378">
        <v>0</v>
      </c>
      <c r="X660" s="378">
        <v>0</v>
      </c>
      <c r="Y660" s="416">
        <v>0</v>
      </c>
      <c r="Z660" s="20"/>
      <c r="AA660" s="241">
        <v>374500</v>
      </c>
      <c r="AB660" s="417">
        <v>74</v>
      </c>
      <c r="AC660" s="417">
        <v>70.333333333333329</v>
      </c>
      <c r="AD660" s="20">
        <v>87</v>
      </c>
      <c r="AE660" s="20">
        <v>7</v>
      </c>
      <c r="AF660" s="20">
        <v>518</v>
      </c>
      <c r="AH660" s="379"/>
      <c r="AI660" s="378"/>
      <c r="AJ660" s="378"/>
      <c r="AK660" s="378"/>
      <c r="AL660" s="378"/>
      <c r="AM660" s="378"/>
      <c r="AN660" s="21"/>
      <c r="AO660" s="418"/>
      <c r="AP660" s="378"/>
      <c r="AQ660" s="378"/>
      <c r="AR660" s="378"/>
      <c r="AS660" s="378"/>
      <c r="AT660" s="378"/>
      <c r="AU660" s="21"/>
      <c r="AV660" s="418"/>
      <c r="AW660" s="378"/>
      <c r="AX660" s="378"/>
      <c r="AY660" s="378"/>
      <c r="AZ660" s="378"/>
      <c r="BA660" s="378"/>
      <c r="BB660" s="21"/>
    </row>
    <row r="661" spans="1:59" x14ac:dyDescent="0.3">
      <c r="A661" s="21" t="s">
        <v>1400</v>
      </c>
      <c r="B661" s="21" t="s">
        <v>2</v>
      </c>
      <c r="C661" s="21" t="s">
        <v>2</v>
      </c>
      <c r="D661" s="299" t="s">
        <v>1998</v>
      </c>
      <c r="E661" s="435" t="s">
        <v>10</v>
      </c>
      <c r="F661" s="299" t="s">
        <v>1971</v>
      </c>
      <c r="G661" s="299" t="s">
        <v>38</v>
      </c>
      <c r="H661" s="241">
        <v>543800</v>
      </c>
      <c r="I661" s="20">
        <v>2173</v>
      </c>
      <c r="J661" s="20">
        <v>22</v>
      </c>
      <c r="K661" s="417">
        <v>98.772727272727266</v>
      </c>
      <c r="L661" s="243">
        <v>2173</v>
      </c>
      <c r="M661" s="20">
        <v>22</v>
      </c>
      <c r="N661" s="20">
        <v>98.772727272727266</v>
      </c>
      <c r="O661" s="20">
        <v>2163</v>
      </c>
      <c r="P661" s="20">
        <v>22</v>
      </c>
      <c r="Q661" s="20">
        <v>98.3</v>
      </c>
      <c r="R661" s="414">
        <v>1643</v>
      </c>
      <c r="S661" s="378">
        <v>17</v>
      </c>
      <c r="T661" s="415">
        <v>96.6</v>
      </c>
      <c r="U661" s="378">
        <v>772</v>
      </c>
      <c r="V661" s="378">
        <v>12</v>
      </c>
      <c r="W661" s="378">
        <v>64.33</v>
      </c>
      <c r="X661" s="378">
        <v>1887</v>
      </c>
      <c r="Y661" s="416">
        <v>22</v>
      </c>
      <c r="Z661" s="20"/>
      <c r="AA661" s="241">
        <v>546800</v>
      </c>
      <c r="AB661" s="417">
        <v>97</v>
      </c>
      <c r="AC661" s="417">
        <v>102</v>
      </c>
      <c r="AD661" s="20">
        <v>133</v>
      </c>
      <c r="AE661" s="20">
        <v>5</v>
      </c>
      <c r="AF661" s="20">
        <v>485</v>
      </c>
      <c r="AH661" s="418"/>
      <c r="AI661" s="378"/>
      <c r="AJ661" s="378"/>
      <c r="AK661" s="378"/>
      <c r="AL661" s="378"/>
      <c r="AM661" s="378"/>
      <c r="AN661" s="21"/>
      <c r="AO661" s="418"/>
      <c r="AP661" s="378"/>
      <c r="AQ661" s="378"/>
      <c r="AR661" s="378"/>
      <c r="AS661" s="378"/>
      <c r="AT661" s="378"/>
      <c r="AU661" s="21"/>
      <c r="AV661" s="418"/>
      <c r="AW661" s="378"/>
      <c r="AX661" s="378"/>
      <c r="AY661" s="378"/>
      <c r="AZ661" s="378"/>
      <c r="BA661" s="378"/>
      <c r="BB661" s="21"/>
    </row>
    <row r="662" spans="1:59" x14ac:dyDescent="0.3">
      <c r="A662" s="21" t="s">
        <v>1401</v>
      </c>
      <c r="B662" s="21" t="s">
        <v>25</v>
      </c>
      <c r="C662" s="21" t="s">
        <v>25</v>
      </c>
      <c r="D662" s="299" t="s">
        <v>1998</v>
      </c>
      <c r="E662" s="299" t="s">
        <v>10</v>
      </c>
      <c r="F662" s="299" t="s">
        <v>10</v>
      </c>
      <c r="G662" s="299" t="s">
        <v>1998</v>
      </c>
      <c r="H662" s="241">
        <v>472800</v>
      </c>
      <c r="I662" s="20">
        <v>1460</v>
      </c>
      <c r="J662" s="20">
        <v>17</v>
      </c>
      <c r="K662" s="417">
        <v>85.882352941176464</v>
      </c>
      <c r="L662" s="243">
        <v>1460</v>
      </c>
      <c r="M662" s="20">
        <v>17</v>
      </c>
      <c r="N662" s="20">
        <v>85.882352941176464</v>
      </c>
      <c r="O662" s="20">
        <v>629</v>
      </c>
      <c r="P662" s="20">
        <v>7</v>
      </c>
      <c r="Q662" s="20">
        <v>89.9</v>
      </c>
      <c r="R662" s="414">
        <v>1136</v>
      </c>
      <c r="S662" s="378">
        <v>12</v>
      </c>
      <c r="T662" s="415">
        <v>94.7</v>
      </c>
      <c r="U662" s="378">
        <v>2221</v>
      </c>
      <c r="V662" s="378">
        <v>22</v>
      </c>
      <c r="W662" s="378">
        <v>100.95</v>
      </c>
      <c r="X662" s="378">
        <v>1543</v>
      </c>
      <c r="Y662" s="416">
        <v>17</v>
      </c>
      <c r="Z662" s="21"/>
      <c r="AA662" s="241">
        <v>416400</v>
      </c>
      <c r="AB662" s="417">
        <v>72.75</v>
      </c>
      <c r="AC662" s="417">
        <v>59.666666666666664</v>
      </c>
      <c r="AD662" s="20">
        <v>131</v>
      </c>
      <c r="AE662" s="20">
        <v>4</v>
      </c>
      <c r="AF662" s="20">
        <v>291</v>
      </c>
      <c r="AH662" s="379"/>
      <c r="AI662" s="378"/>
      <c r="AJ662" s="378"/>
      <c r="AK662" s="378"/>
      <c r="AL662" s="378"/>
      <c r="AM662" s="378"/>
      <c r="AN662" s="434"/>
      <c r="AO662" s="418"/>
      <c r="AP662" s="378"/>
      <c r="AQ662" s="378"/>
      <c r="AR662" s="378"/>
      <c r="AS662" s="378"/>
      <c r="AT662" s="378"/>
      <c r="AU662" s="434"/>
      <c r="AV662" s="418"/>
      <c r="AW662" s="378"/>
      <c r="AX662" s="378"/>
      <c r="AY662" s="378"/>
      <c r="AZ662" s="378"/>
      <c r="BA662" s="378"/>
      <c r="BB662" s="434"/>
    </row>
    <row r="663" spans="1:59" x14ac:dyDescent="0.3">
      <c r="A663" s="21" t="s">
        <v>1402</v>
      </c>
      <c r="B663" s="21" t="s">
        <v>20</v>
      </c>
      <c r="C663" s="21" t="s">
        <v>20</v>
      </c>
      <c r="D663" s="299" t="s">
        <v>1998</v>
      </c>
      <c r="E663" s="299" t="s">
        <v>9</v>
      </c>
      <c r="F663" s="299" t="s">
        <v>9</v>
      </c>
      <c r="G663" s="299" t="s">
        <v>1998</v>
      </c>
      <c r="H663" s="241">
        <v>624700</v>
      </c>
      <c r="I663" s="20">
        <v>2496</v>
      </c>
      <c r="J663" s="20">
        <v>22</v>
      </c>
      <c r="K663" s="417">
        <v>113.45454545454545</v>
      </c>
      <c r="L663" s="243">
        <v>2496</v>
      </c>
      <c r="M663" s="20">
        <v>22</v>
      </c>
      <c r="N663" s="20">
        <v>113.45454545454545</v>
      </c>
      <c r="O663" s="20">
        <v>0</v>
      </c>
      <c r="P663" s="20">
        <v>0</v>
      </c>
      <c r="Q663" s="20">
        <v>0</v>
      </c>
      <c r="R663" s="414">
        <v>1132</v>
      </c>
      <c r="S663" s="378">
        <v>11</v>
      </c>
      <c r="T663" s="415">
        <v>102.9</v>
      </c>
      <c r="U663" s="378">
        <v>2064</v>
      </c>
      <c r="V663" s="378">
        <v>22</v>
      </c>
      <c r="W663" s="378">
        <v>93.82</v>
      </c>
      <c r="X663" s="378">
        <v>1471</v>
      </c>
      <c r="Y663" s="416">
        <v>14</v>
      </c>
      <c r="Z663" s="280"/>
      <c r="AA663" s="241">
        <v>537600</v>
      </c>
      <c r="AB663" s="417">
        <v>98.125</v>
      </c>
      <c r="AC663" s="417">
        <v>98.666666666666671</v>
      </c>
      <c r="AD663" s="20">
        <v>113</v>
      </c>
      <c r="AE663" s="20">
        <v>8</v>
      </c>
      <c r="AF663" s="20">
        <v>785</v>
      </c>
      <c r="AH663" s="379"/>
      <c r="AI663" s="378"/>
      <c r="AJ663" s="378"/>
      <c r="AK663" s="378"/>
      <c r="AL663" s="378"/>
      <c r="AM663" s="378"/>
      <c r="AN663" s="23"/>
      <c r="AO663" s="418"/>
      <c r="AP663" s="378"/>
      <c r="AQ663" s="378"/>
      <c r="AR663" s="378"/>
      <c r="AS663" s="378"/>
      <c r="AT663" s="378"/>
      <c r="AU663" s="23"/>
      <c r="AV663" s="418"/>
      <c r="AW663" s="378"/>
      <c r="AX663" s="378"/>
      <c r="AY663" s="378"/>
      <c r="AZ663" s="378"/>
      <c r="BA663" s="378"/>
      <c r="BB663" s="23"/>
    </row>
    <row r="664" spans="1:59" x14ac:dyDescent="0.3">
      <c r="A664" s="21" t="s">
        <v>1403</v>
      </c>
      <c r="B664" s="21" t="s">
        <v>14</v>
      </c>
      <c r="C664" s="21" t="s">
        <v>14</v>
      </c>
      <c r="D664" s="299" t="s">
        <v>1998</v>
      </c>
      <c r="E664" s="435" t="s">
        <v>10</v>
      </c>
      <c r="F664" s="299" t="s">
        <v>1972</v>
      </c>
      <c r="G664" s="299" t="s">
        <v>38</v>
      </c>
      <c r="H664" s="241">
        <v>409200</v>
      </c>
      <c r="I664" s="20">
        <v>1635</v>
      </c>
      <c r="J664" s="20">
        <v>22</v>
      </c>
      <c r="K664" s="417">
        <v>74.318181818181813</v>
      </c>
      <c r="L664" s="243">
        <v>1635</v>
      </c>
      <c r="M664" s="20">
        <v>22</v>
      </c>
      <c r="N664" s="20">
        <v>74.318181818181813</v>
      </c>
      <c r="O664" s="20">
        <v>1834</v>
      </c>
      <c r="P664" s="20">
        <v>21</v>
      </c>
      <c r="Q664" s="20">
        <v>87.3</v>
      </c>
      <c r="R664" s="414">
        <v>985</v>
      </c>
      <c r="S664" s="378">
        <v>9</v>
      </c>
      <c r="T664" s="415">
        <v>109.4</v>
      </c>
      <c r="U664" s="378">
        <v>1980</v>
      </c>
      <c r="V664" s="378">
        <v>21</v>
      </c>
      <c r="W664" s="378">
        <v>94.29</v>
      </c>
      <c r="X664" s="378">
        <v>2236</v>
      </c>
      <c r="Y664" s="416">
        <v>22</v>
      </c>
      <c r="Z664" s="280"/>
      <c r="AA664" s="241">
        <v>517600</v>
      </c>
      <c r="AB664" s="417">
        <v>100.125</v>
      </c>
      <c r="AC664" s="417">
        <v>110.33333333333333</v>
      </c>
      <c r="AD664" s="20">
        <v>111</v>
      </c>
      <c r="AE664" s="20">
        <v>8</v>
      </c>
      <c r="AF664" s="20">
        <v>801</v>
      </c>
      <c r="AH664" s="379"/>
      <c r="AI664" s="378"/>
      <c r="AJ664" s="378"/>
      <c r="AK664" s="378"/>
      <c r="AL664" s="378"/>
      <c r="AM664" s="378"/>
      <c r="AN664" s="25"/>
      <c r="AO664" s="418"/>
      <c r="AP664" s="378"/>
      <c r="AQ664" s="378"/>
      <c r="AR664" s="378"/>
      <c r="AS664" s="378"/>
      <c r="AT664" s="378"/>
      <c r="AU664" s="25"/>
      <c r="AV664" s="418"/>
      <c r="AW664" s="378"/>
      <c r="AX664" s="378"/>
      <c r="AY664" s="378"/>
      <c r="AZ664" s="378"/>
      <c r="BA664" s="378"/>
      <c r="BB664" s="25"/>
    </row>
    <row r="665" spans="1:59" x14ac:dyDescent="0.3">
      <c r="A665" s="21" t="s">
        <v>1404</v>
      </c>
      <c r="B665" s="21" t="s">
        <v>26</v>
      </c>
      <c r="C665" s="21" t="s">
        <v>26</v>
      </c>
      <c r="D665" s="299" t="s">
        <v>1998</v>
      </c>
      <c r="E665" s="299" t="s">
        <v>38</v>
      </c>
      <c r="F665" s="299" t="s">
        <v>38</v>
      </c>
      <c r="G665" s="299" t="s">
        <v>1998</v>
      </c>
      <c r="H665" s="241">
        <v>419200</v>
      </c>
      <c r="I665" s="20">
        <v>1599</v>
      </c>
      <c r="J665" s="20">
        <v>21</v>
      </c>
      <c r="K665" s="417">
        <v>76.142857142857139</v>
      </c>
      <c r="L665" s="243">
        <v>1599</v>
      </c>
      <c r="M665" s="20">
        <v>21</v>
      </c>
      <c r="N665" s="20">
        <v>76.142857142857139</v>
      </c>
      <c r="O665" s="20">
        <v>980</v>
      </c>
      <c r="P665" s="20">
        <v>15</v>
      </c>
      <c r="Q665" s="20">
        <v>65.3</v>
      </c>
      <c r="R665" s="414">
        <v>106</v>
      </c>
      <c r="S665" s="378">
        <v>3</v>
      </c>
      <c r="T665" s="415">
        <v>35.299999999999997</v>
      </c>
      <c r="U665" s="378">
        <v>1018</v>
      </c>
      <c r="V665" s="378">
        <v>17</v>
      </c>
      <c r="W665" s="378">
        <v>59.88</v>
      </c>
      <c r="X665" s="378">
        <v>703</v>
      </c>
      <c r="Y665" s="416">
        <v>15</v>
      </c>
      <c r="Z665" s="20"/>
      <c r="AA665" s="241">
        <v>380900</v>
      </c>
      <c r="AB665" s="417">
        <v>69.5</v>
      </c>
      <c r="AC665" s="417">
        <v>75.666666666666671</v>
      </c>
      <c r="AD665" s="20">
        <v>50</v>
      </c>
      <c r="AE665" s="20">
        <v>8</v>
      </c>
      <c r="AF665" s="20">
        <v>556</v>
      </c>
      <c r="AH665" s="379"/>
      <c r="AI665" s="378"/>
      <c r="AJ665" s="378"/>
      <c r="AK665" s="378"/>
      <c r="AL665" s="378"/>
      <c r="AM665" s="378"/>
      <c r="AN665" s="21"/>
      <c r="AO665" s="418"/>
      <c r="AP665" s="378"/>
      <c r="AQ665" s="378"/>
      <c r="AR665" s="378"/>
      <c r="AS665" s="378"/>
      <c r="AT665" s="378"/>
      <c r="AU665" s="21"/>
      <c r="AV665" s="418"/>
      <c r="AW665" s="378"/>
      <c r="AX665" s="378"/>
      <c r="AY665" s="378"/>
      <c r="AZ665" s="378"/>
      <c r="BA665" s="378"/>
      <c r="BB665" s="21"/>
    </row>
    <row r="666" spans="1:59" x14ac:dyDescent="0.3">
      <c r="A666" s="21" t="s">
        <v>1405</v>
      </c>
      <c r="B666" s="21" t="s">
        <v>22</v>
      </c>
      <c r="C666" s="21" t="s">
        <v>22</v>
      </c>
      <c r="D666" s="299" t="s">
        <v>1998</v>
      </c>
      <c r="E666" s="299" t="s">
        <v>10</v>
      </c>
      <c r="F666" s="299" t="s">
        <v>10</v>
      </c>
      <c r="G666" s="299" t="s">
        <v>1998</v>
      </c>
      <c r="H666" s="241">
        <v>500200</v>
      </c>
      <c r="I666" s="20">
        <v>1908</v>
      </c>
      <c r="J666" s="20">
        <v>21</v>
      </c>
      <c r="K666" s="417">
        <v>90.857142857142861</v>
      </c>
      <c r="L666" s="243">
        <v>1908</v>
      </c>
      <c r="M666" s="20">
        <v>21</v>
      </c>
      <c r="N666" s="20">
        <v>90.857142857142861</v>
      </c>
      <c r="O666" s="20">
        <v>2138</v>
      </c>
      <c r="P666" s="20">
        <v>22</v>
      </c>
      <c r="Q666" s="20">
        <v>97.2</v>
      </c>
      <c r="R666" s="414">
        <v>1581</v>
      </c>
      <c r="S666" s="378">
        <v>17</v>
      </c>
      <c r="T666" s="415">
        <v>93</v>
      </c>
      <c r="U666" s="378">
        <v>1481</v>
      </c>
      <c r="V666" s="378">
        <v>21</v>
      </c>
      <c r="W666" s="378">
        <v>70.52</v>
      </c>
      <c r="X666" s="378">
        <v>1452</v>
      </c>
      <c r="Y666" s="416">
        <v>22</v>
      </c>
      <c r="Z666" s="21"/>
      <c r="AA666" s="241">
        <v>449300</v>
      </c>
      <c r="AB666" s="417">
        <v>82.5</v>
      </c>
      <c r="AC666" s="417">
        <v>69.333333333333329</v>
      </c>
      <c r="AD666" s="20">
        <v>112</v>
      </c>
      <c r="AE666" s="20">
        <v>6</v>
      </c>
      <c r="AF666" s="20">
        <v>495</v>
      </c>
      <c r="AH666" s="379"/>
      <c r="AI666" s="378"/>
      <c r="AJ666" s="378"/>
      <c r="AK666" s="378"/>
      <c r="AL666" s="378"/>
      <c r="AM666" s="378"/>
      <c r="AN666" s="21"/>
      <c r="AO666" s="418"/>
      <c r="AP666" s="378"/>
      <c r="AQ666" s="378"/>
      <c r="AR666" s="378"/>
      <c r="AS666" s="378"/>
      <c r="AT666" s="378"/>
      <c r="AU666" s="21"/>
      <c r="AV666" s="418"/>
      <c r="AW666" s="378"/>
      <c r="AX666" s="378"/>
      <c r="AY666" s="378"/>
      <c r="AZ666" s="378"/>
      <c r="BA666" s="378"/>
      <c r="BB666" s="21"/>
    </row>
    <row r="667" spans="1:59" x14ac:dyDescent="0.3">
      <c r="A667" s="199" t="s">
        <v>1406</v>
      </c>
      <c r="B667" s="199" t="s">
        <v>18</v>
      </c>
      <c r="C667" s="199" t="s">
        <v>18</v>
      </c>
      <c r="D667" s="441" t="s">
        <v>1998</v>
      </c>
      <c r="E667" s="435" t="s">
        <v>1972</v>
      </c>
      <c r="F667" s="441" t="s">
        <v>38</v>
      </c>
      <c r="G667" s="441" t="s">
        <v>38</v>
      </c>
      <c r="H667" s="245">
        <v>166100</v>
      </c>
      <c r="I667" s="246">
        <v>0</v>
      </c>
      <c r="J667" s="246">
        <v>0</v>
      </c>
      <c r="K667" s="442" t="s">
        <v>1020</v>
      </c>
      <c r="L667" s="322">
        <v>0</v>
      </c>
      <c r="M667" s="246">
        <v>0</v>
      </c>
      <c r="N667" s="246">
        <v>0</v>
      </c>
      <c r="O667" s="246">
        <v>181</v>
      </c>
      <c r="P667" s="246">
        <v>3</v>
      </c>
      <c r="Q667" s="246">
        <v>60.3</v>
      </c>
      <c r="R667" s="443">
        <v>435</v>
      </c>
      <c r="S667" s="444">
        <v>6</v>
      </c>
      <c r="T667" s="445">
        <v>72.5</v>
      </c>
      <c r="U667" s="444">
        <v>0</v>
      </c>
      <c r="V667" s="444">
        <v>0</v>
      </c>
      <c r="W667" s="444">
        <v>0</v>
      </c>
      <c r="X667" s="444">
        <v>28</v>
      </c>
      <c r="Y667" s="446">
        <v>1</v>
      </c>
      <c r="Z667" s="246"/>
      <c r="AA667" s="245">
        <v>216100</v>
      </c>
      <c r="AB667" s="442">
        <v>68</v>
      </c>
      <c r="AC667" s="442">
        <v>68</v>
      </c>
      <c r="AD667" s="246">
        <v>-2</v>
      </c>
      <c r="AE667" s="246">
        <v>3</v>
      </c>
      <c r="AF667" s="246">
        <v>204</v>
      </c>
      <c r="AG667" s="200"/>
      <c r="AH667" s="449"/>
      <c r="AI667" s="444"/>
      <c r="AJ667" s="444"/>
      <c r="AK667" s="444"/>
      <c r="AL667" s="444"/>
      <c r="AM667" s="444"/>
      <c r="AN667" s="447"/>
      <c r="AO667" s="450"/>
      <c r="AP667" s="444"/>
      <c r="AQ667" s="444"/>
      <c r="AR667" s="444"/>
      <c r="AS667" s="444"/>
      <c r="AT667" s="444"/>
      <c r="AU667" s="447"/>
      <c r="AV667" s="450"/>
      <c r="AW667" s="444"/>
      <c r="AX667" s="444"/>
      <c r="AY667" s="444"/>
      <c r="AZ667" s="444"/>
      <c r="BA667" s="444"/>
      <c r="BB667" s="447"/>
    </row>
    <row r="668" spans="1:59" x14ac:dyDescent="0.3">
      <c r="A668" s="21" t="s">
        <v>1408</v>
      </c>
      <c r="B668" s="21" t="s">
        <v>41</v>
      </c>
      <c r="C668" s="21" t="s">
        <v>41</v>
      </c>
      <c r="D668" s="299" t="s">
        <v>1998</v>
      </c>
      <c r="E668" s="435" t="s">
        <v>9</v>
      </c>
      <c r="F668" s="299" t="s">
        <v>1971</v>
      </c>
      <c r="G668" s="299" t="s">
        <v>38</v>
      </c>
      <c r="H668" s="241">
        <v>626200</v>
      </c>
      <c r="I668" s="20">
        <v>2502</v>
      </c>
      <c r="J668" s="20">
        <v>22</v>
      </c>
      <c r="K668" s="417">
        <v>113.72727272727273</v>
      </c>
      <c r="L668" s="243">
        <v>2502</v>
      </c>
      <c r="M668" s="20">
        <v>22</v>
      </c>
      <c r="N668" s="20">
        <v>113.72727272727273</v>
      </c>
      <c r="O668" s="20">
        <v>1812</v>
      </c>
      <c r="P668" s="20">
        <v>21</v>
      </c>
      <c r="Q668" s="20">
        <v>86.3</v>
      </c>
      <c r="R668" s="414">
        <v>794</v>
      </c>
      <c r="S668" s="378">
        <v>10</v>
      </c>
      <c r="T668" s="415">
        <v>79.400000000000006</v>
      </c>
      <c r="U668" s="378">
        <v>1703</v>
      </c>
      <c r="V668" s="378">
        <v>22</v>
      </c>
      <c r="W668" s="378">
        <v>77.41</v>
      </c>
      <c r="X668" s="378">
        <v>1557</v>
      </c>
      <c r="Y668" s="416">
        <v>20</v>
      </c>
      <c r="Z668" s="298"/>
      <c r="AA668" s="241">
        <v>544100</v>
      </c>
      <c r="AB668" s="417">
        <v>100.875</v>
      </c>
      <c r="AC668" s="417">
        <v>104.33333333333333</v>
      </c>
      <c r="AD668" s="20">
        <v>100</v>
      </c>
      <c r="AE668" s="20">
        <v>8</v>
      </c>
      <c r="AF668" s="20">
        <v>807</v>
      </c>
      <c r="AH668" s="418"/>
      <c r="AI668" s="378"/>
      <c r="AJ668" s="378"/>
      <c r="AK668" s="378"/>
      <c r="AL668" s="378"/>
      <c r="AM668" s="378"/>
      <c r="AN668" s="63"/>
      <c r="AO668" s="418"/>
      <c r="AP668" s="378"/>
      <c r="AQ668" s="378"/>
      <c r="AR668" s="378"/>
      <c r="AS668" s="378"/>
      <c r="AT668" s="378"/>
      <c r="AU668" s="63"/>
      <c r="AV668" s="418"/>
      <c r="AW668" s="378"/>
      <c r="AX668" s="378"/>
      <c r="AY668" s="378"/>
      <c r="AZ668" s="378"/>
      <c r="BA668" s="378"/>
      <c r="BB668" s="63"/>
    </row>
    <row r="669" spans="1:59" s="200" customFormat="1" x14ac:dyDescent="0.3">
      <c r="A669" s="199" t="s">
        <v>1696</v>
      </c>
      <c r="B669" s="199" t="s">
        <v>23</v>
      </c>
      <c r="C669" s="199" t="s">
        <v>23</v>
      </c>
      <c r="D669" s="441" t="s">
        <v>1998</v>
      </c>
      <c r="E669" s="435" t="s">
        <v>1972</v>
      </c>
      <c r="F669" s="441" t="s">
        <v>1971</v>
      </c>
      <c r="G669" s="441" t="s">
        <v>38</v>
      </c>
      <c r="H669" s="245">
        <v>123900</v>
      </c>
      <c r="I669" s="246">
        <v>24</v>
      </c>
      <c r="J669" s="246">
        <v>1</v>
      </c>
      <c r="K669" s="442">
        <v>24</v>
      </c>
      <c r="L669" s="322">
        <v>24</v>
      </c>
      <c r="M669" s="246">
        <v>1</v>
      </c>
      <c r="N669" s="246">
        <v>24</v>
      </c>
      <c r="O669" s="246">
        <v>0</v>
      </c>
      <c r="P669" s="246">
        <v>0</v>
      </c>
      <c r="Q669" s="246">
        <v>0</v>
      </c>
      <c r="R669" s="443">
        <v>0</v>
      </c>
      <c r="S669" s="444">
        <v>0</v>
      </c>
      <c r="T669" s="445">
        <v>0</v>
      </c>
      <c r="U669" s="444">
        <v>0</v>
      </c>
      <c r="V669" s="444">
        <v>0</v>
      </c>
      <c r="W669" s="444">
        <v>0</v>
      </c>
      <c r="X669" s="444">
        <v>0</v>
      </c>
      <c r="Y669" s="446">
        <v>0</v>
      </c>
      <c r="Z669" s="447"/>
      <c r="AA669" s="245">
        <v>123900</v>
      </c>
      <c r="AB669" s="442">
        <v>0</v>
      </c>
      <c r="AC669" s="442">
        <v>0</v>
      </c>
      <c r="AD669" s="246">
        <v>23</v>
      </c>
      <c r="AE669" s="246">
        <v>0</v>
      </c>
      <c r="AF669" s="246">
        <v>0</v>
      </c>
      <c r="AH669" s="449"/>
      <c r="AI669" s="444"/>
      <c r="AJ669" s="444"/>
      <c r="AK669" s="444"/>
      <c r="AL669" s="444"/>
      <c r="AM669" s="444"/>
      <c r="AN669" s="447"/>
      <c r="AO669" s="450"/>
      <c r="AP669" s="444"/>
      <c r="AQ669" s="444"/>
      <c r="AR669" s="444"/>
      <c r="AS669" s="444"/>
      <c r="AT669" s="444"/>
      <c r="AU669" s="447"/>
      <c r="AV669" s="450"/>
      <c r="AW669" s="444"/>
      <c r="AX669" s="444"/>
      <c r="AY669" s="444"/>
      <c r="AZ669" s="444"/>
      <c r="BA669" s="444"/>
      <c r="BB669" s="447"/>
      <c r="BC669"/>
      <c r="BD669"/>
      <c r="BE669"/>
      <c r="BF669"/>
      <c r="BG669"/>
    </row>
    <row r="670" spans="1:59" x14ac:dyDescent="0.3">
      <c r="A670" s="21" t="s">
        <v>1410</v>
      </c>
      <c r="B670" s="21" t="s">
        <v>12</v>
      </c>
      <c r="C670" s="21" t="s">
        <v>12</v>
      </c>
      <c r="D670" s="299" t="s">
        <v>1998</v>
      </c>
      <c r="E670" s="435" t="s">
        <v>10</v>
      </c>
      <c r="F670" s="299" t="s">
        <v>1972</v>
      </c>
      <c r="G670" s="299" t="s">
        <v>38</v>
      </c>
      <c r="H670" s="241">
        <v>413800</v>
      </c>
      <c r="I670" s="20">
        <v>334</v>
      </c>
      <c r="J670" s="20">
        <v>4</v>
      </c>
      <c r="K670" s="417">
        <v>83.5</v>
      </c>
      <c r="L670" s="243">
        <v>334</v>
      </c>
      <c r="M670" s="20">
        <v>4</v>
      </c>
      <c r="N670" s="20">
        <v>83.5</v>
      </c>
      <c r="O670" s="20">
        <v>1746</v>
      </c>
      <c r="P670" s="20">
        <v>18</v>
      </c>
      <c r="Q670" s="20">
        <v>97</v>
      </c>
      <c r="R670" s="414">
        <v>1054</v>
      </c>
      <c r="S670" s="378">
        <v>12</v>
      </c>
      <c r="T670" s="415">
        <v>87.8</v>
      </c>
      <c r="U670" s="378">
        <v>2266</v>
      </c>
      <c r="V670" s="378">
        <v>22</v>
      </c>
      <c r="W670" s="378">
        <v>103</v>
      </c>
      <c r="X670" s="378">
        <v>1159</v>
      </c>
      <c r="Y670" s="416">
        <v>12</v>
      </c>
      <c r="Z670" s="280"/>
      <c r="AA670" s="241">
        <v>476900</v>
      </c>
      <c r="AB670" s="417">
        <v>87.125</v>
      </c>
      <c r="AC670" s="417">
        <v>97</v>
      </c>
      <c r="AD670" s="20">
        <v>98</v>
      </c>
      <c r="AE670" s="20">
        <v>8</v>
      </c>
      <c r="AF670" s="20">
        <v>697</v>
      </c>
      <c r="AH670" s="418"/>
      <c r="AI670" s="378"/>
      <c r="AJ670" s="378"/>
      <c r="AK670" s="378"/>
      <c r="AL670" s="378"/>
      <c r="AM670" s="378"/>
      <c r="AN670" s="21"/>
      <c r="AO670" s="418"/>
      <c r="AP670" s="378"/>
      <c r="AQ670" s="378"/>
      <c r="AR670" s="378"/>
      <c r="AS670" s="378"/>
      <c r="AT670" s="378"/>
      <c r="AU670" s="21"/>
      <c r="AV670" s="418"/>
      <c r="AW670" s="378"/>
      <c r="AX670" s="378"/>
      <c r="AY670" s="378"/>
      <c r="AZ670" s="378"/>
      <c r="BA670" s="378"/>
      <c r="BB670" s="21"/>
    </row>
    <row r="671" spans="1:59" x14ac:dyDescent="0.3">
      <c r="A671" s="21" t="s">
        <v>1411</v>
      </c>
      <c r="B671" s="21" t="s">
        <v>3</v>
      </c>
      <c r="C671" s="21" t="s">
        <v>3</v>
      </c>
      <c r="D671" s="299" t="s">
        <v>1998</v>
      </c>
      <c r="E671" s="435" t="s">
        <v>1972</v>
      </c>
      <c r="F671" s="299" t="s">
        <v>1972</v>
      </c>
      <c r="G671" s="299" t="s">
        <v>1998</v>
      </c>
      <c r="H671" s="241">
        <v>542700</v>
      </c>
      <c r="I671" s="20">
        <v>1577</v>
      </c>
      <c r="J671" s="20">
        <v>16</v>
      </c>
      <c r="K671" s="417">
        <v>98.5625</v>
      </c>
      <c r="L671" s="243">
        <v>1577</v>
      </c>
      <c r="M671" s="20">
        <v>16</v>
      </c>
      <c r="N671" s="20">
        <v>98.5625</v>
      </c>
      <c r="O671" s="20">
        <v>1911</v>
      </c>
      <c r="P671" s="20">
        <v>22</v>
      </c>
      <c r="Q671" s="20">
        <v>86.9</v>
      </c>
      <c r="R671" s="414">
        <v>1565</v>
      </c>
      <c r="S671" s="378">
        <v>17</v>
      </c>
      <c r="T671" s="415">
        <v>92.1</v>
      </c>
      <c r="U671" s="378">
        <v>1685</v>
      </c>
      <c r="V671" s="378">
        <v>22</v>
      </c>
      <c r="W671" s="378">
        <v>76.59</v>
      </c>
      <c r="X671" s="378">
        <v>0</v>
      </c>
      <c r="Y671" s="416">
        <v>0</v>
      </c>
      <c r="Z671" s="280"/>
      <c r="AA671" s="241">
        <v>497100</v>
      </c>
      <c r="AB671" s="417">
        <v>91</v>
      </c>
      <c r="AC671" s="417">
        <v>93.666666666666671</v>
      </c>
      <c r="AD671" s="20">
        <v>69</v>
      </c>
      <c r="AE671" s="20">
        <v>6</v>
      </c>
      <c r="AF671" s="20">
        <v>546</v>
      </c>
      <c r="AH671" s="379"/>
      <c r="AI671" s="378"/>
      <c r="AJ671" s="378"/>
      <c r="AK671" s="378"/>
      <c r="AL671" s="378"/>
      <c r="AM671" s="378"/>
      <c r="AN671" s="21"/>
      <c r="AO671" s="418"/>
      <c r="AP671" s="378"/>
      <c r="AQ671" s="378"/>
      <c r="AR671" s="378"/>
      <c r="AS671" s="378"/>
      <c r="AT671" s="378"/>
      <c r="AU671" s="21"/>
      <c r="AV671" s="418"/>
      <c r="AW671" s="378"/>
      <c r="AX671" s="378"/>
      <c r="AY671" s="378"/>
      <c r="AZ671" s="378"/>
      <c r="BA671" s="378"/>
      <c r="BB671" s="21"/>
    </row>
    <row r="672" spans="1:59" x14ac:dyDescent="0.3">
      <c r="A672" s="21" t="s">
        <v>1412</v>
      </c>
      <c r="B672" s="21" t="s">
        <v>12</v>
      </c>
      <c r="C672" s="21" t="s">
        <v>12</v>
      </c>
      <c r="D672" s="299" t="s">
        <v>1998</v>
      </c>
      <c r="E672" s="299" t="s">
        <v>9</v>
      </c>
      <c r="F672" s="299" t="s">
        <v>9</v>
      </c>
      <c r="G672" s="299" t="s">
        <v>1998</v>
      </c>
      <c r="H672" s="241">
        <v>450200</v>
      </c>
      <c r="I672" s="20">
        <v>1717</v>
      </c>
      <c r="J672" s="20">
        <v>21</v>
      </c>
      <c r="K672" s="417">
        <v>81.761904761904759</v>
      </c>
      <c r="L672" s="243">
        <v>1717</v>
      </c>
      <c r="M672" s="20">
        <v>21</v>
      </c>
      <c r="N672" s="20">
        <v>81.761904761904759</v>
      </c>
      <c r="O672" s="20">
        <v>1773</v>
      </c>
      <c r="P672" s="20">
        <v>21</v>
      </c>
      <c r="Q672" s="20">
        <v>84.4</v>
      </c>
      <c r="R672" s="414">
        <v>1305</v>
      </c>
      <c r="S672" s="378">
        <v>16</v>
      </c>
      <c r="T672" s="415">
        <v>81.599999999999994</v>
      </c>
      <c r="U672" s="378">
        <v>1950</v>
      </c>
      <c r="V672" s="378">
        <v>22</v>
      </c>
      <c r="W672" s="378">
        <v>88.64</v>
      </c>
      <c r="X672" s="378">
        <v>175</v>
      </c>
      <c r="Y672" s="416">
        <v>2</v>
      </c>
      <c r="Z672" s="20"/>
      <c r="AA672" s="241">
        <v>427200</v>
      </c>
      <c r="AB672" s="417">
        <v>78.125</v>
      </c>
      <c r="AC672" s="417">
        <v>86</v>
      </c>
      <c r="AD672" s="20">
        <v>55</v>
      </c>
      <c r="AE672" s="20">
        <v>8</v>
      </c>
      <c r="AF672" s="20">
        <v>625</v>
      </c>
      <c r="AH672" s="418"/>
      <c r="AI672" s="378"/>
      <c r="AJ672" s="378"/>
      <c r="AK672" s="378"/>
      <c r="AL672" s="378"/>
      <c r="AM672" s="378"/>
      <c r="AN672" s="20"/>
      <c r="AO672" s="418"/>
      <c r="AP672" s="378"/>
      <c r="AQ672" s="378"/>
      <c r="AR672" s="378"/>
      <c r="AS672" s="378"/>
      <c r="AT672" s="378"/>
      <c r="AU672" s="20"/>
      <c r="AV672" s="418"/>
      <c r="AW672" s="378"/>
      <c r="AX672" s="378"/>
      <c r="AY672" s="378"/>
      <c r="AZ672" s="378"/>
      <c r="BA672" s="378"/>
      <c r="BB672" s="20"/>
    </row>
    <row r="673" spans="1:54" x14ac:dyDescent="0.3">
      <c r="A673" s="199" t="s">
        <v>1605</v>
      </c>
      <c r="B673" s="199" t="s">
        <v>21</v>
      </c>
      <c r="C673" s="199" t="s">
        <v>21</v>
      </c>
      <c r="D673" s="441" t="s">
        <v>1998</v>
      </c>
      <c r="E673" s="441" t="s">
        <v>9</v>
      </c>
      <c r="F673" s="441" t="s">
        <v>9</v>
      </c>
      <c r="G673" s="441" t="s">
        <v>1998</v>
      </c>
      <c r="H673" s="245">
        <v>123900</v>
      </c>
      <c r="I673" s="246">
        <v>0</v>
      </c>
      <c r="J673" s="246">
        <v>0</v>
      </c>
      <c r="K673" s="442" t="s">
        <v>1020</v>
      </c>
      <c r="L673" s="322">
        <v>0</v>
      </c>
      <c r="M673" s="246">
        <v>0</v>
      </c>
      <c r="N673" s="246">
        <v>0</v>
      </c>
      <c r="O673" s="246">
        <v>0</v>
      </c>
      <c r="P673" s="246">
        <v>0</v>
      </c>
      <c r="Q673" s="246">
        <v>0</v>
      </c>
      <c r="R673" s="443">
        <v>0</v>
      </c>
      <c r="S673" s="444">
        <v>0</v>
      </c>
      <c r="T673" s="445">
        <v>0</v>
      </c>
      <c r="U673" s="444">
        <v>0</v>
      </c>
      <c r="V673" s="444">
        <v>0</v>
      </c>
      <c r="W673" s="444">
        <v>0</v>
      </c>
      <c r="X673" s="444">
        <v>0</v>
      </c>
      <c r="Y673" s="446">
        <v>0</v>
      </c>
      <c r="Z673" s="246"/>
      <c r="AA673" s="245">
        <v>123900</v>
      </c>
      <c r="AB673" s="442">
        <v>0</v>
      </c>
      <c r="AC673" s="442">
        <v>0</v>
      </c>
      <c r="AD673" s="246">
        <v>23</v>
      </c>
      <c r="AE673" s="246">
        <v>0</v>
      </c>
      <c r="AF673" s="246">
        <v>0</v>
      </c>
      <c r="AG673" s="200"/>
      <c r="AH673" s="450"/>
      <c r="AI673" s="444"/>
      <c r="AJ673" s="444"/>
      <c r="AK673" s="444"/>
      <c r="AL673" s="444"/>
      <c r="AM673" s="444"/>
      <c r="AN673" s="447"/>
      <c r="AO673" s="450"/>
      <c r="AP673" s="444"/>
      <c r="AQ673" s="444"/>
      <c r="AR673" s="444"/>
      <c r="AS673" s="444"/>
      <c r="AT673" s="444"/>
      <c r="AU673" s="447"/>
      <c r="AV673" s="450"/>
      <c r="AW673" s="444"/>
      <c r="AX673" s="444"/>
      <c r="AY673" s="444"/>
      <c r="AZ673" s="444"/>
      <c r="BA673" s="444"/>
      <c r="BB673" s="447"/>
    </row>
    <row r="674" spans="1:54" x14ac:dyDescent="0.3">
      <c r="A674" s="199" t="s">
        <v>1566</v>
      </c>
      <c r="B674" s="199" t="s">
        <v>13</v>
      </c>
      <c r="C674" s="199" t="s">
        <v>13</v>
      </c>
      <c r="D674" s="441" t="s">
        <v>1998</v>
      </c>
      <c r="E674" s="435" t="s">
        <v>1973</v>
      </c>
      <c r="F674" s="441" t="s">
        <v>38</v>
      </c>
      <c r="G674" s="441" t="s">
        <v>38</v>
      </c>
      <c r="H674" s="245">
        <v>123900</v>
      </c>
      <c r="I674" s="246">
        <v>0</v>
      </c>
      <c r="J674" s="246">
        <v>0</v>
      </c>
      <c r="K674" s="442" t="s">
        <v>1020</v>
      </c>
      <c r="L674" s="322">
        <v>0</v>
      </c>
      <c r="M674" s="246">
        <v>0</v>
      </c>
      <c r="N674" s="246">
        <v>0</v>
      </c>
      <c r="O674" s="246">
        <v>0</v>
      </c>
      <c r="P674" s="246">
        <v>0</v>
      </c>
      <c r="Q674" s="246">
        <v>0</v>
      </c>
      <c r="R674" s="443">
        <v>0</v>
      </c>
      <c r="S674" s="444">
        <v>0</v>
      </c>
      <c r="T674" s="445">
        <v>0</v>
      </c>
      <c r="U674" s="444">
        <v>0</v>
      </c>
      <c r="V674" s="444">
        <v>0</v>
      </c>
      <c r="W674" s="444">
        <v>0</v>
      </c>
      <c r="X674" s="444">
        <v>0</v>
      </c>
      <c r="Y674" s="446">
        <v>0</v>
      </c>
      <c r="Z674" s="199"/>
      <c r="AA674" s="245">
        <v>123900</v>
      </c>
      <c r="AB674" s="442">
        <v>0</v>
      </c>
      <c r="AC674" s="442">
        <v>0</v>
      </c>
      <c r="AD674" s="246">
        <v>23</v>
      </c>
      <c r="AE674" s="246">
        <v>0</v>
      </c>
      <c r="AF674" s="246">
        <v>0</v>
      </c>
      <c r="AG674" s="200"/>
      <c r="AH674" s="449"/>
      <c r="AI674" s="444"/>
      <c r="AJ674" s="444"/>
      <c r="AK674" s="444"/>
      <c r="AL674" s="444"/>
      <c r="AM674" s="444"/>
      <c r="AN674" s="246"/>
      <c r="AO674" s="450"/>
      <c r="AP674" s="444"/>
      <c r="AQ674" s="444"/>
      <c r="AR674" s="444"/>
      <c r="AS674" s="444"/>
      <c r="AT674" s="444"/>
      <c r="AU674" s="246"/>
      <c r="AV674" s="450"/>
      <c r="AW674" s="444"/>
      <c r="AX674" s="444"/>
      <c r="AY674" s="444"/>
      <c r="AZ674" s="444"/>
      <c r="BA674" s="444"/>
      <c r="BB674" s="246"/>
    </row>
    <row r="675" spans="1:54" x14ac:dyDescent="0.3">
      <c r="A675" s="21" t="s">
        <v>1414</v>
      </c>
      <c r="B675" s="21" t="s">
        <v>18</v>
      </c>
      <c r="C675" s="21" t="s">
        <v>18</v>
      </c>
      <c r="D675" s="299" t="s">
        <v>1998</v>
      </c>
      <c r="E675" s="299" t="s">
        <v>1972</v>
      </c>
      <c r="F675" s="299" t="s">
        <v>1972</v>
      </c>
      <c r="G675" s="299" t="s">
        <v>1998</v>
      </c>
      <c r="H675" s="241">
        <v>436300</v>
      </c>
      <c r="I675" s="20">
        <v>1664</v>
      </c>
      <c r="J675" s="20">
        <v>21</v>
      </c>
      <c r="K675" s="417">
        <v>79.238095238095241</v>
      </c>
      <c r="L675" s="243">
        <v>1664</v>
      </c>
      <c r="M675" s="20">
        <v>21</v>
      </c>
      <c r="N675" s="20">
        <v>79.238095238095241</v>
      </c>
      <c r="O675" s="20">
        <v>1877</v>
      </c>
      <c r="P675" s="20">
        <v>21</v>
      </c>
      <c r="Q675" s="20">
        <v>89.4</v>
      </c>
      <c r="R675" s="414">
        <v>740</v>
      </c>
      <c r="S675" s="378">
        <v>10</v>
      </c>
      <c r="T675" s="415">
        <v>74</v>
      </c>
      <c r="U675" s="378">
        <v>1577</v>
      </c>
      <c r="V675" s="378">
        <v>19</v>
      </c>
      <c r="W675" s="378">
        <v>83</v>
      </c>
      <c r="X675" s="378">
        <v>1828</v>
      </c>
      <c r="Y675" s="416">
        <v>22</v>
      </c>
      <c r="Z675" s="20"/>
      <c r="AA675" s="241">
        <v>415500</v>
      </c>
      <c r="AB675" s="417">
        <v>85.375</v>
      </c>
      <c r="AC675" s="417">
        <v>73.333333333333329</v>
      </c>
      <c r="AD675" s="20">
        <v>67</v>
      </c>
      <c r="AE675" s="20">
        <v>8</v>
      </c>
      <c r="AF675" s="20">
        <v>683</v>
      </c>
      <c r="AH675" s="418"/>
      <c r="AI675" s="378"/>
      <c r="AJ675" s="378"/>
      <c r="AK675" s="378"/>
      <c r="AL675" s="378"/>
      <c r="AM675" s="378"/>
      <c r="AN675" s="20"/>
      <c r="AO675" s="418"/>
      <c r="AP675" s="378"/>
      <c r="AQ675" s="378"/>
      <c r="AR675" s="378"/>
      <c r="AS675" s="378"/>
      <c r="AT675" s="378"/>
      <c r="AU675" s="20"/>
      <c r="AV675" s="418"/>
      <c r="AW675" s="378"/>
      <c r="AX675" s="378"/>
      <c r="AY675" s="378"/>
      <c r="AZ675" s="378"/>
      <c r="BA675" s="378"/>
      <c r="BB675" s="20"/>
    </row>
    <row r="676" spans="1:54" x14ac:dyDescent="0.3">
      <c r="A676" s="21" t="s">
        <v>1415</v>
      </c>
      <c r="B676" s="21" t="s">
        <v>21</v>
      </c>
      <c r="C676" s="21" t="s">
        <v>21</v>
      </c>
      <c r="D676" s="299" t="s">
        <v>1998</v>
      </c>
      <c r="E676" s="299" t="s">
        <v>9</v>
      </c>
      <c r="F676" s="299" t="s">
        <v>9</v>
      </c>
      <c r="G676" s="299" t="s">
        <v>1998</v>
      </c>
      <c r="H676" s="241">
        <v>221100</v>
      </c>
      <c r="I676" s="20">
        <v>251</v>
      </c>
      <c r="J676" s="20">
        <v>5</v>
      </c>
      <c r="K676" s="417">
        <v>50.2</v>
      </c>
      <c r="L676" s="243">
        <v>251</v>
      </c>
      <c r="M676" s="20">
        <v>5</v>
      </c>
      <c r="N676" s="20">
        <v>50.2</v>
      </c>
      <c r="O676" s="20">
        <v>93</v>
      </c>
      <c r="P676" s="20">
        <v>2</v>
      </c>
      <c r="Q676" s="20">
        <v>46.5</v>
      </c>
      <c r="R676" s="414">
        <v>275</v>
      </c>
      <c r="S676" s="378">
        <v>7</v>
      </c>
      <c r="T676" s="415">
        <v>39.299999999999997</v>
      </c>
      <c r="U676" s="378">
        <v>0</v>
      </c>
      <c r="V676" s="378">
        <v>0</v>
      </c>
      <c r="W676" s="378">
        <v>0</v>
      </c>
      <c r="X676" s="378">
        <v>382</v>
      </c>
      <c r="Y676" s="416">
        <v>7</v>
      </c>
      <c r="Z676" s="21"/>
      <c r="AA676" s="241">
        <v>221100</v>
      </c>
      <c r="AB676" s="417">
        <v>0</v>
      </c>
      <c r="AC676" s="417">
        <v>0</v>
      </c>
      <c r="AD676" s="20">
        <v>42</v>
      </c>
      <c r="AE676" s="20">
        <v>0</v>
      </c>
      <c r="AF676" s="20">
        <v>0</v>
      </c>
      <c r="AH676" s="379"/>
      <c r="AI676" s="378"/>
      <c r="AJ676" s="378"/>
      <c r="AK676" s="378"/>
      <c r="AL676" s="378"/>
      <c r="AM676" s="378"/>
      <c r="AN676" s="20"/>
      <c r="AO676" s="418"/>
      <c r="AP676" s="378"/>
      <c r="AQ676" s="378"/>
      <c r="AR676" s="378"/>
      <c r="AS676" s="378"/>
      <c r="AT676" s="378"/>
      <c r="AU676" s="20"/>
      <c r="AV676" s="418"/>
      <c r="AW676" s="378"/>
      <c r="AX676" s="378"/>
      <c r="AY676" s="378"/>
      <c r="AZ676" s="378"/>
      <c r="BA676" s="378"/>
      <c r="BB676" s="20"/>
    </row>
    <row r="677" spans="1:54" x14ac:dyDescent="0.3">
      <c r="A677" s="199" t="s">
        <v>1955</v>
      </c>
      <c r="B677" s="199" t="s">
        <v>2</v>
      </c>
      <c r="C677" s="199" t="s">
        <v>1020</v>
      </c>
      <c r="D677" s="441" t="s">
        <v>1020</v>
      </c>
      <c r="E677" s="441" t="s">
        <v>9</v>
      </c>
      <c r="F677" s="441" t="s">
        <v>1020</v>
      </c>
      <c r="G677" s="441" t="s">
        <v>1020</v>
      </c>
      <c r="H677" s="245">
        <v>117300</v>
      </c>
      <c r="I677" s="246" t="s">
        <v>1020</v>
      </c>
      <c r="J677" s="246" t="s">
        <v>1020</v>
      </c>
      <c r="K677" s="442" t="s">
        <v>1020</v>
      </c>
      <c r="L677" s="322" t="s">
        <v>1020</v>
      </c>
      <c r="M677" s="246" t="s">
        <v>1020</v>
      </c>
      <c r="N677" s="246" t="s">
        <v>1020</v>
      </c>
      <c r="O677" s="246" t="s">
        <v>1020</v>
      </c>
      <c r="P677" s="246" t="s">
        <v>1020</v>
      </c>
      <c r="Q677" s="246" t="s">
        <v>1020</v>
      </c>
      <c r="R677" s="443" t="s">
        <v>1020</v>
      </c>
      <c r="S677" s="444" t="s">
        <v>1020</v>
      </c>
      <c r="T677" s="445" t="s">
        <v>1020</v>
      </c>
      <c r="U677" s="444" t="s">
        <v>1020</v>
      </c>
      <c r="V677" s="444" t="s">
        <v>1020</v>
      </c>
      <c r="W677" s="444" t="s">
        <v>1020</v>
      </c>
      <c r="X677" s="444" t="s">
        <v>1020</v>
      </c>
      <c r="Y677" s="446" t="s">
        <v>1020</v>
      </c>
      <c r="Z677" s="301"/>
      <c r="AA677" s="245">
        <v>117300</v>
      </c>
      <c r="AB677" s="442">
        <v>0</v>
      </c>
      <c r="AC677" s="442">
        <v>0</v>
      </c>
      <c r="AD677" s="246">
        <v>22</v>
      </c>
      <c r="AE677" s="246">
        <v>0</v>
      </c>
      <c r="AF677" s="246">
        <v>0</v>
      </c>
      <c r="AG677" s="200"/>
      <c r="AH677" s="450"/>
      <c r="AI677" s="444"/>
      <c r="AJ677" s="444"/>
      <c r="AK677" s="444"/>
      <c r="AL677" s="444"/>
      <c r="AM677" s="444"/>
      <c r="AN677" s="199"/>
      <c r="AO677" s="450"/>
      <c r="AP677" s="444"/>
      <c r="AQ677" s="444"/>
      <c r="AR677" s="444"/>
      <c r="AS677" s="444"/>
      <c r="AT677" s="444"/>
      <c r="AU677" s="278"/>
      <c r="AV677" s="450"/>
      <c r="AW677" s="444"/>
      <c r="AX677" s="444"/>
      <c r="AY677" s="444"/>
      <c r="AZ677" s="444"/>
      <c r="BA677" s="444"/>
      <c r="BB677" s="278"/>
    </row>
    <row r="678" spans="1:54" x14ac:dyDescent="0.3">
      <c r="A678" s="21" t="s">
        <v>1416</v>
      </c>
      <c r="B678" s="21" t="s">
        <v>3</v>
      </c>
      <c r="C678" s="21" t="s">
        <v>3</v>
      </c>
      <c r="D678" s="299" t="s">
        <v>1998</v>
      </c>
      <c r="E678" s="299" t="s">
        <v>10</v>
      </c>
      <c r="F678" s="299" t="s">
        <v>10</v>
      </c>
      <c r="G678" s="299" t="s">
        <v>1998</v>
      </c>
      <c r="H678" s="241">
        <v>292400</v>
      </c>
      <c r="I678" s="20">
        <v>354</v>
      </c>
      <c r="J678" s="20">
        <v>6</v>
      </c>
      <c r="K678" s="417">
        <v>59</v>
      </c>
      <c r="L678" s="243">
        <v>354</v>
      </c>
      <c r="M678" s="20">
        <v>6</v>
      </c>
      <c r="N678" s="20">
        <v>59</v>
      </c>
      <c r="O678" s="20">
        <v>541</v>
      </c>
      <c r="P678" s="20">
        <v>9</v>
      </c>
      <c r="Q678" s="20">
        <v>60.1</v>
      </c>
      <c r="R678" s="414">
        <v>291</v>
      </c>
      <c r="S678" s="378">
        <v>5</v>
      </c>
      <c r="T678" s="415">
        <v>58.2</v>
      </c>
      <c r="U678" s="378">
        <v>264</v>
      </c>
      <c r="V678" s="378">
        <v>5</v>
      </c>
      <c r="W678" s="378">
        <v>52.8</v>
      </c>
      <c r="X678" s="378">
        <v>455</v>
      </c>
      <c r="Y678" s="416">
        <v>10</v>
      </c>
      <c r="Z678" s="280"/>
      <c r="AA678" s="241">
        <v>292400</v>
      </c>
      <c r="AB678" s="417">
        <v>0</v>
      </c>
      <c r="AC678" s="417">
        <v>0</v>
      </c>
      <c r="AD678" s="20">
        <v>55</v>
      </c>
      <c r="AE678" s="20">
        <v>0</v>
      </c>
      <c r="AF678" s="20">
        <v>0</v>
      </c>
      <c r="AH678" s="379"/>
      <c r="AI678" s="378"/>
      <c r="AJ678" s="378"/>
      <c r="AK678" s="378"/>
      <c r="AL678" s="378"/>
      <c r="AM678" s="378"/>
      <c r="AN678" s="20"/>
      <c r="AO678" s="418"/>
      <c r="AP678" s="378"/>
      <c r="AQ678" s="378"/>
      <c r="AR678" s="378"/>
      <c r="AS678" s="378"/>
      <c r="AT678" s="378"/>
      <c r="AU678" s="23"/>
      <c r="AV678" s="418"/>
      <c r="AW678" s="378"/>
      <c r="AX678" s="378"/>
      <c r="AY678" s="378"/>
      <c r="AZ678" s="378"/>
      <c r="BA678" s="378"/>
      <c r="BB678" s="23"/>
    </row>
    <row r="679" spans="1:54" x14ac:dyDescent="0.3">
      <c r="A679" s="21" t="s">
        <v>1567</v>
      </c>
      <c r="B679" s="21" t="s">
        <v>15</v>
      </c>
      <c r="C679" s="21" t="s">
        <v>15</v>
      </c>
      <c r="D679" s="299" t="s">
        <v>1998</v>
      </c>
      <c r="E679" s="299" t="s">
        <v>38</v>
      </c>
      <c r="F679" s="299" t="s">
        <v>38</v>
      </c>
      <c r="G679" s="299" t="s">
        <v>1998</v>
      </c>
      <c r="H679" s="241">
        <v>278700</v>
      </c>
      <c r="I679" s="20">
        <v>405</v>
      </c>
      <c r="J679" s="20">
        <v>8</v>
      </c>
      <c r="K679" s="417">
        <v>50.625</v>
      </c>
      <c r="L679" s="243">
        <v>405</v>
      </c>
      <c r="M679" s="20">
        <v>8</v>
      </c>
      <c r="N679" s="20">
        <v>50.625</v>
      </c>
      <c r="O679" s="20">
        <v>1535</v>
      </c>
      <c r="P679" s="20">
        <v>19</v>
      </c>
      <c r="Q679" s="20">
        <v>80.8</v>
      </c>
      <c r="R679" s="414">
        <v>1166</v>
      </c>
      <c r="S679" s="378">
        <v>17</v>
      </c>
      <c r="T679" s="415">
        <v>68.599999999999994</v>
      </c>
      <c r="U679" s="378">
        <v>254</v>
      </c>
      <c r="V679" s="378">
        <v>3</v>
      </c>
      <c r="W679" s="378">
        <v>84.67</v>
      </c>
      <c r="X679" s="378">
        <v>0</v>
      </c>
      <c r="Y679" s="416">
        <v>0</v>
      </c>
      <c r="Z679" s="20"/>
      <c r="AA679" s="241">
        <v>290500</v>
      </c>
      <c r="AB679" s="417">
        <v>61.666666666666664</v>
      </c>
      <c r="AC679" s="417">
        <v>61.666666666666664</v>
      </c>
      <c r="AD679" s="20">
        <v>74</v>
      </c>
      <c r="AE679" s="20">
        <v>3</v>
      </c>
      <c r="AF679" s="20">
        <v>185</v>
      </c>
      <c r="AH679" s="418"/>
      <c r="AI679" s="378"/>
      <c r="AJ679" s="378"/>
      <c r="AK679" s="378"/>
      <c r="AL679" s="378"/>
      <c r="AM679" s="378"/>
      <c r="AN679" s="20"/>
      <c r="AO679" s="418"/>
      <c r="AP679" s="378"/>
      <c r="AQ679" s="378"/>
      <c r="AR679" s="378"/>
      <c r="AS679" s="378"/>
      <c r="AT679" s="378"/>
      <c r="AU679" s="203"/>
      <c r="AV679" s="418"/>
      <c r="AW679" s="378"/>
      <c r="AX679" s="378"/>
      <c r="AY679" s="378"/>
      <c r="AZ679" s="378"/>
      <c r="BA679" s="378"/>
      <c r="BB679" s="203"/>
    </row>
    <row r="680" spans="1:54" x14ac:dyDescent="0.3">
      <c r="A680" s="21" t="s">
        <v>1417</v>
      </c>
      <c r="B680" s="21" t="s">
        <v>2</v>
      </c>
      <c r="C680" s="21" t="s">
        <v>2</v>
      </c>
      <c r="D680" s="299" t="s">
        <v>1998</v>
      </c>
      <c r="E680" s="299" t="s">
        <v>1973</v>
      </c>
      <c r="F680" s="299" t="s">
        <v>1973</v>
      </c>
      <c r="G680" s="299" t="s">
        <v>1998</v>
      </c>
      <c r="H680" s="241">
        <v>297300</v>
      </c>
      <c r="I680" s="20">
        <v>702</v>
      </c>
      <c r="J680" s="20">
        <v>13</v>
      </c>
      <c r="K680" s="417">
        <v>54</v>
      </c>
      <c r="L680" s="243">
        <v>702</v>
      </c>
      <c r="M680" s="20">
        <v>13</v>
      </c>
      <c r="N680" s="20">
        <v>54</v>
      </c>
      <c r="O680" s="20">
        <v>0</v>
      </c>
      <c r="P680" s="20">
        <v>0</v>
      </c>
      <c r="Q680" s="20">
        <v>0</v>
      </c>
      <c r="R680" s="414">
        <v>1050</v>
      </c>
      <c r="S680" s="378">
        <v>14</v>
      </c>
      <c r="T680" s="415">
        <v>75</v>
      </c>
      <c r="U680" s="378">
        <v>833</v>
      </c>
      <c r="V680" s="378">
        <v>11</v>
      </c>
      <c r="W680" s="378">
        <v>75.73</v>
      </c>
      <c r="X680" s="378">
        <v>860</v>
      </c>
      <c r="Y680" s="416">
        <v>15</v>
      </c>
      <c r="Z680" s="298"/>
      <c r="AA680" s="241">
        <v>297300</v>
      </c>
      <c r="AB680" s="417">
        <v>85</v>
      </c>
      <c r="AC680" s="417">
        <v>85</v>
      </c>
      <c r="AD680" s="20">
        <v>29</v>
      </c>
      <c r="AE680" s="20">
        <v>1</v>
      </c>
      <c r="AF680" s="20">
        <v>85</v>
      </c>
      <c r="AH680" s="379"/>
      <c r="AI680" s="378"/>
      <c r="AJ680" s="378"/>
      <c r="AK680" s="378"/>
      <c r="AL680" s="378"/>
      <c r="AM680" s="378"/>
      <c r="AN680" s="21"/>
      <c r="AO680" s="418"/>
      <c r="AP680" s="378"/>
      <c r="AQ680" s="378"/>
      <c r="AR680" s="378"/>
      <c r="AS680" s="378"/>
      <c r="AT680" s="378"/>
      <c r="AU680" s="21"/>
      <c r="AV680" s="418"/>
      <c r="AW680" s="378"/>
      <c r="AX680" s="378"/>
      <c r="AY680" s="378"/>
      <c r="AZ680" s="378"/>
      <c r="BA680" s="378"/>
      <c r="BB680" s="21"/>
    </row>
    <row r="681" spans="1:54" x14ac:dyDescent="0.3">
      <c r="A681" s="21" t="s">
        <v>1697</v>
      </c>
      <c r="B681" s="21" t="s">
        <v>12</v>
      </c>
      <c r="C681" s="21" t="s">
        <v>12</v>
      </c>
      <c r="D681" s="299" t="s">
        <v>1998</v>
      </c>
      <c r="E681" s="435" t="s">
        <v>1972</v>
      </c>
      <c r="F681" s="299" t="s">
        <v>10</v>
      </c>
      <c r="G681" s="299" t="s">
        <v>38</v>
      </c>
      <c r="H681" s="241">
        <v>347900</v>
      </c>
      <c r="I681" s="20">
        <v>1011</v>
      </c>
      <c r="J681" s="20">
        <v>16</v>
      </c>
      <c r="K681" s="417">
        <v>63.1875</v>
      </c>
      <c r="L681" s="243">
        <v>1011</v>
      </c>
      <c r="M681" s="20">
        <v>16</v>
      </c>
      <c r="N681" s="20">
        <v>63.1875</v>
      </c>
      <c r="O681" s="20">
        <v>0</v>
      </c>
      <c r="P681" s="20">
        <v>0</v>
      </c>
      <c r="Q681" s="20">
        <v>0</v>
      </c>
      <c r="R681" s="414">
        <v>0</v>
      </c>
      <c r="S681" s="378">
        <v>0</v>
      </c>
      <c r="T681" s="415">
        <v>0</v>
      </c>
      <c r="U681" s="378">
        <v>0</v>
      </c>
      <c r="V681" s="378">
        <v>0</v>
      </c>
      <c r="W681" s="378">
        <v>0</v>
      </c>
      <c r="X681" s="378">
        <v>0</v>
      </c>
      <c r="Y681" s="416">
        <v>0</v>
      </c>
      <c r="Z681" s="280"/>
      <c r="AA681" s="241">
        <v>404100</v>
      </c>
      <c r="AB681" s="417">
        <v>76.25</v>
      </c>
      <c r="AC681" s="417">
        <v>99.666666666666671</v>
      </c>
      <c r="AD681" s="20">
        <v>46</v>
      </c>
      <c r="AE681" s="20">
        <v>8</v>
      </c>
      <c r="AF681" s="20">
        <v>610</v>
      </c>
      <c r="AH681" s="418"/>
      <c r="AI681" s="378"/>
      <c r="AJ681" s="378"/>
      <c r="AK681" s="378"/>
      <c r="AL681" s="378"/>
      <c r="AM681" s="378"/>
      <c r="AN681" s="20"/>
      <c r="AO681" s="418"/>
      <c r="AP681" s="378"/>
      <c r="AQ681" s="378"/>
      <c r="AR681" s="378"/>
      <c r="AS681" s="378"/>
      <c r="AT681" s="378"/>
      <c r="AU681" s="20"/>
      <c r="AV681" s="418"/>
      <c r="AW681" s="378"/>
      <c r="AX681" s="378"/>
      <c r="AY681" s="378"/>
      <c r="AZ681" s="378"/>
      <c r="BA681" s="378"/>
      <c r="BB681" s="20"/>
    </row>
    <row r="682" spans="1:54" x14ac:dyDescent="0.3">
      <c r="A682" s="21" t="s">
        <v>1698</v>
      </c>
      <c r="B682" s="21" t="s">
        <v>2</v>
      </c>
      <c r="C682" s="21" t="s">
        <v>2</v>
      </c>
      <c r="D682" s="299" t="s">
        <v>1998</v>
      </c>
      <c r="E682" s="435" t="s">
        <v>1972</v>
      </c>
      <c r="F682" s="299" t="s">
        <v>10</v>
      </c>
      <c r="G682" s="299" t="s">
        <v>38</v>
      </c>
      <c r="H682" s="241">
        <v>323700</v>
      </c>
      <c r="I682" s="20">
        <v>392</v>
      </c>
      <c r="J682" s="20">
        <v>6</v>
      </c>
      <c r="K682" s="417">
        <v>65.333333333333329</v>
      </c>
      <c r="L682" s="243">
        <v>392</v>
      </c>
      <c r="M682" s="20">
        <v>6</v>
      </c>
      <c r="N682" s="20">
        <v>65.333333333333329</v>
      </c>
      <c r="O682" s="20">
        <v>0</v>
      </c>
      <c r="P682" s="20">
        <v>0</v>
      </c>
      <c r="Q682" s="20">
        <v>0</v>
      </c>
      <c r="R682" s="414">
        <v>0</v>
      </c>
      <c r="S682" s="378">
        <v>0</v>
      </c>
      <c r="T682" s="415">
        <v>0</v>
      </c>
      <c r="U682" s="378">
        <v>0</v>
      </c>
      <c r="V682" s="378">
        <v>0</v>
      </c>
      <c r="W682" s="378">
        <v>0</v>
      </c>
      <c r="X682" s="378">
        <v>0</v>
      </c>
      <c r="Y682" s="416">
        <v>0</v>
      </c>
      <c r="Z682" s="298"/>
      <c r="AA682" s="241">
        <v>280800</v>
      </c>
      <c r="AB682" s="417">
        <v>30</v>
      </c>
      <c r="AC682" s="417">
        <v>30</v>
      </c>
      <c r="AD682" s="20">
        <v>115</v>
      </c>
      <c r="AE682" s="20">
        <v>3</v>
      </c>
      <c r="AF682" s="20">
        <v>90</v>
      </c>
      <c r="AH682" s="379"/>
      <c r="AI682" s="378"/>
      <c r="AJ682" s="378"/>
      <c r="AK682" s="378"/>
      <c r="AL682" s="378"/>
      <c r="AM682" s="378"/>
      <c r="AN682" s="20"/>
      <c r="AO682" s="418"/>
      <c r="AP682" s="378"/>
      <c r="AQ682" s="378"/>
      <c r="AR682" s="378"/>
      <c r="AS682" s="378"/>
      <c r="AT682" s="378"/>
      <c r="AU682" s="20"/>
      <c r="AV682" s="418"/>
      <c r="AW682" s="378"/>
      <c r="AX682" s="378"/>
      <c r="AY682" s="378"/>
      <c r="AZ682" s="378"/>
      <c r="BA682" s="378"/>
      <c r="BB682" s="20"/>
    </row>
    <row r="683" spans="1:54" x14ac:dyDescent="0.3">
      <c r="A683" s="21" t="s">
        <v>1418</v>
      </c>
      <c r="B683" s="21" t="s">
        <v>21</v>
      </c>
      <c r="C683" s="21" t="s">
        <v>21</v>
      </c>
      <c r="D683" s="299" t="s">
        <v>1998</v>
      </c>
      <c r="E683" s="299" t="s">
        <v>38</v>
      </c>
      <c r="F683" s="299" t="s">
        <v>38</v>
      </c>
      <c r="G683" s="299" t="s">
        <v>1998</v>
      </c>
      <c r="H683" s="241">
        <v>308600</v>
      </c>
      <c r="I683" s="20">
        <v>1233</v>
      </c>
      <c r="J683" s="20">
        <v>22</v>
      </c>
      <c r="K683" s="417">
        <v>56.045454545454547</v>
      </c>
      <c r="L683" s="243">
        <v>1233</v>
      </c>
      <c r="M683" s="20">
        <v>22</v>
      </c>
      <c r="N683" s="20">
        <v>56.045454545454547</v>
      </c>
      <c r="O683" s="20">
        <v>1300</v>
      </c>
      <c r="P683" s="20">
        <v>22</v>
      </c>
      <c r="Q683" s="20">
        <v>59.1</v>
      </c>
      <c r="R683" s="414">
        <v>444</v>
      </c>
      <c r="S683" s="378">
        <v>8</v>
      </c>
      <c r="T683" s="415">
        <v>55.5</v>
      </c>
      <c r="U683" s="378">
        <v>345</v>
      </c>
      <c r="V683" s="378">
        <v>8</v>
      </c>
      <c r="W683" s="378">
        <v>43.13</v>
      </c>
      <c r="X683" s="378">
        <v>0</v>
      </c>
      <c r="Y683" s="416">
        <v>0</v>
      </c>
      <c r="Z683" s="298"/>
      <c r="AA683" s="241">
        <v>283500</v>
      </c>
      <c r="AB683" s="417">
        <v>51</v>
      </c>
      <c r="AC683" s="417">
        <v>39.333333333333336</v>
      </c>
      <c r="AD683" s="20">
        <v>100</v>
      </c>
      <c r="AE683" s="20">
        <v>5</v>
      </c>
      <c r="AF683" s="20">
        <v>255</v>
      </c>
      <c r="AH683" s="379"/>
      <c r="AI683" s="378"/>
      <c r="AJ683" s="378"/>
      <c r="AK683" s="378"/>
      <c r="AL683" s="378"/>
      <c r="AM683" s="378"/>
      <c r="AN683" s="63"/>
      <c r="AO683" s="418"/>
      <c r="AP683" s="378"/>
      <c r="AQ683" s="378"/>
      <c r="AR683" s="378"/>
      <c r="AS683" s="378"/>
      <c r="AT683" s="378"/>
      <c r="AU683" s="63"/>
      <c r="AV683" s="418"/>
      <c r="AW683" s="378"/>
      <c r="AX683" s="378"/>
      <c r="AY683" s="378"/>
      <c r="AZ683" s="378"/>
      <c r="BA683" s="378"/>
      <c r="BB683" s="63"/>
    </row>
    <row r="684" spans="1:54" x14ac:dyDescent="0.3">
      <c r="A684" s="21" t="s">
        <v>1007</v>
      </c>
      <c r="B684" s="21" t="s">
        <v>21</v>
      </c>
      <c r="C684" s="21" t="s">
        <v>21</v>
      </c>
      <c r="D684" s="299" t="s">
        <v>1998</v>
      </c>
      <c r="E684" s="299" t="s">
        <v>1972</v>
      </c>
      <c r="F684" s="299" t="s">
        <v>1972</v>
      </c>
      <c r="G684" s="299" t="s">
        <v>1998</v>
      </c>
      <c r="H684" s="241">
        <v>371500</v>
      </c>
      <c r="I684" s="20">
        <v>1417</v>
      </c>
      <c r="J684" s="20">
        <v>21</v>
      </c>
      <c r="K684" s="417">
        <v>67.476190476190482</v>
      </c>
      <c r="L684" s="243">
        <v>1417</v>
      </c>
      <c r="M684" s="20">
        <v>21</v>
      </c>
      <c r="N684" s="20">
        <v>67.476190476190482</v>
      </c>
      <c r="O684" s="20">
        <v>627</v>
      </c>
      <c r="P684" s="20">
        <v>13</v>
      </c>
      <c r="Q684" s="20">
        <v>48.2</v>
      </c>
      <c r="R684" s="414">
        <v>314</v>
      </c>
      <c r="S684" s="378">
        <v>5</v>
      </c>
      <c r="T684" s="415">
        <v>62.8</v>
      </c>
      <c r="U684" s="378">
        <v>96</v>
      </c>
      <c r="V684" s="378">
        <v>2</v>
      </c>
      <c r="W684" s="378">
        <v>48</v>
      </c>
      <c r="X684" s="378">
        <v>0</v>
      </c>
      <c r="Y684" s="416">
        <v>0</v>
      </c>
      <c r="Z684" s="298"/>
      <c r="AA684" s="241">
        <v>369000</v>
      </c>
      <c r="AB684" s="417">
        <v>65.375</v>
      </c>
      <c r="AC684" s="417">
        <v>91.666666666666671</v>
      </c>
      <c r="AD684" s="20">
        <v>17</v>
      </c>
      <c r="AE684" s="20">
        <v>8</v>
      </c>
      <c r="AF684" s="20">
        <v>523</v>
      </c>
      <c r="AH684" s="379"/>
      <c r="AI684" s="378"/>
      <c r="AJ684" s="378"/>
      <c r="AK684" s="378"/>
      <c r="AL684" s="378"/>
      <c r="AM684" s="378"/>
      <c r="AN684" s="63"/>
      <c r="AO684" s="418"/>
      <c r="AP684" s="378"/>
      <c r="AQ684" s="378"/>
      <c r="AR684" s="378"/>
      <c r="AS684" s="378"/>
      <c r="AT684" s="378"/>
      <c r="AU684" s="63"/>
      <c r="AV684" s="418"/>
      <c r="AW684" s="378"/>
      <c r="AX684" s="378"/>
      <c r="AY684" s="378"/>
      <c r="AZ684" s="378"/>
      <c r="BA684" s="378"/>
      <c r="BB684" s="63"/>
    </row>
    <row r="685" spans="1:54" x14ac:dyDescent="0.3">
      <c r="A685" s="199" t="s">
        <v>1568</v>
      </c>
      <c r="B685" s="199" t="s">
        <v>22</v>
      </c>
      <c r="C685" s="199" t="s">
        <v>22</v>
      </c>
      <c r="D685" s="441" t="s">
        <v>1998</v>
      </c>
      <c r="E685" s="441" t="s">
        <v>38</v>
      </c>
      <c r="F685" s="441" t="s">
        <v>38</v>
      </c>
      <c r="G685" s="441" t="s">
        <v>1998</v>
      </c>
      <c r="H685" s="245">
        <v>123900</v>
      </c>
      <c r="I685" s="246">
        <v>123</v>
      </c>
      <c r="J685" s="246">
        <v>5</v>
      </c>
      <c r="K685" s="442">
        <v>24.6</v>
      </c>
      <c r="L685" s="322">
        <v>123</v>
      </c>
      <c r="M685" s="246">
        <v>5</v>
      </c>
      <c r="N685" s="246">
        <v>24.6</v>
      </c>
      <c r="O685" s="246">
        <v>12</v>
      </c>
      <c r="P685" s="246">
        <v>1</v>
      </c>
      <c r="Q685" s="246">
        <v>12</v>
      </c>
      <c r="R685" s="443">
        <v>0</v>
      </c>
      <c r="S685" s="444">
        <v>0</v>
      </c>
      <c r="T685" s="445">
        <v>0</v>
      </c>
      <c r="U685" s="444">
        <v>0</v>
      </c>
      <c r="V685" s="444">
        <v>0</v>
      </c>
      <c r="W685" s="444">
        <v>0</v>
      </c>
      <c r="X685" s="444">
        <v>0</v>
      </c>
      <c r="Y685" s="446">
        <v>0</v>
      </c>
      <c r="Z685" s="301"/>
      <c r="AA685" s="245">
        <v>123900</v>
      </c>
      <c r="AB685" s="442">
        <v>0</v>
      </c>
      <c r="AC685" s="442">
        <v>0</v>
      </c>
      <c r="AD685" s="246">
        <v>23</v>
      </c>
      <c r="AE685" s="246">
        <v>0</v>
      </c>
      <c r="AF685" s="246">
        <v>0</v>
      </c>
      <c r="AG685" s="200"/>
      <c r="AH685" s="450"/>
      <c r="AI685" s="444"/>
      <c r="AJ685" s="444"/>
      <c r="AK685" s="444"/>
      <c r="AL685" s="444"/>
      <c r="AM685" s="444"/>
      <c r="AN685" s="447"/>
      <c r="AO685" s="450"/>
      <c r="AP685" s="444"/>
      <c r="AQ685" s="444"/>
      <c r="AR685" s="444"/>
      <c r="AS685" s="444"/>
      <c r="AT685" s="444"/>
      <c r="AU685" s="447"/>
      <c r="AV685" s="450"/>
      <c r="AW685" s="444"/>
      <c r="AX685" s="444"/>
      <c r="AY685" s="444"/>
      <c r="AZ685" s="444"/>
      <c r="BA685" s="444"/>
      <c r="BB685" s="447"/>
    </row>
    <row r="686" spans="1:54" x14ac:dyDescent="0.3">
      <c r="A686" s="21" t="s">
        <v>1419</v>
      </c>
      <c r="B686" s="21" t="s">
        <v>18</v>
      </c>
      <c r="C686" s="21" t="s">
        <v>18</v>
      </c>
      <c r="D686" s="299" t="s">
        <v>1998</v>
      </c>
      <c r="E686" s="299" t="s">
        <v>11</v>
      </c>
      <c r="F686" s="299" t="s">
        <v>11</v>
      </c>
      <c r="G686" s="299" t="s">
        <v>1998</v>
      </c>
      <c r="H686" s="241">
        <v>438500</v>
      </c>
      <c r="I686" s="20">
        <v>1354</v>
      </c>
      <c r="J686" s="20">
        <v>17</v>
      </c>
      <c r="K686" s="417">
        <v>79.647058823529406</v>
      </c>
      <c r="L686" s="243">
        <v>1354</v>
      </c>
      <c r="M686" s="20">
        <v>17</v>
      </c>
      <c r="N686" s="20">
        <v>79.647058823529406</v>
      </c>
      <c r="O686" s="20">
        <v>1414</v>
      </c>
      <c r="P686" s="20">
        <v>16</v>
      </c>
      <c r="Q686" s="20">
        <v>88.4</v>
      </c>
      <c r="R686" s="414">
        <v>719</v>
      </c>
      <c r="S686" s="378">
        <v>7</v>
      </c>
      <c r="T686" s="415">
        <v>102.7</v>
      </c>
      <c r="U686" s="378">
        <v>1377</v>
      </c>
      <c r="V686" s="378">
        <v>16</v>
      </c>
      <c r="W686" s="378">
        <v>86.06</v>
      </c>
      <c r="X686" s="378">
        <v>1336</v>
      </c>
      <c r="Y686" s="416">
        <v>15</v>
      </c>
      <c r="Z686" s="21"/>
      <c r="AA686" s="241">
        <v>422700</v>
      </c>
      <c r="AB686" s="417">
        <v>75.5</v>
      </c>
      <c r="AC686" s="417">
        <v>77.333333333333329</v>
      </c>
      <c r="AD686" s="20">
        <v>93</v>
      </c>
      <c r="AE686" s="20">
        <v>4</v>
      </c>
      <c r="AF686" s="20">
        <v>302</v>
      </c>
      <c r="AH686" s="379"/>
      <c r="AI686" s="378"/>
      <c r="AJ686" s="378"/>
      <c r="AK686" s="378"/>
      <c r="AL686" s="378"/>
      <c r="AM686" s="378"/>
      <c r="AN686" s="20"/>
      <c r="AO686" s="418"/>
      <c r="AP686" s="378"/>
      <c r="AQ686" s="378"/>
      <c r="AR686" s="378"/>
      <c r="AS686" s="378"/>
      <c r="AT686" s="378"/>
      <c r="AU686" s="20"/>
      <c r="AV686" s="418"/>
      <c r="AW686" s="378"/>
      <c r="AX686" s="378"/>
      <c r="AY686" s="378"/>
      <c r="AZ686" s="378"/>
      <c r="BA686" s="378"/>
      <c r="BB686" s="20"/>
    </row>
    <row r="687" spans="1:54" x14ac:dyDescent="0.3">
      <c r="A687" s="21" t="s">
        <v>932</v>
      </c>
      <c r="B687" s="21" t="s">
        <v>13</v>
      </c>
      <c r="C687" s="21" t="s">
        <v>13</v>
      </c>
      <c r="D687" s="299" t="s">
        <v>1998</v>
      </c>
      <c r="E687" s="299" t="s">
        <v>9</v>
      </c>
      <c r="F687" s="299" t="s">
        <v>9</v>
      </c>
      <c r="G687" s="299" t="s">
        <v>1998</v>
      </c>
      <c r="H687" s="241">
        <v>381500</v>
      </c>
      <c r="I687" s="20">
        <v>1455</v>
      </c>
      <c r="J687" s="20">
        <v>21</v>
      </c>
      <c r="K687" s="417">
        <v>69.285714285714292</v>
      </c>
      <c r="L687" s="243">
        <v>1455</v>
      </c>
      <c r="M687" s="20">
        <v>21</v>
      </c>
      <c r="N687" s="20">
        <v>69.285714285714292</v>
      </c>
      <c r="O687" s="20">
        <v>1315</v>
      </c>
      <c r="P687" s="20">
        <v>22</v>
      </c>
      <c r="Q687" s="20">
        <v>59.8</v>
      </c>
      <c r="R687" s="414">
        <v>915</v>
      </c>
      <c r="S687" s="378">
        <v>16</v>
      </c>
      <c r="T687" s="415">
        <v>57.2</v>
      </c>
      <c r="U687" s="378">
        <v>34</v>
      </c>
      <c r="V687" s="378">
        <v>1</v>
      </c>
      <c r="W687" s="378">
        <v>34</v>
      </c>
      <c r="X687" s="378">
        <v>194</v>
      </c>
      <c r="Y687" s="416">
        <v>4</v>
      </c>
      <c r="Z687" s="298"/>
      <c r="AA687" s="241">
        <v>313400</v>
      </c>
      <c r="AB687" s="417">
        <v>55.5</v>
      </c>
      <c r="AC687" s="417">
        <v>53.333333333333336</v>
      </c>
      <c r="AD687" s="20">
        <v>53</v>
      </c>
      <c r="AE687" s="20">
        <v>8</v>
      </c>
      <c r="AF687" s="20">
        <v>444</v>
      </c>
      <c r="AH687" s="379"/>
      <c r="AI687" s="378"/>
      <c r="AJ687" s="378"/>
      <c r="AK687" s="378"/>
      <c r="AL687" s="378"/>
      <c r="AM687" s="378"/>
      <c r="AN687" s="20"/>
      <c r="AO687" s="418"/>
      <c r="AP687" s="378"/>
      <c r="AQ687" s="378"/>
      <c r="AR687" s="378"/>
      <c r="AS687" s="378"/>
      <c r="AT687" s="378"/>
      <c r="AU687" s="20"/>
      <c r="AV687" s="418"/>
      <c r="AW687" s="378"/>
      <c r="AX687" s="378"/>
      <c r="AY687" s="378"/>
      <c r="AZ687" s="378"/>
      <c r="BA687" s="378"/>
      <c r="BB687" s="20"/>
    </row>
    <row r="688" spans="1:54" x14ac:dyDescent="0.3">
      <c r="A688" s="21" t="s">
        <v>1420</v>
      </c>
      <c r="B688" s="21" t="s">
        <v>41</v>
      </c>
      <c r="C688" s="21" t="s">
        <v>41</v>
      </c>
      <c r="D688" s="299" t="s">
        <v>1998</v>
      </c>
      <c r="E688" s="299" t="s">
        <v>10</v>
      </c>
      <c r="F688" s="299" t="s">
        <v>10</v>
      </c>
      <c r="G688" s="299" t="s">
        <v>1998</v>
      </c>
      <c r="H688" s="241">
        <v>604400</v>
      </c>
      <c r="I688" s="20">
        <v>1976</v>
      </c>
      <c r="J688" s="20">
        <v>18</v>
      </c>
      <c r="K688" s="417">
        <v>109.77777777777777</v>
      </c>
      <c r="L688" s="243">
        <v>1976</v>
      </c>
      <c r="M688" s="20">
        <v>18</v>
      </c>
      <c r="N688" s="20">
        <v>109.77777777777777</v>
      </c>
      <c r="O688" s="20">
        <v>2772</v>
      </c>
      <c r="P688" s="20">
        <v>22</v>
      </c>
      <c r="Q688" s="20">
        <v>126</v>
      </c>
      <c r="R688" s="414">
        <v>2082</v>
      </c>
      <c r="S688" s="378">
        <v>17</v>
      </c>
      <c r="T688" s="415">
        <v>122.5</v>
      </c>
      <c r="U688" s="378">
        <v>1900</v>
      </c>
      <c r="V688" s="378">
        <v>20</v>
      </c>
      <c r="W688" s="378">
        <v>95</v>
      </c>
      <c r="X688" s="378">
        <v>1983</v>
      </c>
      <c r="Y688" s="416">
        <v>21</v>
      </c>
      <c r="Z688" s="298"/>
      <c r="AA688" s="241">
        <v>524100</v>
      </c>
      <c r="AB688" s="417">
        <v>92.2</v>
      </c>
      <c r="AC688" s="417">
        <v>91.666666666666671</v>
      </c>
      <c r="AD688" s="20">
        <v>75</v>
      </c>
      <c r="AE688" s="20">
        <v>5</v>
      </c>
      <c r="AF688" s="20">
        <v>461</v>
      </c>
      <c r="AH688" s="379"/>
      <c r="AI688" s="378"/>
      <c r="AJ688" s="378"/>
      <c r="AK688" s="378"/>
      <c r="AL688" s="378"/>
      <c r="AM688" s="378"/>
      <c r="AN688" s="21"/>
      <c r="AO688" s="418"/>
      <c r="AP688" s="378"/>
      <c r="AQ688" s="378"/>
      <c r="AR688" s="378"/>
      <c r="AS688" s="378"/>
      <c r="AT688" s="378"/>
      <c r="AU688" s="21"/>
      <c r="AV688" s="418"/>
      <c r="AW688" s="378"/>
      <c r="AX688" s="378"/>
      <c r="AY688" s="378"/>
      <c r="AZ688" s="378"/>
      <c r="BA688" s="378"/>
      <c r="BB688" s="21"/>
    </row>
    <row r="689" spans="1:59" x14ac:dyDescent="0.3">
      <c r="A689" s="199" t="s">
        <v>1956</v>
      </c>
      <c r="B689" s="199" t="s">
        <v>14</v>
      </c>
      <c r="C689" s="199" t="s">
        <v>1020</v>
      </c>
      <c r="D689" s="441" t="s">
        <v>1020</v>
      </c>
      <c r="E689" s="441" t="s">
        <v>11</v>
      </c>
      <c r="F689" s="441" t="s">
        <v>1020</v>
      </c>
      <c r="G689" s="441" t="s">
        <v>1020</v>
      </c>
      <c r="H689" s="245">
        <v>102400</v>
      </c>
      <c r="I689" s="246" t="s">
        <v>1020</v>
      </c>
      <c r="J689" s="246" t="s">
        <v>1020</v>
      </c>
      <c r="K689" s="442" t="s">
        <v>1020</v>
      </c>
      <c r="L689" s="322" t="s">
        <v>1020</v>
      </c>
      <c r="M689" s="246" t="s">
        <v>1020</v>
      </c>
      <c r="N689" s="246" t="s">
        <v>1020</v>
      </c>
      <c r="O689" s="246" t="s">
        <v>1020</v>
      </c>
      <c r="P689" s="246" t="s">
        <v>1020</v>
      </c>
      <c r="Q689" s="246" t="s">
        <v>1020</v>
      </c>
      <c r="R689" s="443" t="s">
        <v>1020</v>
      </c>
      <c r="S689" s="444" t="s">
        <v>1020</v>
      </c>
      <c r="T689" s="445" t="s">
        <v>1020</v>
      </c>
      <c r="U689" s="444" t="s">
        <v>1020</v>
      </c>
      <c r="V689" s="444" t="s">
        <v>1020</v>
      </c>
      <c r="W689" s="444" t="s">
        <v>1020</v>
      </c>
      <c r="X689" s="444" t="s">
        <v>1020</v>
      </c>
      <c r="Y689" s="446" t="s">
        <v>1020</v>
      </c>
      <c r="Z689" s="372"/>
      <c r="AA689" s="245">
        <v>102400</v>
      </c>
      <c r="AB689" s="442">
        <v>0</v>
      </c>
      <c r="AC689" s="442">
        <v>0</v>
      </c>
      <c r="AD689" s="246">
        <v>19</v>
      </c>
      <c r="AE689" s="246">
        <v>0</v>
      </c>
      <c r="AF689" s="246">
        <v>0</v>
      </c>
      <c r="AG689" s="200"/>
      <c r="AH689" s="449"/>
      <c r="AI689" s="444"/>
      <c r="AJ689" s="444"/>
      <c r="AK689" s="444"/>
      <c r="AL689" s="444"/>
      <c r="AM689" s="444"/>
      <c r="AN689" s="278"/>
      <c r="AO689" s="450"/>
      <c r="AP689" s="444"/>
      <c r="AQ689" s="444"/>
      <c r="AR689" s="444"/>
      <c r="AS689" s="444"/>
      <c r="AT689" s="444"/>
      <c r="AU689" s="278"/>
      <c r="AV689" s="450"/>
      <c r="AW689" s="444"/>
      <c r="AX689" s="444"/>
      <c r="AY689" s="444"/>
      <c r="AZ689" s="444"/>
      <c r="BA689" s="444"/>
      <c r="BB689" s="278"/>
    </row>
    <row r="690" spans="1:59" x14ac:dyDescent="0.3">
      <c r="A690" s="21" t="s">
        <v>1421</v>
      </c>
      <c r="B690" s="437" t="s">
        <v>17</v>
      </c>
      <c r="C690" s="21" t="s">
        <v>19</v>
      </c>
      <c r="D690" s="299" t="s">
        <v>38</v>
      </c>
      <c r="E690" s="299" t="s">
        <v>9</v>
      </c>
      <c r="F690" s="299" t="s">
        <v>9</v>
      </c>
      <c r="G690" s="299" t="s">
        <v>1998</v>
      </c>
      <c r="H690" s="241">
        <v>227200</v>
      </c>
      <c r="I690" s="20">
        <v>321</v>
      </c>
      <c r="J690" s="20">
        <v>7</v>
      </c>
      <c r="K690" s="417">
        <v>45.857142857142854</v>
      </c>
      <c r="L690" s="243">
        <v>321</v>
      </c>
      <c r="M690" s="20">
        <v>7</v>
      </c>
      <c r="N690" s="20">
        <v>45.857142857142854</v>
      </c>
      <c r="O690" s="20">
        <v>144</v>
      </c>
      <c r="P690" s="20">
        <v>4</v>
      </c>
      <c r="Q690" s="20">
        <v>36</v>
      </c>
      <c r="R690" s="414">
        <v>0</v>
      </c>
      <c r="S690" s="378">
        <v>0</v>
      </c>
      <c r="T690" s="415">
        <v>0</v>
      </c>
      <c r="U690" s="378">
        <v>266</v>
      </c>
      <c r="V690" s="378">
        <v>5</v>
      </c>
      <c r="W690" s="378">
        <v>53.2</v>
      </c>
      <c r="X690" s="378">
        <v>0</v>
      </c>
      <c r="Y690" s="416">
        <v>0</v>
      </c>
      <c r="Z690" s="298"/>
      <c r="AA690" s="241">
        <v>227200</v>
      </c>
      <c r="AB690" s="417">
        <v>0</v>
      </c>
      <c r="AC690" s="417">
        <v>0</v>
      </c>
      <c r="AD690" s="20">
        <v>43</v>
      </c>
      <c r="AE690" s="20">
        <v>0</v>
      </c>
      <c r="AF690" s="20">
        <v>0</v>
      </c>
      <c r="AH690" s="379"/>
      <c r="AI690" s="378"/>
      <c r="AJ690" s="378"/>
      <c r="AK690" s="378"/>
      <c r="AL690" s="378"/>
      <c r="AM690" s="378"/>
      <c r="AN690" s="25"/>
      <c r="AO690" s="418"/>
      <c r="AP690" s="378"/>
      <c r="AQ690" s="378"/>
      <c r="AR690" s="378"/>
      <c r="AS690" s="378"/>
      <c r="AT690" s="378"/>
      <c r="AU690" s="25"/>
      <c r="AV690" s="418"/>
      <c r="AW690" s="378"/>
      <c r="AX690" s="378"/>
      <c r="AY690" s="378"/>
      <c r="AZ690" s="378"/>
      <c r="BA690" s="378"/>
      <c r="BB690" s="25"/>
    </row>
    <row r="691" spans="1:59" x14ac:dyDescent="0.3">
      <c r="A691" s="21" t="s">
        <v>1422</v>
      </c>
      <c r="B691" s="21" t="s">
        <v>18</v>
      </c>
      <c r="C691" s="21" t="s">
        <v>18</v>
      </c>
      <c r="D691" s="299" t="s">
        <v>1998</v>
      </c>
      <c r="E691" s="299" t="s">
        <v>38</v>
      </c>
      <c r="F691" s="299" t="s">
        <v>38</v>
      </c>
      <c r="G691" s="299" t="s">
        <v>1998</v>
      </c>
      <c r="H691" s="241">
        <v>427900</v>
      </c>
      <c r="I691" s="20">
        <v>1710</v>
      </c>
      <c r="J691" s="20">
        <v>22</v>
      </c>
      <c r="K691" s="417">
        <v>77.727272727272734</v>
      </c>
      <c r="L691" s="243">
        <v>1710</v>
      </c>
      <c r="M691" s="20">
        <v>22</v>
      </c>
      <c r="N691" s="20">
        <v>77.727272727272734</v>
      </c>
      <c r="O691" s="20">
        <v>0</v>
      </c>
      <c r="P691" s="20">
        <v>0</v>
      </c>
      <c r="Q691" s="20">
        <v>0</v>
      </c>
      <c r="R691" s="414">
        <v>682</v>
      </c>
      <c r="S691" s="378">
        <v>12</v>
      </c>
      <c r="T691" s="415">
        <v>56.8</v>
      </c>
      <c r="U691" s="378">
        <v>124</v>
      </c>
      <c r="V691" s="378">
        <v>2</v>
      </c>
      <c r="W691" s="378">
        <v>62</v>
      </c>
      <c r="X691" s="378">
        <v>0</v>
      </c>
      <c r="Y691" s="416">
        <v>0</v>
      </c>
      <c r="Z691" s="63"/>
      <c r="AA691" s="241">
        <v>280300</v>
      </c>
      <c r="AB691" s="417">
        <v>40.200000000000003</v>
      </c>
      <c r="AC691" s="417">
        <v>34</v>
      </c>
      <c r="AD691" s="20">
        <v>81</v>
      </c>
      <c r="AE691" s="20">
        <v>5</v>
      </c>
      <c r="AF691" s="20">
        <v>201</v>
      </c>
      <c r="AH691" s="379"/>
      <c r="AI691" s="378"/>
      <c r="AJ691" s="378"/>
      <c r="AK691" s="378"/>
      <c r="AL691" s="378"/>
      <c r="AM691" s="378"/>
      <c r="AN691" s="203"/>
      <c r="AO691" s="418"/>
      <c r="AP691" s="378"/>
      <c r="AQ691" s="378"/>
      <c r="AR691" s="378"/>
      <c r="AS691" s="378"/>
      <c r="AT691" s="378"/>
      <c r="AU691" s="203"/>
      <c r="AV691" s="418"/>
      <c r="AW691" s="378"/>
      <c r="AX691" s="378"/>
      <c r="AY691" s="378"/>
      <c r="AZ691" s="378"/>
      <c r="BA691" s="378"/>
      <c r="BB691" s="203"/>
    </row>
    <row r="692" spans="1:59" x14ac:dyDescent="0.3">
      <c r="A692" s="21" t="s">
        <v>1423</v>
      </c>
      <c r="B692" s="437" t="s">
        <v>20</v>
      </c>
      <c r="C692" s="21" t="s">
        <v>18</v>
      </c>
      <c r="D692" s="299" t="s">
        <v>38</v>
      </c>
      <c r="E692" s="299" t="s">
        <v>10</v>
      </c>
      <c r="F692" s="299" t="s">
        <v>10</v>
      </c>
      <c r="G692" s="299" t="s">
        <v>1998</v>
      </c>
      <c r="H692" s="241">
        <v>265600</v>
      </c>
      <c r="I692" s="20">
        <v>268</v>
      </c>
      <c r="J692" s="20">
        <v>5</v>
      </c>
      <c r="K692" s="417">
        <v>53.6</v>
      </c>
      <c r="L692" s="243">
        <v>268</v>
      </c>
      <c r="M692" s="20">
        <v>5</v>
      </c>
      <c r="N692" s="20">
        <v>53.6</v>
      </c>
      <c r="O692" s="20">
        <v>0</v>
      </c>
      <c r="P692" s="20">
        <v>0</v>
      </c>
      <c r="Q692" s="20">
        <v>0</v>
      </c>
      <c r="R692" s="414">
        <v>0</v>
      </c>
      <c r="S692" s="378">
        <v>0</v>
      </c>
      <c r="T692" s="415">
        <v>0</v>
      </c>
      <c r="U692" s="378">
        <v>0</v>
      </c>
      <c r="V692" s="378">
        <v>0</v>
      </c>
      <c r="W692" s="378">
        <v>0</v>
      </c>
      <c r="X692" s="378">
        <v>0</v>
      </c>
      <c r="Y692" s="416">
        <v>0</v>
      </c>
      <c r="Z692" s="280"/>
      <c r="AA692" s="241">
        <v>265600</v>
      </c>
      <c r="AB692" s="417">
        <v>0</v>
      </c>
      <c r="AC692" s="417">
        <v>0</v>
      </c>
      <c r="AD692" s="20">
        <v>50</v>
      </c>
      <c r="AE692" s="20">
        <v>0</v>
      </c>
      <c r="AF692" s="20">
        <v>0</v>
      </c>
      <c r="AH692" s="418"/>
      <c r="AI692" s="378"/>
      <c r="AJ692" s="378"/>
      <c r="AK692" s="378"/>
      <c r="AL692" s="378"/>
      <c r="AM692" s="378"/>
      <c r="AN692" s="23"/>
      <c r="AO692" s="418"/>
      <c r="AP692" s="378"/>
      <c r="AQ692" s="378"/>
      <c r="AR692" s="378"/>
      <c r="AS692" s="378"/>
      <c r="AT692" s="378"/>
      <c r="AU692" s="23"/>
      <c r="AV692" s="418"/>
      <c r="AW692" s="378"/>
      <c r="AX692" s="378"/>
      <c r="AY692" s="378"/>
      <c r="AZ692" s="378"/>
      <c r="BA692" s="378"/>
      <c r="BB692" s="23"/>
    </row>
    <row r="693" spans="1:59" x14ac:dyDescent="0.3">
      <c r="A693" s="21" t="s">
        <v>1424</v>
      </c>
      <c r="B693" s="21" t="s">
        <v>24</v>
      </c>
      <c r="C693" s="21" t="s">
        <v>24</v>
      </c>
      <c r="D693" s="299" t="s">
        <v>1998</v>
      </c>
      <c r="E693" s="299" t="s">
        <v>10</v>
      </c>
      <c r="F693" s="299" t="s">
        <v>10</v>
      </c>
      <c r="G693" s="299" t="s">
        <v>1998</v>
      </c>
      <c r="H693" s="241">
        <v>367000</v>
      </c>
      <c r="I693" s="20">
        <v>800</v>
      </c>
      <c r="J693" s="20">
        <v>12</v>
      </c>
      <c r="K693" s="417">
        <v>66.666666666666671</v>
      </c>
      <c r="L693" s="243">
        <v>800</v>
      </c>
      <c r="M693" s="20">
        <v>12</v>
      </c>
      <c r="N693" s="20">
        <v>66.666666666666671</v>
      </c>
      <c r="O693" s="20">
        <v>185</v>
      </c>
      <c r="P693" s="20">
        <v>6</v>
      </c>
      <c r="Q693" s="20">
        <v>30.8</v>
      </c>
      <c r="R693" s="414">
        <v>503</v>
      </c>
      <c r="S693" s="378">
        <v>8</v>
      </c>
      <c r="T693" s="415">
        <v>62.9</v>
      </c>
      <c r="U693" s="378">
        <v>0</v>
      </c>
      <c r="V693" s="378">
        <v>0</v>
      </c>
      <c r="W693" s="378">
        <v>0</v>
      </c>
      <c r="X693" s="378">
        <v>0</v>
      </c>
      <c r="Y693" s="416">
        <v>0</v>
      </c>
      <c r="Z693" s="20"/>
      <c r="AA693" s="241">
        <v>309700</v>
      </c>
      <c r="AB693" s="417">
        <v>66.142857142857139</v>
      </c>
      <c r="AC693" s="417">
        <v>53.666666666666664</v>
      </c>
      <c r="AD693" s="20">
        <v>55</v>
      </c>
      <c r="AE693" s="20">
        <v>7</v>
      </c>
      <c r="AF693" s="20">
        <v>463</v>
      </c>
      <c r="AH693" s="379"/>
      <c r="AI693" s="378"/>
      <c r="AJ693" s="378"/>
      <c r="AK693" s="378"/>
      <c r="AL693" s="378"/>
      <c r="AM693" s="378"/>
      <c r="AN693" s="20"/>
      <c r="AO693" s="418"/>
      <c r="AP693" s="378"/>
      <c r="AQ693" s="378"/>
      <c r="AR693" s="378"/>
      <c r="AS693" s="378"/>
      <c r="AT693" s="378"/>
      <c r="AU693" s="20"/>
      <c r="AV693" s="418"/>
      <c r="AW693" s="378"/>
      <c r="AX693" s="378"/>
      <c r="AY693" s="378"/>
      <c r="AZ693" s="378"/>
      <c r="BA693" s="378"/>
      <c r="BB693" s="20"/>
    </row>
    <row r="694" spans="1:59" x14ac:dyDescent="0.3">
      <c r="A694" s="21" t="s">
        <v>1425</v>
      </c>
      <c r="B694" s="21" t="s">
        <v>22</v>
      </c>
      <c r="C694" s="21" t="s">
        <v>22</v>
      </c>
      <c r="D694" s="299" t="s">
        <v>1998</v>
      </c>
      <c r="E694" s="435" t="s">
        <v>38</v>
      </c>
      <c r="F694" s="299" t="s">
        <v>1972</v>
      </c>
      <c r="G694" s="299" t="s">
        <v>38</v>
      </c>
      <c r="H694" s="241">
        <v>377500</v>
      </c>
      <c r="I694" s="20">
        <v>1097</v>
      </c>
      <c r="J694" s="20">
        <v>16</v>
      </c>
      <c r="K694" s="417">
        <v>68.5625</v>
      </c>
      <c r="L694" s="243">
        <v>1097</v>
      </c>
      <c r="M694" s="20">
        <v>16</v>
      </c>
      <c r="N694" s="20">
        <v>68.5625</v>
      </c>
      <c r="O694" s="20">
        <v>1479</v>
      </c>
      <c r="P694" s="20">
        <v>19</v>
      </c>
      <c r="Q694" s="20">
        <v>77.8</v>
      </c>
      <c r="R694" s="414">
        <v>791</v>
      </c>
      <c r="S694" s="378">
        <v>12</v>
      </c>
      <c r="T694" s="415">
        <v>65.900000000000006</v>
      </c>
      <c r="U694" s="378">
        <v>964</v>
      </c>
      <c r="V694" s="378">
        <v>12</v>
      </c>
      <c r="W694" s="378">
        <v>80.33</v>
      </c>
      <c r="X694" s="378">
        <v>1408</v>
      </c>
      <c r="Y694" s="416">
        <v>22</v>
      </c>
      <c r="Z694" s="20"/>
      <c r="AA694" s="241">
        <v>311000</v>
      </c>
      <c r="AB694" s="417">
        <v>51.625</v>
      </c>
      <c r="AC694" s="417">
        <v>47.333333333333336</v>
      </c>
      <c r="AD694" s="20">
        <v>118</v>
      </c>
      <c r="AE694" s="20">
        <v>8</v>
      </c>
      <c r="AF694" s="20">
        <v>413</v>
      </c>
      <c r="AH694" s="418"/>
      <c r="AI694" s="378"/>
      <c r="AJ694" s="378"/>
      <c r="AK694" s="378"/>
      <c r="AL694" s="378"/>
      <c r="AM694" s="378"/>
      <c r="AN694" s="21"/>
      <c r="AO694" s="418"/>
      <c r="AP694" s="378"/>
      <c r="AQ694" s="378"/>
      <c r="AR694" s="378"/>
      <c r="AS694" s="378"/>
      <c r="AT694" s="378"/>
      <c r="AU694" s="21"/>
      <c r="AV694" s="418"/>
      <c r="AW694" s="378"/>
      <c r="AX694" s="378"/>
      <c r="AY694" s="378"/>
      <c r="AZ694" s="378"/>
      <c r="BA694" s="378"/>
      <c r="BB694" s="21"/>
    </row>
    <row r="695" spans="1:59" s="200" customFormat="1" x14ac:dyDescent="0.3">
      <c r="A695" s="21" t="s">
        <v>1426</v>
      </c>
      <c r="B695" s="21" t="s">
        <v>15</v>
      </c>
      <c r="C695" s="21" t="s">
        <v>15</v>
      </c>
      <c r="D695" s="299" t="s">
        <v>1998</v>
      </c>
      <c r="E695" s="299" t="s">
        <v>9</v>
      </c>
      <c r="F695" s="299" t="s">
        <v>9</v>
      </c>
      <c r="G695" s="299" t="s">
        <v>1998</v>
      </c>
      <c r="H695" s="241">
        <v>254600</v>
      </c>
      <c r="I695" s="20">
        <v>289</v>
      </c>
      <c r="J695" s="20">
        <v>5</v>
      </c>
      <c r="K695" s="417">
        <v>57.8</v>
      </c>
      <c r="L695" s="243">
        <v>289</v>
      </c>
      <c r="M695" s="20">
        <v>5</v>
      </c>
      <c r="N695" s="20">
        <v>57.8</v>
      </c>
      <c r="O695" s="20">
        <v>939</v>
      </c>
      <c r="P695" s="20">
        <v>16</v>
      </c>
      <c r="Q695" s="20">
        <v>58.7</v>
      </c>
      <c r="R695" s="414">
        <v>549</v>
      </c>
      <c r="S695" s="378">
        <v>10</v>
      </c>
      <c r="T695" s="415">
        <v>54.9</v>
      </c>
      <c r="U695" s="378">
        <v>0</v>
      </c>
      <c r="V695" s="378">
        <v>0</v>
      </c>
      <c r="W695" s="378">
        <v>0</v>
      </c>
      <c r="X695" s="378">
        <v>742</v>
      </c>
      <c r="Y695" s="416">
        <v>11</v>
      </c>
      <c r="Z695" s="298"/>
      <c r="AA695" s="241">
        <v>254600</v>
      </c>
      <c r="AB695" s="417">
        <v>0</v>
      </c>
      <c r="AC695" s="417">
        <v>0</v>
      </c>
      <c r="AD695" s="20">
        <v>48</v>
      </c>
      <c r="AE695" s="20">
        <v>0</v>
      </c>
      <c r="AF695" s="20">
        <v>0</v>
      </c>
      <c r="AG695"/>
      <c r="AH695" s="418"/>
      <c r="AI695" s="378"/>
      <c r="AJ695" s="378"/>
      <c r="AK695" s="378"/>
      <c r="AL695" s="378"/>
      <c r="AM695" s="378"/>
      <c r="AN695" s="20"/>
      <c r="AO695" s="418"/>
      <c r="AP695" s="378"/>
      <c r="AQ695" s="378"/>
      <c r="AR695" s="378"/>
      <c r="AS695" s="378"/>
      <c r="AT695" s="378"/>
      <c r="AU695" s="20"/>
      <c r="AV695" s="418"/>
      <c r="AW695" s="378"/>
      <c r="AX695" s="378"/>
      <c r="AY695" s="378"/>
      <c r="AZ695" s="378"/>
      <c r="BA695" s="378"/>
      <c r="BB695" s="20"/>
      <c r="BC695"/>
      <c r="BD695"/>
      <c r="BE695"/>
      <c r="BF695"/>
      <c r="BG695"/>
    </row>
    <row r="696" spans="1:59" x14ac:dyDescent="0.3">
      <c r="A696" s="21" t="s">
        <v>1427</v>
      </c>
      <c r="B696" s="21" t="s">
        <v>18</v>
      </c>
      <c r="C696" s="21" t="s">
        <v>18</v>
      </c>
      <c r="D696" s="299" t="s">
        <v>1998</v>
      </c>
      <c r="E696" s="299" t="s">
        <v>9</v>
      </c>
      <c r="F696" s="299" t="s">
        <v>9</v>
      </c>
      <c r="G696" s="299" t="s">
        <v>1998</v>
      </c>
      <c r="H696" s="241">
        <v>604000</v>
      </c>
      <c r="I696" s="20">
        <v>1865</v>
      </c>
      <c r="J696" s="20">
        <v>17</v>
      </c>
      <c r="K696" s="417">
        <v>109.70588235294117</v>
      </c>
      <c r="L696" s="243">
        <v>1865</v>
      </c>
      <c r="M696" s="20">
        <v>17</v>
      </c>
      <c r="N696" s="20">
        <v>109.70588235294117</v>
      </c>
      <c r="O696" s="20">
        <v>2152</v>
      </c>
      <c r="P696" s="20">
        <v>20</v>
      </c>
      <c r="Q696" s="20">
        <v>107.6</v>
      </c>
      <c r="R696" s="414">
        <v>1402</v>
      </c>
      <c r="S696" s="378">
        <v>14</v>
      </c>
      <c r="T696" s="415">
        <v>100.1</v>
      </c>
      <c r="U696" s="378">
        <v>2160</v>
      </c>
      <c r="V696" s="378">
        <v>22</v>
      </c>
      <c r="W696" s="378">
        <v>98.18</v>
      </c>
      <c r="X696" s="378">
        <v>1791</v>
      </c>
      <c r="Y696" s="416">
        <v>21</v>
      </c>
      <c r="Z696" s="298"/>
      <c r="AA696" s="241">
        <v>604900</v>
      </c>
      <c r="AB696" s="417">
        <v>106.42857142857143</v>
      </c>
      <c r="AC696" s="417">
        <v>111</v>
      </c>
      <c r="AD696" s="20">
        <v>120</v>
      </c>
      <c r="AE696" s="20">
        <v>7</v>
      </c>
      <c r="AF696" s="20">
        <v>745</v>
      </c>
      <c r="AH696" s="379"/>
      <c r="AI696" s="378"/>
      <c r="AJ696" s="378"/>
      <c r="AK696" s="378"/>
      <c r="AL696" s="378"/>
      <c r="AM696" s="378"/>
      <c r="AN696" s="23"/>
      <c r="AO696" s="418"/>
      <c r="AP696" s="378"/>
      <c r="AQ696" s="378"/>
      <c r="AR696" s="378"/>
      <c r="AS696" s="378"/>
      <c r="AT696" s="378"/>
      <c r="AU696" s="23"/>
      <c r="AV696" s="418"/>
      <c r="AW696" s="378"/>
      <c r="AX696" s="378"/>
      <c r="AY696" s="378"/>
      <c r="AZ696" s="378"/>
      <c r="BA696" s="378"/>
      <c r="BB696" s="23"/>
    </row>
    <row r="697" spans="1:59" x14ac:dyDescent="0.3">
      <c r="A697" s="21" t="s">
        <v>1008</v>
      </c>
      <c r="B697" s="437" t="s">
        <v>41</v>
      </c>
      <c r="C697" s="21" t="s">
        <v>26</v>
      </c>
      <c r="D697" s="299" t="s">
        <v>38</v>
      </c>
      <c r="E697" s="299" t="s">
        <v>9</v>
      </c>
      <c r="F697" s="299" t="s">
        <v>9</v>
      </c>
      <c r="G697" s="299" t="s">
        <v>1998</v>
      </c>
      <c r="H697" s="241">
        <v>216400</v>
      </c>
      <c r="I697" s="20">
        <v>262</v>
      </c>
      <c r="J697" s="20">
        <v>6</v>
      </c>
      <c r="K697" s="417">
        <v>43.666666666666664</v>
      </c>
      <c r="L697" s="243">
        <v>262</v>
      </c>
      <c r="M697" s="20">
        <v>6</v>
      </c>
      <c r="N697" s="20">
        <v>43.666666666666664</v>
      </c>
      <c r="O697" s="20">
        <v>993</v>
      </c>
      <c r="P697" s="20">
        <v>17</v>
      </c>
      <c r="Q697" s="20">
        <v>58.4</v>
      </c>
      <c r="R697" s="414">
        <v>0</v>
      </c>
      <c r="S697" s="378">
        <v>0</v>
      </c>
      <c r="T697" s="415">
        <v>0</v>
      </c>
      <c r="U697" s="378">
        <v>248</v>
      </c>
      <c r="V697" s="378">
        <v>5</v>
      </c>
      <c r="W697" s="378">
        <v>49.6</v>
      </c>
      <c r="X697" s="378">
        <v>0</v>
      </c>
      <c r="Y697" s="416">
        <v>0</v>
      </c>
      <c r="Z697" s="298"/>
      <c r="AA697" s="241">
        <v>356000</v>
      </c>
      <c r="AB697" s="417">
        <v>75.375</v>
      </c>
      <c r="AC697" s="417">
        <v>76.666666666666671</v>
      </c>
      <c r="AD697" s="20">
        <v>29</v>
      </c>
      <c r="AE697" s="20">
        <v>8</v>
      </c>
      <c r="AF697" s="20">
        <v>603</v>
      </c>
      <c r="AH697" s="379"/>
      <c r="AI697" s="378"/>
      <c r="AJ697" s="378"/>
      <c r="AK697" s="378"/>
      <c r="AL697" s="378"/>
      <c r="AM697" s="378"/>
      <c r="AN697" s="63"/>
      <c r="AO697" s="418"/>
      <c r="AP697" s="378"/>
      <c r="AQ697" s="378"/>
      <c r="AR697" s="378"/>
      <c r="AS697" s="378"/>
      <c r="AT697" s="378"/>
      <c r="AU697" s="63"/>
      <c r="AV697" s="418"/>
      <c r="AW697" s="378"/>
      <c r="AX697" s="378"/>
      <c r="AY697" s="378"/>
      <c r="AZ697" s="378"/>
      <c r="BA697" s="378"/>
      <c r="BB697" s="63"/>
    </row>
    <row r="698" spans="1:59" x14ac:dyDescent="0.3">
      <c r="A698" s="199" t="s">
        <v>1570</v>
      </c>
      <c r="B698" s="199" t="s">
        <v>19</v>
      </c>
      <c r="C698" s="199" t="s">
        <v>19</v>
      </c>
      <c r="D698" s="441" t="s">
        <v>1998</v>
      </c>
      <c r="E698" s="435" t="s">
        <v>38</v>
      </c>
      <c r="F698" s="441" t="s">
        <v>1972</v>
      </c>
      <c r="G698" s="441" t="s">
        <v>38</v>
      </c>
      <c r="H698" s="245">
        <v>123900</v>
      </c>
      <c r="I698" s="246">
        <v>27</v>
      </c>
      <c r="J698" s="246">
        <v>1</v>
      </c>
      <c r="K698" s="442">
        <v>27</v>
      </c>
      <c r="L698" s="322">
        <v>27</v>
      </c>
      <c r="M698" s="246">
        <v>1</v>
      </c>
      <c r="N698" s="246">
        <v>27</v>
      </c>
      <c r="O698" s="246">
        <v>125</v>
      </c>
      <c r="P698" s="246">
        <v>3</v>
      </c>
      <c r="Q698" s="246">
        <v>41.7</v>
      </c>
      <c r="R698" s="443">
        <v>0</v>
      </c>
      <c r="S698" s="444">
        <v>0</v>
      </c>
      <c r="T698" s="445">
        <v>0</v>
      </c>
      <c r="U698" s="444">
        <v>0</v>
      </c>
      <c r="V698" s="444">
        <v>0</v>
      </c>
      <c r="W698" s="444">
        <v>0</v>
      </c>
      <c r="X698" s="444">
        <v>0</v>
      </c>
      <c r="Y698" s="446">
        <v>0</v>
      </c>
      <c r="Z698" s="199"/>
      <c r="AA698" s="245">
        <v>113400</v>
      </c>
      <c r="AB698" s="442">
        <v>16</v>
      </c>
      <c r="AC698" s="442">
        <v>16</v>
      </c>
      <c r="AD698" s="246">
        <v>37</v>
      </c>
      <c r="AE698" s="246">
        <v>3</v>
      </c>
      <c r="AF698" s="246">
        <v>48</v>
      </c>
      <c r="AG698" s="200"/>
      <c r="AH698" s="449"/>
      <c r="AI698" s="444"/>
      <c r="AJ698" s="444"/>
      <c r="AK698" s="444"/>
      <c r="AL698" s="444"/>
      <c r="AM698" s="444"/>
      <c r="AN698" s="246"/>
      <c r="AO698" s="450"/>
      <c r="AP698" s="444"/>
      <c r="AQ698" s="444"/>
      <c r="AR698" s="444"/>
      <c r="AS698" s="444"/>
      <c r="AT698" s="444"/>
      <c r="AU698" s="246"/>
      <c r="AV698" s="450"/>
      <c r="AW698" s="444"/>
      <c r="AX698" s="444"/>
      <c r="AY698" s="444"/>
      <c r="AZ698" s="444"/>
      <c r="BA698" s="444"/>
      <c r="BB698" s="246"/>
    </row>
    <row r="699" spans="1:59" x14ac:dyDescent="0.3">
      <c r="A699" s="21" t="s">
        <v>1009</v>
      </c>
      <c r="B699" s="21" t="s">
        <v>12</v>
      </c>
      <c r="C699" s="21" t="s">
        <v>12</v>
      </c>
      <c r="D699" s="299" t="s">
        <v>1998</v>
      </c>
      <c r="E699" s="299" t="s">
        <v>11</v>
      </c>
      <c r="F699" s="299" t="s">
        <v>11</v>
      </c>
      <c r="G699" s="299" t="s">
        <v>1998</v>
      </c>
      <c r="H699" s="241">
        <v>262100.00000000003</v>
      </c>
      <c r="I699" s="20">
        <v>136</v>
      </c>
      <c r="J699" s="20">
        <v>2</v>
      </c>
      <c r="K699" s="417">
        <v>68</v>
      </c>
      <c r="L699" s="243">
        <v>136</v>
      </c>
      <c r="M699" s="20">
        <v>2</v>
      </c>
      <c r="N699" s="20">
        <v>68</v>
      </c>
      <c r="O699" s="20">
        <v>201</v>
      </c>
      <c r="P699" s="20">
        <v>2</v>
      </c>
      <c r="Q699" s="20">
        <v>100.5</v>
      </c>
      <c r="R699" s="414">
        <v>39</v>
      </c>
      <c r="S699" s="378">
        <v>1</v>
      </c>
      <c r="T699" s="415">
        <v>39</v>
      </c>
      <c r="U699" s="378">
        <v>0</v>
      </c>
      <c r="V699" s="378">
        <v>0</v>
      </c>
      <c r="W699" s="378">
        <v>0</v>
      </c>
      <c r="X699" s="378">
        <v>0</v>
      </c>
      <c r="Y699" s="416">
        <v>0</v>
      </c>
      <c r="Z699" s="280"/>
      <c r="AA699" s="241">
        <v>262100.00000000003</v>
      </c>
      <c r="AB699" s="417">
        <v>0</v>
      </c>
      <c r="AC699" s="417">
        <v>0</v>
      </c>
      <c r="AD699" s="20">
        <v>49</v>
      </c>
      <c r="AE699" s="20">
        <v>0</v>
      </c>
      <c r="AF699" s="20">
        <v>0</v>
      </c>
      <c r="AH699" s="379"/>
      <c r="AI699" s="378"/>
      <c r="AJ699" s="378"/>
      <c r="AK699" s="378"/>
      <c r="AL699" s="378"/>
      <c r="AM699" s="378"/>
      <c r="AN699" s="20"/>
      <c r="AO699" s="418"/>
      <c r="AP699" s="378"/>
      <c r="AQ699" s="378"/>
      <c r="AR699" s="378"/>
      <c r="AS699" s="378"/>
      <c r="AT699" s="378"/>
      <c r="AU699" s="20"/>
      <c r="AV699" s="418"/>
      <c r="AW699" s="378"/>
      <c r="AX699" s="378"/>
      <c r="AY699" s="378"/>
      <c r="AZ699" s="378"/>
      <c r="BA699" s="378"/>
      <c r="BB699" s="20"/>
    </row>
    <row r="700" spans="1:59" x14ac:dyDescent="0.3">
      <c r="A700" s="21" t="s">
        <v>1428</v>
      </c>
      <c r="B700" s="21" t="s">
        <v>15</v>
      </c>
      <c r="C700" s="21" t="s">
        <v>15</v>
      </c>
      <c r="D700" s="299" t="s">
        <v>1998</v>
      </c>
      <c r="E700" s="299" t="s">
        <v>1972</v>
      </c>
      <c r="F700" s="299" t="s">
        <v>1972</v>
      </c>
      <c r="G700" s="299" t="s">
        <v>1998</v>
      </c>
      <c r="H700" s="241">
        <v>378400</v>
      </c>
      <c r="I700" s="20">
        <v>1031</v>
      </c>
      <c r="J700" s="20">
        <v>15</v>
      </c>
      <c r="K700" s="417">
        <v>68.733333333333334</v>
      </c>
      <c r="L700" s="243">
        <v>1031</v>
      </c>
      <c r="M700" s="20">
        <v>15</v>
      </c>
      <c r="N700" s="20">
        <v>68.733333333333334</v>
      </c>
      <c r="O700" s="20">
        <v>1676</v>
      </c>
      <c r="P700" s="20">
        <v>18</v>
      </c>
      <c r="Q700" s="20">
        <v>93.1</v>
      </c>
      <c r="R700" s="414">
        <v>526</v>
      </c>
      <c r="S700" s="378">
        <v>10</v>
      </c>
      <c r="T700" s="415">
        <v>52.6</v>
      </c>
      <c r="U700" s="378">
        <v>1275</v>
      </c>
      <c r="V700" s="378">
        <v>18</v>
      </c>
      <c r="W700" s="378">
        <v>70.83</v>
      </c>
      <c r="X700" s="378">
        <v>1414</v>
      </c>
      <c r="Y700" s="416">
        <v>20</v>
      </c>
      <c r="Z700" s="298"/>
      <c r="AA700" s="241">
        <v>425100</v>
      </c>
      <c r="AB700" s="417">
        <v>80.5</v>
      </c>
      <c r="AC700" s="417">
        <v>98.333333333333329</v>
      </c>
      <c r="AD700" s="20">
        <v>12</v>
      </c>
      <c r="AE700" s="20">
        <v>6</v>
      </c>
      <c r="AF700" s="20">
        <v>483</v>
      </c>
      <c r="AH700" s="379"/>
      <c r="AI700" s="378"/>
      <c r="AJ700" s="378"/>
      <c r="AK700" s="378"/>
      <c r="AL700" s="378"/>
      <c r="AM700" s="378"/>
      <c r="AN700" s="21"/>
      <c r="AO700" s="418"/>
      <c r="AP700" s="378"/>
      <c r="AQ700" s="378"/>
      <c r="AR700" s="378"/>
      <c r="AS700" s="378"/>
      <c r="AT700" s="378"/>
      <c r="AU700" s="21"/>
      <c r="AV700" s="418"/>
      <c r="AW700" s="378"/>
      <c r="AX700" s="378"/>
      <c r="AY700" s="378"/>
      <c r="AZ700" s="378"/>
      <c r="BA700" s="378"/>
      <c r="BB700" s="21"/>
    </row>
    <row r="701" spans="1:59" x14ac:dyDescent="0.3">
      <c r="A701" s="199" t="s">
        <v>1010</v>
      </c>
      <c r="B701" s="199" t="s">
        <v>16</v>
      </c>
      <c r="C701" s="199" t="s">
        <v>16</v>
      </c>
      <c r="D701" s="441" t="s">
        <v>1998</v>
      </c>
      <c r="E701" s="441" t="s">
        <v>38</v>
      </c>
      <c r="F701" s="441" t="s">
        <v>38</v>
      </c>
      <c r="G701" s="441" t="s">
        <v>1998</v>
      </c>
      <c r="H701" s="245">
        <v>123900</v>
      </c>
      <c r="I701" s="246">
        <v>0</v>
      </c>
      <c r="J701" s="246">
        <v>0</v>
      </c>
      <c r="K701" s="442" t="s">
        <v>1020</v>
      </c>
      <c r="L701" s="322">
        <v>0</v>
      </c>
      <c r="M701" s="246">
        <v>0</v>
      </c>
      <c r="N701" s="246">
        <v>0</v>
      </c>
      <c r="O701" s="246">
        <v>24</v>
      </c>
      <c r="P701" s="246">
        <v>1</v>
      </c>
      <c r="Q701" s="246">
        <v>24</v>
      </c>
      <c r="R701" s="443">
        <v>185</v>
      </c>
      <c r="S701" s="444">
        <v>3</v>
      </c>
      <c r="T701" s="445">
        <v>61.7</v>
      </c>
      <c r="U701" s="444">
        <v>0</v>
      </c>
      <c r="V701" s="444">
        <v>0</v>
      </c>
      <c r="W701" s="444">
        <v>0</v>
      </c>
      <c r="X701" s="444">
        <v>0</v>
      </c>
      <c r="Y701" s="446">
        <v>0</v>
      </c>
      <c r="Z701" s="199"/>
      <c r="AA701" s="245">
        <v>148100</v>
      </c>
      <c r="AB701" s="442">
        <v>41.333333333333336</v>
      </c>
      <c r="AC701" s="442">
        <v>41.333333333333336</v>
      </c>
      <c r="AD701" s="246">
        <v>-3</v>
      </c>
      <c r="AE701" s="246">
        <v>3</v>
      </c>
      <c r="AF701" s="246">
        <v>124</v>
      </c>
      <c r="AG701" s="200"/>
      <c r="AH701" s="450"/>
      <c r="AI701" s="444"/>
      <c r="AJ701" s="444"/>
      <c r="AK701" s="444"/>
      <c r="AL701" s="444"/>
      <c r="AM701" s="444"/>
      <c r="AN701" s="199"/>
      <c r="AO701" s="450"/>
      <c r="AP701" s="444"/>
      <c r="AQ701" s="444"/>
      <c r="AR701" s="444"/>
      <c r="AS701" s="444"/>
      <c r="AT701" s="444"/>
      <c r="AU701" s="199"/>
      <c r="AV701" s="450"/>
      <c r="AW701" s="444"/>
      <c r="AX701" s="444"/>
      <c r="AY701" s="444"/>
      <c r="AZ701" s="444"/>
      <c r="BA701" s="444"/>
      <c r="BB701" s="199"/>
    </row>
    <row r="702" spans="1:59" x14ac:dyDescent="0.3">
      <c r="A702" s="21" t="s">
        <v>1429</v>
      </c>
      <c r="B702" s="21" t="s">
        <v>17</v>
      </c>
      <c r="C702" s="21" t="s">
        <v>17</v>
      </c>
      <c r="D702" s="299" t="s">
        <v>1998</v>
      </c>
      <c r="E702" s="435" t="s">
        <v>10</v>
      </c>
      <c r="F702" s="299" t="s">
        <v>1971</v>
      </c>
      <c r="G702" s="299" t="s">
        <v>38</v>
      </c>
      <c r="H702" s="241">
        <v>474800</v>
      </c>
      <c r="I702" s="20">
        <v>1896</v>
      </c>
      <c r="J702" s="20">
        <v>22</v>
      </c>
      <c r="K702" s="417">
        <v>86.181818181818187</v>
      </c>
      <c r="L702" s="243">
        <v>1896</v>
      </c>
      <c r="M702" s="20">
        <v>22</v>
      </c>
      <c r="N702" s="20">
        <v>86.181818181818187</v>
      </c>
      <c r="O702" s="20">
        <v>1890</v>
      </c>
      <c r="P702" s="20">
        <v>21</v>
      </c>
      <c r="Q702" s="20">
        <v>90</v>
      </c>
      <c r="R702" s="414">
        <v>1224</v>
      </c>
      <c r="S702" s="378">
        <v>15</v>
      </c>
      <c r="T702" s="415">
        <v>81.599999999999994</v>
      </c>
      <c r="U702" s="378">
        <v>1940</v>
      </c>
      <c r="V702" s="378">
        <v>22</v>
      </c>
      <c r="W702" s="378">
        <v>88.18</v>
      </c>
      <c r="X702" s="378">
        <v>1796</v>
      </c>
      <c r="Y702" s="416">
        <v>20</v>
      </c>
      <c r="Z702" s="298"/>
      <c r="AA702" s="241">
        <v>449200</v>
      </c>
      <c r="AB702" s="417">
        <v>82.5</v>
      </c>
      <c r="AC702" s="417">
        <v>87</v>
      </c>
      <c r="AD702" s="20">
        <v>70</v>
      </c>
      <c r="AE702" s="20">
        <v>8</v>
      </c>
      <c r="AF702" s="20">
        <v>660</v>
      </c>
      <c r="AH702" s="379"/>
      <c r="AI702" s="378"/>
      <c r="AJ702" s="378"/>
      <c r="AK702" s="378"/>
      <c r="AL702" s="378"/>
      <c r="AM702" s="378"/>
      <c r="AN702" s="21"/>
      <c r="AO702" s="418"/>
      <c r="AP702" s="378"/>
      <c r="AQ702" s="378"/>
      <c r="AR702" s="378"/>
      <c r="AS702" s="378"/>
      <c r="AT702" s="378"/>
      <c r="AU702" s="63"/>
      <c r="AV702" s="418"/>
      <c r="AW702" s="378"/>
      <c r="AX702" s="378"/>
      <c r="AY702" s="378"/>
      <c r="AZ702" s="378"/>
      <c r="BA702" s="378"/>
      <c r="BB702" s="63"/>
    </row>
    <row r="703" spans="1:59" x14ac:dyDescent="0.3">
      <c r="A703" s="21" t="s">
        <v>1011</v>
      </c>
      <c r="B703" s="21" t="s">
        <v>3</v>
      </c>
      <c r="C703" s="21" t="s">
        <v>3</v>
      </c>
      <c r="D703" s="299" t="s">
        <v>1998</v>
      </c>
      <c r="E703" s="299" t="s">
        <v>11</v>
      </c>
      <c r="F703" s="299" t="s">
        <v>11</v>
      </c>
      <c r="G703" s="299" t="s">
        <v>1998</v>
      </c>
      <c r="H703" s="241">
        <v>351800</v>
      </c>
      <c r="I703" s="20">
        <v>426</v>
      </c>
      <c r="J703" s="20">
        <v>6</v>
      </c>
      <c r="K703" s="417">
        <v>71</v>
      </c>
      <c r="L703" s="243">
        <v>426</v>
      </c>
      <c r="M703" s="20">
        <v>6</v>
      </c>
      <c r="N703" s="20">
        <v>71</v>
      </c>
      <c r="O703" s="20">
        <v>293</v>
      </c>
      <c r="P703" s="20">
        <v>5</v>
      </c>
      <c r="Q703" s="20">
        <v>58.6</v>
      </c>
      <c r="R703" s="414">
        <v>0</v>
      </c>
      <c r="S703" s="378">
        <v>0</v>
      </c>
      <c r="T703" s="415">
        <v>0</v>
      </c>
      <c r="U703" s="378">
        <v>0</v>
      </c>
      <c r="V703" s="378">
        <v>0</v>
      </c>
      <c r="W703" s="378">
        <v>0</v>
      </c>
      <c r="X703" s="378">
        <v>0</v>
      </c>
      <c r="Y703" s="416">
        <v>0</v>
      </c>
      <c r="Z703" s="280"/>
      <c r="AA703" s="241">
        <v>351800</v>
      </c>
      <c r="AB703" s="417">
        <v>0</v>
      </c>
      <c r="AC703" s="417">
        <v>0</v>
      </c>
      <c r="AD703" s="20">
        <v>66</v>
      </c>
      <c r="AE703" s="20">
        <v>0</v>
      </c>
      <c r="AF703" s="20">
        <v>0</v>
      </c>
      <c r="AH703" s="379"/>
      <c r="AI703" s="378"/>
      <c r="AJ703" s="378"/>
      <c r="AK703" s="378"/>
      <c r="AL703" s="378"/>
      <c r="AM703" s="378"/>
      <c r="AN703" s="20"/>
      <c r="AO703" s="418"/>
      <c r="AP703" s="378"/>
      <c r="AQ703" s="378"/>
      <c r="AR703" s="378"/>
      <c r="AS703" s="378"/>
      <c r="AT703" s="378"/>
      <c r="AU703" s="20"/>
      <c r="AV703" s="418"/>
      <c r="AW703" s="378"/>
      <c r="AX703" s="378"/>
      <c r="AY703" s="378"/>
      <c r="AZ703" s="378"/>
      <c r="BA703" s="378"/>
      <c r="BB703" s="20"/>
    </row>
    <row r="704" spans="1:59" x14ac:dyDescent="0.3">
      <c r="A704" s="21" t="s">
        <v>1430</v>
      </c>
      <c r="B704" s="21" t="s">
        <v>16</v>
      </c>
      <c r="C704" s="21" t="s">
        <v>16</v>
      </c>
      <c r="D704" s="299" t="s">
        <v>1998</v>
      </c>
      <c r="E704" s="299" t="s">
        <v>38</v>
      </c>
      <c r="F704" s="299" t="s">
        <v>38</v>
      </c>
      <c r="G704" s="299" t="s">
        <v>1998</v>
      </c>
      <c r="H704" s="241">
        <v>430800</v>
      </c>
      <c r="I704" s="20">
        <v>937</v>
      </c>
      <c r="J704" s="20">
        <v>12</v>
      </c>
      <c r="K704" s="417">
        <v>78.083333333333329</v>
      </c>
      <c r="L704" s="243">
        <v>937</v>
      </c>
      <c r="M704" s="20">
        <v>12</v>
      </c>
      <c r="N704" s="20">
        <v>78.083333333333329</v>
      </c>
      <c r="O704" s="20">
        <v>793</v>
      </c>
      <c r="P704" s="20">
        <v>12</v>
      </c>
      <c r="Q704" s="20">
        <v>66.099999999999994</v>
      </c>
      <c r="R704" s="414">
        <v>0</v>
      </c>
      <c r="S704" s="378">
        <v>0</v>
      </c>
      <c r="T704" s="415">
        <v>0</v>
      </c>
      <c r="U704" s="378">
        <v>1170</v>
      </c>
      <c r="V704" s="378">
        <v>18</v>
      </c>
      <c r="W704" s="378">
        <v>65</v>
      </c>
      <c r="X704" s="378">
        <v>149</v>
      </c>
      <c r="Y704" s="416">
        <v>2</v>
      </c>
      <c r="Z704" s="280"/>
      <c r="AA704" s="241">
        <v>309000</v>
      </c>
      <c r="AB704" s="417">
        <v>62.285714285714285</v>
      </c>
      <c r="AC704" s="417">
        <v>45</v>
      </c>
      <c r="AD704" s="20">
        <v>42</v>
      </c>
      <c r="AE704" s="20">
        <v>7</v>
      </c>
      <c r="AF704" s="20">
        <v>436</v>
      </c>
      <c r="AH704" s="379"/>
      <c r="AI704" s="378"/>
      <c r="AJ704" s="378"/>
      <c r="AK704" s="378"/>
      <c r="AL704" s="378"/>
      <c r="AM704" s="378"/>
      <c r="AN704" s="63"/>
      <c r="AO704" s="418"/>
      <c r="AP704" s="378"/>
      <c r="AQ704" s="378"/>
      <c r="AR704" s="378"/>
      <c r="AS704" s="378"/>
      <c r="AT704" s="378"/>
      <c r="AU704" s="63"/>
      <c r="AV704" s="418"/>
      <c r="AW704" s="378"/>
      <c r="AX704" s="378"/>
      <c r="AY704" s="378"/>
      <c r="AZ704" s="378"/>
      <c r="BA704" s="378"/>
      <c r="BB704" s="63"/>
    </row>
    <row r="705" spans="1:54" x14ac:dyDescent="0.3">
      <c r="A705" s="21" t="s">
        <v>1571</v>
      </c>
      <c r="B705" s="21" t="s">
        <v>16</v>
      </c>
      <c r="C705" s="21" t="s">
        <v>16</v>
      </c>
      <c r="D705" s="299" t="s">
        <v>1998</v>
      </c>
      <c r="E705" s="299" t="s">
        <v>38</v>
      </c>
      <c r="F705" s="299" t="s">
        <v>38</v>
      </c>
      <c r="G705" s="299" t="s">
        <v>1998</v>
      </c>
      <c r="H705" s="241">
        <v>311300</v>
      </c>
      <c r="I705" s="20">
        <v>735</v>
      </c>
      <c r="J705" s="20">
        <v>13</v>
      </c>
      <c r="K705" s="417">
        <v>56.53846153846154</v>
      </c>
      <c r="L705" s="243">
        <v>735</v>
      </c>
      <c r="M705" s="20">
        <v>13</v>
      </c>
      <c r="N705" s="20">
        <v>56.53846153846154</v>
      </c>
      <c r="O705" s="20">
        <v>1069</v>
      </c>
      <c r="P705" s="20">
        <v>16</v>
      </c>
      <c r="Q705" s="20">
        <v>66.8</v>
      </c>
      <c r="R705" s="414">
        <v>1200</v>
      </c>
      <c r="S705" s="378">
        <v>16</v>
      </c>
      <c r="T705" s="415">
        <v>75</v>
      </c>
      <c r="U705" s="378">
        <v>707</v>
      </c>
      <c r="V705" s="378">
        <v>9</v>
      </c>
      <c r="W705" s="378">
        <v>78.56</v>
      </c>
      <c r="X705" s="378">
        <v>587</v>
      </c>
      <c r="Y705" s="416">
        <v>9</v>
      </c>
      <c r="Z705" s="280"/>
      <c r="AA705" s="241">
        <v>256399.99999999997</v>
      </c>
      <c r="AB705" s="417">
        <v>38.5</v>
      </c>
      <c r="AC705" s="417">
        <v>37.666666666666664</v>
      </c>
      <c r="AD705" s="20">
        <v>62</v>
      </c>
      <c r="AE705" s="20">
        <v>4</v>
      </c>
      <c r="AF705" s="20">
        <v>154</v>
      </c>
      <c r="AH705" s="379"/>
      <c r="AI705" s="378"/>
      <c r="AJ705" s="378"/>
      <c r="AK705" s="378"/>
      <c r="AL705" s="378"/>
      <c r="AM705" s="378"/>
      <c r="AN705" s="21"/>
      <c r="AO705" s="418"/>
      <c r="AP705" s="378"/>
      <c r="AQ705" s="378"/>
      <c r="AR705" s="378"/>
      <c r="AS705" s="378"/>
      <c r="AT705" s="378"/>
      <c r="AU705" s="21"/>
      <c r="AV705" s="418"/>
      <c r="AW705" s="378"/>
      <c r="AX705" s="378"/>
      <c r="AY705" s="378"/>
      <c r="AZ705" s="378"/>
      <c r="BA705" s="378"/>
      <c r="BB705" s="21"/>
    </row>
    <row r="706" spans="1:54" x14ac:dyDescent="0.3">
      <c r="A706" s="21" t="s">
        <v>1431</v>
      </c>
      <c r="B706" s="437" t="s">
        <v>2</v>
      </c>
      <c r="C706" s="21" t="s">
        <v>19</v>
      </c>
      <c r="D706" s="299" t="s">
        <v>38</v>
      </c>
      <c r="E706" s="299" t="s">
        <v>1972</v>
      </c>
      <c r="F706" s="299" t="s">
        <v>1972</v>
      </c>
      <c r="G706" s="299" t="s">
        <v>1998</v>
      </c>
      <c r="H706" s="241">
        <v>503100</v>
      </c>
      <c r="I706" s="20">
        <v>1462</v>
      </c>
      <c r="J706" s="20">
        <v>16</v>
      </c>
      <c r="K706" s="417">
        <v>91.375</v>
      </c>
      <c r="L706" s="243">
        <v>1462</v>
      </c>
      <c r="M706" s="20">
        <v>16</v>
      </c>
      <c r="N706" s="20">
        <v>91.375</v>
      </c>
      <c r="O706" s="20">
        <v>2141</v>
      </c>
      <c r="P706" s="20">
        <v>22</v>
      </c>
      <c r="Q706" s="20">
        <v>97.3</v>
      </c>
      <c r="R706" s="414">
        <v>929</v>
      </c>
      <c r="S706" s="378">
        <v>11</v>
      </c>
      <c r="T706" s="415">
        <v>84.5</v>
      </c>
      <c r="U706" s="378">
        <v>2252</v>
      </c>
      <c r="V706" s="378">
        <v>22</v>
      </c>
      <c r="W706" s="378">
        <v>102.36</v>
      </c>
      <c r="X706" s="378">
        <v>1863</v>
      </c>
      <c r="Y706" s="416">
        <v>21</v>
      </c>
      <c r="Z706" s="298"/>
      <c r="AA706" s="241">
        <v>631000</v>
      </c>
      <c r="AB706" s="417">
        <v>117.625</v>
      </c>
      <c r="AC706" s="417">
        <v>134</v>
      </c>
      <c r="AD706" s="20">
        <v>99</v>
      </c>
      <c r="AE706" s="20">
        <v>8</v>
      </c>
      <c r="AF706" s="20">
        <v>941</v>
      </c>
      <c r="AH706" s="379"/>
      <c r="AI706" s="378"/>
      <c r="AJ706" s="378"/>
      <c r="AK706" s="378"/>
      <c r="AL706" s="378"/>
      <c r="AM706" s="378"/>
      <c r="AN706" s="20"/>
      <c r="AO706" s="418"/>
      <c r="AP706" s="378"/>
      <c r="AQ706" s="378"/>
      <c r="AR706" s="378"/>
      <c r="AS706" s="378"/>
      <c r="AT706" s="378"/>
      <c r="AU706" s="20"/>
      <c r="AV706" s="418"/>
      <c r="AW706" s="378"/>
      <c r="AX706" s="378"/>
      <c r="AY706" s="378"/>
      <c r="AZ706" s="378"/>
      <c r="BA706" s="378"/>
      <c r="BB706" s="20"/>
    </row>
    <row r="707" spans="1:54" x14ac:dyDescent="0.3">
      <c r="A707" s="21" t="s">
        <v>1432</v>
      </c>
      <c r="B707" s="21" t="s">
        <v>2</v>
      </c>
      <c r="C707" s="21" t="s">
        <v>2</v>
      </c>
      <c r="D707" s="299" t="s">
        <v>1998</v>
      </c>
      <c r="E707" s="299" t="s">
        <v>9</v>
      </c>
      <c r="F707" s="299" t="s">
        <v>9</v>
      </c>
      <c r="G707" s="299" t="s">
        <v>1998</v>
      </c>
      <c r="H707" s="241">
        <v>317600</v>
      </c>
      <c r="I707" s="20">
        <v>1096</v>
      </c>
      <c r="J707" s="20">
        <v>19</v>
      </c>
      <c r="K707" s="417">
        <v>57.684210526315788</v>
      </c>
      <c r="L707" s="243">
        <v>1096</v>
      </c>
      <c r="M707" s="20">
        <v>19</v>
      </c>
      <c r="N707" s="20">
        <v>57.684210526315788</v>
      </c>
      <c r="O707" s="20">
        <v>653</v>
      </c>
      <c r="P707" s="20">
        <v>10</v>
      </c>
      <c r="Q707" s="20">
        <v>65.3</v>
      </c>
      <c r="R707" s="414">
        <v>1379</v>
      </c>
      <c r="S707" s="378">
        <v>16</v>
      </c>
      <c r="T707" s="415">
        <v>86.2</v>
      </c>
      <c r="U707" s="378">
        <v>1814</v>
      </c>
      <c r="V707" s="378">
        <v>22</v>
      </c>
      <c r="W707" s="378">
        <v>82.45</v>
      </c>
      <c r="X707" s="378">
        <v>1559</v>
      </c>
      <c r="Y707" s="416">
        <v>21</v>
      </c>
      <c r="Z707" s="298"/>
      <c r="AA707" s="241">
        <v>317600</v>
      </c>
      <c r="AB707" s="417">
        <v>0</v>
      </c>
      <c r="AC707" s="417">
        <v>0</v>
      </c>
      <c r="AD707" s="20">
        <v>60</v>
      </c>
      <c r="AE707" s="20">
        <v>0</v>
      </c>
      <c r="AF707" s="20">
        <v>0</v>
      </c>
      <c r="AH707" s="379"/>
      <c r="AI707" s="378"/>
      <c r="AJ707" s="378"/>
      <c r="AK707" s="378"/>
      <c r="AL707" s="378"/>
      <c r="AM707" s="378"/>
      <c r="AN707" s="203"/>
      <c r="AO707" s="418"/>
      <c r="AP707" s="378"/>
      <c r="AQ707" s="378"/>
      <c r="AR707" s="378"/>
      <c r="AS707" s="378"/>
      <c r="AT707" s="378"/>
      <c r="AU707" s="203"/>
      <c r="AV707" s="418"/>
      <c r="AW707" s="378"/>
      <c r="AX707" s="378"/>
      <c r="AY707" s="378"/>
      <c r="AZ707" s="378"/>
      <c r="BA707" s="378"/>
      <c r="BB707" s="203"/>
    </row>
    <row r="708" spans="1:54" x14ac:dyDescent="0.3">
      <c r="A708" s="21" t="s">
        <v>1012</v>
      </c>
      <c r="B708" s="21" t="s">
        <v>22</v>
      </c>
      <c r="C708" s="21" t="s">
        <v>22</v>
      </c>
      <c r="D708" s="299" t="s">
        <v>1998</v>
      </c>
      <c r="E708" s="435" t="s">
        <v>1972</v>
      </c>
      <c r="F708" s="299" t="s">
        <v>1972</v>
      </c>
      <c r="G708" s="299" t="s">
        <v>1998</v>
      </c>
      <c r="H708" s="241">
        <v>335300</v>
      </c>
      <c r="I708" s="20">
        <v>1340</v>
      </c>
      <c r="J708" s="20">
        <v>22</v>
      </c>
      <c r="K708" s="417">
        <v>60.909090909090907</v>
      </c>
      <c r="L708" s="243">
        <v>1340</v>
      </c>
      <c r="M708" s="20">
        <v>22</v>
      </c>
      <c r="N708" s="20">
        <v>60.909090909090907</v>
      </c>
      <c r="O708" s="20">
        <v>948</v>
      </c>
      <c r="P708" s="20">
        <v>18</v>
      </c>
      <c r="Q708" s="20">
        <v>52.7</v>
      </c>
      <c r="R708" s="414">
        <v>529</v>
      </c>
      <c r="S708" s="378">
        <v>9</v>
      </c>
      <c r="T708" s="415">
        <v>58.8</v>
      </c>
      <c r="U708" s="378">
        <v>40</v>
      </c>
      <c r="V708" s="378">
        <v>2</v>
      </c>
      <c r="W708" s="378">
        <v>20</v>
      </c>
      <c r="X708" s="378">
        <v>0</v>
      </c>
      <c r="Y708" s="416">
        <v>0</v>
      </c>
      <c r="Z708" s="298"/>
      <c r="AA708" s="241">
        <v>319700</v>
      </c>
      <c r="AB708" s="417">
        <v>58</v>
      </c>
      <c r="AC708" s="417">
        <v>59.333333333333336</v>
      </c>
      <c r="AD708" s="20">
        <v>78</v>
      </c>
      <c r="AE708" s="20">
        <v>8</v>
      </c>
      <c r="AF708" s="20">
        <v>464</v>
      </c>
      <c r="AH708" s="418"/>
      <c r="AI708" s="378"/>
      <c r="AJ708" s="378"/>
      <c r="AK708" s="378"/>
      <c r="AL708" s="378"/>
      <c r="AM708" s="378"/>
      <c r="AN708" s="63"/>
      <c r="AO708" s="418"/>
      <c r="AP708" s="378"/>
      <c r="AQ708" s="378"/>
      <c r="AR708" s="378"/>
      <c r="AS708" s="378"/>
      <c r="AT708" s="378"/>
      <c r="AU708" s="63"/>
      <c r="AV708" s="418"/>
      <c r="AW708" s="378"/>
      <c r="AX708" s="378"/>
      <c r="AY708" s="378"/>
      <c r="AZ708" s="378"/>
      <c r="BA708" s="378"/>
      <c r="BB708" s="63"/>
    </row>
    <row r="709" spans="1:54" x14ac:dyDescent="0.3">
      <c r="A709" s="21" t="s">
        <v>1434</v>
      </c>
      <c r="B709" s="21" t="s">
        <v>19</v>
      </c>
      <c r="C709" s="21" t="s">
        <v>19</v>
      </c>
      <c r="D709" s="299" t="s">
        <v>1998</v>
      </c>
      <c r="E709" s="299" t="s">
        <v>9</v>
      </c>
      <c r="F709" s="299" t="s">
        <v>9</v>
      </c>
      <c r="G709" s="299" t="s">
        <v>1998</v>
      </c>
      <c r="H709" s="241">
        <v>501300</v>
      </c>
      <c r="I709" s="20">
        <v>2003</v>
      </c>
      <c r="J709" s="20">
        <v>22</v>
      </c>
      <c r="K709" s="417">
        <v>91.045454545454547</v>
      </c>
      <c r="L709" s="243">
        <v>2003</v>
      </c>
      <c r="M709" s="20">
        <v>22</v>
      </c>
      <c r="N709" s="20">
        <v>91.045454545454547</v>
      </c>
      <c r="O709" s="20">
        <v>1486</v>
      </c>
      <c r="P709" s="20">
        <v>17</v>
      </c>
      <c r="Q709" s="20">
        <v>87.4</v>
      </c>
      <c r="R709" s="414">
        <v>268</v>
      </c>
      <c r="S709" s="378">
        <v>4</v>
      </c>
      <c r="T709" s="415">
        <v>67</v>
      </c>
      <c r="U709" s="378">
        <v>1048</v>
      </c>
      <c r="V709" s="378">
        <v>18</v>
      </c>
      <c r="W709" s="378">
        <v>58.22</v>
      </c>
      <c r="X709" s="378">
        <v>395</v>
      </c>
      <c r="Y709" s="416">
        <v>8</v>
      </c>
      <c r="Z709" s="298"/>
      <c r="AA709" s="241">
        <v>449500</v>
      </c>
      <c r="AB709" s="417">
        <v>76.833333333333329</v>
      </c>
      <c r="AC709" s="417">
        <v>76.666666666666671</v>
      </c>
      <c r="AD709" s="20">
        <v>95</v>
      </c>
      <c r="AE709" s="20">
        <v>6</v>
      </c>
      <c r="AF709" s="20">
        <v>461</v>
      </c>
      <c r="AH709" s="379"/>
      <c r="AI709" s="378"/>
      <c r="AJ709" s="378"/>
      <c r="AK709" s="378"/>
      <c r="AL709" s="378"/>
      <c r="AM709" s="378"/>
      <c r="AN709" s="21"/>
      <c r="AO709" s="418"/>
      <c r="AP709" s="378"/>
      <c r="AQ709" s="378"/>
      <c r="AR709" s="378"/>
      <c r="AS709" s="378"/>
      <c r="AT709" s="378"/>
      <c r="AU709" s="21"/>
      <c r="AV709" s="418"/>
      <c r="AW709" s="378"/>
      <c r="AX709" s="378"/>
      <c r="AY709" s="378"/>
      <c r="AZ709" s="378"/>
      <c r="BA709" s="378"/>
      <c r="BB709" s="21"/>
    </row>
    <row r="710" spans="1:54" x14ac:dyDescent="0.3">
      <c r="A710" s="199" t="s">
        <v>1957</v>
      </c>
      <c r="B710" s="199" t="s">
        <v>12</v>
      </c>
      <c r="C710" s="199" t="s">
        <v>1020</v>
      </c>
      <c r="D710" s="441" t="s">
        <v>1020</v>
      </c>
      <c r="E710" s="441" t="s">
        <v>10</v>
      </c>
      <c r="F710" s="441" t="s">
        <v>1020</v>
      </c>
      <c r="G710" s="441" t="s">
        <v>1020</v>
      </c>
      <c r="H710" s="245">
        <v>123900</v>
      </c>
      <c r="I710" s="246" t="s">
        <v>1020</v>
      </c>
      <c r="J710" s="246" t="s">
        <v>1020</v>
      </c>
      <c r="K710" s="442" t="s">
        <v>1020</v>
      </c>
      <c r="L710" s="322" t="s">
        <v>1020</v>
      </c>
      <c r="M710" s="246" t="s">
        <v>1020</v>
      </c>
      <c r="N710" s="246" t="s">
        <v>1020</v>
      </c>
      <c r="O710" s="246" t="s">
        <v>1020</v>
      </c>
      <c r="P710" s="246" t="s">
        <v>1020</v>
      </c>
      <c r="Q710" s="246" t="s">
        <v>1020</v>
      </c>
      <c r="R710" s="443" t="s">
        <v>1020</v>
      </c>
      <c r="S710" s="444" t="s">
        <v>1020</v>
      </c>
      <c r="T710" s="445" t="s">
        <v>1020</v>
      </c>
      <c r="U710" s="444" t="s">
        <v>1020</v>
      </c>
      <c r="V710" s="444" t="s">
        <v>1020</v>
      </c>
      <c r="W710" s="444" t="s">
        <v>1020</v>
      </c>
      <c r="X710" s="444" t="s">
        <v>1020</v>
      </c>
      <c r="Y710" s="446" t="s">
        <v>1020</v>
      </c>
      <c r="Z710" s="301"/>
      <c r="AA710" s="245">
        <v>123900</v>
      </c>
      <c r="AB710" s="442">
        <v>0</v>
      </c>
      <c r="AC710" s="442">
        <v>0</v>
      </c>
      <c r="AD710" s="246">
        <v>23</v>
      </c>
      <c r="AE710" s="246">
        <v>0</v>
      </c>
      <c r="AF710" s="246">
        <v>0</v>
      </c>
      <c r="AG710" s="200"/>
      <c r="AH710" s="449"/>
      <c r="AI710" s="444"/>
      <c r="AJ710" s="444"/>
      <c r="AK710" s="444"/>
      <c r="AL710" s="444"/>
      <c r="AM710" s="444"/>
      <c r="AN710" s="246"/>
      <c r="AO710" s="450"/>
      <c r="AP710" s="444"/>
      <c r="AQ710" s="444"/>
      <c r="AR710" s="444"/>
      <c r="AS710" s="444"/>
      <c r="AT710" s="444"/>
      <c r="AU710" s="246"/>
      <c r="AV710" s="450"/>
      <c r="AW710" s="444"/>
      <c r="AX710" s="444"/>
      <c r="AY710" s="444"/>
      <c r="AZ710" s="444"/>
      <c r="BA710" s="444"/>
      <c r="BB710" s="246"/>
    </row>
    <row r="711" spans="1:54" x14ac:dyDescent="0.3">
      <c r="A711" s="199" t="s">
        <v>1958</v>
      </c>
      <c r="B711" s="199" t="s">
        <v>23</v>
      </c>
      <c r="C711" s="199" t="s">
        <v>1020</v>
      </c>
      <c r="D711" s="441" t="s">
        <v>1020</v>
      </c>
      <c r="E711" s="441" t="s">
        <v>11</v>
      </c>
      <c r="F711" s="441" t="s">
        <v>1020</v>
      </c>
      <c r="G711" s="441" t="s">
        <v>1020</v>
      </c>
      <c r="H711" s="245">
        <v>198500</v>
      </c>
      <c r="I711" s="246">
        <v>103</v>
      </c>
      <c r="J711" s="246">
        <v>2</v>
      </c>
      <c r="K711" s="442">
        <v>51.5</v>
      </c>
      <c r="L711" s="322" t="s">
        <v>1020</v>
      </c>
      <c r="M711" s="246" t="s">
        <v>1020</v>
      </c>
      <c r="N711" s="246" t="s">
        <v>1020</v>
      </c>
      <c r="O711" s="246" t="s">
        <v>1020</v>
      </c>
      <c r="P711" s="246" t="s">
        <v>1020</v>
      </c>
      <c r="Q711" s="246" t="s">
        <v>1020</v>
      </c>
      <c r="R711" s="443" t="s">
        <v>1020</v>
      </c>
      <c r="S711" s="444" t="s">
        <v>1020</v>
      </c>
      <c r="T711" s="445" t="s">
        <v>1020</v>
      </c>
      <c r="U711" s="444" t="s">
        <v>1020</v>
      </c>
      <c r="V711" s="444" t="s">
        <v>1020</v>
      </c>
      <c r="W711" s="444" t="s">
        <v>1020</v>
      </c>
      <c r="X711" s="444" t="s">
        <v>1020</v>
      </c>
      <c r="Y711" s="446" t="s">
        <v>1020</v>
      </c>
      <c r="Z711" s="372"/>
      <c r="AA711" s="245">
        <v>232500</v>
      </c>
      <c r="AB711" s="442">
        <v>62.333333333333336</v>
      </c>
      <c r="AC711" s="442">
        <v>62.333333333333336</v>
      </c>
      <c r="AD711" s="246">
        <v>30</v>
      </c>
      <c r="AE711" s="246">
        <v>3</v>
      </c>
      <c r="AF711" s="246">
        <v>187</v>
      </c>
      <c r="AG711" s="200"/>
      <c r="AH711" s="449"/>
      <c r="AI711" s="444"/>
      <c r="AJ711" s="444"/>
      <c r="AK711" s="444"/>
      <c r="AL711" s="444"/>
      <c r="AM711" s="444"/>
      <c r="AN711" s="199"/>
      <c r="AO711" s="450"/>
      <c r="AP711" s="444"/>
      <c r="AQ711" s="444"/>
      <c r="AR711" s="444"/>
      <c r="AS711" s="444"/>
      <c r="AT711" s="444"/>
      <c r="AU711" s="199"/>
      <c r="AV711" s="450"/>
      <c r="AW711" s="444"/>
      <c r="AX711" s="444"/>
      <c r="AY711" s="444"/>
      <c r="AZ711" s="444"/>
      <c r="BA711" s="444"/>
      <c r="BB711" s="199"/>
    </row>
    <row r="712" spans="1:54" x14ac:dyDescent="0.3">
      <c r="A712" s="21" t="s">
        <v>1572</v>
      </c>
      <c r="B712" s="21" t="s">
        <v>12</v>
      </c>
      <c r="C712" s="21" t="s">
        <v>12</v>
      </c>
      <c r="D712" s="299" t="s">
        <v>1998</v>
      </c>
      <c r="E712" s="299" t="s">
        <v>38</v>
      </c>
      <c r="F712" s="299" t="s">
        <v>38</v>
      </c>
      <c r="G712" s="299" t="s">
        <v>1998</v>
      </c>
      <c r="H712" s="241">
        <v>318800</v>
      </c>
      <c r="I712" s="20">
        <v>637</v>
      </c>
      <c r="J712" s="20">
        <v>11</v>
      </c>
      <c r="K712" s="417">
        <v>57.909090909090907</v>
      </c>
      <c r="L712" s="243">
        <v>637</v>
      </c>
      <c r="M712" s="20">
        <v>11</v>
      </c>
      <c r="N712" s="20">
        <v>57.909090909090907</v>
      </c>
      <c r="O712" s="20">
        <v>847</v>
      </c>
      <c r="P712" s="20">
        <v>14</v>
      </c>
      <c r="Q712" s="20">
        <v>60.5</v>
      </c>
      <c r="R712" s="414">
        <v>0</v>
      </c>
      <c r="S712" s="378">
        <v>0</v>
      </c>
      <c r="T712" s="415">
        <v>0</v>
      </c>
      <c r="U712" s="378">
        <v>0</v>
      </c>
      <c r="V712" s="378">
        <v>0</v>
      </c>
      <c r="W712" s="378">
        <v>0</v>
      </c>
      <c r="X712" s="378">
        <v>0</v>
      </c>
      <c r="Y712" s="416">
        <v>0</v>
      </c>
      <c r="Z712" s="20"/>
      <c r="AA712" s="241">
        <v>337300</v>
      </c>
      <c r="AB712" s="417">
        <v>64.428571428571431</v>
      </c>
      <c r="AC712" s="417">
        <v>57.333333333333336</v>
      </c>
      <c r="AD712" s="20">
        <v>70</v>
      </c>
      <c r="AE712" s="20">
        <v>7</v>
      </c>
      <c r="AF712" s="20">
        <v>451</v>
      </c>
      <c r="AH712" s="379"/>
      <c r="AI712" s="378"/>
      <c r="AJ712" s="378"/>
      <c r="AK712" s="378"/>
      <c r="AL712" s="378"/>
      <c r="AM712" s="378"/>
      <c r="AN712" s="21"/>
      <c r="AO712" s="418"/>
      <c r="AP712" s="378"/>
      <c r="AQ712" s="378"/>
      <c r="AR712" s="378"/>
      <c r="AS712" s="378"/>
      <c r="AT712" s="378"/>
      <c r="AU712" s="21"/>
      <c r="AV712" s="418"/>
      <c r="AW712" s="378"/>
      <c r="AX712" s="378"/>
      <c r="AY712" s="378"/>
      <c r="AZ712" s="378"/>
      <c r="BA712" s="378"/>
      <c r="BB712" s="21"/>
    </row>
    <row r="713" spans="1:54" x14ac:dyDescent="0.3">
      <c r="A713" s="21" t="s">
        <v>1013</v>
      </c>
      <c r="B713" s="21" t="s">
        <v>22</v>
      </c>
      <c r="C713" s="21" t="s">
        <v>22</v>
      </c>
      <c r="D713" s="299" t="s">
        <v>1998</v>
      </c>
      <c r="E713" s="299" t="s">
        <v>1972</v>
      </c>
      <c r="F713" s="299" t="s">
        <v>1972</v>
      </c>
      <c r="G713" s="299" t="s">
        <v>1998</v>
      </c>
      <c r="H713" s="241">
        <v>295700</v>
      </c>
      <c r="I713" s="20">
        <v>537</v>
      </c>
      <c r="J713" s="20">
        <v>10</v>
      </c>
      <c r="K713" s="417">
        <v>53.7</v>
      </c>
      <c r="L713" s="243">
        <v>537</v>
      </c>
      <c r="M713" s="20">
        <v>10</v>
      </c>
      <c r="N713" s="20">
        <v>53.7</v>
      </c>
      <c r="O713" s="20">
        <v>1772</v>
      </c>
      <c r="P713" s="20">
        <v>21</v>
      </c>
      <c r="Q713" s="20">
        <v>84.4</v>
      </c>
      <c r="R713" s="414">
        <v>324</v>
      </c>
      <c r="S713" s="378">
        <v>6</v>
      </c>
      <c r="T713" s="415">
        <v>54</v>
      </c>
      <c r="U713" s="378">
        <v>1252</v>
      </c>
      <c r="V713" s="378">
        <v>20</v>
      </c>
      <c r="W713" s="378">
        <v>62.6</v>
      </c>
      <c r="X713" s="378">
        <v>0</v>
      </c>
      <c r="Y713" s="416">
        <v>0</v>
      </c>
      <c r="Z713" s="298"/>
      <c r="AA713" s="241">
        <v>295700</v>
      </c>
      <c r="AB713" s="417">
        <v>0</v>
      </c>
      <c r="AC713" s="417">
        <v>0</v>
      </c>
      <c r="AD713" s="20">
        <v>56</v>
      </c>
      <c r="AE713" s="20">
        <v>0</v>
      </c>
      <c r="AF713" s="20">
        <v>0</v>
      </c>
      <c r="AH713" s="379"/>
      <c r="AI713" s="378"/>
      <c r="AJ713" s="378"/>
      <c r="AK713" s="378"/>
      <c r="AL713" s="378"/>
      <c r="AM713" s="378"/>
      <c r="AN713" s="21"/>
      <c r="AO713" s="418"/>
      <c r="AP713" s="378"/>
      <c r="AQ713" s="378"/>
      <c r="AR713" s="378"/>
      <c r="AS713" s="378"/>
      <c r="AT713" s="378"/>
      <c r="AU713" s="21"/>
      <c r="AV713" s="418"/>
      <c r="AW713" s="378"/>
      <c r="AX713" s="378"/>
      <c r="AY713" s="378"/>
      <c r="AZ713" s="378"/>
      <c r="BA713" s="378"/>
      <c r="BB713" s="21"/>
    </row>
    <row r="714" spans="1:54" x14ac:dyDescent="0.3">
      <c r="A714" s="21" t="s">
        <v>1436</v>
      </c>
      <c r="B714" s="21" t="s">
        <v>21</v>
      </c>
      <c r="C714" s="21" t="s">
        <v>21</v>
      </c>
      <c r="D714" s="299" t="s">
        <v>1998</v>
      </c>
      <c r="E714" s="299" t="s">
        <v>9</v>
      </c>
      <c r="F714" s="299" t="s">
        <v>9</v>
      </c>
      <c r="G714" s="299" t="s">
        <v>1998</v>
      </c>
      <c r="H714" s="241">
        <v>273200</v>
      </c>
      <c r="I714" s="20">
        <v>386</v>
      </c>
      <c r="J714" s="20">
        <v>7</v>
      </c>
      <c r="K714" s="417">
        <v>55.142857142857146</v>
      </c>
      <c r="L714" s="243">
        <v>386</v>
      </c>
      <c r="M714" s="20">
        <v>7</v>
      </c>
      <c r="N714" s="20">
        <v>55.142857142857146</v>
      </c>
      <c r="O714" s="20">
        <v>394</v>
      </c>
      <c r="P714" s="20">
        <v>7</v>
      </c>
      <c r="Q714" s="20">
        <v>56.3</v>
      </c>
      <c r="R714" s="414">
        <v>784</v>
      </c>
      <c r="S714" s="378">
        <v>13</v>
      </c>
      <c r="T714" s="415">
        <v>60.3</v>
      </c>
      <c r="U714" s="378">
        <v>1581</v>
      </c>
      <c r="V714" s="378">
        <v>22</v>
      </c>
      <c r="W714" s="378">
        <v>71.86</v>
      </c>
      <c r="X714" s="378">
        <v>1562</v>
      </c>
      <c r="Y714" s="416">
        <v>22</v>
      </c>
      <c r="Z714" s="21"/>
      <c r="AA714" s="241">
        <v>302600</v>
      </c>
      <c r="AB714" s="417">
        <v>74.333333333333329</v>
      </c>
      <c r="AC714" s="417">
        <v>74.333333333333329</v>
      </c>
      <c r="AD714" s="20">
        <v>49</v>
      </c>
      <c r="AE714" s="20">
        <v>3</v>
      </c>
      <c r="AF714" s="20">
        <v>223</v>
      </c>
      <c r="AH714" s="379"/>
      <c r="AI714" s="378"/>
      <c r="AJ714" s="378"/>
      <c r="AK714" s="378"/>
      <c r="AL714" s="378"/>
      <c r="AM714" s="378"/>
      <c r="AN714" s="21"/>
      <c r="AO714" s="418"/>
      <c r="AP714" s="378"/>
      <c r="AQ714" s="378"/>
      <c r="AR714" s="378"/>
      <c r="AS714" s="378"/>
      <c r="AT714" s="378"/>
      <c r="AU714" s="21"/>
      <c r="AV714" s="418"/>
      <c r="AW714" s="378"/>
      <c r="AX714" s="378"/>
      <c r="AY714" s="378"/>
      <c r="AZ714" s="378"/>
      <c r="BA714" s="378"/>
      <c r="BB714" s="21"/>
    </row>
    <row r="715" spans="1:54" x14ac:dyDescent="0.3">
      <c r="A715" s="199" t="s">
        <v>1573</v>
      </c>
      <c r="B715" s="199" t="s">
        <v>16</v>
      </c>
      <c r="C715" s="199" t="s">
        <v>16</v>
      </c>
      <c r="D715" s="441" t="s">
        <v>1998</v>
      </c>
      <c r="E715" s="441" t="s">
        <v>38</v>
      </c>
      <c r="F715" s="441" t="s">
        <v>38</v>
      </c>
      <c r="G715" s="441" t="s">
        <v>1998</v>
      </c>
      <c r="H715" s="245">
        <v>200400</v>
      </c>
      <c r="I715" s="246">
        <v>182</v>
      </c>
      <c r="J715" s="246">
        <v>4</v>
      </c>
      <c r="K715" s="442">
        <v>45.5</v>
      </c>
      <c r="L715" s="322">
        <v>182</v>
      </c>
      <c r="M715" s="246">
        <v>4</v>
      </c>
      <c r="N715" s="246">
        <v>45.5</v>
      </c>
      <c r="O715" s="246">
        <v>663</v>
      </c>
      <c r="P715" s="246">
        <v>15</v>
      </c>
      <c r="Q715" s="246">
        <v>44.2</v>
      </c>
      <c r="R715" s="443">
        <v>0</v>
      </c>
      <c r="S715" s="444">
        <v>0</v>
      </c>
      <c r="T715" s="445">
        <v>0</v>
      </c>
      <c r="U715" s="444">
        <v>0</v>
      </c>
      <c r="V715" s="444">
        <v>0</v>
      </c>
      <c r="W715" s="444">
        <v>0</v>
      </c>
      <c r="X715" s="444">
        <v>0</v>
      </c>
      <c r="Y715" s="446">
        <v>0</v>
      </c>
      <c r="Z715" s="246"/>
      <c r="AA715" s="245">
        <v>200400</v>
      </c>
      <c r="AB715" s="442">
        <v>31</v>
      </c>
      <c r="AC715" s="442">
        <v>31</v>
      </c>
      <c r="AD715" s="246">
        <v>51</v>
      </c>
      <c r="AE715" s="246">
        <v>2</v>
      </c>
      <c r="AF715" s="246">
        <v>62</v>
      </c>
      <c r="AG715" s="200"/>
      <c r="AH715" s="450"/>
      <c r="AI715" s="444"/>
      <c r="AJ715" s="444"/>
      <c r="AK715" s="444"/>
      <c r="AL715" s="444"/>
      <c r="AM715" s="444"/>
      <c r="AN715" s="451"/>
      <c r="AO715" s="450"/>
      <c r="AP715" s="444"/>
      <c r="AQ715" s="444"/>
      <c r="AR715" s="444"/>
      <c r="AS715" s="444"/>
      <c r="AT715" s="444"/>
      <c r="AU715" s="451"/>
      <c r="AV715" s="450"/>
      <c r="AW715" s="444"/>
      <c r="AX715" s="444"/>
      <c r="AY715" s="444"/>
      <c r="AZ715" s="444"/>
      <c r="BA715" s="444"/>
      <c r="BB715" s="451"/>
    </row>
    <row r="716" spans="1:54" x14ac:dyDescent="0.3">
      <c r="A716" s="21" t="s">
        <v>1437</v>
      </c>
      <c r="B716" s="21" t="s">
        <v>3</v>
      </c>
      <c r="C716" s="21" t="s">
        <v>3</v>
      </c>
      <c r="D716" s="299" t="s">
        <v>1998</v>
      </c>
      <c r="E716" s="435" t="s">
        <v>10</v>
      </c>
      <c r="F716" s="299" t="s">
        <v>1972</v>
      </c>
      <c r="G716" s="299" t="s">
        <v>38</v>
      </c>
      <c r="H716" s="241">
        <v>530600</v>
      </c>
      <c r="I716" s="20">
        <v>2024</v>
      </c>
      <c r="J716" s="20">
        <v>21</v>
      </c>
      <c r="K716" s="417">
        <v>96.38095238095238</v>
      </c>
      <c r="L716" s="243">
        <v>2024</v>
      </c>
      <c r="M716" s="20">
        <v>21</v>
      </c>
      <c r="N716" s="20">
        <v>96.38095238095238</v>
      </c>
      <c r="O716" s="20">
        <v>1154</v>
      </c>
      <c r="P716" s="20">
        <v>13</v>
      </c>
      <c r="Q716" s="20">
        <v>88.8</v>
      </c>
      <c r="R716" s="414">
        <v>875</v>
      </c>
      <c r="S716" s="378">
        <v>8</v>
      </c>
      <c r="T716" s="415">
        <v>109.4</v>
      </c>
      <c r="U716" s="378">
        <v>2495</v>
      </c>
      <c r="V716" s="378">
        <v>22</v>
      </c>
      <c r="W716" s="378">
        <v>113.41</v>
      </c>
      <c r="X716" s="378">
        <v>1423</v>
      </c>
      <c r="Y716" s="416">
        <v>13</v>
      </c>
      <c r="Z716" s="20"/>
      <c r="AA716" s="241">
        <v>535300</v>
      </c>
      <c r="AB716" s="417">
        <v>102.71428571428571</v>
      </c>
      <c r="AC716" s="417">
        <v>104.33333333333333</v>
      </c>
      <c r="AD716" s="20">
        <v>125</v>
      </c>
      <c r="AE716" s="20">
        <v>7</v>
      </c>
      <c r="AF716" s="20">
        <v>719</v>
      </c>
      <c r="AH716" s="379"/>
      <c r="AI716" s="378"/>
      <c r="AJ716" s="378"/>
      <c r="AK716" s="378"/>
      <c r="AL716" s="378"/>
      <c r="AM716" s="378"/>
      <c r="AN716" s="20"/>
      <c r="AO716" s="418"/>
      <c r="AP716" s="378"/>
      <c r="AQ716" s="378"/>
      <c r="AR716" s="378"/>
      <c r="AS716" s="378"/>
      <c r="AT716" s="378"/>
      <c r="AU716" s="20"/>
      <c r="AV716" s="418"/>
      <c r="AW716" s="378"/>
      <c r="AX716" s="378"/>
      <c r="AY716" s="378"/>
      <c r="AZ716" s="378"/>
      <c r="BA716" s="378"/>
      <c r="BB716" s="20"/>
    </row>
    <row r="717" spans="1:54" x14ac:dyDescent="0.3">
      <c r="A717" s="199" t="s">
        <v>1574</v>
      </c>
      <c r="B717" s="199" t="s">
        <v>25</v>
      </c>
      <c r="C717" s="199" t="s">
        <v>25</v>
      </c>
      <c r="D717" s="441" t="s">
        <v>1998</v>
      </c>
      <c r="E717" s="435" t="s">
        <v>1972</v>
      </c>
      <c r="F717" s="441" t="s">
        <v>10</v>
      </c>
      <c r="G717" s="441" t="s">
        <v>38</v>
      </c>
      <c r="H717" s="245">
        <v>175400</v>
      </c>
      <c r="I717" s="246">
        <v>91</v>
      </c>
      <c r="J717" s="246">
        <v>2</v>
      </c>
      <c r="K717" s="442">
        <v>45.5</v>
      </c>
      <c r="L717" s="322">
        <v>91</v>
      </c>
      <c r="M717" s="246">
        <v>2</v>
      </c>
      <c r="N717" s="246">
        <v>45.5</v>
      </c>
      <c r="O717" s="246">
        <v>0</v>
      </c>
      <c r="P717" s="246">
        <v>0</v>
      </c>
      <c r="Q717" s="246">
        <v>0</v>
      </c>
      <c r="R717" s="443">
        <v>0</v>
      </c>
      <c r="S717" s="444">
        <v>0</v>
      </c>
      <c r="T717" s="445">
        <v>0</v>
      </c>
      <c r="U717" s="444">
        <v>0</v>
      </c>
      <c r="V717" s="444">
        <v>0</v>
      </c>
      <c r="W717" s="444">
        <v>0</v>
      </c>
      <c r="X717" s="444">
        <v>0</v>
      </c>
      <c r="Y717" s="446">
        <v>0</v>
      </c>
      <c r="Z717" s="372"/>
      <c r="AA717" s="245">
        <v>175400</v>
      </c>
      <c r="AB717" s="442">
        <v>30.5</v>
      </c>
      <c r="AC717" s="442">
        <v>30.5</v>
      </c>
      <c r="AD717" s="246">
        <v>38</v>
      </c>
      <c r="AE717" s="246">
        <v>2</v>
      </c>
      <c r="AF717" s="246">
        <v>61</v>
      </c>
      <c r="AG717" s="200"/>
      <c r="AH717" s="449"/>
      <c r="AI717" s="444"/>
      <c r="AJ717" s="444"/>
      <c r="AK717" s="444"/>
      <c r="AL717" s="444"/>
      <c r="AM717" s="444"/>
      <c r="AN717" s="321"/>
      <c r="AO717" s="450"/>
      <c r="AP717" s="444"/>
      <c r="AQ717" s="444"/>
      <c r="AR717" s="444"/>
      <c r="AS717" s="444"/>
      <c r="AT717" s="444"/>
      <c r="AU717" s="321"/>
      <c r="AV717" s="450"/>
      <c r="AW717" s="444"/>
      <c r="AX717" s="444"/>
      <c r="AY717" s="444"/>
      <c r="AZ717" s="444"/>
      <c r="BA717" s="444"/>
      <c r="BB717" s="321"/>
    </row>
    <row r="718" spans="1:54" x14ac:dyDescent="0.3">
      <c r="A718" s="199" t="s">
        <v>1959</v>
      </c>
      <c r="B718" s="199" t="s">
        <v>15</v>
      </c>
      <c r="C718" s="199" t="s">
        <v>1020</v>
      </c>
      <c r="D718" s="441" t="s">
        <v>1020</v>
      </c>
      <c r="E718" s="441" t="s">
        <v>10</v>
      </c>
      <c r="F718" s="441" t="s">
        <v>1020</v>
      </c>
      <c r="G718" s="441" t="s">
        <v>1020</v>
      </c>
      <c r="H718" s="245">
        <v>189300</v>
      </c>
      <c r="I718" s="246" t="s">
        <v>1020</v>
      </c>
      <c r="J718" s="246" t="s">
        <v>1020</v>
      </c>
      <c r="K718" s="442" t="s">
        <v>1020</v>
      </c>
      <c r="L718" s="322" t="s">
        <v>1020</v>
      </c>
      <c r="M718" s="246" t="s">
        <v>1020</v>
      </c>
      <c r="N718" s="246" t="s">
        <v>1020</v>
      </c>
      <c r="O718" s="246" t="s">
        <v>1020</v>
      </c>
      <c r="P718" s="246" t="s">
        <v>1020</v>
      </c>
      <c r="Q718" s="246" t="s">
        <v>1020</v>
      </c>
      <c r="R718" s="443" t="s">
        <v>1020</v>
      </c>
      <c r="S718" s="444" t="s">
        <v>1020</v>
      </c>
      <c r="T718" s="445" t="s">
        <v>1020</v>
      </c>
      <c r="U718" s="444" t="s">
        <v>1020</v>
      </c>
      <c r="V718" s="444" t="s">
        <v>1020</v>
      </c>
      <c r="W718" s="444" t="s">
        <v>1020</v>
      </c>
      <c r="X718" s="444" t="s">
        <v>1020</v>
      </c>
      <c r="Y718" s="446" t="s">
        <v>1020</v>
      </c>
      <c r="Z718" s="372"/>
      <c r="AA718" s="245">
        <v>189300</v>
      </c>
      <c r="AB718" s="442">
        <v>0</v>
      </c>
      <c r="AC718" s="442">
        <v>0</v>
      </c>
      <c r="AD718" s="246">
        <v>36</v>
      </c>
      <c r="AE718" s="246">
        <v>0</v>
      </c>
      <c r="AF718" s="246">
        <v>0</v>
      </c>
      <c r="AG718" s="200"/>
      <c r="AH718" s="449"/>
      <c r="AI718" s="444"/>
      <c r="AJ718" s="444"/>
      <c r="AK718" s="444"/>
      <c r="AL718" s="444"/>
      <c r="AM718" s="444"/>
      <c r="AN718" s="199"/>
      <c r="AO718" s="450"/>
      <c r="AP718" s="444"/>
      <c r="AQ718" s="444"/>
      <c r="AR718" s="444"/>
      <c r="AS718" s="444"/>
      <c r="AT718" s="444"/>
      <c r="AU718" s="199"/>
      <c r="AV718" s="450"/>
      <c r="AW718" s="444"/>
      <c r="AX718" s="444"/>
      <c r="AY718" s="444"/>
      <c r="AZ718" s="444"/>
      <c r="BA718" s="444"/>
      <c r="BB718" s="199"/>
    </row>
    <row r="719" spans="1:54" x14ac:dyDescent="0.3">
      <c r="A719" s="199" t="s">
        <v>1701</v>
      </c>
      <c r="B719" s="199" t="s">
        <v>17</v>
      </c>
      <c r="C719" s="199" t="s">
        <v>17</v>
      </c>
      <c r="D719" s="441" t="s">
        <v>1998</v>
      </c>
      <c r="E719" s="435" t="s">
        <v>1972</v>
      </c>
      <c r="F719" s="441" t="s">
        <v>10</v>
      </c>
      <c r="G719" s="441" t="s">
        <v>38</v>
      </c>
      <c r="H719" s="245">
        <v>123900</v>
      </c>
      <c r="I719" s="246">
        <v>26</v>
      </c>
      <c r="J719" s="246">
        <v>1</v>
      </c>
      <c r="K719" s="442">
        <v>26</v>
      </c>
      <c r="L719" s="322">
        <v>26</v>
      </c>
      <c r="M719" s="246">
        <v>1</v>
      </c>
      <c r="N719" s="246">
        <v>26</v>
      </c>
      <c r="O719" s="246">
        <v>0</v>
      </c>
      <c r="P719" s="246">
        <v>0</v>
      </c>
      <c r="Q719" s="246">
        <v>0</v>
      </c>
      <c r="R719" s="443">
        <v>0</v>
      </c>
      <c r="S719" s="444">
        <v>0</v>
      </c>
      <c r="T719" s="445">
        <v>0</v>
      </c>
      <c r="U719" s="444">
        <v>0</v>
      </c>
      <c r="V719" s="444">
        <v>0</v>
      </c>
      <c r="W719" s="444">
        <v>0</v>
      </c>
      <c r="X719" s="444">
        <v>0</v>
      </c>
      <c r="Y719" s="446">
        <v>0</v>
      </c>
      <c r="Z719" s="372"/>
      <c r="AA719" s="245">
        <v>123900</v>
      </c>
      <c r="AB719" s="442">
        <v>13</v>
      </c>
      <c r="AC719" s="442">
        <v>13</v>
      </c>
      <c r="AD719" s="246">
        <v>34</v>
      </c>
      <c r="AE719" s="246">
        <v>1</v>
      </c>
      <c r="AF719" s="246">
        <v>13</v>
      </c>
      <c r="AG719" s="200"/>
      <c r="AH719" s="449"/>
      <c r="AI719" s="444"/>
      <c r="AJ719" s="444"/>
      <c r="AK719" s="444"/>
      <c r="AL719" s="444"/>
      <c r="AM719" s="444"/>
      <c r="AN719" s="199"/>
      <c r="AO719" s="450"/>
      <c r="AP719" s="444"/>
      <c r="AQ719" s="444"/>
      <c r="AR719" s="444"/>
      <c r="AS719" s="444"/>
      <c r="AT719" s="444"/>
      <c r="AU719" s="199"/>
      <c r="AV719" s="450"/>
      <c r="AW719" s="444"/>
      <c r="AX719" s="444"/>
      <c r="AY719" s="444"/>
      <c r="AZ719" s="444"/>
      <c r="BA719" s="444"/>
      <c r="BB719" s="199"/>
    </row>
    <row r="720" spans="1:54" x14ac:dyDescent="0.3">
      <c r="A720" s="21" t="s">
        <v>1438</v>
      </c>
      <c r="B720" s="437" t="s">
        <v>22</v>
      </c>
      <c r="C720" s="21" t="s">
        <v>16</v>
      </c>
      <c r="D720" s="299" t="s">
        <v>38</v>
      </c>
      <c r="E720" s="435" t="s">
        <v>1972</v>
      </c>
      <c r="F720" s="299" t="s">
        <v>1971</v>
      </c>
      <c r="G720" s="299" t="s">
        <v>38</v>
      </c>
      <c r="H720" s="241">
        <v>272500</v>
      </c>
      <c r="I720" s="20">
        <v>594</v>
      </c>
      <c r="J720" s="20">
        <v>12</v>
      </c>
      <c r="K720" s="417">
        <v>49.5</v>
      </c>
      <c r="L720" s="243">
        <v>594</v>
      </c>
      <c r="M720" s="20">
        <v>12</v>
      </c>
      <c r="N720" s="20">
        <v>49.5</v>
      </c>
      <c r="O720" s="20">
        <v>950</v>
      </c>
      <c r="P720" s="20">
        <v>16</v>
      </c>
      <c r="Q720" s="20">
        <v>59.4</v>
      </c>
      <c r="R720" s="414">
        <v>518</v>
      </c>
      <c r="S720" s="378">
        <v>8</v>
      </c>
      <c r="T720" s="415">
        <v>64.8</v>
      </c>
      <c r="U720" s="378">
        <v>1614</v>
      </c>
      <c r="V720" s="378">
        <v>22</v>
      </c>
      <c r="W720" s="378">
        <v>73.36</v>
      </c>
      <c r="X720" s="378">
        <v>1027</v>
      </c>
      <c r="Y720" s="416">
        <v>17</v>
      </c>
      <c r="Z720" s="20"/>
      <c r="AA720" s="241">
        <v>290100</v>
      </c>
      <c r="AB720" s="417">
        <v>55.5</v>
      </c>
      <c r="AC720" s="417">
        <v>59.333333333333336</v>
      </c>
      <c r="AD720" s="20">
        <v>42</v>
      </c>
      <c r="AE720" s="20">
        <v>6</v>
      </c>
      <c r="AF720" s="20">
        <v>333</v>
      </c>
      <c r="AH720" s="418"/>
      <c r="AI720" s="378"/>
      <c r="AJ720" s="378"/>
      <c r="AK720" s="378"/>
      <c r="AL720" s="378"/>
      <c r="AM720" s="378"/>
      <c r="AN720" s="21"/>
      <c r="AO720" s="418"/>
      <c r="AP720" s="378"/>
      <c r="AQ720" s="378"/>
      <c r="AR720" s="378"/>
      <c r="AS720" s="378"/>
      <c r="AT720" s="378"/>
      <c r="AU720" s="21"/>
      <c r="AV720" s="418"/>
      <c r="AW720" s="378"/>
      <c r="AX720" s="378"/>
      <c r="AY720" s="378"/>
      <c r="AZ720" s="378"/>
      <c r="BA720" s="378"/>
      <c r="BB720" s="21"/>
    </row>
    <row r="721" spans="1:54" x14ac:dyDescent="0.3">
      <c r="A721" s="199" t="s">
        <v>1702</v>
      </c>
      <c r="B721" s="199" t="s">
        <v>13</v>
      </c>
      <c r="C721" s="199" t="s">
        <v>13</v>
      </c>
      <c r="D721" s="441" t="s">
        <v>1998</v>
      </c>
      <c r="E721" s="441" t="s">
        <v>10</v>
      </c>
      <c r="F721" s="441" t="s">
        <v>10</v>
      </c>
      <c r="G721" s="441" t="s">
        <v>1998</v>
      </c>
      <c r="H721" s="245">
        <v>187900</v>
      </c>
      <c r="I721" s="246">
        <v>128</v>
      </c>
      <c r="J721" s="246">
        <v>3</v>
      </c>
      <c r="K721" s="442">
        <v>42.666666666666664</v>
      </c>
      <c r="L721" s="322">
        <v>128</v>
      </c>
      <c r="M721" s="246">
        <v>3</v>
      </c>
      <c r="N721" s="246">
        <v>42.666666666666664</v>
      </c>
      <c r="O721" s="246">
        <v>0</v>
      </c>
      <c r="P721" s="246">
        <v>0</v>
      </c>
      <c r="Q721" s="246">
        <v>0</v>
      </c>
      <c r="R721" s="443">
        <v>0</v>
      </c>
      <c r="S721" s="444">
        <v>0</v>
      </c>
      <c r="T721" s="445">
        <v>0</v>
      </c>
      <c r="U721" s="444">
        <v>0</v>
      </c>
      <c r="V721" s="444">
        <v>0</v>
      </c>
      <c r="W721" s="444">
        <v>0</v>
      </c>
      <c r="X721" s="444">
        <v>0</v>
      </c>
      <c r="Y721" s="446">
        <v>0</v>
      </c>
      <c r="Z721" s="372"/>
      <c r="AA721" s="245">
        <v>187900</v>
      </c>
      <c r="AB721" s="442">
        <v>37</v>
      </c>
      <c r="AC721" s="442">
        <v>37</v>
      </c>
      <c r="AD721" s="246">
        <v>35</v>
      </c>
      <c r="AE721" s="246">
        <v>1</v>
      </c>
      <c r="AF721" s="246">
        <v>37</v>
      </c>
      <c r="AG721" s="200"/>
      <c r="AH721" s="449"/>
      <c r="AI721" s="444"/>
      <c r="AJ721" s="444"/>
      <c r="AK721" s="444"/>
      <c r="AL721" s="444"/>
      <c r="AM721" s="444"/>
      <c r="AN721" s="246"/>
      <c r="AO721" s="450"/>
      <c r="AP721" s="444"/>
      <c r="AQ721" s="444"/>
      <c r="AR721" s="444"/>
      <c r="AS721" s="444"/>
      <c r="AT721" s="444"/>
      <c r="AU721" s="246"/>
      <c r="AV721" s="450"/>
      <c r="AW721" s="444"/>
      <c r="AX721" s="444"/>
      <c r="AY721" s="444"/>
      <c r="AZ721" s="444"/>
      <c r="BA721" s="444"/>
      <c r="BB721" s="246"/>
    </row>
    <row r="722" spans="1:54" x14ac:dyDescent="0.3">
      <c r="A722" s="21" t="s">
        <v>1439</v>
      </c>
      <c r="B722" s="21" t="s">
        <v>18</v>
      </c>
      <c r="C722" s="21" t="s">
        <v>18</v>
      </c>
      <c r="D722" s="299" t="s">
        <v>1998</v>
      </c>
      <c r="E722" s="299" t="s">
        <v>1971</v>
      </c>
      <c r="F722" s="299" t="s">
        <v>1971</v>
      </c>
      <c r="G722" s="299" t="s">
        <v>1998</v>
      </c>
      <c r="H722" s="241">
        <v>498100</v>
      </c>
      <c r="I722" s="20">
        <v>1900</v>
      </c>
      <c r="J722" s="20">
        <v>21</v>
      </c>
      <c r="K722" s="417">
        <v>90.476190476190482</v>
      </c>
      <c r="L722" s="243">
        <v>1900</v>
      </c>
      <c r="M722" s="20">
        <v>21</v>
      </c>
      <c r="N722" s="20">
        <v>90.476190476190482</v>
      </c>
      <c r="O722" s="20">
        <v>1669</v>
      </c>
      <c r="P722" s="20">
        <v>19</v>
      </c>
      <c r="Q722" s="20">
        <v>87.8</v>
      </c>
      <c r="R722" s="414">
        <v>1131</v>
      </c>
      <c r="S722" s="378">
        <v>15</v>
      </c>
      <c r="T722" s="415">
        <v>75.400000000000006</v>
      </c>
      <c r="U722" s="378">
        <v>1067</v>
      </c>
      <c r="V722" s="378">
        <v>15</v>
      </c>
      <c r="W722" s="378">
        <v>71.13</v>
      </c>
      <c r="X722" s="378">
        <v>1866</v>
      </c>
      <c r="Y722" s="416">
        <v>22</v>
      </c>
      <c r="Z722" s="20"/>
      <c r="AA722" s="241">
        <v>387400</v>
      </c>
      <c r="AB722" s="417">
        <v>70</v>
      </c>
      <c r="AC722" s="417">
        <v>62.666666666666664</v>
      </c>
      <c r="AD722" s="20">
        <v>92</v>
      </c>
      <c r="AE722" s="20">
        <v>7</v>
      </c>
      <c r="AF722" s="20">
        <v>490</v>
      </c>
      <c r="AH722" s="379"/>
      <c r="AI722" s="378"/>
      <c r="AJ722" s="378"/>
      <c r="AK722" s="378"/>
      <c r="AL722" s="378"/>
      <c r="AM722" s="378"/>
      <c r="AN722" s="21"/>
      <c r="AO722" s="418"/>
      <c r="AP722" s="378"/>
      <c r="AQ722" s="378"/>
      <c r="AR722" s="378"/>
      <c r="AS722" s="378"/>
      <c r="AT722" s="378"/>
      <c r="AU722" s="21"/>
      <c r="AV722" s="418"/>
      <c r="AW722" s="378"/>
      <c r="AX722" s="378"/>
      <c r="AY722" s="378"/>
      <c r="AZ722" s="378"/>
      <c r="BA722" s="378"/>
      <c r="BB722" s="21"/>
    </row>
    <row r="723" spans="1:54" x14ac:dyDescent="0.3">
      <c r="A723" s="199" t="s">
        <v>1703</v>
      </c>
      <c r="B723" s="199" t="s">
        <v>21</v>
      </c>
      <c r="C723" s="199" t="s">
        <v>21</v>
      </c>
      <c r="D723" s="441" t="s">
        <v>1998</v>
      </c>
      <c r="E723" s="441" t="s">
        <v>9</v>
      </c>
      <c r="F723" s="441" t="s">
        <v>9</v>
      </c>
      <c r="G723" s="441" t="s">
        <v>1998</v>
      </c>
      <c r="H723" s="245">
        <v>123900</v>
      </c>
      <c r="I723" s="246">
        <v>26</v>
      </c>
      <c r="J723" s="246">
        <v>1</v>
      </c>
      <c r="K723" s="442">
        <v>26</v>
      </c>
      <c r="L723" s="322">
        <v>26</v>
      </c>
      <c r="M723" s="246">
        <v>1</v>
      </c>
      <c r="N723" s="246">
        <v>26</v>
      </c>
      <c r="O723" s="246">
        <v>0</v>
      </c>
      <c r="P723" s="246">
        <v>0</v>
      </c>
      <c r="Q723" s="246">
        <v>0</v>
      </c>
      <c r="R723" s="443">
        <v>0</v>
      </c>
      <c r="S723" s="444">
        <v>0</v>
      </c>
      <c r="T723" s="445">
        <v>0</v>
      </c>
      <c r="U723" s="444">
        <v>0</v>
      </c>
      <c r="V723" s="444">
        <v>0</v>
      </c>
      <c r="W723" s="444">
        <v>0</v>
      </c>
      <c r="X723" s="444">
        <v>0</v>
      </c>
      <c r="Y723" s="446">
        <v>0</v>
      </c>
      <c r="Z723" s="372"/>
      <c r="AA723" s="245">
        <v>123900</v>
      </c>
      <c r="AB723" s="442">
        <v>43</v>
      </c>
      <c r="AC723" s="442">
        <v>43</v>
      </c>
      <c r="AD723" s="246">
        <v>4</v>
      </c>
      <c r="AE723" s="246">
        <v>1</v>
      </c>
      <c r="AF723" s="246">
        <v>43</v>
      </c>
      <c r="AG723" s="200"/>
      <c r="AH723" s="449"/>
      <c r="AI723" s="444"/>
      <c r="AJ723" s="444"/>
      <c r="AK723" s="444"/>
      <c r="AL723" s="444"/>
      <c r="AM723" s="444"/>
      <c r="AN723" s="199"/>
      <c r="AO723" s="450"/>
      <c r="AP723" s="444"/>
      <c r="AQ723" s="444"/>
      <c r="AR723" s="444"/>
      <c r="AS723" s="444"/>
      <c r="AT723" s="444"/>
      <c r="AU723" s="199"/>
      <c r="AV723" s="450"/>
      <c r="AW723" s="444"/>
      <c r="AX723" s="444"/>
      <c r="AY723" s="444"/>
      <c r="AZ723" s="444"/>
      <c r="BA723" s="444"/>
      <c r="BB723" s="199"/>
    </row>
    <row r="724" spans="1:54" x14ac:dyDescent="0.3">
      <c r="A724" s="21" t="s">
        <v>1440</v>
      </c>
      <c r="B724" s="21" t="s">
        <v>22</v>
      </c>
      <c r="C724" s="21" t="s">
        <v>22</v>
      </c>
      <c r="D724" s="299" t="s">
        <v>1998</v>
      </c>
      <c r="E724" s="435" t="s">
        <v>1974</v>
      </c>
      <c r="F724" s="299" t="s">
        <v>1974</v>
      </c>
      <c r="G724" s="299" t="s">
        <v>1998</v>
      </c>
      <c r="H724" s="241">
        <v>264300</v>
      </c>
      <c r="I724" s="20">
        <v>768</v>
      </c>
      <c r="J724" s="20">
        <v>16</v>
      </c>
      <c r="K724" s="417">
        <v>48</v>
      </c>
      <c r="L724" s="243">
        <v>768</v>
      </c>
      <c r="M724" s="20">
        <v>16</v>
      </c>
      <c r="N724" s="20">
        <v>48</v>
      </c>
      <c r="O724" s="20">
        <v>1078</v>
      </c>
      <c r="P724" s="20">
        <v>22</v>
      </c>
      <c r="Q724" s="20">
        <v>49</v>
      </c>
      <c r="R724" s="414">
        <v>0</v>
      </c>
      <c r="S724" s="378">
        <v>0</v>
      </c>
      <c r="T724" s="415">
        <v>0</v>
      </c>
      <c r="U724" s="378">
        <v>1274</v>
      </c>
      <c r="V724" s="378">
        <v>21</v>
      </c>
      <c r="W724" s="378">
        <v>60.67</v>
      </c>
      <c r="X724" s="378">
        <v>1111</v>
      </c>
      <c r="Y724" s="416">
        <v>22</v>
      </c>
      <c r="Z724" s="20"/>
      <c r="AA724" s="241">
        <v>218500</v>
      </c>
      <c r="AB724" s="417">
        <v>42.714285714285715</v>
      </c>
      <c r="AC724" s="417">
        <v>32.333333333333336</v>
      </c>
      <c r="AD724" s="20">
        <v>63</v>
      </c>
      <c r="AE724" s="20">
        <v>7</v>
      </c>
      <c r="AF724" s="20">
        <v>299</v>
      </c>
      <c r="AH724" s="379"/>
      <c r="AI724" s="378"/>
      <c r="AJ724" s="378"/>
      <c r="AK724" s="378"/>
      <c r="AL724" s="378"/>
      <c r="AM724" s="378"/>
      <c r="AN724" s="20"/>
      <c r="AO724" s="418"/>
      <c r="AP724" s="378"/>
      <c r="AQ724" s="378"/>
      <c r="AR724" s="378"/>
      <c r="AS724" s="378"/>
      <c r="AT724" s="378"/>
      <c r="AU724" s="20"/>
      <c r="AV724" s="418"/>
      <c r="AW724" s="378"/>
      <c r="AX724" s="378"/>
      <c r="AY724" s="378"/>
      <c r="AZ724" s="378"/>
      <c r="BA724" s="378"/>
      <c r="BB724" s="20"/>
    </row>
    <row r="725" spans="1:54" x14ac:dyDescent="0.3">
      <c r="A725" s="199" t="s">
        <v>1960</v>
      </c>
      <c r="B725" s="199" t="s">
        <v>21</v>
      </c>
      <c r="C725" s="199" t="s">
        <v>1020</v>
      </c>
      <c r="D725" s="441" t="s">
        <v>1020</v>
      </c>
      <c r="E725" s="441" t="s">
        <v>9</v>
      </c>
      <c r="F725" s="441" t="s">
        <v>1020</v>
      </c>
      <c r="G725" s="441" t="s">
        <v>1020</v>
      </c>
      <c r="H725" s="245">
        <v>102400</v>
      </c>
      <c r="I725" s="246" t="s">
        <v>1020</v>
      </c>
      <c r="J725" s="246" t="s">
        <v>1020</v>
      </c>
      <c r="K725" s="442" t="s">
        <v>1020</v>
      </c>
      <c r="L725" s="322" t="s">
        <v>1020</v>
      </c>
      <c r="M725" s="246" t="s">
        <v>1020</v>
      </c>
      <c r="N725" s="246" t="s">
        <v>1020</v>
      </c>
      <c r="O725" s="246" t="s">
        <v>1020</v>
      </c>
      <c r="P725" s="246" t="s">
        <v>1020</v>
      </c>
      <c r="Q725" s="246" t="s">
        <v>1020</v>
      </c>
      <c r="R725" s="443" t="s">
        <v>1020</v>
      </c>
      <c r="S725" s="444" t="s">
        <v>1020</v>
      </c>
      <c r="T725" s="445" t="s">
        <v>1020</v>
      </c>
      <c r="U725" s="444" t="s">
        <v>1020</v>
      </c>
      <c r="V725" s="444" t="s">
        <v>1020</v>
      </c>
      <c r="W725" s="444" t="s">
        <v>1020</v>
      </c>
      <c r="X725" s="444" t="s">
        <v>1020</v>
      </c>
      <c r="Y725" s="446" t="s">
        <v>1020</v>
      </c>
      <c r="Z725" s="372"/>
      <c r="AA725" s="245">
        <v>102400</v>
      </c>
      <c r="AB725" s="442">
        <v>0</v>
      </c>
      <c r="AC725" s="442">
        <v>0</v>
      </c>
      <c r="AD725" s="246">
        <v>19</v>
      </c>
      <c r="AE725" s="246">
        <v>0</v>
      </c>
      <c r="AF725" s="246">
        <v>0</v>
      </c>
      <c r="AG725" s="200"/>
      <c r="AH725" s="449"/>
      <c r="AI725" s="444"/>
      <c r="AJ725" s="444"/>
      <c r="AK725" s="444"/>
      <c r="AL725" s="444"/>
      <c r="AM725" s="444"/>
      <c r="AN725" s="278"/>
      <c r="AO725" s="450"/>
      <c r="AP725" s="444"/>
      <c r="AQ725" s="444"/>
      <c r="AR725" s="444"/>
      <c r="AS725" s="444"/>
      <c r="AT725" s="444"/>
      <c r="AU725" s="278"/>
      <c r="AV725" s="450"/>
      <c r="AW725" s="444"/>
      <c r="AX725" s="444"/>
      <c r="AY725" s="444"/>
      <c r="AZ725" s="444"/>
      <c r="BA725" s="444"/>
      <c r="BB725" s="278"/>
    </row>
    <row r="726" spans="1:54" x14ac:dyDescent="0.3">
      <c r="A726" s="21" t="s">
        <v>1576</v>
      </c>
      <c r="B726" s="21" t="s">
        <v>3</v>
      </c>
      <c r="C726" s="21" t="s">
        <v>3</v>
      </c>
      <c r="D726" s="299" t="s">
        <v>1998</v>
      </c>
      <c r="E726" s="299" t="s">
        <v>38</v>
      </c>
      <c r="F726" s="299" t="s">
        <v>38</v>
      </c>
      <c r="G726" s="299" t="s">
        <v>1998</v>
      </c>
      <c r="H726" s="241">
        <v>261300</v>
      </c>
      <c r="I726" s="20">
        <v>712</v>
      </c>
      <c r="J726" s="20">
        <v>15</v>
      </c>
      <c r="K726" s="417">
        <v>47.466666666666669</v>
      </c>
      <c r="L726" s="243">
        <v>712</v>
      </c>
      <c r="M726" s="20">
        <v>15</v>
      </c>
      <c r="N726" s="20">
        <v>47.466666666666669</v>
      </c>
      <c r="O726" s="20">
        <v>235</v>
      </c>
      <c r="P726" s="20">
        <v>5</v>
      </c>
      <c r="Q726" s="20">
        <v>47</v>
      </c>
      <c r="R726" s="414">
        <v>0</v>
      </c>
      <c r="S726" s="378">
        <v>0</v>
      </c>
      <c r="T726" s="415">
        <v>0</v>
      </c>
      <c r="U726" s="378">
        <v>0</v>
      </c>
      <c r="V726" s="378">
        <v>0</v>
      </c>
      <c r="W726" s="378">
        <v>0</v>
      </c>
      <c r="X726" s="378">
        <v>0</v>
      </c>
      <c r="Y726" s="416">
        <v>0</v>
      </c>
      <c r="Z726" s="280"/>
      <c r="AA726" s="241">
        <v>286700</v>
      </c>
      <c r="AB726" s="417">
        <v>50.125</v>
      </c>
      <c r="AC726" s="417">
        <v>57</v>
      </c>
      <c r="AD726" s="20">
        <v>65</v>
      </c>
      <c r="AE726" s="20">
        <v>8</v>
      </c>
      <c r="AF726" s="20">
        <v>401</v>
      </c>
      <c r="AH726" s="379"/>
      <c r="AI726" s="378"/>
      <c r="AJ726" s="378"/>
      <c r="AK726" s="378"/>
      <c r="AL726" s="378"/>
      <c r="AM726" s="378"/>
      <c r="AN726" s="23"/>
      <c r="AO726" s="418"/>
      <c r="AP726" s="378"/>
      <c r="AQ726" s="378"/>
      <c r="AR726" s="378"/>
      <c r="AS726" s="378"/>
      <c r="AT726" s="378"/>
      <c r="AU726" s="23"/>
      <c r="AV726" s="418"/>
      <c r="AW726" s="378"/>
      <c r="AX726" s="378"/>
      <c r="AY726" s="378"/>
      <c r="AZ726" s="378"/>
      <c r="BA726" s="378"/>
      <c r="BB726" s="23"/>
    </row>
    <row r="727" spans="1:54" x14ac:dyDescent="0.3">
      <c r="A727" s="199" t="s">
        <v>1704</v>
      </c>
      <c r="B727" s="199" t="s">
        <v>17</v>
      </c>
      <c r="C727" s="199" t="s">
        <v>17</v>
      </c>
      <c r="D727" s="441" t="s">
        <v>1998</v>
      </c>
      <c r="E727" s="441" t="s">
        <v>1971</v>
      </c>
      <c r="F727" s="441" t="s">
        <v>1971</v>
      </c>
      <c r="G727" s="441" t="s">
        <v>1998</v>
      </c>
      <c r="H727" s="245">
        <v>123900</v>
      </c>
      <c r="I727" s="246">
        <v>0</v>
      </c>
      <c r="J727" s="246">
        <v>0</v>
      </c>
      <c r="K727" s="442" t="s">
        <v>1020</v>
      </c>
      <c r="L727" s="322">
        <v>0</v>
      </c>
      <c r="M727" s="246">
        <v>0</v>
      </c>
      <c r="N727" s="246">
        <v>0</v>
      </c>
      <c r="O727" s="246">
        <v>0</v>
      </c>
      <c r="P727" s="246">
        <v>0</v>
      </c>
      <c r="Q727" s="246">
        <v>0</v>
      </c>
      <c r="R727" s="443">
        <v>0</v>
      </c>
      <c r="S727" s="444">
        <v>0</v>
      </c>
      <c r="T727" s="445">
        <v>0</v>
      </c>
      <c r="U727" s="444">
        <v>0</v>
      </c>
      <c r="V727" s="444">
        <v>0</v>
      </c>
      <c r="W727" s="444">
        <v>0</v>
      </c>
      <c r="X727" s="444">
        <v>0</v>
      </c>
      <c r="Y727" s="446">
        <v>0</v>
      </c>
      <c r="Z727" s="372"/>
      <c r="AA727" s="245">
        <v>123900</v>
      </c>
      <c r="AB727" s="442">
        <v>45.5</v>
      </c>
      <c r="AC727" s="442">
        <v>45.5</v>
      </c>
      <c r="AD727" s="246">
        <v>-21</v>
      </c>
      <c r="AE727" s="246">
        <v>2</v>
      </c>
      <c r="AF727" s="246">
        <v>91</v>
      </c>
      <c r="AG727" s="200"/>
      <c r="AH727" s="449"/>
      <c r="AI727" s="444"/>
      <c r="AJ727" s="444"/>
      <c r="AK727" s="444"/>
      <c r="AL727" s="444"/>
      <c r="AM727" s="444"/>
      <c r="AN727" s="278"/>
      <c r="AO727" s="450"/>
      <c r="AP727" s="444"/>
      <c r="AQ727" s="444"/>
      <c r="AR727" s="444"/>
      <c r="AS727" s="444"/>
      <c r="AT727" s="444"/>
      <c r="AU727" s="278"/>
      <c r="AV727" s="450"/>
      <c r="AW727" s="444"/>
      <c r="AX727" s="444"/>
      <c r="AY727" s="444"/>
      <c r="AZ727" s="444"/>
      <c r="BA727" s="444"/>
      <c r="BB727" s="278"/>
    </row>
    <row r="728" spans="1:54" x14ac:dyDescent="0.3">
      <c r="A728" s="199" t="s">
        <v>1961</v>
      </c>
      <c r="B728" s="199" t="s">
        <v>41</v>
      </c>
      <c r="C728" s="199" t="s">
        <v>1020</v>
      </c>
      <c r="D728" s="441" t="s">
        <v>1020</v>
      </c>
      <c r="E728" s="441" t="s">
        <v>9</v>
      </c>
      <c r="F728" s="441" t="s">
        <v>1020</v>
      </c>
      <c r="G728" s="441" t="s">
        <v>1020</v>
      </c>
      <c r="H728" s="245">
        <v>117300</v>
      </c>
      <c r="I728" s="246" t="s">
        <v>1020</v>
      </c>
      <c r="J728" s="246" t="s">
        <v>1020</v>
      </c>
      <c r="K728" s="442" t="s">
        <v>1020</v>
      </c>
      <c r="L728" s="322" t="s">
        <v>1020</v>
      </c>
      <c r="M728" s="246" t="s">
        <v>1020</v>
      </c>
      <c r="N728" s="246" t="s">
        <v>1020</v>
      </c>
      <c r="O728" s="246" t="s">
        <v>1020</v>
      </c>
      <c r="P728" s="246" t="s">
        <v>1020</v>
      </c>
      <c r="Q728" s="246" t="s">
        <v>1020</v>
      </c>
      <c r="R728" s="443" t="s">
        <v>1020</v>
      </c>
      <c r="S728" s="444" t="s">
        <v>1020</v>
      </c>
      <c r="T728" s="445" t="s">
        <v>1020</v>
      </c>
      <c r="U728" s="444" t="s">
        <v>1020</v>
      </c>
      <c r="V728" s="444" t="s">
        <v>1020</v>
      </c>
      <c r="W728" s="444" t="s">
        <v>1020</v>
      </c>
      <c r="X728" s="444" t="s">
        <v>1020</v>
      </c>
      <c r="Y728" s="446" t="s">
        <v>1020</v>
      </c>
      <c r="Z728" s="372"/>
      <c r="AA728" s="245">
        <v>117300</v>
      </c>
      <c r="AB728" s="442">
        <v>0</v>
      </c>
      <c r="AC728" s="442">
        <v>0</v>
      </c>
      <c r="AD728" s="246">
        <v>22</v>
      </c>
      <c r="AE728" s="246">
        <v>0</v>
      </c>
      <c r="AF728" s="246">
        <v>0</v>
      </c>
      <c r="AG728" s="200"/>
      <c r="AH728" s="449"/>
      <c r="AI728" s="444"/>
      <c r="AJ728" s="444"/>
      <c r="AK728" s="444"/>
      <c r="AL728" s="444"/>
      <c r="AM728" s="444"/>
      <c r="AN728" s="451"/>
      <c r="AO728" s="450"/>
      <c r="AP728" s="444"/>
      <c r="AQ728" s="444"/>
      <c r="AR728" s="444"/>
      <c r="AS728" s="444"/>
      <c r="AT728" s="444"/>
      <c r="AU728" s="451"/>
      <c r="AV728" s="450"/>
      <c r="AW728" s="444"/>
      <c r="AX728" s="444"/>
      <c r="AY728" s="444"/>
      <c r="AZ728" s="444"/>
      <c r="BA728" s="444"/>
      <c r="BB728" s="451"/>
    </row>
    <row r="729" spans="1:54" x14ac:dyDescent="0.3">
      <c r="A729" s="199" t="s">
        <v>1705</v>
      </c>
      <c r="B729" s="199" t="s">
        <v>21</v>
      </c>
      <c r="C729" s="199" t="s">
        <v>21</v>
      </c>
      <c r="D729" s="441" t="s">
        <v>1998</v>
      </c>
      <c r="E729" s="435" t="s">
        <v>38</v>
      </c>
      <c r="F729" s="441" t="s">
        <v>1974</v>
      </c>
      <c r="G729" s="441" t="s">
        <v>38</v>
      </c>
      <c r="H729" s="245">
        <v>123900</v>
      </c>
      <c r="I729" s="246">
        <v>0</v>
      </c>
      <c r="J729" s="246">
        <v>0</v>
      </c>
      <c r="K729" s="442" t="s">
        <v>1020</v>
      </c>
      <c r="L729" s="322">
        <v>0</v>
      </c>
      <c r="M729" s="246">
        <v>0</v>
      </c>
      <c r="N729" s="246">
        <v>0</v>
      </c>
      <c r="O729" s="246">
        <v>0</v>
      </c>
      <c r="P729" s="246">
        <v>0</v>
      </c>
      <c r="Q729" s="246">
        <v>0</v>
      </c>
      <c r="R729" s="443">
        <v>0</v>
      </c>
      <c r="S729" s="444">
        <v>0</v>
      </c>
      <c r="T729" s="445">
        <v>0</v>
      </c>
      <c r="U729" s="444">
        <v>0</v>
      </c>
      <c r="V729" s="444">
        <v>0</v>
      </c>
      <c r="W729" s="444">
        <v>0</v>
      </c>
      <c r="X729" s="444">
        <v>0</v>
      </c>
      <c r="Y729" s="446">
        <v>0</v>
      </c>
      <c r="Z729" s="301"/>
      <c r="AA729" s="245">
        <v>247800</v>
      </c>
      <c r="AB729" s="442">
        <v>59.166666666666664</v>
      </c>
      <c r="AC729" s="442">
        <v>53.666666666666664</v>
      </c>
      <c r="AD729" s="246">
        <v>59</v>
      </c>
      <c r="AE729" s="246">
        <v>6</v>
      </c>
      <c r="AF729" s="246">
        <v>355</v>
      </c>
      <c r="AG729" s="200"/>
      <c r="AH729" s="450"/>
      <c r="AI729" s="444"/>
      <c r="AJ729" s="444"/>
      <c r="AK729" s="444"/>
      <c r="AL729" s="444"/>
      <c r="AM729" s="444"/>
      <c r="AN729" s="447"/>
      <c r="AO729" s="450"/>
      <c r="AP729" s="444"/>
      <c r="AQ729" s="444"/>
      <c r="AR729" s="444"/>
      <c r="AS729" s="444"/>
      <c r="AT729" s="444"/>
      <c r="AU729" s="447"/>
      <c r="AV729" s="450"/>
      <c r="AW729" s="444"/>
      <c r="AX729" s="444"/>
      <c r="AY729" s="444"/>
      <c r="AZ729" s="444"/>
      <c r="BA729" s="444"/>
      <c r="BB729" s="447"/>
    </row>
    <row r="730" spans="1:54" x14ac:dyDescent="0.3">
      <c r="A730" s="21" t="s">
        <v>1014</v>
      </c>
      <c r="B730" s="21" t="s">
        <v>3</v>
      </c>
      <c r="C730" s="21" t="s">
        <v>3</v>
      </c>
      <c r="D730" s="299" t="s">
        <v>1998</v>
      </c>
      <c r="E730" s="299" t="s">
        <v>38</v>
      </c>
      <c r="F730" s="299" t="s">
        <v>38</v>
      </c>
      <c r="G730" s="299" t="s">
        <v>1998</v>
      </c>
      <c r="H730" s="241">
        <v>274100</v>
      </c>
      <c r="I730" s="20">
        <v>448</v>
      </c>
      <c r="J730" s="20">
        <v>9</v>
      </c>
      <c r="K730" s="417">
        <v>49.777777777777779</v>
      </c>
      <c r="L730" s="243">
        <v>448</v>
      </c>
      <c r="M730" s="20">
        <v>9</v>
      </c>
      <c r="N730" s="20">
        <v>49.777777777777779</v>
      </c>
      <c r="O730" s="20">
        <v>337</v>
      </c>
      <c r="P730" s="20">
        <v>7</v>
      </c>
      <c r="Q730" s="20">
        <v>48.1</v>
      </c>
      <c r="R730" s="414">
        <v>623</v>
      </c>
      <c r="S730" s="378">
        <v>12</v>
      </c>
      <c r="T730" s="415">
        <v>51.9</v>
      </c>
      <c r="U730" s="378">
        <v>0</v>
      </c>
      <c r="V730" s="378">
        <v>0</v>
      </c>
      <c r="W730" s="378">
        <v>0</v>
      </c>
      <c r="X730" s="378">
        <v>0</v>
      </c>
      <c r="Y730" s="416">
        <v>0</v>
      </c>
      <c r="Z730" s="20"/>
      <c r="AA730" s="241">
        <v>274100</v>
      </c>
      <c r="AB730" s="417">
        <v>0</v>
      </c>
      <c r="AC730" s="417">
        <v>0</v>
      </c>
      <c r="AD730" s="20">
        <v>52</v>
      </c>
      <c r="AE730" s="20">
        <v>0</v>
      </c>
      <c r="AF730" s="20">
        <v>0</v>
      </c>
      <c r="AH730" s="379"/>
      <c r="AI730" s="378"/>
      <c r="AJ730" s="378"/>
      <c r="AK730" s="378"/>
      <c r="AL730" s="378"/>
      <c r="AM730" s="378"/>
      <c r="AN730" s="20"/>
      <c r="AO730" s="418"/>
      <c r="AP730" s="378"/>
      <c r="AQ730" s="378"/>
      <c r="AR730" s="378"/>
      <c r="AS730" s="378"/>
      <c r="AT730" s="378"/>
      <c r="AU730" s="20"/>
      <c r="AV730" s="418"/>
      <c r="AW730" s="378"/>
      <c r="AX730" s="378"/>
      <c r="AY730" s="378"/>
      <c r="AZ730" s="378"/>
      <c r="BA730" s="378"/>
      <c r="BB730" s="20"/>
    </row>
    <row r="731" spans="1:54" x14ac:dyDescent="0.3">
      <c r="A731" s="199" t="s">
        <v>1962</v>
      </c>
      <c r="B731" s="199" t="s">
        <v>21</v>
      </c>
      <c r="C731" s="199" t="s">
        <v>1020</v>
      </c>
      <c r="D731" s="441" t="s">
        <v>1020</v>
      </c>
      <c r="E731" s="441" t="s">
        <v>11</v>
      </c>
      <c r="F731" s="441" t="s">
        <v>1020</v>
      </c>
      <c r="G731" s="441" t="s">
        <v>1020</v>
      </c>
      <c r="H731" s="245">
        <v>102400</v>
      </c>
      <c r="I731" s="246" t="s">
        <v>1020</v>
      </c>
      <c r="J731" s="246" t="s">
        <v>1020</v>
      </c>
      <c r="K731" s="442" t="s">
        <v>1020</v>
      </c>
      <c r="L731" s="322" t="s">
        <v>1020</v>
      </c>
      <c r="M731" s="246" t="s">
        <v>1020</v>
      </c>
      <c r="N731" s="246" t="s">
        <v>1020</v>
      </c>
      <c r="O731" s="246" t="s">
        <v>1020</v>
      </c>
      <c r="P731" s="246" t="s">
        <v>1020</v>
      </c>
      <c r="Q731" s="246" t="s">
        <v>1020</v>
      </c>
      <c r="R731" s="443" t="s">
        <v>1020</v>
      </c>
      <c r="S731" s="444" t="s">
        <v>1020</v>
      </c>
      <c r="T731" s="445" t="s">
        <v>1020</v>
      </c>
      <c r="U731" s="444" t="s">
        <v>1020</v>
      </c>
      <c r="V731" s="444" t="s">
        <v>1020</v>
      </c>
      <c r="W731" s="444" t="s">
        <v>1020</v>
      </c>
      <c r="X731" s="444" t="s">
        <v>1020</v>
      </c>
      <c r="Y731" s="446" t="s">
        <v>1020</v>
      </c>
      <c r="Z731" s="301"/>
      <c r="AA731" s="245">
        <v>102400</v>
      </c>
      <c r="AB731" s="442">
        <v>0</v>
      </c>
      <c r="AC731" s="442">
        <v>0</v>
      </c>
      <c r="AD731" s="246">
        <v>19</v>
      </c>
      <c r="AE731" s="246">
        <v>0</v>
      </c>
      <c r="AF731" s="246">
        <v>0</v>
      </c>
      <c r="AG731" s="200"/>
      <c r="AH731" s="449"/>
      <c r="AI731" s="444"/>
      <c r="AJ731" s="444"/>
      <c r="AK731" s="444"/>
      <c r="AL731" s="444"/>
      <c r="AM731" s="444"/>
      <c r="AN731" s="246"/>
      <c r="AO731" s="450"/>
      <c r="AP731" s="444"/>
      <c r="AQ731" s="444"/>
      <c r="AR731" s="444"/>
      <c r="AS731" s="444"/>
      <c r="AT731" s="444"/>
      <c r="AU731" s="246"/>
      <c r="AV731" s="450"/>
      <c r="AW731" s="444"/>
      <c r="AX731" s="444"/>
      <c r="AY731" s="444"/>
      <c r="AZ731" s="444"/>
      <c r="BA731" s="444"/>
      <c r="BB731" s="246"/>
    </row>
    <row r="732" spans="1:54" x14ac:dyDescent="0.3">
      <c r="A732" s="199" t="s">
        <v>1963</v>
      </c>
      <c r="B732" s="199" t="s">
        <v>24</v>
      </c>
      <c r="C732" s="199" t="s">
        <v>1020</v>
      </c>
      <c r="D732" s="441" t="s">
        <v>1020</v>
      </c>
      <c r="E732" s="441" t="s">
        <v>9</v>
      </c>
      <c r="F732" s="441" t="s">
        <v>1020</v>
      </c>
      <c r="G732" s="441" t="s">
        <v>1020</v>
      </c>
      <c r="H732" s="245">
        <v>117300</v>
      </c>
      <c r="I732" s="246" t="s">
        <v>1020</v>
      </c>
      <c r="J732" s="246" t="s">
        <v>1020</v>
      </c>
      <c r="K732" s="442" t="s">
        <v>1020</v>
      </c>
      <c r="L732" s="322" t="s">
        <v>1020</v>
      </c>
      <c r="M732" s="246" t="s">
        <v>1020</v>
      </c>
      <c r="N732" s="246" t="s">
        <v>1020</v>
      </c>
      <c r="O732" s="246" t="s">
        <v>1020</v>
      </c>
      <c r="P732" s="246" t="s">
        <v>1020</v>
      </c>
      <c r="Q732" s="246" t="s">
        <v>1020</v>
      </c>
      <c r="R732" s="443" t="s">
        <v>1020</v>
      </c>
      <c r="S732" s="444" t="s">
        <v>1020</v>
      </c>
      <c r="T732" s="445" t="s">
        <v>1020</v>
      </c>
      <c r="U732" s="444" t="s">
        <v>1020</v>
      </c>
      <c r="V732" s="444" t="s">
        <v>1020</v>
      </c>
      <c r="W732" s="444" t="s">
        <v>1020</v>
      </c>
      <c r="X732" s="444" t="s">
        <v>1020</v>
      </c>
      <c r="Y732" s="446" t="s">
        <v>1020</v>
      </c>
      <c r="Z732" s="246"/>
      <c r="AA732" s="245">
        <v>117300</v>
      </c>
      <c r="AB732" s="442">
        <v>0</v>
      </c>
      <c r="AC732" s="442">
        <v>0</v>
      </c>
      <c r="AD732" s="246">
        <v>22</v>
      </c>
      <c r="AE732" s="246">
        <v>0</v>
      </c>
      <c r="AF732" s="246">
        <v>0</v>
      </c>
      <c r="AG732" s="200"/>
      <c r="AH732" s="449"/>
      <c r="AI732" s="444"/>
      <c r="AJ732" s="444"/>
      <c r="AK732" s="444"/>
      <c r="AL732" s="444"/>
      <c r="AM732" s="444"/>
      <c r="AN732" s="199"/>
      <c r="AO732" s="450"/>
      <c r="AP732" s="444"/>
      <c r="AQ732" s="444"/>
      <c r="AR732" s="444"/>
      <c r="AS732" s="444"/>
      <c r="AT732" s="444"/>
      <c r="AU732" s="199"/>
      <c r="AV732" s="450"/>
      <c r="AW732" s="444"/>
      <c r="AX732" s="444"/>
      <c r="AY732" s="444"/>
      <c r="AZ732" s="444"/>
      <c r="BA732" s="444"/>
      <c r="BB732" s="199"/>
    </row>
    <row r="733" spans="1:54" x14ac:dyDescent="0.3">
      <c r="A733" s="21" t="s">
        <v>1441</v>
      </c>
      <c r="B733" s="21" t="s">
        <v>21</v>
      </c>
      <c r="C733" s="21" t="s">
        <v>21</v>
      </c>
      <c r="D733" s="299" t="s">
        <v>1998</v>
      </c>
      <c r="E733" s="299" t="s">
        <v>10</v>
      </c>
      <c r="F733" s="299" t="s">
        <v>10</v>
      </c>
      <c r="G733" s="299" t="s">
        <v>1998</v>
      </c>
      <c r="H733" s="241">
        <v>533500</v>
      </c>
      <c r="I733" s="20">
        <v>1938</v>
      </c>
      <c r="J733" s="20">
        <v>20</v>
      </c>
      <c r="K733" s="417">
        <v>96.9</v>
      </c>
      <c r="L733" s="243">
        <v>1938</v>
      </c>
      <c r="M733" s="20">
        <v>20</v>
      </c>
      <c r="N733" s="20">
        <v>96.9</v>
      </c>
      <c r="O733" s="20">
        <v>1000</v>
      </c>
      <c r="P733" s="20">
        <v>12</v>
      </c>
      <c r="Q733" s="20">
        <v>83.3</v>
      </c>
      <c r="R733" s="414">
        <v>1593</v>
      </c>
      <c r="S733" s="378">
        <v>16</v>
      </c>
      <c r="T733" s="415">
        <v>99.6</v>
      </c>
      <c r="U733" s="378">
        <v>1699</v>
      </c>
      <c r="V733" s="378">
        <v>21</v>
      </c>
      <c r="W733" s="378">
        <v>80.900000000000006</v>
      </c>
      <c r="X733" s="378">
        <v>644</v>
      </c>
      <c r="Y733" s="416">
        <v>7</v>
      </c>
      <c r="Z733" s="298"/>
      <c r="AA733" s="241">
        <v>533000</v>
      </c>
      <c r="AB733" s="417">
        <v>94.714285714285708</v>
      </c>
      <c r="AC733" s="417">
        <v>94</v>
      </c>
      <c r="AD733" s="20">
        <v>135</v>
      </c>
      <c r="AE733" s="20">
        <v>7</v>
      </c>
      <c r="AF733" s="20">
        <v>663</v>
      </c>
      <c r="AH733" s="379"/>
      <c r="AI733" s="378"/>
      <c r="AJ733" s="378"/>
      <c r="AK733" s="378"/>
      <c r="AL733" s="378"/>
      <c r="AM733" s="378"/>
      <c r="AN733" s="21"/>
      <c r="AO733" s="418"/>
      <c r="AP733" s="378"/>
      <c r="AQ733" s="378"/>
      <c r="AR733" s="378"/>
      <c r="AS733" s="378"/>
      <c r="AT733" s="378"/>
      <c r="AU733" s="21"/>
      <c r="AV733" s="418"/>
      <c r="AW733" s="378"/>
      <c r="AX733" s="378"/>
      <c r="AY733" s="378"/>
      <c r="AZ733" s="378"/>
      <c r="BA733" s="378"/>
      <c r="BB733" s="21"/>
    </row>
    <row r="734" spans="1:54" x14ac:dyDescent="0.3">
      <c r="A734" s="199" t="s">
        <v>1706</v>
      </c>
      <c r="B734" s="199" t="s">
        <v>23</v>
      </c>
      <c r="C734" s="199" t="s">
        <v>23</v>
      </c>
      <c r="D734" s="441" t="s">
        <v>1998</v>
      </c>
      <c r="E734" s="441" t="s">
        <v>1973</v>
      </c>
      <c r="F734" s="441" t="s">
        <v>1973</v>
      </c>
      <c r="G734" s="441" t="s">
        <v>1998</v>
      </c>
      <c r="H734" s="245">
        <v>123900</v>
      </c>
      <c r="I734" s="246">
        <v>0</v>
      </c>
      <c r="J734" s="246">
        <v>0</v>
      </c>
      <c r="K734" s="442" t="s">
        <v>1020</v>
      </c>
      <c r="L734" s="322">
        <v>0</v>
      </c>
      <c r="M734" s="246">
        <v>0</v>
      </c>
      <c r="N734" s="246">
        <v>0</v>
      </c>
      <c r="O734" s="246">
        <v>0</v>
      </c>
      <c r="P734" s="246">
        <v>0</v>
      </c>
      <c r="Q734" s="246">
        <v>0</v>
      </c>
      <c r="R734" s="443">
        <v>0</v>
      </c>
      <c r="S734" s="444">
        <v>0</v>
      </c>
      <c r="T734" s="445">
        <v>0</v>
      </c>
      <c r="U734" s="444">
        <v>0</v>
      </c>
      <c r="V734" s="444">
        <v>0</v>
      </c>
      <c r="W734" s="444">
        <v>0</v>
      </c>
      <c r="X734" s="444">
        <v>0</v>
      </c>
      <c r="Y734" s="446">
        <v>0</v>
      </c>
      <c r="Z734" s="372"/>
      <c r="AA734" s="245">
        <v>123900</v>
      </c>
      <c r="AB734" s="442">
        <v>0</v>
      </c>
      <c r="AC734" s="442">
        <v>0</v>
      </c>
      <c r="AD734" s="246">
        <v>23</v>
      </c>
      <c r="AE734" s="246">
        <v>0</v>
      </c>
      <c r="AF734" s="246">
        <v>0</v>
      </c>
      <c r="AG734" s="200"/>
      <c r="AH734" s="449"/>
      <c r="AI734" s="444"/>
      <c r="AJ734" s="444"/>
      <c r="AK734" s="444"/>
      <c r="AL734" s="444"/>
      <c r="AM734" s="444"/>
      <c r="AN734" s="246"/>
      <c r="AO734" s="450"/>
      <c r="AP734" s="444"/>
      <c r="AQ734" s="444"/>
      <c r="AR734" s="444"/>
      <c r="AS734" s="444"/>
      <c r="AT734" s="444"/>
      <c r="AU734" s="246"/>
      <c r="AV734" s="450"/>
      <c r="AW734" s="444"/>
      <c r="AX734" s="444"/>
      <c r="AY734" s="444"/>
      <c r="AZ734" s="444"/>
      <c r="BA734" s="444"/>
      <c r="BB734" s="246"/>
    </row>
    <row r="735" spans="1:54" x14ac:dyDescent="0.3">
      <c r="A735" s="21" t="s">
        <v>1442</v>
      </c>
      <c r="B735" s="21" t="s">
        <v>2</v>
      </c>
      <c r="C735" s="21" t="s">
        <v>2</v>
      </c>
      <c r="D735" s="299" t="s">
        <v>1998</v>
      </c>
      <c r="E735" s="299" t="s">
        <v>9</v>
      </c>
      <c r="F735" s="299" t="s">
        <v>9</v>
      </c>
      <c r="G735" s="299" t="s">
        <v>1998</v>
      </c>
      <c r="H735" s="241">
        <v>548200</v>
      </c>
      <c r="I735" s="20">
        <v>1593</v>
      </c>
      <c r="J735" s="20">
        <v>16</v>
      </c>
      <c r="K735" s="417">
        <v>99.5625</v>
      </c>
      <c r="L735" s="243">
        <v>1593</v>
      </c>
      <c r="M735" s="20">
        <v>16</v>
      </c>
      <c r="N735" s="20">
        <v>99.5625</v>
      </c>
      <c r="O735" s="20">
        <v>1015</v>
      </c>
      <c r="P735" s="20">
        <v>12</v>
      </c>
      <c r="Q735" s="20">
        <v>84.6</v>
      </c>
      <c r="R735" s="414">
        <v>1440</v>
      </c>
      <c r="S735" s="378">
        <v>16</v>
      </c>
      <c r="T735" s="415">
        <v>90</v>
      </c>
      <c r="U735" s="378">
        <v>1916</v>
      </c>
      <c r="V735" s="378">
        <v>21</v>
      </c>
      <c r="W735" s="378">
        <v>91.24</v>
      </c>
      <c r="X735" s="378">
        <v>1550</v>
      </c>
      <c r="Y735" s="416">
        <v>19</v>
      </c>
      <c r="Z735" s="21"/>
      <c r="AA735" s="241">
        <v>536900</v>
      </c>
      <c r="AB735" s="417">
        <v>96.375</v>
      </c>
      <c r="AC735" s="417">
        <v>103.33333333333333</v>
      </c>
      <c r="AD735" s="20">
        <v>115</v>
      </c>
      <c r="AE735" s="20">
        <v>8</v>
      </c>
      <c r="AF735" s="20">
        <v>771</v>
      </c>
      <c r="AH735" s="379"/>
      <c r="AI735" s="378"/>
      <c r="AJ735" s="378"/>
      <c r="AK735" s="378"/>
      <c r="AL735" s="378"/>
      <c r="AM735" s="378"/>
      <c r="AN735" s="21"/>
      <c r="AO735" s="418"/>
      <c r="AP735" s="378"/>
      <c r="AQ735" s="378"/>
      <c r="AR735" s="378"/>
      <c r="AS735" s="378"/>
      <c r="AT735" s="378"/>
      <c r="AU735" s="21"/>
      <c r="AV735" s="418"/>
      <c r="AW735" s="378"/>
      <c r="AX735" s="378"/>
      <c r="AY735" s="378"/>
      <c r="AZ735" s="378"/>
      <c r="BA735" s="378"/>
      <c r="BB735" s="21"/>
    </row>
    <row r="736" spans="1:54" x14ac:dyDescent="0.3">
      <c r="A736" s="199" t="s">
        <v>1707</v>
      </c>
      <c r="B736" s="199" t="s">
        <v>15</v>
      </c>
      <c r="C736" s="199" t="s">
        <v>15</v>
      </c>
      <c r="D736" s="441" t="s">
        <v>1998</v>
      </c>
      <c r="E736" s="435" t="s">
        <v>38</v>
      </c>
      <c r="F736" s="441" t="s">
        <v>1974</v>
      </c>
      <c r="G736" s="441" t="s">
        <v>38</v>
      </c>
      <c r="H736" s="245">
        <v>123900</v>
      </c>
      <c r="I736" s="246">
        <v>0</v>
      </c>
      <c r="J736" s="246">
        <v>0</v>
      </c>
      <c r="K736" s="442" t="s">
        <v>1020</v>
      </c>
      <c r="L736" s="322">
        <v>0</v>
      </c>
      <c r="M736" s="246">
        <v>0</v>
      </c>
      <c r="N736" s="246">
        <v>0</v>
      </c>
      <c r="O736" s="246">
        <v>0</v>
      </c>
      <c r="P736" s="246">
        <v>0</v>
      </c>
      <c r="Q736" s="246">
        <v>0</v>
      </c>
      <c r="R736" s="443">
        <v>0</v>
      </c>
      <c r="S736" s="444">
        <v>0</v>
      </c>
      <c r="T736" s="445">
        <v>0</v>
      </c>
      <c r="U736" s="444">
        <v>0</v>
      </c>
      <c r="V736" s="444">
        <v>0</v>
      </c>
      <c r="W736" s="444">
        <v>0</v>
      </c>
      <c r="X736" s="444">
        <v>0</v>
      </c>
      <c r="Y736" s="446">
        <v>0</v>
      </c>
      <c r="Z736" s="372"/>
      <c r="AA736" s="245">
        <v>123900</v>
      </c>
      <c r="AB736" s="442">
        <v>0</v>
      </c>
      <c r="AC736" s="442">
        <v>0</v>
      </c>
      <c r="AD736" s="246">
        <v>23</v>
      </c>
      <c r="AE736" s="246">
        <v>0</v>
      </c>
      <c r="AF736" s="246">
        <v>0</v>
      </c>
      <c r="AG736" s="200"/>
      <c r="AH736" s="449"/>
      <c r="AI736" s="444"/>
      <c r="AJ736" s="444"/>
      <c r="AK736" s="444"/>
      <c r="AL736" s="444"/>
      <c r="AM736" s="444"/>
      <c r="AN736" s="278"/>
      <c r="AO736" s="450"/>
      <c r="AP736" s="444"/>
      <c r="AQ736" s="444"/>
      <c r="AR736" s="444"/>
      <c r="AS736" s="444"/>
      <c r="AT736" s="444"/>
      <c r="AU736" s="278"/>
      <c r="AV736" s="450"/>
      <c r="AW736" s="444"/>
      <c r="AX736" s="444"/>
      <c r="AY736" s="444"/>
      <c r="AZ736" s="444"/>
      <c r="BA736" s="444"/>
      <c r="BB736" s="278"/>
    </row>
    <row r="737" spans="1:54" x14ac:dyDescent="0.3">
      <c r="A737" s="199" t="s">
        <v>1015</v>
      </c>
      <c r="B737" s="199" t="s">
        <v>16</v>
      </c>
      <c r="C737" s="199" t="s">
        <v>1020</v>
      </c>
      <c r="D737" s="441" t="s">
        <v>1020</v>
      </c>
      <c r="E737" s="441" t="s">
        <v>1971</v>
      </c>
      <c r="F737" s="441" t="s">
        <v>1020</v>
      </c>
      <c r="G737" s="441" t="s">
        <v>1020</v>
      </c>
      <c r="H737" s="245">
        <v>117300</v>
      </c>
      <c r="I737" s="246" t="s">
        <v>1020</v>
      </c>
      <c r="J737" s="246" t="s">
        <v>1020</v>
      </c>
      <c r="K737" s="442" t="s">
        <v>1020</v>
      </c>
      <c r="L737" s="322" t="s">
        <v>1020</v>
      </c>
      <c r="M737" s="246" t="s">
        <v>1020</v>
      </c>
      <c r="N737" s="246" t="s">
        <v>1020</v>
      </c>
      <c r="O737" s="246" t="s">
        <v>1020</v>
      </c>
      <c r="P737" s="246" t="s">
        <v>1020</v>
      </c>
      <c r="Q737" s="246" t="s">
        <v>1020</v>
      </c>
      <c r="R737" s="443" t="s">
        <v>1020</v>
      </c>
      <c r="S737" s="444" t="s">
        <v>1020</v>
      </c>
      <c r="T737" s="445" t="s">
        <v>1020</v>
      </c>
      <c r="U737" s="444" t="s">
        <v>1020</v>
      </c>
      <c r="V737" s="444" t="s">
        <v>1020</v>
      </c>
      <c r="W737" s="444" t="s">
        <v>1020</v>
      </c>
      <c r="X737" s="444" t="s">
        <v>1020</v>
      </c>
      <c r="Y737" s="446" t="s">
        <v>1020</v>
      </c>
      <c r="Z737" s="246"/>
      <c r="AA737" s="245">
        <v>117300</v>
      </c>
      <c r="AB737" s="442">
        <v>51.5</v>
      </c>
      <c r="AC737" s="442">
        <v>51.5</v>
      </c>
      <c r="AD737" s="246">
        <v>-37</v>
      </c>
      <c r="AE737" s="246">
        <v>2</v>
      </c>
      <c r="AF737" s="246">
        <v>103</v>
      </c>
      <c r="AG737" s="200"/>
      <c r="AH737" s="450"/>
      <c r="AI737" s="444"/>
      <c r="AJ737" s="444"/>
      <c r="AK737" s="444"/>
      <c r="AL737" s="444"/>
      <c r="AM737" s="444"/>
      <c r="AN737" s="246"/>
      <c r="AO737" s="450"/>
      <c r="AP737" s="444"/>
      <c r="AQ737" s="444"/>
      <c r="AR737" s="444"/>
      <c r="AS737" s="444"/>
      <c r="AT737" s="444"/>
      <c r="AU737" s="246"/>
      <c r="AV737" s="450"/>
      <c r="AW737" s="444"/>
      <c r="AX737" s="444"/>
      <c r="AY737" s="444"/>
      <c r="AZ737" s="444"/>
      <c r="BA737" s="444"/>
      <c r="BB737" s="246"/>
    </row>
    <row r="738" spans="1:54" x14ac:dyDescent="0.3">
      <c r="A738" s="21" t="s">
        <v>1578</v>
      </c>
      <c r="B738" s="21" t="s">
        <v>16</v>
      </c>
      <c r="C738" s="21" t="s">
        <v>16</v>
      </c>
      <c r="D738" s="299" t="s">
        <v>1998</v>
      </c>
      <c r="E738" s="299" t="s">
        <v>9</v>
      </c>
      <c r="F738" s="299" t="s">
        <v>9</v>
      </c>
      <c r="G738" s="299" t="s">
        <v>1998</v>
      </c>
      <c r="H738" s="241">
        <v>304300</v>
      </c>
      <c r="I738" s="20">
        <v>1049</v>
      </c>
      <c r="J738" s="20">
        <v>19</v>
      </c>
      <c r="K738" s="417">
        <v>55.210526315789473</v>
      </c>
      <c r="L738" s="243">
        <v>1049</v>
      </c>
      <c r="M738" s="20">
        <v>19</v>
      </c>
      <c r="N738" s="20">
        <v>55.210526315789473</v>
      </c>
      <c r="O738" s="20">
        <v>423</v>
      </c>
      <c r="P738" s="20">
        <v>10</v>
      </c>
      <c r="Q738" s="20">
        <v>42.3</v>
      </c>
      <c r="R738" s="414">
        <v>0</v>
      </c>
      <c r="S738" s="378">
        <v>0</v>
      </c>
      <c r="T738" s="415">
        <v>0</v>
      </c>
      <c r="U738" s="378">
        <v>0</v>
      </c>
      <c r="V738" s="378">
        <v>0</v>
      </c>
      <c r="W738" s="378">
        <v>0</v>
      </c>
      <c r="X738" s="378">
        <v>0</v>
      </c>
      <c r="Y738" s="416">
        <v>0</v>
      </c>
      <c r="Z738" s="20"/>
      <c r="AA738" s="241">
        <v>267400</v>
      </c>
      <c r="AB738" s="417">
        <v>47.4</v>
      </c>
      <c r="AC738" s="417">
        <v>51.666666666666664</v>
      </c>
      <c r="AD738" s="20">
        <v>36</v>
      </c>
      <c r="AE738" s="20">
        <v>5</v>
      </c>
      <c r="AF738" s="20">
        <v>237</v>
      </c>
      <c r="AH738" s="418"/>
      <c r="AI738" s="378"/>
      <c r="AJ738" s="378"/>
      <c r="AK738" s="378"/>
      <c r="AL738" s="378"/>
      <c r="AM738" s="378"/>
      <c r="AN738" s="20"/>
      <c r="AO738" s="418"/>
      <c r="AP738" s="378"/>
      <c r="AQ738" s="378"/>
      <c r="AR738" s="378"/>
      <c r="AS738" s="378"/>
      <c r="AT738" s="378"/>
      <c r="AU738" s="20"/>
      <c r="AV738" s="418"/>
      <c r="AW738" s="378"/>
      <c r="AX738" s="378"/>
      <c r="AY738" s="378"/>
      <c r="AZ738" s="378"/>
      <c r="BA738" s="378"/>
      <c r="BB738" s="20"/>
    </row>
    <row r="739" spans="1:54" x14ac:dyDescent="0.3">
      <c r="A739" s="21" t="s">
        <v>1444</v>
      </c>
      <c r="B739" s="21" t="s">
        <v>12</v>
      </c>
      <c r="C739" s="21" t="s">
        <v>12</v>
      </c>
      <c r="D739" s="299" t="s">
        <v>1998</v>
      </c>
      <c r="E739" s="299" t="s">
        <v>38</v>
      </c>
      <c r="F739" s="299" t="s">
        <v>38</v>
      </c>
      <c r="G739" s="299" t="s">
        <v>1998</v>
      </c>
      <c r="H739" s="241">
        <v>499200</v>
      </c>
      <c r="I739" s="20">
        <v>1632</v>
      </c>
      <c r="J739" s="20">
        <v>18</v>
      </c>
      <c r="K739" s="417">
        <v>90.666666666666671</v>
      </c>
      <c r="L739" s="243">
        <v>1632</v>
      </c>
      <c r="M739" s="20">
        <v>18</v>
      </c>
      <c r="N739" s="20">
        <v>90.666666666666671</v>
      </c>
      <c r="O739" s="20">
        <v>1466</v>
      </c>
      <c r="P739" s="20">
        <v>17</v>
      </c>
      <c r="Q739" s="20">
        <v>86.2</v>
      </c>
      <c r="R739" s="414">
        <v>777</v>
      </c>
      <c r="S739" s="378">
        <v>14</v>
      </c>
      <c r="T739" s="415">
        <v>55.5</v>
      </c>
      <c r="U739" s="378">
        <v>1481</v>
      </c>
      <c r="V739" s="378">
        <v>22</v>
      </c>
      <c r="W739" s="378">
        <v>67.319999999999993</v>
      </c>
      <c r="X739" s="378">
        <v>886</v>
      </c>
      <c r="Y739" s="416">
        <v>14</v>
      </c>
      <c r="Z739" s="20"/>
      <c r="AA739" s="241">
        <v>442900</v>
      </c>
      <c r="AB739" s="417">
        <v>73.5</v>
      </c>
      <c r="AC739" s="417">
        <v>71.666666666666671</v>
      </c>
      <c r="AD739" s="20">
        <v>166</v>
      </c>
      <c r="AE739" s="20">
        <v>8</v>
      </c>
      <c r="AF739" s="20">
        <v>588</v>
      </c>
      <c r="AH739" s="379"/>
      <c r="AI739" s="378"/>
      <c r="AJ739" s="378"/>
      <c r="AK739" s="378"/>
      <c r="AL739" s="378"/>
      <c r="AM739" s="378"/>
      <c r="AN739" s="21"/>
      <c r="AO739" s="418"/>
      <c r="AP739" s="378"/>
      <c r="AQ739" s="378"/>
      <c r="AR739" s="378"/>
      <c r="AS739" s="378"/>
      <c r="AT739" s="378"/>
      <c r="AU739" s="21"/>
      <c r="AV739" s="418"/>
      <c r="AW739" s="378"/>
      <c r="AX739" s="378"/>
      <c r="AY739" s="378"/>
      <c r="AZ739" s="378"/>
      <c r="BA739" s="378"/>
      <c r="BB739" s="21"/>
    </row>
    <row r="740" spans="1:54" x14ac:dyDescent="0.3">
      <c r="A740" s="21" t="s">
        <v>1016</v>
      </c>
      <c r="B740" s="21" t="s">
        <v>26</v>
      </c>
      <c r="C740" s="21" t="s">
        <v>26</v>
      </c>
      <c r="D740" s="299" t="s">
        <v>1998</v>
      </c>
      <c r="E740" s="299" t="s">
        <v>10</v>
      </c>
      <c r="F740" s="299" t="s">
        <v>10</v>
      </c>
      <c r="G740" s="299" t="s">
        <v>1998</v>
      </c>
      <c r="H740" s="241">
        <v>610900</v>
      </c>
      <c r="I740" s="20">
        <v>2219</v>
      </c>
      <c r="J740" s="20">
        <v>20</v>
      </c>
      <c r="K740" s="417">
        <v>110.95</v>
      </c>
      <c r="L740" s="243">
        <v>2219</v>
      </c>
      <c r="M740" s="20">
        <v>20</v>
      </c>
      <c r="N740" s="20">
        <v>110.95</v>
      </c>
      <c r="O740" s="20">
        <v>2575</v>
      </c>
      <c r="P740" s="20">
        <v>22</v>
      </c>
      <c r="Q740" s="20">
        <v>117</v>
      </c>
      <c r="R740" s="414">
        <v>1719</v>
      </c>
      <c r="S740" s="378">
        <v>17</v>
      </c>
      <c r="T740" s="415">
        <v>101.1</v>
      </c>
      <c r="U740" s="378">
        <v>1912</v>
      </c>
      <c r="V740" s="378">
        <v>22</v>
      </c>
      <c r="W740" s="378">
        <v>86.91</v>
      </c>
      <c r="X740" s="378">
        <v>0</v>
      </c>
      <c r="Y740" s="416">
        <v>0</v>
      </c>
      <c r="Z740" s="20"/>
      <c r="AA740" s="241">
        <v>615100</v>
      </c>
      <c r="AB740" s="417">
        <v>114.25</v>
      </c>
      <c r="AC740" s="417">
        <v>117.66666666666667</v>
      </c>
      <c r="AD740" s="20">
        <v>125</v>
      </c>
      <c r="AE740" s="20">
        <v>4</v>
      </c>
      <c r="AF740" s="20">
        <v>457</v>
      </c>
      <c r="AH740" s="418"/>
      <c r="AI740" s="378"/>
      <c r="AJ740" s="378"/>
      <c r="AK740" s="378"/>
      <c r="AL740" s="378"/>
      <c r="AM740" s="378"/>
      <c r="AN740" s="20"/>
      <c r="AO740" s="418"/>
      <c r="AP740" s="378"/>
      <c r="AQ740" s="378"/>
      <c r="AR740" s="378"/>
      <c r="AS740" s="378"/>
      <c r="AT740" s="378"/>
      <c r="AU740" s="20"/>
      <c r="AV740" s="418"/>
      <c r="AW740" s="378"/>
      <c r="AX740" s="378"/>
      <c r="AY740" s="378"/>
      <c r="AZ740" s="378"/>
      <c r="BA740" s="378"/>
      <c r="BB740" s="20"/>
    </row>
    <row r="741" spans="1:54" x14ac:dyDescent="0.3">
      <c r="A741" s="21" t="s">
        <v>1446</v>
      </c>
      <c r="B741" s="21" t="s">
        <v>16</v>
      </c>
      <c r="C741" s="21" t="s">
        <v>16</v>
      </c>
      <c r="D741" s="299" t="s">
        <v>1998</v>
      </c>
      <c r="E741" s="299" t="s">
        <v>38</v>
      </c>
      <c r="F741" s="299" t="s">
        <v>38</v>
      </c>
      <c r="G741" s="299" t="s">
        <v>1998</v>
      </c>
      <c r="H741" s="241">
        <v>365700</v>
      </c>
      <c r="I741" s="20">
        <v>1262</v>
      </c>
      <c r="J741" s="20">
        <v>19</v>
      </c>
      <c r="K741" s="417">
        <v>66.421052631578945</v>
      </c>
      <c r="L741" s="243">
        <v>1262</v>
      </c>
      <c r="M741" s="20">
        <v>19</v>
      </c>
      <c r="N741" s="20">
        <v>66.421052631578945</v>
      </c>
      <c r="O741" s="20">
        <v>1027</v>
      </c>
      <c r="P741" s="20">
        <v>16</v>
      </c>
      <c r="Q741" s="20">
        <v>64.2</v>
      </c>
      <c r="R741" s="414">
        <v>1384</v>
      </c>
      <c r="S741" s="378">
        <v>14</v>
      </c>
      <c r="T741" s="415">
        <v>98.9</v>
      </c>
      <c r="U741" s="378">
        <v>2217</v>
      </c>
      <c r="V741" s="378">
        <v>22</v>
      </c>
      <c r="W741" s="378">
        <v>100.77</v>
      </c>
      <c r="X741" s="378">
        <v>1581</v>
      </c>
      <c r="Y741" s="416">
        <v>18</v>
      </c>
      <c r="Z741" s="298"/>
      <c r="AA741" s="241">
        <v>340800</v>
      </c>
      <c r="AB741" s="417">
        <v>63.571428571428569</v>
      </c>
      <c r="AC741" s="417">
        <v>60.333333333333336</v>
      </c>
      <c r="AD741" s="20">
        <v>75</v>
      </c>
      <c r="AE741" s="20">
        <v>7</v>
      </c>
      <c r="AF741" s="20">
        <v>445</v>
      </c>
      <c r="AH741" s="379"/>
      <c r="AI741" s="378"/>
      <c r="AJ741" s="378"/>
      <c r="AK741" s="378"/>
      <c r="AL741" s="378"/>
      <c r="AM741" s="378"/>
      <c r="AN741" s="25"/>
      <c r="AO741" s="418"/>
      <c r="AP741" s="378"/>
      <c r="AQ741" s="378"/>
      <c r="AR741" s="378"/>
      <c r="AS741" s="378"/>
      <c r="AT741" s="378"/>
      <c r="AU741" s="25"/>
      <c r="AV741" s="418"/>
      <c r="AW741" s="378"/>
      <c r="AX741" s="378"/>
      <c r="AY741" s="378"/>
      <c r="AZ741" s="378"/>
      <c r="BA741" s="378"/>
      <c r="BB741" s="25"/>
    </row>
    <row r="742" spans="1:54" x14ac:dyDescent="0.3">
      <c r="A742" s="199" t="s">
        <v>1719</v>
      </c>
      <c r="B742" s="199" t="s">
        <v>15</v>
      </c>
      <c r="C742" s="199" t="s">
        <v>15</v>
      </c>
      <c r="D742" s="441" t="s">
        <v>1998</v>
      </c>
      <c r="E742" s="441" t="s">
        <v>38</v>
      </c>
      <c r="F742" s="441" t="s">
        <v>38</v>
      </c>
      <c r="G742" s="441" t="s">
        <v>1998</v>
      </c>
      <c r="H742" s="245">
        <v>123900</v>
      </c>
      <c r="I742" s="246">
        <v>88</v>
      </c>
      <c r="J742" s="246">
        <v>4</v>
      </c>
      <c r="K742" s="442">
        <v>22</v>
      </c>
      <c r="L742" s="322">
        <v>88</v>
      </c>
      <c r="M742" s="246">
        <v>4</v>
      </c>
      <c r="N742" s="246">
        <v>22</v>
      </c>
      <c r="O742" s="246">
        <v>0</v>
      </c>
      <c r="P742" s="246">
        <v>0</v>
      </c>
      <c r="Q742" s="246">
        <v>0</v>
      </c>
      <c r="R742" s="443">
        <v>0</v>
      </c>
      <c r="S742" s="444">
        <v>0</v>
      </c>
      <c r="T742" s="445">
        <v>0</v>
      </c>
      <c r="U742" s="444">
        <v>0</v>
      </c>
      <c r="V742" s="444">
        <v>0</v>
      </c>
      <c r="W742" s="444">
        <v>0</v>
      </c>
      <c r="X742" s="444">
        <v>0</v>
      </c>
      <c r="Y742" s="446">
        <v>0</v>
      </c>
      <c r="Z742" s="372"/>
      <c r="AA742" s="245">
        <v>123900</v>
      </c>
      <c r="AB742" s="442">
        <v>0</v>
      </c>
      <c r="AC742" s="442">
        <v>0</v>
      </c>
      <c r="AD742" s="246">
        <v>23</v>
      </c>
      <c r="AE742" s="246">
        <v>0</v>
      </c>
      <c r="AF742" s="246">
        <v>0</v>
      </c>
      <c r="AG742" s="200"/>
      <c r="AH742" s="450"/>
      <c r="AI742" s="444"/>
      <c r="AJ742" s="444"/>
      <c r="AK742" s="444"/>
      <c r="AL742" s="444"/>
      <c r="AM742" s="444"/>
      <c r="AN742" s="278"/>
      <c r="AO742" s="450"/>
      <c r="AP742" s="444"/>
      <c r="AQ742" s="444"/>
      <c r="AR742" s="444"/>
      <c r="AS742" s="444"/>
      <c r="AT742" s="444"/>
      <c r="AU742" s="278"/>
      <c r="AV742" s="450"/>
      <c r="AW742" s="444"/>
      <c r="AX742" s="444"/>
      <c r="AY742" s="444"/>
      <c r="AZ742" s="444"/>
      <c r="BA742" s="444"/>
      <c r="BB742" s="278"/>
    </row>
    <row r="743" spans="1:54" x14ac:dyDescent="0.3">
      <c r="A743" s="21" t="s">
        <v>1727</v>
      </c>
      <c r="B743" s="21" t="s">
        <v>41</v>
      </c>
      <c r="C743" s="21" t="s">
        <v>41</v>
      </c>
      <c r="D743" s="299" t="s">
        <v>1998</v>
      </c>
      <c r="E743" s="435" t="s">
        <v>1971</v>
      </c>
      <c r="F743" s="299" t="s">
        <v>1971</v>
      </c>
      <c r="G743" s="299" t="s">
        <v>1998</v>
      </c>
      <c r="H743" s="241">
        <v>303200</v>
      </c>
      <c r="I743" s="20">
        <v>881</v>
      </c>
      <c r="J743" s="20">
        <v>16</v>
      </c>
      <c r="K743" s="417">
        <v>55.0625</v>
      </c>
      <c r="L743" s="243">
        <v>881</v>
      </c>
      <c r="M743" s="20">
        <v>16</v>
      </c>
      <c r="N743" s="20">
        <v>55.0625</v>
      </c>
      <c r="O743" s="20">
        <v>0</v>
      </c>
      <c r="P743" s="20">
        <v>0</v>
      </c>
      <c r="Q743" s="20">
        <v>0</v>
      </c>
      <c r="R743" s="414">
        <v>0</v>
      </c>
      <c r="S743" s="378">
        <v>0</v>
      </c>
      <c r="T743" s="415">
        <v>0</v>
      </c>
      <c r="U743" s="378">
        <v>0</v>
      </c>
      <c r="V743" s="378">
        <v>0</v>
      </c>
      <c r="W743" s="378">
        <v>0</v>
      </c>
      <c r="X743" s="378">
        <v>0</v>
      </c>
      <c r="Y743" s="416">
        <v>0</v>
      </c>
      <c r="Z743" s="298"/>
      <c r="AA743" s="241">
        <v>372800</v>
      </c>
      <c r="AB743" s="417">
        <v>72.625</v>
      </c>
      <c r="AC743" s="417">
        <v>80.666666666666671</v>
      </c>
      <c r="AD743" s="20">
        <v>30</v>
      </c>
      <c r="AE743" s="20">
        <v>8</v>
      </c>
      <c r="AF743" s="20">
        <v>581</v>
      </c>
      <c r="AH743" s="418"/>
      <c r="AI743" s="378"/>
      <c r="AJ743" s="378"/>
      <c r="AK743" s="378"/>
      <c r="AL743" s="378"/>
      <c r="AM743" s="378"/>
      <c r="AN743" s="63"/>
      <c r="AO743" s="418"/>
      <c r="AP743" s="378"/>
      <c r="AQ743" s="378"/>
      <c r="AR743" s="378"/>
      <c r="AS743" s="378"/>
      <c r="AT743" s="378"/>
      <c r="AU743" s="63"/>
      <c r="AV743" s="418"/>
      <c r="AW743" s="378"/>
      <c r="AX743" s="378"/>
      <c r="AY743" s="378"/>
      <c r="AZ743" s="378"/>
      <c r="BA743" s="378"/>
      <c r="BB743" s="63"/>
    </row>
    <row r="744" spans="1:54" x14ac:dyDescent="0.3">
      <c r="A744" s="21" t="s">
        <v>1447</v>
      </c>
      <c r="B744" s="21" t="s">
        <v>19</v>
      </c>
      <c r="C744" s="21" t="s">
        <v>19</v>
      </c>
      <c r="D744" s="299" t="s">
        <v>1998</v>
      </c>
      <c r="E744" s="435" t="s">
        <v>1972</v>
      </c>
      <c r="F744" s="299" t="s">
        <v>10</v>
      </c>
      <c r="G744" s="299" t="s">
        <v>38</v>
      </c>
      <c r="H744" s="300">
        <v>469200</v>
      </c>
      <c r="I744" s="20">
        <v>1875</v>
      </c>
      <c r="J744" s="20">
        <v>22</v>
      </c>
      <c r="K744" s="417">
        <v>85.227272727272734</v>
      </c>
      <c r="L744" s="243">
        <v>1875</v>
      </c>
      <c r="M744" s="20">
        <v>22</v>
      </c>
      <c r="N744" s="20">
        <v>85.227272727272734</v>
      </c>
      <c r="O744" s="20">
        <v>2046</v>
      </c>
      <c r="P744" s="20">
        <v>22</v>
      </c>
      <c r="Q744" s="20">
        <v>93</v>
      </c>
      <c r="R744" s="414">
        <v>534</v>
      </c>
      <c r="S744" s="378">
        <v>7</v>
      </c>
      <c r="T744" s="415">
        <v>76.3</v>
      </c>
      <c r="U744" s="378">
        <v>4</v>
      </c>
      <c r="V744" s="378">
        <v>1</v>
      </c>
      <c r="W744" s="378">
        <v>4</v>
      </c>
      <c r="X744" s="378">
        <v>2302</v>
      </c>
      <c r="Y744" s="416">
        <v>22</v>
      </c>
      <c r="Z744" s="298"/>
      <c r="AA744" s="241">
        <v>383200</v>
      </c>
      <c r="AB744" s="417">
        <v>74.142857142857139</v>
      </c>
      <c r="AC744" s="417">
        <v>49.666666666666664</v>
      </c>
      <c r="AD744" s="20">
        <v>147</v>
      </c>
      <c r="AE744" s="20">
        <v>7</v>
      </c>
      <c r="AF744" s="20">
        <v>519</v>
      </c>
      <c r="AH744" s="379"/>
      <c r="AI744" s="378"/>
      <c r="AJ744" s="378"/>
      <c r="AK744" s="378"/>
      <c r="AL744" s="378"/>
      <c r="AM744" s="378"/>
      <c r="AN744" s="25"/>
      <c r="AO744" s="418"/>
      <c r="AP744" s="378"/>
      <c r="AQ744" s="378"/>
      <c r="AR744" s="378"/>
      <c r="AS744" s="378"/>
      <c r="AT744" s="378"/>
      <c r="AU744" s="25"/>
      <c r="AV744" s="418"/>
      <c r="AW744" s="378"/>
      <c r="AX744" s="378"/>
      <c r="AY744" s="378"/>
      <c r="AZ744" s="378"/>
      <c r="BA744" s="378"/>
      <c r="BB744" s="25"/>
    </row>
    <row r="745" spans="1:54" x14ac:dyDescent="0.3">
      <c r="A745" s="21" t="s">
        <v>1708</v>
      </c>
      <c r="B745" s="21" t="s">
        <v>20</v>
      </c>
      <c r="C745" s="21" t="s">
        <v>20</v>
      </c>
      <c r="D745" s="299" t="s">
        <v>1998</v>
      </c>
      <c r="E745" s="299" t="s">
        <v>10</v>
      </c>
      <c r="F745" s="299" t="s">
        <v>10</v>
      </c>
      <c r="G745" s="299" t="s">
        <v>1998</v>
      </c>
      <c r="H745" s="241">
        <v>351200</v>
      </c>
      <c r="I745" s="20">
        <v>893</v>
      </c>
      <c r="J745" s="20">
        <v>14</v>
      </c>
      <c r="K745" s="417">
        <v>63.785714285714285</v>
      </c>
      <c r="L745" s="243">
        <v>893</v>
      </c>
      <c r="M745" s="20">
        <v>14</v>
      </c>
      <c r="N745" s="20">
        <v>63.785714285714285</v>
      </c>
      <c r="O745" s="20">
        <v>0</v>
      </c>
      <c r="P745" s="20">
        <v>0</v>
      </c>
      <c r="Q745" s="20">
        <v>0</v>
      </c>
      <c r="R745" s="414">
        <v>0</v>
      </c>
      <c r="S745" s="378">
        <v>0</v>
      </c>
      <c r="T745" s="415">
        <v>0</v>
      </c>
      <c r="U745" s="378">
        <v>0</v>
      </c>
      <c r="V745" s="378">
        <v>0</v>
      </c>
      <c r="W745" s="378">
        <v>0</v>
      </c>
      <c r="X745" s="378">
        <v>0</v>
      </c>
      <c r="Y745" s="416">
        <v>0</v>
      </c>
      <c r="Z745" s="280"/>
      <c r="AA745" s="241">
        <v>381500</v>
      </c>
      <c r="AB745" s="417">
        <v>76.285714285714292</v>
      </c>
      <c r="AC745" s="417">
        <v>64.666666666666671</v>
      </c>
      <c r="AD745" s="20">
        <v>90</v>
      </c>
      <c r="AE745" s="20">
        <v>7</v>
      </c>
      <c r="AF745" s="20">
        <v>534</v>
      </c>
      <c r="AH745" s="418"/>
      <c r="AI745" s="378"/>
      <c r="AJ745" s="378"/>
      <c r="AK745" s="378"/>
      <c r="AL745" s="378"/>
      <c r="AM745" s="378"/>
      <c r="AN745" s="23"/>
      <c r="AO745" s="418"/>
      <c r="AP745" s="378"/>
      <c r="AQ745" s="378"/>
      <c r="AR745" s="378"/>
      <c r="AS745" s="378"/>
      <c r="AT745" s="378"/>
      <c r="AU745" s="23"/>
      <c r="AV745" s="418"/>
      <c r="AW745" s="378"/>
      <c r="AX745" s="378"/>
      <c r="AY745" s="378"/>
      <c r="AZ745" s="378"/>
      <c r="BA745" s="378"/>
      <c r="BB745" s="23"/>
    </row>
    <row r="746" spans="1:54" x14ac:dyDescent="0.3">
      <c r="A746" s="199" t="s">
        <v>1964</v>
      </c>
      <c r="B746" s="199" t="s">
        <v>22</v>
      </c>
      <c r="C746" s="199" t="s">
        <v>1020</v>
      </c>
      <c r="D746" s="441" t="s">
        <v>1020</v>
      </c>
      <c r="E746" s="441" t="s">
        <v>10</v>
      </c>
      <c r="F746" s="441" t="s">
        <v>1020</v>
      </c>
      <c r="G746" s="441" t="s">
        <v>1020</v>
      </c>
      <c r="H746" s="245">
        <v>193800</v>
      </c>
      <c r="I746" s="246" t="s">
        <v>1020</v>
      </c>
      <c r="J746" s="246" t="s">
        <v>1020</v>
      </c>
      <c r="K746" s="442" t="s">
        <v>1020</v>
      </c>
      <c r="L746" s="322" t="s">
        <v>1020</v>
      </c>
      <c r="M746" s="246" t="s">
        <v>1020</v>
      </c>
      <c r="N746" s="246" t="s">
        <v>1020</v>
      </c>
      <c r="O746" s="246" t="s">
        <v>1020</v>
      </c>
      <c r="P746" s="246" t="s">
        <v>1020</v>
      </c>
      <c r="Q746" s="246" t="s">
        <v>1020</v>
      </c>
      <c r="R746" s="443" t="s">
        <v>1020</v>
      </c>
      <c r="S746" s="444" t="s">
        <v>1020</v>
      </c>
      <c r="T746" s="445" t="s">
        <v>1020</v>
      </c>
      <c r="U746" s="444" t="s">
        <v>1020</v>
      </c>
      <c r="V746" s="444" t="s">
        <v>1020</v>
      </c>
      <c r="W746" s="444" t="s">
        <v>1020</v>
      </c>
      <c r="X746" s="444" t="s">
        <v>1020</v>
      </c>
      <c r="Y746" s="446" t="s">
        <v>1020</v>
      </c>
      <c r="Z746" s="301"/>
      <c r="AA746" s="245">
        <v>193800</v>
      </c>
      <c r="AB746" s="442">
        <v>0</v>
      </c>
      <c r="AC746" s="442">
        <v>0</v>
      </c>
      <c r="AD746" s="246">
        <v>37</v>
      </c>
      <c r="AE746" s="246">
        <v>0</v>
      </c>
      <c r="AF746" s="246">
        <v>0</v>
      </c>
      <c r="AG746" s="200"/>
      <c r="AH746" s="450"/>
      <c r="AI746" s="444"/>
      <c r="AJ746" s="444"/>
      <c r="AK746" s="444"/>
      <c r="AL746" s="444"/>
      <c r="AM746" s="444"/>
      <c r="AN746" s="278"/>
      <c r="AO746" s="450"/>
      <c r="AP746" s="444"/>
      <c r="AQ746" s="444"/>
      <c r="AR746" s="444"/>
      <c r="AS746" s="444"/>
      <c r="AT746" s="444"/>
      <c r="AU746" s="278"/>
      <c r="AV746" s="450"/>
      <c r="AW746" s="444"/>
      <c r="AX746" s="444"/>
      <c r="AY746" s="444"/>
      <c r="AZ746" s="444"/>
      <c r="BA746" s="444"/>
      <c r="BB746" s="278"/>
    </row>
    <row r="747" spans="1:54" x14ac:dyDescent="0.3">
      <c r="A747" s="21" t="s">
        <v>1448</v>
      </c>
      <c r="B747" s="21" t="s">
        <v>24</v>
      </c>
      <c r="C747" s="21" t="s">
        <v>24</v>
      </c>
      <c r="D747" s="299" t="s">
        <v>1998</v>
      </c>
      <c r="E747" s="299" t="s">
        <v>10</v>
      </c>
      <c r="F747" s="299" t="s">
        <v>10</v>
      </c>
      <c r="G747" s="299" t="s">
        <v>1998</v>
      </c>
      <c r="H747" s="241">
        <v>532700</v>
      </c>
      <c r="I747" s="20">
        <v>2032</v>
      </c>
      <c r="J747" s="20">
        <v>21</v>
      </c>
      <c r="K747" s="417">
        <v>96.761904761904759</v>
      </c>
      <c r="L747" s="243">
        <v>2032</v>
      </c>
      <c r="M747" s="20">
        <v>21</v>
      </c>
      <c r="N747" s="20">
        <v>96.761904761904759</v>
      </c>
      <c r="O747" s="20">
        <v>826</v>
      </c>
      <c r="P747" s="20">
        <v>12</v>
      </c>
      <c r="Q747" s="20">
        <v>68.8</v>
      </c>
      <c r="R747" s="414">
        <v>67</v>
      </c>
      <c r="S747" s="378">
        <v>2</v>
      </c>
      <c r="T747" s="415">
        <v>33.5</v>
      </c>
      <c r="U747" s="378">
        <v>0</v>
      </c>
      <c r="V747" s="378">
        <v>0</v>
      </c>
      <c r="W747" s="378">
        <v>0</v>
      </c>
      <c r="X747" s="378">
        <v>0</v>
      </c>
      <c r="Y747" s="416">
        <v>0</v>
      </c>
      <c r="Z747" s="280"/>
      <c r="AA747" s="241">
        <v>488300</v>
      </c>
      <c r="AB747" s="417">
        <v>94</v>
      </c>
      <c r="AC747" s="417">
        <v>94</v>
      </c>
      <c r="AD747" s="20">
        <v>55</v>
      </c>
      <c r="AE747" s="20">
        <v>8</v>
      </c>
      <c r="AF747" s="20">
        <v>752</v>
      </c>
      <c r="AH747" s="418"/>
      <c r="AI747" s="378"/>
      <c r="AJ747" s="378"/>
      <c r="AK747" s="378"/>
      <c r="AL747" s="378"/>
      <c r="AM747" s="378"/>
      <c r="AN747" s="25"/>
      <c r="AO747" s="418"/>
      <c r="AP747" s="378"/>
      <c r="AQ747" s="378"/>
      <c r="AR747" s="378"/>
      <c r="AS747" s="378"/>
      <c r="AT747" s="378"/>
      <c r="AU747" s="25"/>
      <c r="AV747" s="418"/>
      <c r="AW747" s="378"/>
      <c r="AX747" s="378"/>
      <c r="AY747" s="378"/>
      <c r="AZ747" s="378"/>
      <c r="BA747" s="378"/>
      <c r="BB747" s="25"/>
    </row>
    <row r="748" spans="1:54" x14ac:dyDescent="0.3">
      <c r="A748" s="199" t="s">
        <v>1709</v>
      </c>
      <c r="B748" s="199" t="s">
        <v>24</v>
      </c>
      <c r="C748" s="199" t="s">
        <v>24</v>
      </c>
      <c r="D748" s="441" t="s">
        <v>1998</v>
      </c>
      <c r="E748" s="435" t="s">
        <v>1972</v>
      </c>
      <c r="F748" s="441" t="s">
        <v>10</v>
      </c>
      <c r="G748" s="441" t="s">
        <v>38</v>
      </c>
      <c r="H748" s="245">
        <v>123900</v>
      </c>
      <c r="I748" s="246">
        <v>0</v>
      </c>
      <c r="J748" s="246">
        <v>0</v>
      </c>
      <c r="K748" s="442" t="s">
        <v>1020</v>
      </c>
      <c r="L748" s="322">
        <v>0</v>
      </c>
      <c r="M748" s="246">
        <v>0</v>
      </c>
      <c r="N748" s="246">
        <v>0</v>
      </c>
      <c r="O748" s="246">
        <v>0</v>
      </c>
      <c r="P748" s="246">
        <v>0</v>
      </c>
      <c r="Q748" s="246">
        <v>0</v>
      </c>
      <c r="R748" s="443">
        <v>0</v>
      </c>
      <c r="S748" s="444">
        <v>0</v>
      </c>
      <c r="T748" s="445">
        <v>0</v>
      </c>
      <c r="U748" s="444">
        <v>0</v>
      </c>
      <c r="V748" s="444">
        <v>0</v>
      </c>
      <c r="W748" s="444">
        <v>0</v>
      </c>
      <c r="X748" s="444">
        <v>0</v>
      </c>
      <c r="Y748" s="446">
        <v>0</v>
      </c>
      <c r="Z748" s="246"/>
      <c r="AA748" s="245">
        <v>123900</v>
      </c>
      <c r="AB748" s="442">
        <v>37</v>
      </c>
      <c r="AC748" s="442">
        <v>37</v>
      </c>
      <c r="AD748" s="246">
        <v>10</v>
      </c>
      <c r="AE748" s="246">
        <v>1</v>
      </c>
      <c r="AF748" s="246">
        <v>37</v>
      </c>
      <c r="AG748" s="200"/>
      <c r="AH748" s="449"/>
      <c r="AI748" s="444"/>
      <c r="AJ748" s="444"/>
      <c r="AK748" s="444"/>
      <c r="AL748" s="444"/>
      <c r="AM748" s="444"/>
      <c r="AN748" s="246"/>
      <c r="AO748" s="450"/>
      <c r="AP748" s="444"/>
      <c r="AQ748" s="444"/>
      <c r="AR748" s="444"/>
      <c r="AS748" s="444"/>
      <c r="AT748" s="444"/>
      <c r="AU748" s="246"/>
      <c r="AV748" s="450"/>
      <c r="AW748" s="444"/>
      <c r="AX748" s="444"/>
      <c r="AY748" s="444"/>
      <c r="AZ748" s="444"/>
      <c r="BA748" s="444"/>
      <c r="BB748" s="246"/>
    </row>
    <row r="749" spans="1:54" x14ac:dyDescent="0.3">
      <c r="A749" s="21" t="s">
        <v>1449</v>
      </c>
      <c r="B749" s="21" t="s">
        <v>25</v>
      </c>
      <c r="C749" s="21" t="s">
        <v>25</v>
      </c>
      <c r="D749" s="299" t="s">
        <v>1998</v>
      </c>
      <c r="E749" s="299" t="s">
        <v>38</v>
      </c>
      <c r="F749" s="299" t="s">
        <v>38</v>
      </c>
      <c r="G749" s="299" t="s">
        <v>1998</v>
      </c>
      <c r="H749" s="241">
        <v>310900</v>
      </c>
      <c r="I749" s="20">
        <v>1073</v>
      </c>
      <c r="J749" s="20">
        <v>19</v>
      </c>
      <c r="K749" s="417">
        <v>56.473684210526315</v>
      </c>
      <c r="L749" s="243">
        <v>1073</v>
      </c>
      <c r="M749" s="20">
        <v>19</v>
      </c>
      <c r="N749" s="20">
        <v>56.473684210526315</v>
      </c>
      <c r="O749" s="20">
        <v>807</v>
      </c>
      <c r="P749" s="20">
        <v>14</v>
      </c>
      <c r="Q749" s="20">
        <v>57.6</v>
      </c>
      <c r="R749" s="414">
        <v>542</v>
      </c>
      <c r="S749" s="378">
        <v>9</v>
      </c>
      <c r="T749" s="415">
        <v>60.2</v>
      </c>
      <c r="U749" s="378">
        <v>611</v>
      </c>
      <c r="V749" s="378">
        <v>11</v>
      </c>
      <c r="W749" s="378">
        <v>55.55</v>
      </c>
      <c r="X749" s="378">
        <v>898</v>
      </c>
      <c r="Y749" s="416">
        <v>16</v>
      </c>
      <c r="Z749" s="21"/>
      <c r="AA749" s="241">
        <v>363400</v>
      </c>
      <c r="AB749" s="417">
        <v>75.857142857142861</v>
      </c>
      <c r="AC749" s="417">
        <v>54</v>
      </c>
      <c r="AD749" s="20">
        <v>109</v>
      </c>
      <c r="AE749" s="20">
        <v>7</v>
      </c>
      <c r="AF749" s="20">
        <v>531</v>
      </c>
      <c r="AH749" s="379"/>
      <c r="AI749" s="378"/>
      <c r="AJ749" s="378"/>
      <c r="AK749" s="378"/>
      <c r="AL749" s="378"/>
      <c r="AM749" s="378"/>
      <c r="AN749" s="64"/>
      <c r="AO749" s="418"/>
      <c r="AP749" s="378"/>
      <c r="AQ749" s="378"/>
      <c r="AR749" s="378"/>
      <c r="AS749" s="378"/>
      <c r="AT749" s="378"/>
      <c r="AU749" s="64"/>
      <c r="AV749" s="418"/>
      <c r="AW749" s="378"/>
      <c r="AX749" s="378"/>
      <c r="AY749" s="378"/>
      <c r="AZ749" s="378"/>
      <c r="BA749" s="378"/>
      <c r="BB749" s="64"/>
    </row>
    <row r="750" spans="1:54" x14ac:dyDescent="0.3">
      <c r="A750" s="21" t="s">
        <v>1450</v>
      </c>
      <c r="B750" s="21" t="s">
        <v>41</v>
      </c>
      <c r="C750" s="21" t="s">
        <v>41</v>
      </c>
      <c r="D750" s="299" t="s">
        <v>1998</v>
      </c>
      <c r="E750" s="299" t="s">
        <v>9</v>
      </c>
      <c r="F750" s="299" t="s">
        <v>9</v>
      </c>
      <c r="G750" s="299" t="s">
        <v>1998</v>
      </c>
      <c r="H750" s="241">
        <v>333600</v>
      </c>
      <c r="I750" s="20">
        <v>1212</v>
      </c>
      <c r="J750" s="20">
        <v>20</v>
      </c>
      <c r="K750" s="417">
        <v>60.6</v>
      </c>
      <c r="L750" s="243">
        <v>1212</v>
      </c>
      <c r="M750" s="20">
        <v>20</v>
      </c>
      <c r="N750" s="20">
        <v>60.6</v>
      </c>
      <c r="O750" s="20">
        <v>1344</v>
      </c>
      <c r="P750" s="20">
        <v>20</v>
      </c>
      <c r="Q750" s="20">
        <v>67.2</v>
      </c>
      <c r="R750" s="414">
        <v>0</v>
      </c>
      <c r="S750" s="378">
        <v>0</v>
      </c>
      <c r="T750" s="415">
        <v>0</v>
      </c>
      <c r="U750" s="378">
        <v>510</v>
      </c>
      <c r="V750" s="378">
        <v>8</v>
      </c>
      <c r="W750" s="378">
        <v>63.75</v>
      </c>
      <c r="X750" s="378">
        <v>1479</v>
      </c>
      <c r="Y750" s="416">
        <v>17</v>
      </c>
      <c r="Z750" s="298"/>
      <c r="AA750" s="241">
        <v>333600</v>
      </c>
      <c r="AB750" s="417">
        <v>47.5</v>
      </c>
      <c r="AC750" s="417">
        <v>47.5</v>
      </c>
      <c r="AD750" s="20">
        <v>94</v>
      </c>
      <c r="AE750" s="20">
        <v>2</v>
      </c>
      <c r="AF750" s="20">
        <v>95</v>
      </c>
      <c r="AH750" s="379"/>
      <c r="AI750" s="378"/>
      <c r="AJ750" s="378"/>
      <c r="AK750" s="378"/>
      <c r="AL750" s="378"/>
      <c r="AM750" s="378"/>
      <c r="AN750" s="21"/>
      <c r="AO750" s="418"/>
      <c r="AP750" s="378"/>
      <c r="AQ750" s="378"/>
      <c r="AR750" s="378"/>
      <c r="AS750" s="378"/>
      <c r="AT750" s="378"/>
      <c r="AU750" s="21"/>
      <c r="AV750" s="418"/>
      <c r="AW750" s="378"/>
      <c r="AX750" s="378"/>
      <c r="AY750" s="378"/>
      <c r="AZ750" s="378"/>
      <c r="BA750" s="378"/>
      <c r="BB750" s="21"/>
    </row>
    <row r="751" spans="1:54" x14ac:dyDescent="0.3">
      <c r="A751" s="199" t="s">
        <v>1965</v>
      </c>
      <c r="B751" s="199" t="s">
        <v>20</v>
      </c>
      <c r="C751" s="199" t="s">
        <v>1020</v>
      </c>
      <c r="D751" s="441" t="s">
        <v>1020</v>
      </c>
      <c r="E751" s="441" t="s">
        <v>9</v>
      </c>
      <c r="F751" s="441" t="s">
        <v>1020</v>
      </c>
      <c r="G751" s="441" t="s">
        <v>1020</v>
      </c>
      <c r="H751" s="245">
        <v>130800.00000000001</v>
      </c>
      <c r="I751" s="246" t="s">
        <v>1020</v>
      </c>
      <c r="J751" s="246" t="s">
        <v>1020</v>
      </c>
      <c r="K751" s="442" t="s">
        <v>1020</v>
      </c>
      <c r="L751" s="322" t="s">
        <v>1020</v>
      </c>
      <c r="M751" s="246" t="s">
        <v>1020</v>
      </c>
      <c r="N751" s="246" t="s">
        <v>1020</v>
      </c>
      <c r="O751" s="246" t="s">
        <v>1020</v>
      </c>
      <c r="P751" s="246" t="s">
        <v>1020</v>
      </c>
      <c r="Q751" s="246" t="s">
        <v>1020</v>
      </c>
      <c r="R751" s="443" t="s">
        <v>1020</v>
      </c>
      <c r="S751" s="444" t="s">
        <v>1020</v>
      </c>
      <c r="T751" s="445" t="s">
        <v>1020</v>
      </c>
      <c r="U751" s="444" t="s">
        <v>1020</v>
      </c>
      <c r="V751" s="444" t="s">
        <v>1020</v>
      </c>
      <c r="W751" s="444" t="s">
        <v>1020</v>
      </c>
      <c r="X751" s="444" t="s">
        <v>1020</v>
      </c>
      <c r="Y751" s="446" t="s">
        <v>1020</v>
      </c>
      <c r="Z751" s="199"/>
      <c r="AA751" s="245">
        <v>130800.00000000001</v>
      </c>
      <c r="AB751" s="442">
        <v>46</v>
      </c>
      <c r="AC751" s="442">
        <v>46</v>
      </c>
      <c r="AD751" s="246">
        <v>-18</v>
      </c>
      <c r="AE751" s="246">
        <v>2</v>
      </c>
      <c r="AF751" s="246">
        <v>92</v>
      </c>
      <c r="AG751" s="200"/>
      <c r="AH751" s="449"/>
      <c r="AI751" s="444"/>
      <c r="AJ751" s="444"/>
      <c r="AK751" s="444"/>
      <c r="AL751" s="444"/>
      <c r="AM751" s="444"/>
      <c r="AN751" s="199"/>
      <c r="AO751" s="450"/>
      <c r="AP751" s="444"/>
      <c r="AQ751" s="444"/>
      <c r="AR751" s="444"/>
      <c r="AS751" s="444"/>
      <c r="AT751" s="444"/>
      <c r="AU751" s="199"/>
      <c r="AV751" s="450"/>
      <c r="AW751" s="444"/>
      <c r="AX751" s="444"/>
      <c r="AY751" s="444"/>
      <c r="AZ751" s="444"/>
      <c r="BA751" s="444"/>
      <c r="BB751" s="199"/>
    </row>
    <row r="752" spans="1:54" x14ac:dyDescent="0.3">
      <c r="A752" s="21" t="s">
        <v>1581</v>
      </c>
      <c r="B752" s="21" t="s">
        <v>19</v>
      </c>
      <c r="C752" s="21" t="s">
        <v>19</v>
      </c>
      <c r="D752" s="299" t="s">
        <v>1998</v>
      </c>
      <c r="E752" s="435" t="s">
        <v>10</v>
      </c>
      <c r="F752" s="299" t="s">
        <v>9</v>
      </c>
      <c r="G752" s="299" t="s">
        <v>38</v>
      </c>
      <c r="H752" s="241">
        <v>344100</v>
      </c>
      <c r="I752" s="20">
        <v>625</v>
      </c>
      <c r="J752" s="20">
        <v>10</v>
      </c>
      <c r="K752" s="417">
        <v>62.5</v>
      </c>
      <c r="L752" s="243">
        <v>625</v>
      </c>
      <c r="M752" s="20">
        <v>10</v>
      </c>
      <c r="N752" s="20">
        <v>62.5</v>
      </c>
      <c r="O752" s="20">
        <v>0</v>
      </c>
      <c r="P752" s="20">
        <v>0</v>
      </c>
      <c r="Q752" s="20">
        <v>0</v>
      </c>
      <c r="R752" s="414">
        <v>0</v>
      </c>
      <c r="S752" s="378">
        <v>0</v>
      </c>
      <c r="T752" s="415">
        <v>0</v>
      </c>
      <c r="U752" s="378">
        <v>0</v>
      </c>
      <c r="V752" s="378">
        <v>0</v>
      </c>
      <c r="W752" s="378">
        <v>0</v>
      </c>
      <c r="X752" s="378">
        <v>0</v>
      </c>
      <c r="Y752" s="416">
        <v>0</v>
      </c>
      <c r="Z752" s="298"/>
      <c r="AA752" s="241">
        <v>344100</v>
      </c>
      <c r="AB752" s="417">
        <v>31.5</v>
      </c>
      <c r="AC752" s="417">
        <v>31.5</v>
      </c>
      <c r="AD752" s="20">
        <v>132</v>
      </c>
      <c r="AE752" s="20">
        <v>2</v>
      </c>
      <c r="AF752" s="20">
        <v>63</v>
      </c>
      <c r="AH752" s="379"/>
      <c r="AI752" s="378"/>
      <c r="AJ752" s="378"/>
      <c r="AK752" s="378"/>
      <c r="AL752" s="378"/>
      <c r="AM752" s="378"/>
      <c r="AN752" s="21"/>
      <c r="AO752" s="418"/>
      <c r="AP752" s="378"/>
      <c r="AQ752" s="378"/>
      <c r="AR752" s="378"/>
      <c r="AS752" s="378"/>
      <c r="AT752" s="378"/>
      <c r="AU752" s="21"/>
      <c r="AV752" s="418"/>
      <c r="AW752" s="378"/>
      <c r="AX752" s="378"/>
      <c r="AY752" s="378"/>
      <c r="AZ752" s="378"/>
      <c r="BA752" s="378"/>
      <c r="BB752" s="21"/>
    </row>
    <row r="753" spans="1:59" x14ac:dyDescent="0.3">
      <c r="A753" s="21" t="s">
        <v>1451</v>
      </c>
      <c r="B753" s="437" t="s">
        <v>15</v>
      </c>
      <c r="C753" s="21" t="s">
        <v>21</v>
      </c>
      <c r="D753" s="299" t="s">
        <v>38</v>
      </c>
      <c r="E753" s="299" t="s">
        <v>38</v>
      </c>
      <c r="F753" s="299" t="s">
        <v>38</v>
      </c>
      <c r="G753" s="299" t="s">
        <v>1998</v>
      </c>
      <c r="H753" s="241">
        <v>300100</v>
      </c>
      <c r="I753" s="20">
        <v>545</v>
      </c>
      <c r="J753" s="20">
        <v>10</v>
      </c>
      <c r="K753" s="417">
        <v>54.5</v>
      </c>
      <c r="L753" s="243">
        <v>545</v>
      </c>
      <c r="M753" s="20">
        <v>10</v>
      </c>
      <c r="N753" s="20">
        <v>54.5</v>
      </c>
      <c r="O753" s="20">
        <v>205</v>
      </c>
      <c r="P753" s="20">
        <v>5</v>
      </c>
      <c r="Q753" s="20">
        <v>41</v>
      </c>
      <c r="R753" s="414">
        <v>735</v>
      </c>
      <c r="S753" s="378">
        <v>13</v>
      </c>
      <c r="T753" s="415">
        <v>56.5</v>
      </c>
      <c r="U753" s="378">
        <v>647</v>
      </c>
      <c r="V753" s="378">
        <v>11</v>
      </c>
      <c r="W753" s="378">
        <v>58.82</v>
      </c>
      <c r="X753" s="378">
        <v>348</v>
      </c>
      <c r="Y753" s="416">
        <v>7</v>
      </c>
      <c r="Z753" s="21"/>
      <c r="AA753" s="241">
        <v>321900</v>
      </c>
      <c r="AB753" s="417">
        <v>66</v>
      </c>
      <c r="AC753" s="417">
        <v>72.333333333333329</v>
      </c>
      <c r="AD753" s="20">
        <v>39</v>
      </c>
      <c r="AE753" s="20">
        <v>6</v>
      </c>
      <c r="AF753" s="20">
        <v>396</v>
      </c>
      <c r="AH753" s="379"/>
      <c r="AI753" s="378"/>
      <c r="AJ753" s="378"/>
      <c r="AK753" s="378"/>
      <c r="AL753" s="378"/>
      <c r="AM753" s="378"/>
      <c r="AN753" s="21"/>
      <c r="AO753" s="418"/>
      <c r="AP753" s="378"/>
      <c r="AQ753" s="378"/>
      <c r="AR753" s="378"/>
      <c r="AS753" s="378"/>
      <c r="AT753" s="378"/>
      <c r="AU753" s="21"/>
      <c r="AV753" s="418"/>
      <c r="AW753" s="378"/>
      <c r="AX753" s="378"/>
      <c r="AY753" s="378"/>
      <c r="AZ753" s="378"/>
      <c r="BA753" s="378"/>
      <c r="BB753" s="21"/>
    </row>
    <row r="754" spans="1:59" s="200" customFormat="1" x14ac:dyDescent="0.3">
      <c r="A754" s="21" t="s">
        <v>1452</v>
      </c>
      <c r="B754" s="21" t="s">
        <v>3</v>
      </c>
      <c r="C754" s="21" t="s">
        <v>3</v>
      </c>
      <c r="D754" s="299" t="s">
        <v>1998</v>
      </c>
      <c r="E754" s="299" t="s">
        <v>38</v>
      </c>
      <c r="F754" s="299" t="s">
        <v>38</v>
      </c>
      <c r="G754" s="299" t="s">
        <v>1998</v>
      </c>
      <c r="H754" s="241">
        <v>297000</v>
      </c>
      <c r="I754" s="20">
        <v>1079</v>
      </c>
      <c r="J754" s="20">
        <v>20</v>
      </c>
      <c r="K754" s="417">
        <v>53.95</v>
      </c>
      <c r="L754" s="243">
        <v>1079</v>
      </c>
      <c r="M754" s="20">
        <v>20</v>
      </c>
      <c r="N754" s="20">
        <v>53.95</v>
      </c>
      <c r="O754" s="20">
        <v>833</v>
      </c>
      <c r="P754" s="20">
        <v>13</v>
      </c>
      <c r="Q754" s="20">
        <v>64.099999999999994</v>
      </c>
      <c r="R754" s="414">
        <v>97</v>
      </c>
      <c r="S754" s="378">
        <v>3</v>
      </c>
      <c r="T754" s="415">
        <v>32.299999999999997</v>
      </c>
      <c r="U754" s="378">
        <v>0</v>
      </c>
      <c r="V754" s="378">
        <v>0</v>
      </c>
      <c r="W754" s="378">
        <v>0</v>
      </c>
      <c r="X754" s="378">
        <v>0</v>
      </c>
      <c r="Y754" s="416">
        <v>0</v>
      </c>
      <c r="Z754" s="21"/>
      <c r="AA754" s="241">
        <v>262200</v>
      </c>
      <c r="AB754" s="417">
        <v>46.25</v>
      </c>
      <c r="AC754" s="417">
        <v>36.333333333333336</v>
      </c>
      <c r="AD754" s="20">
        <v>87</v>
      </c>
      <c r="AE754" s="20">
        <v>4</v>
      </c>
      <c r="AF754" s="20">
        <v>185</v>
      </c>
      <c r="AG754"/>
      <c r="AH754" s="379"/>
      <c r="AI754" s="378"/>
      <c r="AJ754" s="378"/>
      <c r="AK754" s="378"/>
      <c r="AL754" s="378"/>
      <c r="AM754" s="378"/>
      <c r="AN754" s="21"/>
      <c r="AO754" s="418"/>
      <c r="AP754" s="378"/>
      <c r="AQ754" s="378"/>
      <c r="AR754" s="378"/>
      <c r="AS754" s="378"/>
      <c r="AT754" s="378"/>
      <c r="AU754" s="21"/>
      <c r="AV754" s="418"/>
      <c r="AW754" s="378"/>
      <c r="AX754" s="378"/>
      <c r="AY754" s="378"/>
      <c r="AZ754" s="378"/>
      <c r="BA754" s="378"/>
      <c r="BB754" s="21"/>
      <c r="BC754"/>
      <c r="BD754"/>
      <c r="BE754"/>
      <c r="BF754"/>
      <c r="BG754"/>
    </row>
    <row r="755" spans="1:59" x14ac:dyDescent="0.3">
      <c r="A755" s="21" t="s">
        <v>1453</v>
      </c>
      <c r="B755" s="21" t="s">
        <v>26</v>
      </c>
      <c r="C755" s="21" t="s">
        <v>26</v>
      </c>
      <c r="D755" s="299" t="s">
        <v>1998</v>
      </c>
      <c r="E755" s="299" t="s">
        <v>9</v>
      </c>
      <c r="F755" s="299" t="s">
        <v>9</v>
      </c>
      <c r="G755" s="299" t="s">
        <v>1998</v>
      </c>
      <c r="H755" s="241">
        <v>378100</v>
      </c>
      <c r="I755" s="20">
        <v>1236</v>
      </c>
      <c r="J755" s="20">
        <v>18</v>
      </c>
      <c r="K755" s="417">
        <v>68.666666666666671</v>
      </c>
      <c r="L755" s="243">
        <v>1236</v>
      </c>
      <c r="M755" s="20">
        <v>18</v>
      </c>
      <c r="N755" s="20">
        <v>68.666666666666671</v>
      </c>
      <c r="O755" s="20">
        <v>2070</v>
      </c>
      <c r="P755" s="20">
        <v>22</v>
      </c>
      <c r="Q755" s="20">
        <v>94.1</v>
      </c>
      <c r="R755" s="414">
        <v>1270</v>
      </c>
      <c r="S755" s="378">
        <v>17</v>
      </c>
      <c r="T755" s="415">
        <v>74.7</v>
      </c>
      <c r="U755" s="378">
        <v>1413</v>
      </c>
      <c r="V755" s="378">
        <v>20</v>
      </c>
      <c r="W755" s="378">
        <v>70.650000000000006</v>
      </c>
      <c r="X755" s="378">
        <v>914</v>
      </c>
      <c r="Y755" s="416">
        <v>14</v>
      </c>
      <c r="Z755" s="280"/>
      <c r="AA755" s="241">
        <v>425700</v>
      </c>
      <c r="AB755" s="417">
        <v>83.375</v>
      </c>
      <c r="AC755" s="417">
        <v>82</v>
      </c>
      <c r="AD755" s="20">
        <v>101</v>
      </c>
      <c r="AE755" s="20">
        <v>8</v>
      </c>
      <c r="AF755" s="20">
        <v>667</v>
      </c>
      <c r="AH755" s="418"/>
      <c r="AI755" s="378"/>
      <c r="AJ755" s="378"/>
      <c r="AK755" s="378"/>
      <c r="AL755" s="378"/>
      <c r="AM755" s="378"/>
      <c r="AN755" s="20"/>
      <c r="AO755" s="418"/>
      <c r="AP755" s="378"/>
      <c r="AQ755" s="378"/>
      <c r="AR755" s="378"/>
      <c r="AS755" s="378"/>
      <c r="AT755" s="378"/>
      <c r="AU755" s="20"/>
      <c r="AV755" s="418"/>
      <c r="AW755" s="378"/>
      <c r="AX755" s="378"/>
      <c r="AY755" s="378"/>
      <c r="AZ755" s="378"/>
      <c r="BA755" s="378"/>
      <c r="BB755" s="20"/>
    </row>
    <row r="756" spans="1:59" x14ac:dyDescent="0.3">
      <c r="A756" s="21" t="s">
        <v>1454</v>
      </c>
      <c r="B756" s="21" t="s">
        <v>17</v>
      </c>
      <c r="C756" s="21" t="s">
        <v>1020</v>
      </c>
      <c r="D756" s="299" t="s">
        <v>1020</v>
      </c>
      <c r="E756" s="299" t="s">
        <v>9</v>
      </c>
      <c r="F756" s="299" t="s">
        <v>1020</v>
      </c>
      <c r="G756" s="299" t="s">
        <v>1020</v>
      </c>
      <c r="H756" s="241">
        <v>447500</v>
      </c>
      <c r="I756" s="20" t="s">
        <v>1020</v>
      </c>
      <c r="J756" s="20" t="s">
        <v>1020</v>
      </c>
      <c r="K756" s="417" t="s">
        <v>1020</v>
      </c>
      <c r="L756" s="243" t="s">
        <v>1020</v>
      </c>
      <c r="M756" s="20" t="s">
        <v>1020</v>
      </c>
      <c r="N756" s="20" t="s">
        <v>1020</v>
      </c>
      <c r="O756" s="20" t="s">
        <v>1020</v>
      </c>
      <c r="P756" s="20" t="s">
        <v>1020</v>
      </c>
      <c r="Q756" s="20" t="s">
        <v>1020</v>
      </c>
      <c r="R756" s="414" t="s">
        <v>1020</v>
      </c>
      <c r="S756" s="378" t="s">
        <v>1020</v>
      </c>
      <c r="T756" s="415" t="s">
        <v>1020</v>
      </c>
      <c r="U756" s="378" t="s">
        <v>1020</v>
      </c>
      <c r="V756" s="378" t="s">
        <v>1020</v>
      </c>
      <c r="W756" s="378" t="s">
        <v>1020</v>
      </c>
      <c r="X756" s="378" t="s">
        <v>1020</v>
      </c>
      <c r="Y756" s="416" t="s">
        <v>1020</v>
      </c>
      <c r="Z756" s="21"/>
      <c r="AA756" s="241">
        <v>502100</v>
      </c>
      <c r="AB756" s="417">
        <v>93.166666666666671</v>
      </c>
      <c r="AC756" s="417">
        <v>109.66666666666667</v>
      </c>
      <c r="AD756" s="20">
        <v>60</v>
      </c>
      <c r="AE756" s="20">
        <v>6</v>
      </c>
      <c r="AF756" s="20">
        <v>559</v>
      </c>
      <c r="AH756" s="379"/>
      <c r="AI756" s="378"/>
      <c r="AJ756" s="378"/>
      <c r="AK756" s="378"/>
      <c r="AL756" s="378"/>
      <c r="AM756" s="378"/>
      <c r="AN756" s="21"/>
      <c r="AO756" s="418"/>
      <c r="AP756" s="378"/>
      <c r="AQ756" s="378"/>
      <c r="AR756" s="378"/>
      <c r="AS756" s="378"/>
      <c r="AT756" s="378"/>
      <c r="AU756" s="21"/>
      <c r="AV756" s="418"/>
      <c r="AW756" s="378"/>
      <c r="AX756" s="378"/>
      <c r="AY756" s="378"/>
      <c r="AZ756" s="378"/>
      <c r="BA756" s="378"/>
      <c r="BB756" s="21"/>
    </row>
    <row r="757" spans="1:59" x14ac:dyDescent="0.3">
      <c r="A757" s="21" t="s">
        <v>1710</v>
      </c>
      <c r="B757" s="21" t="s">
        <v>25</v>
      </c>
      <c r="C757" s="21" t="s">
        <v>25</v>
      </c>
      <c r="D757" s="299" t="s">
        <v>1998</v>
      </c>
      <c r="E757" s="299" t="s">
        <v>1972</v>
      </c>
      <c r="F757" s="299" t="s">
        <v>1972</v>
      </c>
      <c r="G757" s="299" t="s">
        <v>1998</v>
      </c>
      <c r="H757" s="241">
        <v>328700</v>
      </c>
      <c r="I757" s="20">
        <v>779</v>
      </c>
      <c r="J757" s="20">
        <v>13</v>
      </c>
      <c r="K757" s="417">
        <v>59.92307692307692</v>
      </c>
      <c r="L757" s="243">
        <v>779</v>
      </c>
      <c r="M757" s="20">
        <v>13</v>
      </c>
      <c r="N757" s="20">
        <v>59.92307692307692</v>
      </c>
      <c r="O757" s="20">
        <v>255</v>
      </c>
      <c r="P757" s="20">
        <v>5</v>
      </c>
      <c r="Q757" s="20">
        <v>51</v>
      </c>
      <c r="R757" s="414">
        <v>0</v>
      </c>
      <c r="S757" s="378">
        <v>0</v>
      </c>
      <c r="T757" s="415">
        <v>0</v>
      </c>
      <c r="U757" s="378">
        <v>0</v>
      </c>
      <c r="V757" s="378">
        <v>0</v>
      </c>
      <c r="W757" s="378">
        <v>0</v>
      </c>
      <c r="X757" s="378">
        <v>0</v>
      </c>
      <c r="Y757" s="416">
        <v>0</v>
      </c>
      <c r="Z757" s="298"/>
      <c r="AA757" s="241">
        <v>268800</v>
      </c>
      <c r="AB757" s="417">
        <v>45.2</v>
      </c>
      <c r="AC757" s="417">
        <v>54.666666666666664</v>
      </c>
      <c r="AD757" s="20">
        <v>26</v>
      </c>
      <c r="AE757" s="20">
        <v>5</v>
      </c>
      <c r="AF757" s="20">
        <v>226</v>
      </c>
      <c r="AH757" s="379"/>
      <c r="AI757" s="378"/>
      <c r="AJ757" s="378"/>
      <c r="AK757" s="378"/>
      <c r="AL757" s="378"/>
      <c r="AM757" s="378"/>
      <c r="AN757" s="64"/>
      <c r="AO757" s="418"/>
      <c r="AP757" s="378"/>
      <c r="AQ757" s="378"/>
      <c r="AR757" s="378"/>
      <c r="AS757" s="378"/>
      <c r="AT757" s="378"/>
      <c r="AU757" s="64"/>
      <c r="AV757" s="418"/>
      <c r="AW757" s="378"/>
      <c r="AX757" s="378"/>
      <c r="AY757" s="378"/>
      <c r="AZ757" s="378"/>
      <c r="BA757" s="378"/>
      <c r="BB757" s="64"/>
    </row>
    <row r="758" spans="1:59" x14ac:dyDescent="0.3">
      <c r="A758" s="21" t="s">
        <v>1455</v>
      </c>
      <c r="B758" s="21" t="s">
        <v>3</v>
      </c>
      <c r="C758" s="21" t="s">
        <v>3</v>
      </c>
      <c r="D758" s="299" t="s">
        <v>1998</v>
      </c>
      <c r="E758" s="299" t="s">
        <v>38</v>
      </c>
      <c r="F758" s="299" t="s">
        <v>38</v>
      </c>
      <c r="G758" s="299" t="s">
        <v>1998</v>
      </c>
      <c r="H758" s="241">
        <v>363800</v>
      </c>
      <c r="I758" s="20">
        <v>859</v>
      </c>
      <c r="J758" s="20">
        <v>13</v>
      </c>
      <c r="K758" s="417">
        <v>66.07692307692308</v>
      </c>
      <c r="L758" s="243">
        <v>859</v>
      </c>
      <c r="M758" s="20">
        <v>13</v>
      </c>
      <c r="N758" s="20">
        <v>66.07692307692308</v>
      </c>
      <c r="O758" s="20">
        <v>15</v>
      </c>
      <c r="P758" s="20">
        <v>2</v>
      </c>
      <c r="Q758" s="20">
        <v>7.5</v>
      </c>
      <c r="R758" s="414">
        <v>230</v>
      </c>
      <c r="S758" s="378">
        <v>4</v>
      </c>
      <c r="T758" s="415">
        <v>57.5</v>
      </c>
      <c r="U758" s="378">
        <v>142</v>
      </c>
      <c r="V758" s="378">
        <v>2</v>
      </c>
      <c r="W758" s="378">
        <v>71</v>
      </c>
      <c r="X758" s="378">
        <v>0</v>
      </c>
      <c r="Y758" s="416">
        <v>0</v>
      </c>
      <c r="Z758" s="21"/>
      <c r="AA758" s="241">
        <v>363800</v>
      </c>
      <c r="AB758" s="417">
        <v>29</v>
      </c>
      <c r="AC758" s="417">
        <v>29</v>
      </c>
      <c r="AD758" s="20">
        <v>111</v>
      </c>
      <c r="AE758" s="20">
        <v>1</v>
      </c>
      <c r="AF758" s="20">
        <v>29</v>
      </c>
      <c r="AH758" s="379"/>
      <c r="AI758" s="378"/>
      <c r="AJ758" s="378"/>
      <c r="AK758" s="378"/>
      <c r="AL758" s="378"/>
      <c r="AM758" s="378"/>
      <c r="AN758" s="21"/>
      <c r="AO758" s="418"/>
      <c r="AP758" s="378"/>
      <c r="AQ758" s="378"/>
      <c r="AR758" s="378"/>
      <c r="AS758" s="378"/>
      <c r="AT758" s="378"/>
      <c r="AU758" s="21"/>
      <c r="AV758" s="418"/>
      <c r="AW758" s="378"/>
      <c r="AX758" s="378"/>
      <c r="AY758" s="378"/>
      <c r="AZ758" s="378"/>
      <c r="BA758" s="378"/>
      <c r="BB758" s="21"/>
    </row>
    <row r="759" spans="1:59" x14ac:dyDescent="0.3">
      <c r="A759" s="21" t="s">
        <v>1456</v>
      </c>
      <c r="B759" s="21" t="s">
        <v>19</v>
      </c>
      <c r="C759" s="21" t="s">
        <v>19</v>
      </c>
      <c r="D759" s="299" t="s">
        <v>1998</v>
      </c>
      <c r="E759" s="435" t="s">
        <v>1971</v>
      </c>
      <c r="F759" s="299" t="s">
        <v>1971</v>
      </c>
      <c r="G759" s="299" t="s">
        <v>1998</v>
      </c>
      <c r="H759" s="241">
        <v>573800</v>
      </c>
      <c r="I759" s="20">
        <v>1549</v>
      </c>
      <c r="J759" s="20">
        <v>18</v>
      </c>
      <c r="K759" s="417">
        <v>86.055555555555557</v>
      </c>
      <c r="L759" s="243">
        <v>1549</v>
      </c>
      <c r="M759" s="20">
        <v>18</v>
      </c>
      <c r="N759" s="20">
        <v>86.055555555555557</v>
      </c>
      <c r="O759" s="20">
        <v>1385</v>
      </c>
      <c r="P759" s="20">
        <v>15</v>
      </c>
      <c r="Q759" s="20">
        <v>92.3</v>
      </c>
      <c r="R759" s="414">
        <v>1777</v>
      </c>
      <c r="S759" s="378">
        <v>17</v>
      </c>
      <c r="T759" s="415">
        <v>104.5</v>
      </c>
      <c r="U759" s="378">
        <v>1780</v>
      </c>
      <c r="V759" s="378">
        <v>16</v>
      </c>
      <c r="W759" s="378">
        <v>111.25</v>
      </c>
      <c r="X759" s="378">
        <v>2197</v>
      </c>
      <c r="Y759" s="416">
        <v>22</v>
      </c>
      <c r="Z759" s="298"/>
      <c r="AA759" s="241">
        <v>449100</v>
      </c>
      <c r="AB759" s="417">
        <v>79.714285714285708</v>
      </c>
      <c r="AC759" s="417">
        <v>93</v>
      </c>
      <c r="AD759" s="20">
        <v>46</v>
      </c>
      <c r="AE759" s="20">
        <v>7</v>
      </c>
      <c r="AF759" s="20">
        <v>558</v>
      </c>
      <c r="AH759" s="418"/>
      <c r="AI759" s="378"/>
      <c r="AJ759" s="378"/>
      <c r="AK759" s="378"/>
      <c r="AL759" s="378"/>
      <c r="AM759" s="378"/>
      <c r="AN759" s="21"/>
      <c r="AO759" s="418"/>
      <c r="AP759" s="378"/>
      <c r="AQ759" s="378"/>
      <c r="AR759" s="378"/>
      <c r="AS759" s="378"/>
      <c r="AT759" s="378"/>
      <c r="AU759" s="21"/>
      <c r="AV759" s="418"/>
      <c r="AW759" s="378"/>
      <c r="AX759" s="378"/>
      <c r="AY759" s="378"/>
      <c r="AZ759" s="378"/>
      <c r="BA759" s="378"/>
      <c r="BB759" s="21"/>
    </row>
    <row r="760" spans="1:59" x14ac:dyDescent="0.3">
      <c r="A760" s="199" t="s">
        <v>1711</v>
      </c>
      <c r="B760" s="199" t="s">
        <v>18</v>
      </c>
      <c r="C760" s="199" t="s">
        <v>18</v>
      </c>
      <c r="D760" s="441" t="s">
        <v>1998</v>
      </c>
      <c r="E760" s="435" t="s">
        <v>1972</v>
      </c>
      <c r="F760" s="441" t="s">
        <v>10</v>
      </c>
      <c r="G760" s="441" t="s">
        <v>38</v>
      </c>
      <c r="H760" s="245">
        <v>123900</v>
      </c>
      <c r="I760" s="246">
        <v>0</v>
      </c>
      <c r="J760" s="246">
        <v>0</v>
      </c>
      <c r="K760" s="442" t="s">
        <v>1020</v>
      </c>
      <c r="L760" s="322">
        <v>0</v>
      </c>
      <c r="M760" s="246">
        <v>0</v>
      </c>
      <c r="N760" s="246">
        <v>0</v>
      </c>
      <c r="O760" s="246">
        <v>0</v>
      </c>
      <c r="P760" s="246">
        <v>0</v>
      </c>
      <c r="Q760" s="246">
        <v>0</v>
      </c>
      <c r="R760" s="443">
        <v>0</v>
      </c>
      <c r="S760" s="444">
        <v>0</v>
      </c>
      <c r="T760" s="445">
        <v>0</v>
      </c>
      <c r="U760" s="444">
        <v>0</v>
      </c>
      <c r="V760" s="444">
        <v>0</v>
      </c>
      <c r="W760" s="444">
        <v>0</v>
      </c>
      <c r="X760" s="444">
        <v>0</v>
      </c>
      <c r="Y760" s="446">
        <v>0</v>
      </c>
      <c r="Z760" s="448"/>
      <c r="AA760" s="245">
        <v>123900</v>
      </c>
      <c r="AB760" s="442">
        <v>2</v>
      </c>
      <c r="AC760" s="442">
        <v>2</v>
      </c>
      <c r="AD760" s="246">
        <v>45</v>
      </c>
      <c r="AE760" s="246">
        <v>1</v>
      </c>
      <c r="AF760" s="246">
        <v>2</v>
      </c>
      <c r="AG760" s="200"/>
      <c r="AH760" s="449"/>
      <c r="AI760" s="444"/>
      <c r="AJ760" s="444"/>
      <c r="AK760" s="444"/>
      <c r="AL760" s="444"/>
      <c r="AM760" s="444"/>
      <c r="AN760" s="199"/>
      <c r="AO760" s="450"/>
      <c r="AP760" s="444"/>
      <c r="AQ760" s="444"/>
      <c r="AR760" s="444"/>
      <c r="AS760" s="444"/>
      <c r="AT760" s="444"/>
      <c r="AU760" s="199"/>
      <c r="AV760" s="450"/>
      <c r="AW760" s="444"/>
      <c r="AX760" s="444"/>
      <c r="AY760" s="444"/>
      <c r="AZ760" s="444"/>
      <c r="BA760" s="444"/>
      <c r="BB760" s="199"/>
    </row>
    <row r="761" spans="1:59" x14ac:dyDescent="0.3">
      <c r="A761" s="21" t="s">
        <v>1584</v>
      </c>
      <c r="B761" s="21" t="s">
        <v>24</v>
      </c>
      <c r="C761" s="21" t="s">
        <v>24</v>
      </c>
      <c r="D761" s="299" t="s">
        <v>1998</v>
      </c>
      <c r="E761" s="299" t="s">
        <v>38</v>
      </c>
      <c r="F761" s="299" t="s">
        <v>38</v>
      </c>
      <c r="G761" s="299" t="s">
        <v>1998</v>
      </c>
      <c r="H761" s="241">
        <v>260000</v>
      </c>
      <c r="I761" s="20">
        <v>333</v>
      </c>
      <c r="J761" s="20">
        <v>7</v>
      </c>
      <c r="K761" s="417">
        <v>47.571428571428569</v>
      </c>
      <c r="L761" s="243">
        <v>333</v>
      </c>
      <c r="M761" s="20">
        <v>7</v>
      </c>
      <c r="N761" s="20">
        <v>47.571428571428569</v>
      </c>
      <c r="O761" s="20">
        <v>1214</v>
      </c>
      <c r="P761" s="20">
        <v>21</v>
      </c>
      <c r="Q761" s="20">
        <v>57.8</v>
      </c>
      <c r="R761" s="414">
        <v>412</v>
      </c>
      <c r="S761" s="378">
        <v>7</v>
      </c>
      <c r="T761" s="415">
        <v>58.9</v>
      </c>
      <c r="U761" s="378">
        <v>0</v>
      </c>
      <c r="V761" s="378">
        <v>0</v>
      </c>
      <c r="W761" s="378">
        <v>0</v>
      </c>
      <c r="X761" s="378">
        <v>0</v>
      </c>
      <c r="Y761" s="416">
        <v>0</v>
      </c>
      <c r="Z761" s="422"/>
      <c r="AA761" s="241">
        <v>260000</v>
      </c>
      <c r="AB761" s="417">
        <v>0</v>
      </c>
      <c r="AC761" s="417">
        <v>0</v>
      </c>
      <c r="AD761" s="20">
        <v>49</v>
      </c>
      <c r="AE761" s="20">
        <v>0</v>
      </c>
      <c r="AF761" s="20">
        <v>0</v>
      </c>
      <c r="AH761" s="418"/>
      <c r="AI761" s="378"/>
      <c r="AJ761" s="378"/>
      <c r="AK761" s="378"/>
      <c r="AL761" s="378"/>
      <c r="AM761" s="378"/>
      <c r="AN761" s="203"/>
      <c r="AO761" s="418"/>
      <c r="AP761" s="378"/>
      <c r="AQ761" s="378"/>
      <c r="AR761" s="378"/>
      <c r="AS761" s="378"/>
      <c r="AT761" s="378"/>
      <c r="AU761" s="203"/>
      <c r="AV761" s="418"/>
      <c r="AW761" s="378"/>
      <c r="AX761" s="378"/>
      <c r="AY761" s="378"/>
      <c r="AZ761" s="378"/>
      <c r="BA761" s="378"/>
      <c r="BB761" s="203"/>
    </row>
    <row r="762" spans="1:59" x14ac:dyDescent="0.3">
      <c r="A762" s="21" t="s">
        <v>1017</v>
      </c>
      <c r="B762" s="21" t="s">
        <v>41</v>
      </c>
      <c r="C762" s="21" t="s">
        <v>41</v>
      </c>
      <c r="D762" s="299" t="s">
        <v>1998</v>
      </c>
      <c r="E762" s="299" t="s">
        <v>9</v>
      </c>
      <c r="F762" s="299" t="s">
        <v>9</v>
      </c>
      <c r="G762" s="299" t="s">
        <v>1998</v>
      </c>
      <c r="H762" s="241">
        <v>454000</v>
      </c>
      <c r="I762" s="20">
        <v>1814</v>
      </c>
      <c r="J762" s="20">
        <v>22</v>
      </c>
      <c r="K762" s="417">
        <v>82.454545454545453</v>
      </c>
      <c r="L762" s="243">
        <v>1814</v>
      </c>
      <c r="M762" s="20">
        <v>22</v>
      </c>
      <c r="N762" s="20">
        <v>82.454545454545453</v>
      </c>
      <c r="O762" s="20">
        <v>1610</v>
      </c>
      <c r="P762" s="20">
        <v>22</v>
      </c>
      <c r="Q762" s="20">
        <v>73.2</v>
      </c>
      <c r="R762" s="414">
        <v>1294</v>
      </c>
      <c r="S762" s="378">
        <v>17</v>
      </c>
      <c r="T762" s="415">
        <v>76.099999999999994</v>
      </c>
      <c r="U762" s="378">
        <v>1555</v>
      </c>
      <c r="V762" s="378">
        <v>22</v>
      </c>
      <c r="W762" s="378">
        <v>70.680000000000007</v>
      </c>
      <c r="X762" s="378">
        <v>0</v>
      </c>
      <c r="Y762" s="416">
        <v>0</v>
      </c>
      <c r="Z762" s="315"/>
      <c r="AA762" s="241">
        <v>476100</v>
      </c>
      <c r="AB762" s="417">
        <v>93</v>
      </c>
      <c r="AC762" s="417">
        <v>78.333333333333329</v>
      </c>
      <c r="AD762" s="20">
        <v>57</v>
      </c>
      <c r="AE762" s="20">
        <v>8</v>
      </c>
      <c r="AF762" s="20">
        <v>744</v>
      </c>
      <c r="AH762" s="379"/>
      <c r="AI762" s="378"/>
      <c r="AJ762" s="378"/>
      <c r="AK762" s="378"/>
      <c r="AL762" s="378"/>
      <c r="AM762" s="378"/>
      <c r="AN762" s="203"/>
      <c r="AO762" s="418"/>
      <c r="AP762" s="378"/>
      <c r="AQ762" s="378"/>
      <c r="AR762" s="378"/>
      <c r="AS762" s="378"/>
      <c r="AT762" s="378"/>
      <c r="AU762" s="203"/>
      <c r="AV762" s="418"/>
      <c r="AW762" s="378"/>
      <c r="AX762" s="378"/>
      <c r="AY762" s="378"/>
      <c r="AZ762" s="378"/>
      <c r="BA762" s="378"/>
      <c r="BB762" s="203"/>
    </row>
    <row r="763" spans="1:59" x14ac:dyDescent="0.3">
      <c r="A763" s="21" t="s">
        <v>1457</v>
      </c>
      <c r="B763" s="437" t="s">
        <v>25</v>
      </c>
      <c r="C763" s="21" t="s">
        <v>3</v>
      </c>
      <c r="D763" s="299" t="s">
        <v>38</v>
      </c>
      <c r="E763" s="299" t="s">
        <v>1971</v>
      </c>
      <c r="F763" s="299" t="s">
        <v>1971</v>
      </c>
      <c r="G763" s="299" t="s">
        <v>1998</v>
      </c>
      <c r="H763" s="241">
        <v>304400</v>
      </c>
      <c r="I763" s="20">
        <v>1209</v>
      </c>
      <c r="J763" s="20">
        <v>21</v>
      </c>
      <c r="K763" s="417">
        <v>57.571428571428569</v>
      </c>
      <c r="L763" s="243">
        <v>1209</v>
      </c>
      <c r="M763" s="20">
        <v>21</v>
      </c>
      <c r="N763" s="20">
        <v>57.571428571428569</v>
      </c>
      <c r="O763" s="20">
        <v>1464</v>
      </c>
      <c r="P763" s="20">
        <v>19</v>
      </c>
      <c r="Q763" s="20">
        <v>77.099999999999994</v>
      </c>
      <c r="R763" s="414">
        <v>1432</v>
      </c>
      <c r="S763" s="378">
        <v>17</v>
      </c>
      <c r="T763" s="415">
        <v>84.2</v>
      </c>
      <c r="U763" s="378">
        <v>498</v>
      </c>
      <c r="V763" s="378">
        <v>9</v>
      </c>
      <c r="W763" s="378">
        <v>55.33</v>
      </c>
      <c r="X763" s="378">
        <v>1139</v>
      </c>
      <c r="Y763" s="416">
        <v>14</v>
      </c>
      <c r="Z763" s="298"/>
      <c r="AA763" s="241">
        <v>389700</v>
      </c>
      <c r="AB763" s="417">
        <v>72.5</v>
      </c>
      <c r="AC763" s="417">
        <v>86.333333333333329</v>
      </c>
      <c r="AD763" s="20">
        <v>52</v>
      </c>
      <c r="AE763" s="20">
        <v>8</v>
      </c>
      <c r="AF763" s="20">
        <v>580</v>
      </c>
      <c r="AH763" s="379"/>
      <c r="AI763" s="378"/>
      <c r="AJ763" s="378"/>
      <c r="AK763" s="378"/>
      <c r="AL763" s="378"/>
      <c r="AM763" s="378"/>
      <c r="AN763" s="434"/>
      <c r="AO763" s="418"/>
      <c r="AP763" s="378"/>
      <c r="AQ763" s="378"/>
      <c r="AR763" s="378"/>
      <c r="AS763" s="378"/>
      <c r="AT763" s="378"/>
      <c r="AU763" s="434"/>
      <c r="AV763" s="418"/>
      <c r="AW763" s="378"/>
      <c r="AX763" s="378"/>
      <c r="AY763" s="378"/>
      <c r="AZ763" s="378"/>
      <c r="BA763" s="378"/>
      <c r="BB763" s="434"/>
    </row>
    <row r="764" spans="1:59" x14ac:dyDescent="0.3">
      <c r="A764" s="21" t="s">
        <v>1457</v>
      </c>
      <c r="B764" s="21" t="s">
        <v>3</v>
      </c>
      <c r="C764" s="21" t="s">
        <v>3</v>
      </c>
      <c r="D764" s="299" t="s">
        <v>1998</v>
      </c>
      <c r="E764" s="435" t="s">
        <v>1971</v>
      </c>
      <c r="F764" s="299" t="s">
        <v>1971</v>
      </c>
      <c r="G764" s="299" t="s">
        <v>1998</v>
      </c>
      <c r="H764" s="241">
        <v>317000</v>
      </c>
      <c r="I764" s="20">
        <v>1209</v>
      </c>
      <c r="J764" s="20">
        <v>21</v>
      </c>
      <c r="K764" s="417">
        <v>57.571428571428569</v>
      </c>
      <c r="L764" s="243">
        <v>1209</v>
      </c>
      <c r="M764" s="20">
        <v>21</v>
      </c>
      <c r="N764" s="20">
        <v>57.571428571428569</v>
      </c>
      <c r="O764" s="20">
        <v>1464</v>
      </c>
      <c r="P764" s="20">
        <v>19</v>
      </c>
      <c r="Q764" s="20">
        <v>77.099999999999994</v>
      </c>
      <c r="R764" s="414">
        <v>1432</v>
      </c>
      <c r="S764" s="378">
        <v>17</v>
      </c>
      <c r="T764" s="415">
        <v>84.2</v>
      </c>
      <c r="U764" s="378">
        <v>498</v>
      </c>
      <c r="V764" s="378">
        <v>9</v>
      </c>
      <c r="W764" s="378">
        <v>55.33</v>
      </c>
      <c r="X764" s="378">
        <v>1139</v>
      </c>
      <c r="Y764" s="416">
        <v>14</v>
      </c>
      <c r="Z764" s="280"/>
      <c r="AA764" s="241">
        <v>389700</v>
      </c>
      <c r="AB764" s="417">
        <v>72.5</v>
      </c>
      <c r="AC764" s="417">
        <v>86.333333333333329</v>
      </c>
      <c r="AD764" s="20">
        <v>52</v>
      </c>
      <c r="AE764" s="20">
        <v>8</v>
      </c>
      <c r="AF764" s="20">
        <v>580</v>
      </c>
      <c r="AH764" s="418"/>
      <c r="AI764" s="378"/>
      <c r="AJ764" s="378"/>
      <c r="AK764" s="378"/>
      <c r="AL764" s="378"/>
      <c r="AM764" s="378"/>
      <c r="AN764" s="63"/>
      <c r="AO764" s="418"/>
      <c r="AP764" s="378"/>
      <c r="AQ764" s="378"/>
      <c r="AR764" s="378"/>
      <c r="AS764" s="378"/>
      <c r="AT764" s="378"/>
      <c r="AU764" s="63"/>
      <c r="AV764" s="418"/>
      <c r="AW764" s="378"/>
      <c r="AX764" s="378"/>
      <c r="AY764" s="378"/>
      <c r="AZ764" s="378"/>
      <c r="BA764" s="378"/>
      <c r="BB764" s="63"/>
    </row>
    <row r="765" spans="1:59" x14ac:dyDescent="0.3">
      <c r="A765" s="199" t="s">
        <v>1966</v>
      </c>
      <c r="B765" s="199" t="s">
        <v>16</v>
      </c>
      <c r="C765" s="199" t="s">
        <v>1020</v>
      </c>
      <c r="D765" s="441" t="s">
        <v>1020</v>
      </c>
      <c r="E765" s="441" t="s">
        <v>10</v>
      </c>
      <c r="F765" s="441" t="s">
        <v>1020</v>
      </c>
      <c r="G765" s="441" t="s">
        <v>1020</v>
      </c>
      <c r="H765" s="245">
        <v>102400</v>
      </c>
      <c r="I765" s="246" t="s">
        <v>1020</v>
      </c>
      <c r="J765" s="246" t="s">
        <v>1020</v>
      </c>
      <c r="K765" s="442" t="s">
        <v>1020</v>
      </c>
      <c r="L765" s="322" t="s">
        <v>1020</v>
      </c>
      <c r="M765" s="246" t="s">
        <v>1020</v>
      </c>
      <c r="N765" s="246" t="s">
        <v>1020</v>
      </c>
      <c r="O765" s="246" t="s">
        <v>1020</v>
      </c>
      <c r="P765" s="246" t="s">
        <v>1020</v>
      </c>
      <c r="Q765" s="246" t="s">
        <v>1020</v>
      </c>
      <c r="R765" s="443" t="s">
        <v>1020</v>
      </c>
      <c r="S765" s="444" t="s">
        <v>1020</v>
      </c>
      <c r="T765" s="445" t="s">
        <v>1020</v>
      </c>
      <c r="U765" s="444" t="s">
        <v>1020</v>
      </c>
      <c r="V765" s="444" t="s">
        <v>1020</v>
      </c>
      <c r="W765" s="444" t="s">
        <v>1020</v>
      </c>
      <c r="X765" s="444" t="s">
        <v>1020</v>
      </c>
      <c r="Y765" s="446" t="s">
        <v>1020</v>
      </c>
      <c r="Z765" s="301"/>
      <c r="AA765" s="245">
        <v>102400</v>
      </c>
      <c r="AB765" s="442">
        <v>0</v>
      </c>
      <c r="AC765" s="442">
        <v>0</v>
      </c>
      <c r="AD765" s="246">
        <v>19</v>
      </c>
      <c r="AE765" s="246">
        <v>0</v>
      </c>
      <c r="AF765" s="246">
        <v>0</v>
      </c>
      <c r="AG765" s="200"/>
      <c r="AH765" s="450"/>
      <c r="AI765" s="444"/>
      <c r="AJ765" s="444"/>
      <c r="AK765" s="444"/>
      <c r="AL765" s="444"/>
      <c r="AM765" s="444"/>
      <c r="AN765" s="278"/>
      <c r="AO765" s="450"/>
      <c r="AP765" s="444"/>
      <c r="AQ765" s="444"/>
      <c r="AR765" s="444"/>
      <c r="AS765" s="444"/>
      <c r="AT765" s="444"/>
      <c r="AU765" s="278"/>
      <c r="AV765" s="450"/>
      <c r="AW765" s="444"/>
      <c r="AX765" s="444"/>
      <c r="AY765" s="444"/>
      <c r="AZ765" s="444"/>
      <c r="BA765" s="444"/>
      <c r="BB765" s="278"/>
    </row>
    <row r="766" spans="1:59" x14ac:dyDescent="0.3">
      <c r="A766" s="199" t="s">
        <v>1458</v>
      </c>
      <c r="B766" s="199" t="s">
        <v>23</v>
      </c>
      <c r="C766" s="199" t="s">
        <v>23</v>
      </c>
      <c r="D766" s="441" t="s">
        <v>1998</v>
      </c>
      <c r="E766" s="441" t="s">
        <v>38</v>
      </c>
      <c r="F766" s="441" t="s">
        <v>38</v>
      </c>
      <c r="G766" s="441" t="s">
        <v>1998</v>
      </c>
      <c r="H766" s="245">
        <v>123900</v>
      </c>
      <c r="I766" s="246">
        <v>0</v>
      </c>
      <c r="J766" s="246">
        <v>0</v>
      </c>
      <c r="K766" s="442" t="s">
        <v>1020</v>
      </c>
      <c r="L766" s="322">
        <v>0</v>
      </c>
      <c r="M766" s="246">
        <v>0</v>
      </c>
      <c r="N766" s="246">
        <v>0</v>
      </c>
      <c r="O766" s="246">
        <v>30</v>
      </c>
      <c r="P766" s="246">
        <v>1</v>
      </c>
      <c r="Q766" s="246">
        <v>30</v>
      </c>
      <c r="R766" s="443">
        <v>0</v>
      </c>
      <c r="S766" s="444">
        <v>0</v>
      </c>
      <c r="T766" s="445">
        <v>0</v>
      </c>
      <c r="U766" s="444">
        <v>0</v>
      </c>
      <c r="V766" s="444">
        <v>0</v>
      </c>
      <c r="W766" s="444">
        <v>0</v>
      </c>
      <c r="X766" s="444">
        <v>0</v>
      </c>
      <c r="Y766" s="446">
        <v>0</v>
      </c>
      <c r="Z766" s="199"/>
      <c r="AA766" s="245">
        <v>240800</v>
      </c>
      <c r="AB766" s="442">
        <v>64.400000000000006</v>
      </c>
      <c r="AC766" s="442">
        <v>69</v>
      </c>
      <c r="AD766" s="246">
        <v>-34</v>
      </c>
      <c r="AE766" s="246">
        <v>5</v>
      </c>
      <c r="AF766" s="246">
        <v>322</v>
      </c>
      <c r="AG766" s="200"/>
      <c r="AH766" s="449"/>
      <c r="AI766" s="444"/>
      <c r="AJ766" s="444"/>
      <c r="AK766" s="444"/>
      <c r="AL766" s="444"/>
      <c r="AM766" s="444"/>
      <c r="AN766" s="199"/>
      <c r="AO766" s="450"/>
      <c r="AP766" s="444"/>
      <c r="AQ766" s="444"/>
      <c r="AR766" s="444"/>
      <c r="AS766" s="444"/>
      <c r="AT766" s="444"/>
      <c r="AU766" s="199"/>
      <c r="AV766" s="450"/>
      <c r="AW766" s="444"/>
      <c r="AX766" s="444"/>
      <c r="AY766" s="444"/>
      <c r="AZ766" s="444"/>
      <c r="BA766" s="444"/>
      <c r="BB766" s="199"/>
    </row>
    <row r="767" spans="1:59" x14ac:dyDescent="0.3">
      <c r="A767" s="199" t="s">
        <v>1712</v>
      </c>
      <c r="B767" s="199" t="s">
        <v>25</v>
      </c>
      <c r="C767" s="199" t="s">
        <v>25</v>
      </c>
      <c r="D767" s="441" t="s">
        <v>1998</v>
      </c>
      <c r="E767" s="441" t="s">
        <v>1973</v>
      </c>
      <c r="F767" s="441" t="s">
        <v>1973</v>
      </c>
      <c r="G767" s="441" t="s">
        <v>1998</v>
      </c>
      <c r="H767" s="245">
        <v>117300</v>
      </c>
      <c r="I767" s="246">
        <v>-2</v>
      </c>
      <c r="J767" s="246">
        <v>1</v>
      </c>
      <c r="K767" s="442">
        <v>-2</v>
      </c>
      <c r="L767" s="322">
        <v>-2</v>
      </c>
      <c r="M767" s="246">
        <v>1</v>
      </c>
      <c r="N767" s="246">
        <v>-2</v>
      </c>
      <c r="O767" s="246">
        <v>0</v>
      </c>
      <c r="P767" s="246">
        <v>0</v>
      </c>
      <c r="Q767" s="246">
        <v>0</v>
      </c>
      <c r="R767" s="443">
        <v>0</v>
      </c>
      <c r="S767" s="444">
        <v>0</v>
      </c>
      <c r="T767" s="445">
        <v>0</v>
      </c>
      <c r="U767" s="444">
        <v>0</v>
      </c>
      <c r="V767" s="444">
        <v>0</v>
      </c>
      <c r="W767" s="444">
        <v>0</v>
      </c>
      <c r="X767" s="444">
        <v>0</v>
      </c>
      <c r="Y767" s="446">
        <v>0</v>
      </c>
      <c r="Z767" s="372"/>
      <c r="AA767" s="245">
        <v>123900</v>
      </c>
      <c r="AB767" s="442">
        <v>0</v>
      </c>
      <c r="AC767" s="442">
        <v>0</v>
      </c>
      <c r="AD767" s="246">
        <v>23</v>
      </c>
      <c r="AE767" s="246">
        <v>0</v>
      </c>
      <c r="AF767" s="246">
        <v>0</v>
      </c>
      <c r="AG767" s="200"/>
      <c r="AH767" s="449"/>
      <c r="AI767" s="444"/>
      <c r="AJ767" s="444"/>
      <c r="AK767" s="444"/>
      <c r="AL767" s="444"/>
      <c r="AM767" s="444"/>
      <c r="AN767" s="246"/>
      <c r="AO767" s="450"/>
      <c r="AP767" s="444"/>
      <c r="AQ767" s="444"/>
      <c r="AR767" s="444"/>
      <c r="AS767" s="444"/>
      <c r="AT767" s="444"/>
      <c r="AU767" s="246"/>
      <c r="AV767" s="450"/>
      <c r="AW767" s="444"/>
      <c r="AX767" s="444"/>
      <c r="AY767" s="444"/>
      <c r="AZ767" s="444"/>
      <c r="BA767" s="444"/>
      <c r="BB767" s="246"/>
    </row>
    <row r="768" spans="1:59" x14ac:dyDescent="0.3">
      <c r="A768" s="21" t="s">
        <v>1459</v>
      </c>
      <c r="B768" s="21" t="s">
        <v>26</v>
      </c>
      <c r="C768" s="21" t="s">
        <v>26</v>
      </c>
      <c r="D768" s="299" t="s">
        <v>1998</v>
      </c>
      <c r="E768" s="299" t="s">
        <v>9</v>
      </c>
      <c r="F768" s="299" t="s">
        <v>9</v>
      </c>
      <c r="G768" s="299" t="s">
        <v>1998</v>
      </c>
      <c r="H768" s="241">
        <v>425800</v>
      </c>
      <c r="I768" s="20">
        <v>696</v>
      </c>
      <c r="J768" s="20">
        <v>9</v>
      </c>
      <c r="K768" s="417">
        <v>77.333333333333329</v>
      </c>
      <c r="L768" s="243">
        <v>696</v>
      </c>
      <c r="M768" s="20">
        <v>9</v>
      </c>
      <c r="N768" s="20">
        <v>77.333333333333329</v>
      </c>
      <c r="O768" s="20">
        <v>1186</v>
      </c>
      <c r="P768" s="20">
        <v>14</v>
      </c>
      <c r="Q768" s="20">
        <v>84.7</v>
      </c>
      <c r="R768" s="414">
        <v>939</v>
      </c>
      <c r="S768" s="378">
        <v>11</v>
      </c>
      <c r="T768" s="415">
        <v>85.4</v>
      </c>
      <c r="U768" s="378">
        <v>2032</v>
      </c>
      <c r="V768" s="378">
        <v>20</v>
      </c>
      <c r="W768" s="378">
        <v>101.6</v>
      </c>
      <c r="X768" s="378">
        <v>0</v>
      </c>
      <c r="Y768" s="416">
        <v>0</v>
      </c>
      <c r="Z768" s="298"/>
      <c r="AA768" s="241">
        <v>425800</v>
      </c>
      <c r="AB768" s="417">
        <v>0</v>
      </c>
      <c r="AC768" s="417">
        <v>0</v>
      </c>
      <c r="AD768" s="20">
        <v>80</v>
      </c>
      <c r="AE768" s="20">
        <v>0</v>
      </c>
      <c r="AF768" s="20">
        <v>0</v>
      </c>
      <c r="AH768" s="418"/>
      <c r="AI768" s="378"/>
      <c r="AJ768" s="378"/>
      <c r="AK768" s="378"/>
      <c r="AL768" s="378"/>
      <c r="AM768" s="378"/>
      <c r="AN768" s="20"/>
      <c r="AO768" s="418"/>
      <c r="AP768" s="378"/>
      <c r="AQ768" s="378"/>
      <c r="AR768" s="378"/>
      <c r="AS768" s="378"/>
      <c r="AT768" s="378"/>
      <c r="AU768" s="20"/>
      <c r="AV768" s="418"/>
      <c r="AW768" s="378"/>
      <c r="AX768" s="378"/>
      <c r="AY768" s="378"/>
      <c r="AZ768" s="378"/>
      <c r="BA768" s="378"/>
      <c r="BB768" s="20"/>
    </row>
    <row r="769" spans="1:54" x14ac:dyDescent="0.3">
      <c r="A769" s="199" t="s">
        <v>1713</v>
      </c>
      <c r="B769" s="199" t="s">
        <v>18</v>
      </c>
      <c r="C769" s="199" t="s">
        <v>18</v>
      </c>
      <c r="D769" s="441" t="s">
        <v>1998</v>
      </c>
      <c r="E769" s="435" t="s">
        <v>1972</v>
      </c>
      <c r="F769" s="441" t="s">
        <v>10</v>
      </c>
      <c r="G769" s="441" t="s">
        <v>38</v>
      </c>
      <c r="H769" s="245">
        <v>123900</v>
      </c>
      <c r="I769" s="246">
        <v>0</v>
      </c>
      <c r="J769" s="246">
        <v>0</v>
      </c>
      <c r="K769" s="442" t="s">
        <v>1020</v>
      </c>
      <c r="L769" s="322">
        <v>0</v>
      </c>
      <c r="M769" s="246">
        <v>0</v>
      </c>
      <c r="N769" s="246">
        <v>0</v>
      </c>
      <c r="O769" s="246">
        <v>0</v>
      </c>
      <c r="P769" s="246">
        <v>0</v>
      </c>
      <c r="Q769" s="246">
        <v>0</v>
      </c>
      <c r="R769" s="443">
        <v>0</v>
      </c>
      <c r="S769" s="444">
        <v>0</v>
      </c>
      <c r="T769" s="445">
        <v>0</v>
      </c>
      <c r="U769" s="444">
        <v>0</v>
      </c>
      <c r="V769" s="444">
        <v>0</v>
      </c>
      <c r="W769" s="444">
        <v>0</v>
      </c>
      <c r="X769" s="444">
        <v>0</v>
      </c>
      <c r="Y769" s="446">
        <v>0</v>
      </c>
      <c r="Z769" s="372"/>
      <c r="AA769" s="245">
        <v>123900</v>
      </c>
      <c r="AB769" s="442">
        <v>0</v>
      </c>
      <c r="AC769" s="442">
        <v>0</v>
      </c>
      <c r="AD769" s="246">
        <v>23</v>
      </c>
      <c r="AE769" s="246">
        <v>0</v>
      </c>
      <c r="AF769" s="246">
        <v>0</v>
      </c>
      <c r="AG769" s="200"/>
      <c r="AH769" s="449"/>
      <c r="AI769" s="444"/>
      <c r="AJ769" s="444"/>
      <c r="AK769" s="444"/>
      <c r="AL769" s="444"/>
      <c r="AM769" s="444"/>
      <c r="AN769" s="246"/>
      <c r="AO769" s="450"/>
      <c r="AP769" s="444"/>
      <c r="AQ769" s="444"/>
      <c r="AR769" s="444"/>
      <c r="AS769" s="444"/>
      <c r="AT769" s="444"/>
      <c r="AU769" s="246"/>
      <c r="AV769" s="450"/>
      <c r="AW769" s="444"/>
      <c r="AX769" s="444"/>
      <c r="AY769" s="444"/>
      <c r="AZ769" s="444"/>
      <c r="BA769" s="444"/>
      <c r="BB769" s="246"/>
    </row>
    <row r="770" spans="1:54" x14ac:dyDescent="0.3">
      <c r="A770" s="199" t="s">
        <v>1714</v>
      </c>
      <c r="B770" s="199" t="s">
        <v>13</v>
      </c>
      <c r="C770" s="199" t="s">
        <v>13</v>
      </c>
      <c r="D770" s="441" t="s">
        <v>1998</v>
      </c>
      <c r="E770" s="435" t="s">
        <v>1971</v>
      </c>
      <c r="F770" s="441" t="s">
        <v>9</v>
      </c>
      <c r="G770" s="441" t="s">
        <v>38</v>
      </c>
      <c r="H770" s="245">
        <v>123900</v>
      </c>
      <c r="I770" s="246">
        <v>0</v>
      </c>
      <c r="J770" s="246">
        <v>0</v>
      </c>
      <c r="K770" s="442" t="s">
        <v>1020</v>
      </c>
      <c r="L770" s="322">
        <v>0</v>
      </c>
      <c r="M770" s="246">
        <v>0</v>
      </c>
      <c r="N770" s="246">
        <v>0</v>
      </c>
      <c r="O770" s="246">
        <v>0</v>
      </c>
      <c r="P770" s="246">
        <v>0</v>
      </c>
      <c r="Q770" s="246">
        <v>0</v>
      </c>
      <c r="R770" s="443">
        <v>0</v>
      </c>
      <c r="S770" s="444">
        <v>0</v>
      </c>
      <c r="T770" s="445">
        <v>0</v>
      </c>
      <c r="U770" s="444">
        <v>0</v>
      </c>
      <c r="V770" s="444">
        <v>0</v>
      </c>
      <c r="W770" s="444">
        <v>0</v>
      </c>
      <c r="X770" s="444">
        <v>0</v>
      </c>
      <c r="Y770" s="446">
        <v>0</v>
      </c>
      <c r="Z770" s="246"/>
      <c r="AA770" s="245">
        <v>264900</v>
      </c>
      <c r="AB770" s="442">
        <v>57.25</v>
      </c>
      <c r="AC770" s="442">
        <v>50.666666666666664</v>
      </c>
      <c r="AD770" s="246">
        <v>37</v>
      </c>
      <c r="AE770" s="246">
        <v>8</v>
      </c>
      <c r="AF770" s="246">
        <v>458</v>
      </c>
      <c r="AG770" s="200"/>
      <c r="AH770" s="449"/>
      <c r="AI770" s="444"/>
      <c r="AJ770" s="444"/>
      <c r="AK770" s="444"/>
      <c r="AL770" s="444"/>
      <c r="AM770" s="444"/>
      <c r="AN770" s="246"/>
      <c r="AO770" s="450"/>
      <c r="AP770" s="444"/>
      <c r="AQ770" s="444"/>
      <c r="AR770" s="444"/>
      <c r="AS770" s="444"/>
      <c r="AT770" s="444"/>
      <c r="AU770" s="246"/>
      <c r="AV770" s="450"/>
      <c r="AW770" s="444"/>
      <c r="AX770" s="444"/>
      <c r="AY770" s="444"/>
      <c r="AZ770" s="444"/>
      <c r="BA770" s="444"/>
      <c r="BB770" s="246"/>
    </row>
    <row r="771" spans="1:54" x14ac:dyDescent="0.3">
      <c r="A771" s="21" t="s">
        <v>1461</v>
      </c>
      <c r="B771" s="21" t="s">
        <v>16</v>
      </c>
      <c r="C771" s="21" t="s">
        <v>16</v>
      </c>
      <c r="D771" s="299" t="s">
        <v>1998</v>
      </c>
      <c r="E771" s="299" t="s">
        <v>9</v>
      </c>
      <c r="F771" s="299" t="s">
        <v>9</v>
      </c>
      <c r="G771" s="299" t="s">
        <v>1998</v>
      </c>
      <c r="H771" s="241">
        <v>264300</v>
      </c>
      <c r="I771" s="20">
        <v>120</v>
      </c>
      <c r="J771" s="20">
        <v>2</v>
      </c>
      <c r="K771" s="417">
        <v>60</v>
      </c>
      <c r="L771" s="243">
        <v>120</v>
      </c>
      <c r="M771" s="20">
        <v>2</v>
      </c>
      <c r="N771" s="20">
        <v>60</v>
      </c>
      <c r="O771" s="20">
        <v>1294</v>
      </c>
      <c r="P771" s="20">
        <v>18</v>
      </c>
      <c r="Q771" s="20">
        <v>71.900000000000006</v>
      </c>
      <c r="R771" s="414">
        <v>1103</v>
      </c>
      <c r="S771" s="378">
        <v>15</v>
      </c>
      <c r="T771" s="415">
        <v>73.5</v>
      </c>
      <c r="U771" s="378">
        <v>1233</v>
      </c>
      <c r="V771" s="378">
        <v>18</v>
      </c>
      <c r="W771" s="378">
        <v>68.5</v>
      </c>
      <c r="X771" s="378">
        <v>1684</v>
      </c>
      <c r="Y771" s="416">
        <v>21</v>
      </c>
      <c r="Z771" s="280"/>
      <c r="AA771" s="241">
        <v>274200</v>
      </c>
      <c r="AB771" s="417">
        <v>57.5</v>
      </c>
      <c r="AC771" s="417">
        <v>49</v>
      </c>
      <c r="AD771" s="20">
        <v>60</v>
      </c>
      <c r="AE771" s="20">
        <v>4</v>
      </c>
      <c r="AF771" s="20">
        <v>230</v>
      </c>
      <c r="AH771" s="418"/>
      <c r="AI771" s="378"/>
      <c r="AJ771" s="378"/>
      <c r="AK771" s="378"/>
      <c r="AL771" s="378"/>
      <c r="AM771" s="378"/>
      <c r="AN771" s="25"/>
      <c r="AO771" s="418"/>
      <c r="AP771" s="378"/>
      <c r="AQ771" s="378"/>
      <c r="AR771" s="378"/>
      <c r="AS771" s="378"/>
      <c r="AT771" s="378"/>
      <c r="AU771" s="25"/>
      <c r="AV771" s="418"/>
      <c r="AW771" s="378"/>
      <c r="AX771" s="378"/>
      <c r="AY771" s="378"/>
      <c r="AZ771" s="378"/>
      <c r="BA771" s="378"/>
      <c r="BB771" s="25"/>
    </row>
    <row r="772" spans="1:54" x14ac:dyDescent="0.3">
      <c r="A772" s="21" t="s">
        <v>1585</v>
      </c>
      <c r="B772" s="21" t="s">
        <v>14</v>
      </c>
      <c r="C772" s="21" t="s">
        <v>14</v>
      </c>
      <c r="D772" s="299" t="s">
        <v>1998</v>
      </c>
      <c r="E772" s="435" t="s">
        <v>1974</v>
      </c>
      <c r="F772" s="299" t="s">
        <v>9</v>
      </c>
      <c r="G772" s="299" t="s">
        <v>38</v>
      </c>
      <c r="H772" s="241">
        <v>210000</v>
      </c>
      <c r="I772" s="20">
        <v>109</v>
      </c>
      <c r="J772" s="20">
        <v>2</v>
      </c>
      <c r="K772" s="417">
        <v>54.5</v>
      </c>
      <c r="L772" s="243">
        <v>109</v>
      </c>
      <c r="M772" s="20">
        <v>2</v>
      </c>
      <c r="N772" s="20">
        <v>54.5</v>
      </c>
      <c r="O772" s="20">
        <v>163</v>
      </c>
      <c r="P772" s="20">
        <v>4</v>
      </c>
      <c r="Q772" s="20">
        <v>40.799999999999997</v>
      </c>
      <c r="R772" s="414">
        <v>0</v>
      </c>
      <c r="S772" s="378">
        <v>0</v>
      </c>
      <c r="T772" s="415">
        <v>0</v>
      </c>
      <c r="U772" s="378">
        <v>0</v>
      </c>
      <c r="V772" s="378">
        <v>0</v>
      </c>
      <c r="W772" s="378">
        <v>0</v>
      </c>
      <c r="X772" s="378">
        <v>0</v>
      </c>
      <c r="Y772" s="416">
        <v>0</v>
      </c>
      <c r="Z772" s="298"/>
      <c r="AA772" s="241">
        <v>210000</v>
      </c>
      <c r="AB772" s="417">
        <v>16</v>
      </c>
      <c r="AC772" s="417">
        <v>16</v>
      </c>
      <c r="AD772" s="20">
        <v>65</v>
      </c>
      <c r="AE772" s="20">
        <v>1</v>
      </c>
      <c r="AF772" s="20">
        <v>16</v>
      </c>
      <c r="AH772" s="379"/>
      <c r="AI772" s="378"/>
      <c r="AJ772" s="378"/>
      <c r="AK772" s="378"/>
      <c r="AL772" s="378"/>
      <c r="AM772" s="378"/>
      <c r="AN772" s="25"/>
      <c r="AO772" s="418"/>
      <c r="AP772" s="378"/>
      <c r="AQ772" s="378"/>
      <c r="AR772" s="378"/>
      <c r="AS772" s="378"/>
      <c r="AT772" s="378"/>
      <c r="AU772" s="25"/>
      <c r="AV772" s="418"/>
      <c r="AW772" s="378"/>
      <c r="AX772" s="378"/>
      <c r="AY772" s="378"/>
      <c r="AZ772" s="378"/>
      <c r="BA772" s="378"/>
      <c r="BB772" s="25"/>
    </row>
    <row r="773" spans="1:54" x14ac:dyDescent="0.3">
      <c r="A773" s="199" t="s">
        <v>1586</v>
      </c>
      <c r="B773" s="199" t="s">
        <v>25</v>
      </c>
      <c r="C773" s="199" t="s">
        <v>25</v>
      </c>
      <c r="D773" s="441" t="s">
        <v>1998</v>
      </c>
      <c r="E773" s="435" t="s">
        <v>38</v>
      </c>
      <c r="F773" s="441" t="s">
        <v>1972</v>
      </c>
      <c r="G773" s="441" t="s">
        <v>38</v>
      </c>
      <c r="H773" s="245">
        <v>176200</v>
      </c>
      <c r="I773" s="246">
        <v>200</v>
      </c>
      <c r="J773" s="246">
        <v>5</v>
      </c>
      <c r="K773" s="442">
        <v>40</v>
      </c>
      <c r="L773" s="322">
        <v>200</v>
      </c>
      <c r="M773" s="246">
        <v>5</v>
      </c>
      <c r="N773" s="246">
        <v>40</v>
      </c>
      <c r="O773" s="246">
        <v>31</v>
      </c>
      <c r="P773" s="246">
        <v>1</v>
      </c>
      <c r="Q773" s="246">
        <v>31</v>
      </c>
      <c r="R773" s="443">
        <v>0</v>
      </c>
      <c r="S773" s="444">
        <v>0</v>
      </c>
      <c r="T773" s="445">
        <v>0</v>
      </c>
      <c r="U773" s="444">
        <v>0</v>
      </c>
      <c r="V773" s="444">
        <v>0</v>
      </c>
      <c r="W773" s="444">
        <v>0</v>
      </c>
      <c r="X773" s="444">
        <v>0</v>
      </c>
      <c r="Y773" s="446">
        <v>0</v>
      </c>
      <c r="Z773" s="372"/>
      <c r="AA773" s="245">
        <v>176200</v>
      </c>
      <c r="AB773" s="442">
        <v>0</v>
      </c>
      <c r="AC773" s="442">
        <v>0</v>
      </c>
      <c r="AD773" s="246">
        <v>33</v>
      </c>
      <c r="AE773" s="246">
        <v>0</v>
      </c>
      <c r="AF773" s="246">
        <v>0</v>
      </c>
      <c r="AG773" s="200"/>
      <c r="AH773" s="449"/>
      <c r="AI773" s="444"/>
      <c r="AJ773" s="444"/>
      <c r="AK773" s="444"/>
      <c r="AL773" s="444"/>
      <c r="AM773" s="444"/>
      <c r="AN773" s="452"/>
      <c r="AO773" s="450"/>
      <c r="AP773" s="444"/>
      <c r="AQ773" s="444"/>
      <c r="AR773" s="444"/>
      <c r="AS773" s="444"/>
      <c r="AT773" s="444"/>
      <c r="AU773" s="452"/>
      <c r="AV773" s="450"/>
      <c r="AW773" s="444"/>
      <c r="AX773" s="444"/>
      <c r="AY773" s="444"/>
      <c r="AZ773" s="444"/>
      <c r="BA773" s="444"/>
      <c r="BB773" s="452"/>
    </row>
    <row r="774" spans="1:54" x14ac:dyDescent="0.3">
      <c r="A774" s="21" t="s">
        <v>1715</v>
      </c>
      <c r="B774" s="21" t="s">
        <v>41</v>
      </c>
      <c r="C774" s="21" t="s">
        <v>41</v>
      </c>
      <c r="D774" s="299" t="s">
        <v>1998</v>
      </c>
      <c r="E774" s="299" t="s">
        <v>1972</v>
      </c>
      <c r="F774" s="299" t="s">
        <v>1972</v>
      </c>
      <c r="G774" s="299" t="s">
        <v>1998</v>
      </c>
      <c r="H774" s="241">
        <v>266200</v>
      </c>
      <c r="I774" s="20">
        <v>822</v>
      </c>
      <c r="J774" s="20">
        <v>17</v>
      </c>
      <c r="K774" s="417">
        <v>48.352941176470587</v>
      </c>
      <c r="L774" s="243">
        <v>822</v>
      </c>
      <c r="M774" s="20">
        <v>17</v>
      </c>
      <c r="N774" s="20">
        <v>48.352941176470587</v>
      </c>
      <c r="O774" s="20">
        <v>0</v>
      </c>
      <c r="P774" s="20">
        <v>0</v>
      </c>
      <c r="Q774" s="20">
        <v>0</v>
      </c>
      <c r="R774" s="414">
        <v>0</v>
      </c>
      <c r="S774" s="378">
        <v>0</v>
      </c>
      <c r="T774" s="415">
        <v>0</v>
      </c>
      <c r="U774" s="378">
        <v>0</v>
      </c>
      <c r="V774" s="378">
        <v>0</v>
      </c>
      <c r="W774" s="378">
        <v>0</v>
      </c>
      <c r="X774" s="378">
        <v>0</v>
      </c>
      <c r="Y774" s="416">
        <v>0</v>
      </c>
      <c r="Z774" s="20"/>
      <c r="AA774" s="241">
        <v>188200</v>
      </c>
      <c r="AB774" s="417">
        <v>29.333333333333332</v>
      </c>
      <c r="AC774" s="417">
        <v>21.666666666666668</v>
      </c>
      <c r="AD774" s="20">
        <v>67</v>
      </c>
      <c r="AE774" s="20">
        <v>6</v>
      </c>
      <c r="AF774" s="20">
        <v>176</v>
      </c>
      <c r="AH774" s="379"/>
      <c r="AI774" s="378"/>
      <c r="AJ774" s="378"/>
      <c r="AK774" s="378"/>
      <c r="AL774" s="378"/>
      <c r="AM774" s="378"/>
      <c r="AN774" s="20"/>
      <c r="AO774" s="418"/>
      <c r="AP774" s="378"/>
      <c r="AQ774" s="378"/>
      <c r="AR774" s="378"/>
      <c r="AS774" s="378"/>
      <c r="AT774" s="378"/>
      <c r="AU774" s="20"/>
      <c r="AV774" s="418"/>
      <c r="AW774" s="378"/>
      <c r="AX774" s="378"/>
      <c r="AY774" s="378"/>
      <c r="AZ774" s="378"/>
      <c r="BA774" s="378"/>
      <c r="BB774" s="20"/>
    </row>
    <row r="775" spans="1:54" x14ac:dyDescent="0.3">
      <c r="A775" s="21" t="s">
        <v>1462</v>
      </c>
      <c r="B775" s="21" t="s">
        <v>23</v>
      </c>
      <c r="C775" s="21" t="s">
        <v>23</v>
      </c>
      <c r="D775" s="299" t="s">
        <v>1998</v>
      </c>
      <c r="E775" s="299" t="s">
        <v>10</v>
      </c>
      <c r="F775" s="299" t="s">
        <v>10</v>
      </c>
      <c r="G775" s="299" t="s">
        <v>1998</v>
      </c>
      <c r="H775" s="241">
        <v>580700</v>
      </c>
      <c r="I775" s="20">
        <v>2215</v>
      </c>
      <c r="J775" s="20">
        <v>21</v>
      </c>
      <c r="K775" s="417">
        <v>105.47619047619048</v>
      </c>
      <c r="L775" s="243">
        <v>2215</v>
      </c>
      <c r="M775" s="20">
        <v>21</v>
      </c>
      <c r="N775" s="20">
        <v>105.47619047619048</v>
      </c>
      <c r="O775" s="20">
        <v>2476</v>
      </c>
      <c r="P775" s="20">
        <v>22</v>
      </c>
      <c r="Q775" s="20">
        <v>112.5</v>
      </c>
      <c r="R775" s="414">
        <v>1565</v>
      </c>
      <c r="S775" s="378">
        <v>15</v>
      </c>
      <c r="T775" s="415">
        <v>104.3</v>
      </c>
      <c r="U775" s="378">
        <v>1060</v>
      </c>
      <c r="V775" s="378">
        <v>12</v>
      </c>
      <c r="W775" s="378">
        <v>88.33</v>
      </c>
      <c r="X775" s="378">
        <v>2141</v>
      </c>
      <c r="Y775" s="416">
        <v>22</v>
      </c>
      <c r="Z775" s="21"/>
      <c r="AA775" s="241">
        <v>412500</v>
      </c>
      <c r="AB775" s="417">
        <v>73</v>
      </c>
      <c r="AC775" s="417">
        <v>81</v>
      </c>
      <c r="AD775" s="20">
        <v>74</v>
      </c>
      <c r="AE775" s="20">
        <v>8</v>
      </c>
      <c r="AF775" s="20">
        <v>584</v>
      </c>
      <c r="AH775" s="379"/>
      <c r="AI775" s="378"/>
      <c r="AJ775" s="378"/>
      <c r="AK775" s="378"/>
      <c r="AL775" s="378"/>
      <c r="AM775" s="378"/>
      <c r="AN775" s="21"/>
      <c r="AO775" s="418"/>
      <c r="AP775" s="378"/>
      <c r="AQ775" s="378"/>
      <c r="AR775" s="378"/>
      <c r="AS775" s="378"/>
      <c r="AT775" s="378"/>
      <c r="AU775" s="21"/>
      <c r="AV775" s="418"/>
      <c r="AW775" s="378"/>
      <c r="AX775" s="378"/>
      <c r="AY775" s="378"/>
      <c r="AZ775" s="378"/>
      <c r="BA775" s="378"/>
      <c r="BB775" s="21"/>
    </row>
    <row r="776" spans="1:54" x14ac:dyDescent="0.3">
      <c r="A776" s="21" t="s">
        <v>1463</v>
      </c>
      <c r="B776" s="21" t="s">
        <v>20</v>
      </c>
      <c r="C776" s="21" t="s">
        <v>20</v>
      </c>
      <c r="D776" s="299" t="s">
        <v>1998</v>
      </c>
      <c r="E776" s="435" t="s">
        <v>38</v>
      </c>
      <c r="F776" s="299" t="s">
        <v>1972</v>
      </c>
      <c r="G776" s="299" t="s">
        <v>38</v>
      </c>
      <c r="H776" s="241">
        <v>352400</v>
      </c>
      <c r="I776" s="20">
        <v>640</v>
      </c>
      <c r="J776" s="20">
        <v>10</v>
      </c>
      <c r="K776" s="417">
        <v>64</v>
      </c>
      <c r="L776" s="243">
        <v>640</v>
      </c>
      <c r="M776" s="20">
        <v>10</v>
      </c>
      <c r="N776" s="20">
        <v>64</v>
      </c>
      <c r="O776" s="20">
        <v>1474</v>
      </c>
      <c r="P776" s="20">
        <v>16</v>
      </c>
      <c r="Q776" s="20">
        <v>92.1</v>
      </c>
      <c r="R776" s="414">
        <v>1431</v>
      </c>
      <c r="S776" s="378">
        <v>17</v>
      </c>
      <c r="T776" s="415">
        <v>84.2</v>
      </c>
      <c r="U776" s="378">
        <v>1063</v>
      </c>
      <c r="V776" s="378">
        <v>14</v>
      </c>
      <c r="W776" s="378">
        <v>75.930000000000007</v>
      </c>
      <c r="X776" s="378">
        <v>1861</v>
      </c>
      <c r="Y776" s="416">
        <v>21</v>
      </c>
      <c r="Z776" s="20"/>
      <c r="AA776" s="241">
        <v>276600</v>
      </c>
      <c r="AB776" s="417">
        <v>42.5</v>
      </c>
      <c r="AC776" s="417">
        <v>63</v>
      </c>
      <c r="AD776" s="20">
        <v>37</v>
      </c>
      <c r="AE776" s="20">
        <v>6</v>
      </c>
      <c r="AF776" s="20">
        <v>255</v>
      </c>
      <c r="AH776" s="379"/>
      <c r="AI776" s="378"/>
      <c r="AJ776" s="378"/>
      <c r="AK776" s="378"/>
      <c r="AL776" s="378"/>
      <c r="AM776" s="378"/>
      <c r="AN776" s="21"/>
      <c r="AO776" s="418"/>
      <c r="AP776" s="378"/>
      <c r="AQ776" s="378"/>
      <c r="AR776" s="378"/>
      <c r="AS776" s="378"/>
      <c r="AT776" s="378"/>
      <c r="AU776" s="21"/>
      <c r="AV776" s="418"/>
      <c r="AW776" s="378"/>
      <c r="AX776" s="378"/>
      <c r="AY776" s="378"/>
      <c r="AZ776" s="378"/>
      <c r="BA776" s="378"/>
      <c r="BB776" s="21"/>
    </row>
    <row r="777" spans="1:54" x14ac:dyDescent="0.3">
      <c r="A777" s="21" t="s">
        <v>1464</v>
      </c>
      <c r="B777" s="436" t="s">
        <v>25</v>
      </c>
      <c r="C777" s="21" t="s">
        <v>25</v>
      </c>
      <c r="D777" s="299" t="s">
        <v>1998</v>
      </c>
      <c r="E777" s="299" t="s">
        <v>9</v>
      </c>
      <c r="F777" s="299" t="s">
        <v>9</v>
      </c>
      <c r="G777" s="299" t="s">
        <v>1998</v>
      </c>
      <c r="H777" s="433">
        <v>552400</v>
      </c>
      <c r="I777" s="20">
        <v>1204</v>
      </c>
      <c r="J777" s="20">
        <v>12</v>
      </c>
      <c r="K777" s="417">
        <v>100.33333333333333</v>
      </c>
      <c r="L777" s="243">
        <v>1204</v>
      </c>
      <c r="M777" s="20">
        <v>12</v>
      </c>
      <c r="N777" s="20">
        <v>100.33333333333333</v>
      </c>
      <c r="O777" s="20">
        <v>780</v>
      </c>
      <c r="P777" s="20">
        <v>9</v>
      </c>
      <c r="Q777" s="20">
        <v>86.7</v>
      </c>
      <c r="R777" s="414">
        <v>566</v>
      </c>
      <c r="S777" s="378">
        <v>6</v>
      </c>
      <c r="T777" s="415">
        <v>94.3</v>
      </c>
      <c r="U777" s="378">
        <v>1519</v>
      </c>
      <c r="V777" s="378">
        <v>21</v>
      </c>
      <c r="W777" s="378">
        <v>72.33</v>
      </c>
      <c r="X777" s="378">
        <v>1760</v>
      </c>
      <c r="Y777" s="416">
        <v>21</v>
      </c>
      <c r="Z777" s="64"/>
      <c r="AA777" s="241">
        <v>435600</v>
      </c>
      <c r="AB777" s="417">
        <v>71.142857142857139</v>
      </c>
      <c r="AC777" s="417">
        <v>95</v>
      </c>
      <c r="AD777" s="20">
        <v>65</v>
      </c>
      <c r="AE777" s="20">
        <v>7</v>
      </c>
      <c r="AF777" s="20">
        <v>498</v>
      </c>
      <c r="AH777" s="379"/>
      <c r="AI777" s="378"/>
      <c r="AJ777" s="378"/>
      <c r="AK777" s="381"/>
      <c r="AL777" s="378"/>
      <c r="AM777" s="378"/>
      <c r="AN777" s="64"/>
      <c r="AO777" s="379"/>
      <c r="AP777" s="378"/>
      <c r="AQ777" s="378"/>
      <c r="AR777" s="378"/>
      <c r="AS777" s="378"/>
      <c r="AT777" s="378"/>
      <c r="AU777" s="64"/>
      <c r="AV777" s="379"/>
      <c r="AW777" s="378"/>
      <c r="AX777" s="378"/>
      <c r="AY777" s="378"/>
      <c r="AZ777" s="378"/>
      <c r="BA777" s="378"/>
      <c r="BB777" s="64"/>
    </row>
    <row r="778" spans="1:54" x14ac:dyDescent="0.3">
      <c r="A778" s="21" t="s">
        <v>1465</v>
      </c>
      <c r="B778" s="21" t="s">
        <v>17</v>
      </c>
      <c r="C778" s="21" t="s">
        <v>17</v>
      </c>
      <c r="D778" s="299" t="s">
        <v>1998</v>
      </c>
      <c r="E778" s="299" t="s">
        <v>11</v>
      </c>
      <c r="F778" s="299" t="s">
        <v>11</v>
      </c>
      <c r="G778" s="299" t="s">
        <v>1998</v>
      </c>
      <c r="H778" s="241">
        <v>605100</v>
      </c>
      <c r="I778" s="20">
        <v>2414</v>
      </c>
      <c r="J778" s="20">
        <v>22</v>
      </c>
      <c r="K778" s="417">
        <v>109.72727272727273</v>
      </c>
      <c r="L778" s="243">
        <v>2414</v>
      </c>
      <c r="M778" s="20">
        <v>22</v>
      </c>
      <c r="N778" s="20">
        <v>109.72727272727273</v>
      </c>
      <c r="O778" s="20">
        <v>262</v>
      </c>
      <c r="P778" s="20">
        <v>3</v>
      </c>
      <c r="Q778" s="20">
        <v>87.3</v>
      </c>
      <c r="R778" s="414">
        <v>1587</v>
      </c>
      <c r="S778" s="378">
        <v>17</v>
      </c>
      <c r="T778" s="415">
        <v>93.4</v>
      </c>
      <c r="U778" s="378">
        <v>2193</v>
      </c>
      <c r="V778" s="378">
        <v>22</v>
      </c>
      <c r="W778" s="378">
        <v>99.68</v>
      </c>
      <c r="X778" s="378">
        <v>1949</v>
      </c>
      <c r="Y778" s="416">
        <v>22</v>
      </c>
      <c r="Z778" s="280"/>
      <c r="AA778" s="241">
        <v>572200</v>
      </c>
      <c r="AB778" s="417">
        <v>112</v>
      </c>
      <c r="AC778" s="417">
        <v>100</v>
      </c>
      <c r="AD778" s="20">
        <v>115</v>
      </c>
      <c r="AE778" s="20">
        <v>6</v>
      </c>
      <c r="AF778" s="20">
        <v>672</v>
      </c>
      <c r="AH778" s="379"/>
      <c r="AI778" s="378"/>
      <c r="AJ778" s="378"/>
      <c r="AK778" s="378"/>
      <c r="AL778" s="378"/>
      <c r="AM778" s="378"/>
      <c r="AN778" s="20"/>
      <c r="AO778" s="418"/>
      <c r="AP778" s="378"/>
      <c r="AQ778" s="378"/>
      <c r="AR778" s="378"/>
      <c r="AS778" s="378"/>
      <c r="AT778" s="378"/>
      <c r="AU778" s="20"/>
      <c r="AV778" s="418"/>
      <c r="AW778" s="378"/>
      <c r="AX778" s="378"/>
      <c r="AY778" s="378"/>
      <c r="AZ778" s="378"/>
      <c r="BA778" s="378"/>
      <c r="BB778" s="20"/>
    </row>
    <row r="779" spans="1:54" x14ac:dyDescent="0.3">
      <c r="A779" s="199" t="s">
        <v>1716</v>
      </c>
      <c r="B779" s="199" t="s">
        <v>21</v>
      </c>
      <c r="C779" s="199" t="s">
        <v>21</v>
      </c>
      <c r="D779" s="441" t="s">
        <v>1998</v>
      </c>
      <c r="E779" s="435" t="s">
        <v>1972</v>
      </c>
      <c r="F779" s="441" t="s">
        <v>10</v>
      </c>
      <c r="G779" s="441" t="s">
        <v>38</v>
      </c>
      <c r="H779" s="245">
        <v>123900</v>
      </c>
      <c r="I779" s="246">
        <v>0</v>
      </c>
      <c r="J779" s="246">
        <v>0</v>
      </c>
      <c r="K779" s="442" t="s">
        <v>1020</v>
      </c>
      <c r="L779" s="322">
        <v>0</v>
      </c>
      <c r="M779" s="246">
        <v>0</v>
      </c>
      <c r="N779" s="246">
        <v>0</v>
      </c>
      <c r="O779" s="246">
        <v>0</v>
      </c>
      <c r="P779" s="246">
        <v>0</v>
      </c>
      <c r="Q779" s="246">
        <v>0</v>
      </c>
      <c r="R779" s="443">
        <v>0</v>
      </c>
      <c r="S779" s="444">
        <v>0</v>
      </c>
      <c r="T779" s="445">
        <v>0</v>
      </c>
      <c r="U779" s="444">
        <v>0</v>
      </c>
      <c r="V779" s="444">
        <v>0</v>
      </c>
      <c r="W779" s="444">
        <v>0</v>
      </c>
      <c r="X779" s="444">
        <v>0</v>
      </c>
      <c r="Y779" s="446">
        <v>0</v>
      </c>
      <c r="Z779" s="246"/>
      <c r="AA779" s="245">
        <v>123900</v>
      </c>
      <c r="AB779" s="442">
        <v>0</v>
      </c>
      <c r="AC779" s="442">
        <v>0</v>
      </c>
      <c r="AD779" s="246">
        <v>23</v>
      </c>
      <c r="AE779" s="246">
        <v>0</v>
      </c>
      <c r="AF779" s="246">
        <v>0</v>
      </c>
      <c r="AG779" s="200"/>
      <c r="AH779" s="450"/>
      <c r="AI779" s="444"/>
      <c r="AJ779" s="444"/>
      <c r="AK779" s="444"/>
      <c r="AL779" s="444"/>
      <c r="AM779" s="444"/>
      <c r="AN779" s="199"/>
      <c r="AO779" s="450"/>
      <c r="AP779" s="444"/>
      <c r="AQ779" s="444"/>
      <c r="AR779" s="444"/>
      <c r="AS779" s="444"/>
      <c r="AT779" s="444"/>
      <c r="AU779" s="199"/>
      <c r="AV779" s="450"/>
      <c r="AW779" s="444"/>
      <c r="AX779" s="444"/>
      <c r="AY779" s="444"/>
      <c r="AZ779" s="444"/>
      <c r="BA779" s="444"/>
      <c r="BB779" s="199"/>
    </row>
    <row r="780" spans="1:54" x14ac:dyDescent="0.3">
      <c r="A780" s="21" t="s">
        <v>1466</v>
      </c>
      <c r="B780" s="21" t="s">
        <v>41</v>
      </c>
      <c r="C780" s="21" t="s">
        <v>41</v>
      </c>
      <c r="D780" s="299" t="s">
        <v>1998</v>
      </c>
      <c r="E780" s="435" t="s">
        <v>10</v>
      </c>
      <c r="F780" s="299" t="s">
        <v>1972</v>
      </c>
      <c r="G780" s="299" t="s">
        <v>38</v>
      </c>
      <c r="H780" s="241">
        <v>393800</v>
      </c>
      <c r="I780" s="20">
        <v>1359</v>
      </c>
      <c r="J780" s="20">
        <v>19</v>
      </c>
      <c r="K780" s="417">
        <v>71.526315789473685</v>
      </c>
      <c r="L780" s="243">
        <v>1359</v>
      </c>
      <c r="M780" s="20">
        <v>19</v>
      </c>
      <c r="N780" s="20">
        <v>71.526315789473685</v>
      </c>
      <c r="O780" s="20">
        <v>495</v>
      </c>
      <c r="P780" s="20">
        <v>7</v>
      </c>
      <c r="Q780" s="20">
        <v>70.7</v>
      </c>
      <c r="R780" s="414">
        <v>332</v>
      </c>
      <c r="S780" s="378">
        <v>8</v>
      </c>
      <c r="T780" s="415">
        <v>41.5</v>
      </c>
      <c r="U780" s="378">
        <v>1181</v>
      </c>
      <c r="V780" s="378">
        <v>18</v>
      </c>
      <c r="W780" s="378">
        <v>65.61</v>
      </c>
      <c r="X780" s="378">
        <v>870</v>
      </c>
      <c r="Y780" s="416">
        <v>13</v>
      </c>
      <c r="Z780" s="280"/>
      <c r="AA780" s="241">
        <v>495600</v>
      </c>
      <c r="AB780" s="417">
        <v>99.875</v>
      </c>
      <c r="AC780" s="417">
        <v>88</v>
      </c>
      <c r="AD780" s="20">
        <v>113</v>
      </c>
      <c r="AE780" s="20">
        <v>8</v>
      </c>
      <c r="AF780" s="20">
        <v>799</v>
      </c>
      <c r="AH780" s="379"/>
      <c r="AI780" s="378"/>
      <c r="AJ780" s="378"/>
      <c r="AK780" s="378"/>
      <c r="AL780" s="378"/>
      <c r="AM780" s="378"/>
      <c r="AN780" s="23"/>
      <c r="AO780" s="418"/>
      <c r="AP780" s="378"/>
      <c r="AQ780" s="378"/>
      <c r="AR780" s="378"/>
      <c r="AS780" s="378"/>
      <c r="AT780" s="378"/>
      <c r="AU780" s="23"/>
      <c r="AV780" s="418"/>
      <c r="AW780" s="378"/>
      <c r="AX780" s="378"/>
      <c r="AY780" s="378"/>
      <c r="AZ780" s="378"/>
      <c r="BA780" s="378"/>
      <c r="BB780" s="23"/>
    </row>
    <row r="781" spans="1:54" x14ac:dyDescent="0.3">
      <c r="A781" s="199" t="s">
        <v>1717</v>
      </c>
      <c r="B781" s="199" t="s">
        <v>16</v>
      </c>
      <c r="C781" s="199" t="s">
        <v>16</v>
      </c>
      <c r="D781" s="441" t="s">
        <v>1998</v>
      </c>
      <c r="E781" s="441" t="s">
        <v>1971</v>
      </c>
      <c r="F781" s="441" t="s">
        <v>1971</v>
      </c>
      <c r="G781" s="441" t="s">
        <v>1998</v>
      </c>
      <c r="H781" s="245">
        <v>123900</v>
      </c>
      <c r="I781" s="246">
        <v>0</v>
      </c>
      <c r="J781" s="246">
        <v>0</v>
      </c>
      <c r="K781" s="442" t="s">
        <v>1020</v>
      </c>
      <c r="L781" s="322">
        <v>0</v>
      </c>
      <c r="M781" s="246">
        <v>0</v>
      </c>
      <c r="N781" s="246">
        <v>0</v>
      </c>
      <c r="O781" s="246">
        <v>0</v>
      </c>
      <c r="P781" s="246">
        <v>0</v>
      </c>
      <c r="Q781" s="246">
        <v>0</v>
      </c>
      <c r="R781" s="443">
        <v>0</v>
      </c>
      <c r="S781" s="444">
        <v>0</v>
      </c>
      <c r="T781" s="445">
        <v>0</v>
      </c>
      <c r="U781" s="444">
        <v>0</v>
      </c>
      <c r="V781" s="444">
        <v>0</v>
      </c>
      <c r="W781" s="444">
        <v>0</v>
      </c>
      <c r="X781" s="444">
        <v>0</v>
      </c>
      <c r="Y781" s="446">
        <v>0</v>
      </c>
      <c r="Z781" s="246"/>
      <c r="AA781" s="245">
        <v>123900</v>
      </c>
      <c r="AB781" s="442">
        <v>0</v>
      </c>
      <c r="AC781" s="442">
        <v>0</v>
      </c>
      <c r="AD781" s="246">
        <v>23</v>
      </c>
      <c r="AE781" s="246">
        <v>0</v>
      </c>
      <c r="AF781" s="246">
        <v>0</v>
      </c>
      <c r="AG781" s="200"/>
      <c r="AH781" s="449"/>
      <c r="AI781" s="444"/>
      <c r="AJ781" s="444"/>
      <c r="AK781" s="444"/>
      <c r="AL781" s="444"/>
      <c r="AM781" s="444"/>
      <c r="AN781" s="244"/>
      <c r="AO781" s="450"/>
      <c r="AP781" s="444"/>
      <c r="AQ781" s="444"/>
      <c r="AR781" s="444"/>
      <c r="AS781" s="444"/>
      <c r="AT781" s="444"/>
      <c r="AU781" s="244"/>
      <c r="AV781" s="450"/>
      <c r="AW781" s="444"/>
      <c r="AX781" s="444"/>
      <c r="AY781" s="444"/>
      <c r="AZ781" s="444"/>
      <c r="BA781" s="444"/>
      <c r="BB781" s="244"/>
    </row>
    <row r="782" spans="1:54" x14ac:dyDescent="0.3">
      <c r="A782" s="21" t="s">
        <v>1467</v>
      </c>
      <c r="B782" s="21" t="s">
        <v>20</v>
      </c>
      <c r="C782" s="21" t="s">
        <v>20</v>
      </c>
      <c r="D782" s="299" t="s">
        <v>1998</v>
      </c>
      <c r="E782" s="299" t="s">
        <v>10</v>
      </c>
      <c r="F782" s="299" t="s">
        <v>10</v>
      </c>
      <c r="G782" s="299" t="s">
        <v>1998</v>
      </c>
      <c r="H782" s="241">
        <v>309300</v>
      </c>
      <c r="I782" s="20">
        <v>618</v>
      </c>
      <c r="J782" s="20">
        <v>11</v>
      </c>
      <c r="K782" s="417">
        <v>56.18181818181818</v>
      </c>
      <c r="L782" s="243">
        <v>618</v>
      </c>
      <c r="M782" s="20">
        <v>11</v>
      </c>
      <c r="N782" s="20">
        <v>56.18181818181818</v>
      </c>
      <c r="O782" s="20">
        <v>1469</v>
      </c>
      <c r="P782" s="20">
        <v>20</v>
      </c>
      <c r="Q782" s="20">
        <v>73.5</v>
      </c>
      <c r="R782" s="414">
        <v>1324</v>
      </c>
      <c r="S782" s="378">
        <v>15</v>
      </c>
      <c r="T782" s="415">
        <v>88.3</v>
      </c>
      <c r="U782" s="378">
        <v>2135</v>
      </c>
      <c r="V782" s="378">
        <v>22</v>
      </c>
      <c r="W782" s="378">
        <v>97.05</v>
      </c>
      <c r="X782" s="378">
        <v>656</v>
      </c>
      <c r="Y782" s="416">
        <v>9</v>
      </c>
      <c r="Z782" s="21"/>
      <c r="AA782" s="241">
        <v>425600</v>
      </c>
      <c r="AB782" s="417">
        <v>83.75</v>
      </c>
      <c r="AC782" s="417">
        <v>84.666666666666671</v>
      </c>
      <c r="AD782" s="20">
        <v>85</v>
      </c>
      <c r="AE782" s="20">
        <v>8</v>
      </c>
      <c r="AF782" s="20">
        <v>670</v>
      </c>
      <c r="AH782" s="379"/>
      <c r="AI782" s="378"/>
      <c r="AJ782" s="378"/>
      <c r="AK782" s="378"/>
      <c r="AL782" s="378"/>
      <c r="AM782" s="378"/>
      <c r="AN782" s="63"/>
      <c r="AO782" s="418"/>
      <c r="AP782" s="378"/>
      <c r="AQ782" s="378"/>
      <c r="AR782" s="378"/>
      <c r="AS782" s="378"/>
      <c r="AT782" s="378"/>
      <c r="AU782" s="63"/>
      <c r="AV782" s="418"/>
      <c r="AW782" s="378"/>
      <c r="AX782" s="378"/>
      <c r="AY782" s="378"/>
      <c r="AZ782" s="378"/>
      <c r="BA782" s="378"/>
      <c r="BB782" s="63"/>
    </row>
    <row r="783" spans="1:54" x14ac:dyDescent="0.3">
      <c r="A783" s="21" t="s">
        <v>1718</v>
      </c>
      <c r="B783" s="21" t="s">
        <v>12</v>
      </c>
      <c r="C783" s="21" t="s">
        <v>12</v>
      </c>
      <c r="D783" s="299" t="s">
        <v>1998</v>
      </c>
      <c r="E783" s="299" t="s">
        <v>9</v>
      </c>
      <c r="F783" s="299" t="s">
        <v>9</v>
      </c>
      <c r="G783" s="299" t="s">
        <v>1998</v>
      </c>
      <c r="H783" s="241">
        <v>328100</v>
      </c>
      <c r="I783" s="20">
        <v>298</v>
      </c>
      <c r="J783" s="20">
        <v>4</v>
      </c>
      <c r="K783" s="417">
        <v>74.5</v>
      </c>
      <c r="L783" s="243">
        <v>298</v>
      </c>
      <c r="M783" s="20">
        <v>4</v>
      </c>
      <c r="N783" s="20">
        <v>74.5</v>
      </c>
      <c r="O783" s="20">
        <v>13</v>
      </c>
      <c r="P783" s="20">
        <v>1</v>
      </c>
      <c r="Q783" s="20">
        <v>13</v>
      </c>
      <c r="R783" s="414">
        <v>0</v>
      </c>
      <c r="S783" s="378">
        <v>0</v>
      </c>
      <c r="T783" s="415">
        <v>0</v>
      </c>
      <c r="U783" s="378">
        <v>0</v>
      </c>
      <c r="V783" s="378">
        <v>0</v>
      </c>
      <c r="W783" s="378">
        <v>0</v>
      </c>
      <c r="X783" s="378">
        <v>0</v>
      </c>
      <c r="Y783" s="416">
        <v>0</v>
      </c>
      <c r="Z783" s="21"/>
      <c r="AA783" s="241">
        <v>328100</v>
      </c>
      <c r="AB783" s="417">
        <v>0</v>
      </c>
      <c r="AC783" s="417">
        <v>0</v>
      </c>
      <c r="AD783" s="20">
        <v>62</v>
      </c>
      <c r="AE783" s="20">
        <v>0</v>
      </c>
      <c r="AF783" s="20">
        <v>0</v>
      </c>
      <c r="AH783" s="379"/>
      <c r="AI783" s="378"/>
      <c r="AJ783" s="378"/>
      <c r="AK783" s="378"/>
      <c r="AL783" s="378"/>
      <c r="AM783" s="378"/>
      <c r="AN783" s="63"/>
      <c r="AO783" s="418"/>
      <c r="AP783" s="378"/>
      <c r="AQ783" s="378"/>
      <c r="AR783" s="378"/>
      <c r="AS783" s="378"/>
      <c r="AT783" s="378"/>
      <c r="AU783" s="63"/>
      <c r="AV783" s="418"/>
      <c r="AW783" s="378"/>
      <c r="AX783" s="378"/>
      <c r="AY783" s="378"/>
      <c r="AZ783" s="378"/>
      <c r="BA783" s="378"/>
      <c r="BB783" s="63"/>
    </row>
    <row r="784" spans="1:54" x14ac:dyDescent="0.3">
      <c r="A784" s="21" t="s">
        <v>1468</v>
      </c>
      <c r="B784" s="21" t="s">
        <v>15</v>
      </c>
      <c r="C784" s="21" t="s">
        <v>15</v>
      </c>
      <c r="D784" s="299" t="s">
        <v>1998</v>
      </c>
      <c r="E784" s="435" t="s">
        <v>1972</v>
      </c>
      <c r="F784" s="299" t="s">
        <v>1973</v>
      </c>
      <c r="G784" s="299" t="s">
        <v>38</v>
      </c>
      <c r="H784" s="241">
        <v>430900</v>
      </c>
      <c r="I784" s="20">
        <v>1722</v>
      </c>
      <c r="J784" s="20">
        <v>22</v>
      </c>
      <c r="K784" s="417">
        <v>78.272727272727266</v>
      </c>
      <c r="L784" s="243">
        <v>1722</v>
      </c>
      <c r="M784" s="20">
        <v>22</v>
      </c>
      <c r="N784" s="20">
        <v>78.272727272727266</v>
      </c>
      <c r="O784" s="20">
        <v>1645</v>
      </c>
      <c r="P784" s="20">
        <v>20</v>
      </c>
      <c r="Q784" s="20">
        <v>82.2</v>
      </c>
      <c r="R784" s="414">
        <v>0</v>
      </c>
      <c r="S784" s="378">
        <v>0</v>
      </c>
      <c r="T784" s="415">
        <v>0</v>
      </c>
      <c r="U784" s="378">
        <v>1156</v>
      </c>
      <c r="V784" s="378">
        <v>17</v>
      </c>
      <c r="W784" s="378">
        <v>68</v>
      </c>
      <c r="X784" s="378">
        <v>439</v>
      </c>
      <c r="Y784" s="416">
        <v>7</v>
      </c>
      <c r="Z784" s="20"/>
      <c r="AA784" s="241">
        <v>430900</v>
      </c>
      <c r="AB784" s="417">
        <v>0</v>
      </c>
      <c r="AC784" s="417">
        <v>0</v>
      </c>
      <c r="AD784" s="20">
        <v>81</v>
      </c>
      <c r="AE784" s="20">
        <v>0</v>
      </c>
      <c r="AF784" s="20">
        <v>0</v>
      </c>
      <c r="AH784" s="379"/>
      <c r="AI784" s="378"/>
      <c r="AJ784" s="378"/>
      <c r="AK784" s="378"/>
      <c r="AL784" s="378"/>
      <c r="AM784" s="378"/>
      <c r="AN784" s="21"/>
      <c r="AO784" s="418"/>
      <c r="AP784" s="378"/>
      <c r="AQ784" s="378"/>
      <c r="AR784" s="378"/>
      <c r="AS784" s="378"/>
      <c r="AT784" s="378"/>
      <c r="AU784" s="21"/>
      <c r="AV784" s="418"/>
      <c r="AW784" s="378"/>
      <c r="AX784" s="378"/>
      <c r="AY784" s="378"/>
      <c r="AZ784" s="378"/>
      <c r="BA784" s="378"/>
      <c r="BB784" s="21"/>
    </row>
    <row r="785" spans="1:59" s="200" customFormat="1" x14ac:dyDescent="0.3">
      <c r="A785" s="21" t="s">
        <v>933</v>
      </c>
      <c r="B785" s="21" t="s">
        <v>22</v>
      </c>
      <c r="C785" s="21" t="s">
        <v>22</v>
      </c>
      <c r="D785" s="299" t="s">
        <v>1998</v>
      </c>
      <c r="E785" s="435" t="s">
        <v>11</v>
      </c>
      <c r="F785" s="299" t="s">
        <v>1973</v>
      </c>
      <c r="G785" s="299" t="s">
        <v>38</v>
      </c>
      <c r="H785" s="241">
        <v>393200</v>
      </c>
      <c r="I785" s="20">
        <v>857</v>
      </c>
      <c r="J785" s="20">
        <v>12</v>
      </c>
      <c r="K785" s="417">
        <v>71.416666666666671</v>
      </c>
      <c r="L785" s="243">
        <v>857</v>
      </c>
      <c r="M785" s="20">
        <v>12</v>
      </c>
      <c r="N785" s="20">
        <v>71.416666666666671</v>
      </c>
      <c r="O785" s="20">
        <v>306</v>
      </c>
      <c r="P785" s="20">
        <v>8</v>
      </c>
      <c r="Q785" s="20">
        <v>38.200000000000003</v>
      </c>
      <c r="R785" s="414">
        <v>198</v>
      </c>
      <c r="S785" s="378">
        <v>4</v>
      </c>
      <c r="T785" s="415">
        <v>49.5</v>
      </c>
      <c r="U785" s="378">
        <v>0</v>
      </c>
      <c r="V785" s="378">
        <v>0</v>
      </c>
      <c r="W785" s="378">
        <v>0</v>
      </c>
      <c r="X785" s="378">
        <v>0</v>
      </c>
      <c r="Y785" s="416">
        <v>0</v>
      </c>
      <c r="Z785" s="21"/>
      <c r="AA785" s="241">
        <v>393200</v>
      </c>
      <c r="AB785" s="417">
        <v>35</v>
      </c>
      <c r="AC785" s="417">
        <v>35</v>
      </c>
      <c r="AD785" s="20">
        <v>116</v>
      </c>
      <c r="AE785" s="20">
        <v>1</v>
      </c>
      <c r="AF785" s="20">
        <v>35</v>
      </c>
      <c r="AG785"/>
      <c r="AH785" s="379"/>
      <c r="AI785" s="378"/>
      <c r="AJ785" s="378"/>
      <c r="AK785" s="378"/>
      <c r="AL785" s="378"/>
      <c r="AM785" s="378"/>
      <c r="AN785" s="21"/>
      <c r="AO785" s="418"/>
      <c r="AP785" s="378"/>
      <c r="AQ785" s="378"/>
      <c r="AR785" s="378"/>
      <c r="AS785" s="378"/>
      <c r="AT785" s="378"/>
      <c r="AU785" s="21"/>
      <c r="AV785" s="418"/>
      <c r="AW785" s="378"/>
      <c r="AX785" s="378"/>
      <c r="AY785" s="378"/>
      <c r="AZ785" s="378"/>
      <c r="BA785" s="378"/>
      <c r="BB785" s="21"/>
      <c r="BC785"/>
      <c r="BD785"/>
      <c r="BE785"/>
      <c r="BF785"/>
      <c r="BG785"/>
    </row>
    <row r="786" spans="1:59" x14ac:dyDescent="0.3">
      <c r="A786" s="21" t="s">
        <v>1469</v>
      </c>
      <c r="B786" s="436" t="s">
        <v>25</v>
      </c>
      <c r="C786" s="21" t="s">
        <v>25</v>
      </c>
      <c r="D786" s="299" t="s">
        <v>1998</v>
      </c>
      <c r="E786" s="435" t="s">
        <v>9</v>
      </c>
      <c r="F786" s="299" t="s">
        <v>10</v>
      </c>
      <c r="G786" s="299" t="s">
        <v>38</v>
      </c>
      <c r="H786" s="433">
        <v>337000</v>
      </c>
      <c r="I786" s="20">
        <v>340</v>
      </c>
      <c r="J786" s="20">
        <v>5</v>
      </c>
      <c r="K786" s="417">
        <v>68</v>
      </c>
      <c r="L786" s="243">
        <v>340</v>
      </c>
      <c r="M786" s="20">
        <v>5</v>
      </c>
      <c r="N786" s="20">
        <v>68</v>
      </c>
      <c r="O786" s="20">
        <v>1038</v>
      </c>
      <c r="P786" s="20">
        <v>12</v>
      </c>
      <c r="Q786" s="20">
        <v>86.5</v>
      </c>
      <c r="R786" s="414">
        <v>899</v>
      </c>
      <c r="S786" s="378">
        <v>10</v>
      </c>
      <c r="T786" s="415">
        <v>89.9</v>
      </c>
      <c r="U786" s="378">
        <v>2260</v>
      </c>
      <c r="V786" s="378">
        <v>21</v>
      </c>
      <c r="W786" s="378">
        <v>107.62</v>
      </c>
      <c r="X786" s="378">
        <v>2373</v>
      </c>
      <c r="Y786" s="416">
        <v>22</v>
      </c>
      <c r="Z786" s="64"/>
      <c r="AA786" s="241">
        <v>337000</v>
      </c>
      <c r="AB786" s="417">
        <v>50.5</v>
      </c>
      <c r="AC786" s="417">
        <v>50.5</v>
      </c>
      <c r="AD786" s="20">
        <v>90</v>
      </c>
      <c r="AE786" s="20">
        <v>2</v>
      </c>
      <c r="AF786" s="20">
        <v>101</v>
      </c>
      <c r="AH786" s="379"/>
      <c r="AI786" s="378"/>
      <c r="AJ786" s="378"/>
      <c r="AK786" s="381"/>
      <c r="AL786" s="378"/>
      <c r="AM786" s="378"/>
      <c r="AN786" s="64"/>
      <c r="AO786" s="379"/>
      <c r="AP786" s="378"/>
      <c r="AQ786" s="378"/>
      <c r="AR786" s="378"/>
      <c r="AS786" s="378"/>
      <c r="AT786" s="378"/>
      <c r="AU786" s="64"/>
      <c r="AV786" s="379"/>
      <c r="AW786" s="378"/>
      <c r="AX786" s="378"/>
      <c r="AY786" s="378"/>
      <c r="AZ786" s="378"/>
      <c r="BA786" s="378"/>
      <c r="BB786" s="64"/>
    </row>
    <row r="787" spans="1:59" x14ac:dyDescent="0.3">
      <c r="A787" s="21" t="s">
        <v>1470</v>
      </c>
      <c r="B787" s="21" t="s">
        <v>16</v>
      </c>
      <c r="C787" s="21" t="s">
        <v>16</v>
      </c>
      <c r="D787" s="299" t="s">
        <v>1998</v>
      </c>
      <c r="E787" s="299" t="s">
        <v>9</v>
      </c>
      <c r="F787" s="299" t="s">
        <v>9</v>
      </c>
      <c r="G787" s="299" t="s">
        <v>1998</v>
      </c>
      <c r="H787" s="241">
        <v>508200</v>
      </c>
      <c r="I787" s="20">
        <v>1847</v>
      </c>
      <c r="J787" s="20">
        <v>20</v>
      </c>
      <c r="K787" s="417">
        <v>92.35</v>
      </c>
      <c r="L787" s="243">
        <v>1847</v>
      </c>
      <c r="M787" s="20">
        <v>20</v>
      </c>
      <c r="N787" s="20">
        <v>92.35</v>
      </c>
      <c r="O787" s="20">
        <v>615</v>
      </c>
      <c r="P787" s="20">
        <v>8</v>
      </c>
      <c r="Q787" s="20">
        <v>76.900000000000006</v>
      </c>
      <c r="R787" s="414">
        <v>260</v>
      </c>
      <c r="S787" s="378">
        <v>5</v>
      </c>
      <c r="T787" s="415">
        <v>52</v>
      </c>
      <c r="U787" s="378">
        <v>0</v>
      </c>
      <c r="V787" s="378">
        <v>0</v>
      </c>
      <c r="W787" s="378">
        <v>0</v>
      </c>
      <c r="X787" s="378">
        <v>0</v>
      </c>
      <c r="Y787" s="416">
        <v>0</v>
      </c>
      <c r="Z787" s="21"/>
      <c r="AA787" s="241">
        <v>486200</v>
      </c>
      <c r="AB787" s="417">
        <v>91.875</v>
      </c>
      <c r="AC787" s="417">
        <v>103.66666666666667</v>
      </c>
      <c r="AD787" s="20">
        <v>52</v>
      </c>
      <c r="AE787" s="20">
        <v>8</v>
      </c>
      <c r="AF787" s="20">
        <v>735</v>
      </c>
      <c r="AH787" s="379"/>
      <c r="AI787" s="378"/>
      <c r="AJ787" s="378"/>
      <c r="AK787" s="378"/>
      <c r="AL787" s="378"/>
      <c r="AM787" s="378"/>
      <c r="AN787" s="21"/>
      <c r="AO787" s="418"/>
      <c r="AP787" s="378"/>
      <c r="AQ787" s="378"/>
      <c r="AR787" s="378"/>
      <c r="AS787" s="378"/>
      <c r="AT787" s="378"/>
      <c r="AU787" s="21"/>
      <c r="AV787" s="418"/>
      <c r="AW787" s="378"/>
      <c r="AX787" s="378"/>
      <c r="AY787" s="378"/>
      <c r="AZ787" s="378"/>
      <c r="BA787" s="378"/>
      <c r="BB787" s="21"/>
    </row>
    <row r="788" spans="1:59" x14ac:dyDescent="0.3">
      <c r="A788" s="21" t="s">
        <v>1587</v>
      </c>
      <c r="B788" s="21" t="s">
        <v>22</v>
      </c>
      <c r="C788" s="21" t="s">
        <v>22</v>
      </c>
      <c r="D788" s="299" t="s">
        <v>1998</v>
      </c>
      <c r="E788" s="435" t="s">
        <v>9</v>
      </c>
      <c r="F788" s="299" t="s">
        <v>1971</v>
      </c>
      <c r="G788" s="299" t="s">
        <v>38</v>
      </c>
      <c r="H788" s="241">
        <v>385100</v>
      </c>
      <c r="I788" s="20">
        <v>1399</v>
      </c>
      <c r="J788" s="20">
        <v>20</v>
      </c>
      <c r="K788" s="417">
        <v>69.95</v>
      </c>
      <c r="L788" s="243">
        <v>1399</v>
      </c>
      <c r="M788" s="20">
        <v>20</v>
      </c>
      <c r="N788" s="20">
        <v>69.95</v>
      </c>
      <c r="O788" s="20">
        <v>706</v>
      </c>
      <c r="P788" s="20">
        <v>13</v>
      </c>
      <c r="Q788" s="20">
        <v>54.3</v>
      </c>
      <c r="R788" s="414">
        <v>94</v>
      </c>
      <c r="S788" s="378">
        <v>2</v>
      </c>
      <c r="T788" s="415">
        <v>47</v>
      </c>
      <c r="U788" s="378">
        <v>269</v>
      </c>
      <c r="V788" s="378">
        <v>6</v>
      </c>
      <c r="W788" s="378">
        <v>44.83</v>
      </c>
      <c r="X788" s="378">
        <v>0</v>
      </c>
      <c r="Y788" s="416">
        <v>0</v>
      </c>
      <c r="Z788" s="21"/>
      <c r="AA788" s="241">
        <v>385100</v>
      </c>
      <c r="AB788" s="417">
        <v>0</v>
      </c>
      <c r="AC788" s="417">
        <v>0</v>
      </c>
      <c r="AD788" s="20">
        <v>73</v>
      </c>
      <c r="AE788" s="20">
        <v>0</v>
      </c>
      <c r="AF788" s="20">
        <v>0</v>
      </c>
      <c r="AH788" s="379"/>
      <c r="AI788" s="378"/>
      <c r="AJ788" s="378"/>
      <c r="AK788" s="378"/>
      <c r="AL788" s="378"/>
      <c r="AM788" s="378"/>
      <c r="AN788" s="23"/>
      <c r="AO788" s="418"/>
      <c r="AP788" s="378"/>
      <c r="AQ788" s="378"/>
      <c r="AR788" s="378"/>
      <c r="AS788" s="378"/>
      <c r="AT788" s="378"/>
      <c r="AU788" s="23"/>
      <c r="AV788" s="418"/>
      <c r="AW788" s="378"/>
      <c r="AX788" s="378"/>
      <c r="AY788" s="378"/>
      <c r="AZ788" s="378"/>
      <c r="BA788" s="378"/>
      <c r="BB788" s="23"/>
    </row>
    <row r="789" spans="1:59" x14ac:dyDescent="0.3">
      <c r="A789" s="21" t="s">
        <v>1471</v>
      </c>
      <c r="B789" s="21" t="s">
        <v>26</v>
      </c>
      <c r="C789" s="21" t="s">
        <v>26</v>
      </c>
      <c r="D789" s="299" t="s">
        <v>1998</v>
      </c>
      <c r="E789" s="435" t="s">
        <v>9</v>
      </c>
      <c r="F789" s="299" t="s">
        <v>1976</v>
      </c>
      <c r="G789" s="299" t="s">
        <v>38</v>
      </c>
      <c r="H789" s="241">
        <v>441300</v>
      </c>
      <c r="I789" s="20">
        <v>1523</v>
      </c>
      <c r="J789" s="20">
        <v>19</v>
      </c>
      <c r="K789" s="417">
        <v>80.15789473684211</v>
      </c>
      <c r="L789" s="243">
        <v>1523</v>
      </c>
      <c r="M789" s="20">
        <v>19</v>
      </c>
      <c r="N789" s="20">
        <v>80.15789473684211</v>
      </c>
      <c r="O789" s="20">
        <v>427</v>
      </c>
      <c r="P789" s="20">
        <v>7</v>
      </c>
      <c r="Q789" s="20">
        <v>61</v>
      </c>
      <c r="R789" s="414">
        <v>0</v>
      </c>
      <c r="S789" s="378">
        <v>1</v>
      </c>
      <c r="T789" s="415">
        <v>0</v>
      </c>
      <c r="U789" s="378">
        <v>246</v>
      </c>
      <c r="V789" s="378">
        <v>4</v>
      </c>
      <c r="W789" s="378">
        <v>61.5</v>
      </c>
      <c r="X789" s="378">
        <v>131</v>
      </c>
      <c r="Y789" s="416">
        <v>2</v>
      </c>
      <c r="Z789" s="21"/>
      <c r="AA789" s="241">
        <v>395200</v>
      </c>
      <c r="AB789" s="417">
        <v>72.375</v>
      </c>
      <c r="AC789" s="417">
        <v>68.666666666666671</v>
      </c>
      <c r="AD789" s="20">
        <v>109</v>
      </c>
      <c r="AE789" s="20">
        <v>8</v>
      </c>
      <c r="AF789" s="20">
        <v>579</v>
      </c>
      <c r="AH789" s="379"/>
      <c r="AI789" s="378"/>
      <c r="AJ789" s="378"/>
      <c r="AK789" s="378"/>
      <c r="AL789" s="378"/>
      <c r="AM789" s="378"/>
      <c r="AN789" s="20"/>
      <c r="AO789" s="418"/>
      <c r="AP789" s="378"/>
      <c r="AQ789" s="378"/>
      <c r="AR789" s="378"/>
      <c r="AS789" s="378"/>
      <c r="AT789" s="378"/>
      <c r="AU789" s="20"/>
      <c r="AV789" s="418"/>
      <c r="AW789" s="378"/>
      <c r="AX789" s="378"/>
      <c r="AY789" s="378"/>
      <c r="AZ789" s="378"/>
      <c r="BA789" s="378"/>
      <c r="BB789" s="20"/>
    </row>
    <row r="790" spans="1:59" x14ac:dyDescent="0.3">
      <c r="A790" s="199" t="s">
        <v>1967</v>
      </c>
      <c r="B790" s="199" t="s">
        <v>2</v>
      </c>
      <c r="C790" s="199" t="s">
        <v>1020</v>
      </c>
      <c r="D790" s="441" t="s">
        <v>1020</v>
      </c>
      <c r="E790" s="441" t="s">
        <v>9</v>
      </c>
      <c r="F790" s="441" t="s">
        <v>1020</v>
      </c>
      <c r="G790" s="441" t="s">
        <v>1020</v>
      </c>
      <c r="H790" s="245">
        <v>102400</v>
      </c>
      <c r="I790" s="246" t="s">
        <v>1020</v>
      </c>
      <c r="J790" s="246" t="s">
        <v>1020</v>
      </c>
      <c r="K790" s="442" t="s">
        <v>1020</v>
      </c>
      <c r="L790" s="322" t="s">
        <v>1020</v>
      </c>
      <c r="M790" s="246" t="s">
        <v>1020</v>
      </c>
      <c r="N790" s="246" t="s">
        <v>1020</v>
      </c>
      <c r="O790" s="246" t="s">
        <v>1020</v>
      </c>
      <c r="P790" s="246" t="s">
        <v>1020</v>
      </c>
      <c r="Q790" s="246" t="s">
        <v>1020</v>
      </c>
      <c r="R790" s="443" t="s">
        <v>1020</v>
      </c>
      <c r="S790" s="444" t="s">
        <v>1020</v>
      </c>
      <c r="T790" s="445" t="s">
        <v>1020</v>
      </c>
      <c r="U790" s="444" t="s">
        <v>1020</v>
      </c>
      <c r="V790" s="444" t="s">
        <v>1020</v>
      </c>
      <c r="W790" s="444" t="s">
        <v>1020</v>
      </c>
      <c r="X790" s="444" t="s">
        <v>1020</v>
      </c>
      <c r="Y790" s="446" t="s">
        <v>1020</v>
      </c>
      <c r="Z790" s="199"/>
      <c r="AA790" s="245">
        <v>217500</v>
      </c>
      <c r="AB790" s="442">
        <v>48.833333333333336</v>
      </c>
      <c r="AC790" s="442">
        <v>48.666666666666664</v>
      </c>
      <c r="AD790" s="246">
        <v>39</v>
      </c>
      <c r="AE790" s="246">
        <v>6</v>
      </c>
      <c r="AF790" s="246">
        <v>293</v>
      </c>
      <c r="AG790" s="200"/>
      <c r="AH790" s="449"/>
      <c r="AI790" s="444"/>
      <c r="AJ790" s="444"/>
      <c r="AK790" s="444"/>
      <c r="AL790" s="444"/>
      <c r="AM790" s="444"/>
      <c r="AN790" s="199"/>
      <c r="AO790" s="450"/>
      <c r="AP790" s="444"/>
      <c r="AQ790" s="444"/>
      <c r="AR790" s="444"/>
      <c r="AS790" s="444"/>
      <c r="AT790" s="444"/>
      <c r="AU790" s="199"/>
      <c r="AV790" s="450"/>
      <c r="AW790" s="444"/>
      <c r="AX790" s="444"/>
      <c r="AY790" s="444"/>
      <c r="AZ790" s="444"/>
      <c r="BA790" s="444"/>
      <c r="BB790" s="199"/>
    </row>
    <row r="791" spans="1:59" x14ac:dyDescent="0.3">
      <c r="A791" s="21" t="s">
        <v>1472</v>
      </c>
      <c r="B791" s="21" t="s">
        <v>15</v>
      </c>
      <c r="C791" s="21" t="s">
        <v>15</v>
      </c>
      <c r="D791" s="299" t="s">
        <v>1998</v>
      </c>
      <c r="E791" s="299" t="s">
        <v>9</v>
      </c>
      <c r="F791" s="299" t="s">
        <v>9</v>
      </c>
      <c r="G791" s="299" t="s">
        <v>1998</v>
      </c>
      <c r="H791" s="241">
        <v>384500</v>
      </c>
      <c r="I791" s="20">
        <v>838</v>
      </c>
      <c r="J791" s="20">
        <v>12</v>
      </c>
      <c r="K791" s="417">
        <v>69.833333333333329</v>
      </c>
      <c r="L791" s="243">
        <v>838</v>
      </c>
      <c r="M791" s="20">
        <v>12</v>
      </c>
      <c r="N791" s="20">
        <v>69.833333333333329</v>
      </c>
      <c r="O791" s="20">
        <v>271</v>
      </c>
      <c r="P791" s="20">
        <v>6</v>
      </c>
      <c r="Q791" s="20">
        <v>45.2</v>
      </c>
      <c r="R791" s="414">
        <v>475</v>
      </c>
      <c r="S791" s="378">
        <v>10</v>
      </c>
      <c r="T791" s="415">
        <v>47.5</v>
      </c>
      <c r="U791" s="378">
        <v>58</v>
      </c>
      <c r="V791" s="378">
        <v>1</v>
      </c>
      <c r="W791" s="378">
        <v>58</v>
      </c>
      <c r="X791" s="378">
        <v>0</v>
      </c>
      <c r="Y791" s="416">
        <v>0</v>
      </c>
      <c r="Z791" s="20"/>
      <c r="AA791" s="241">
        <v>302600</v>
      </c>
      <c r="AB791" s="417">
        <v>60.857142857142854</v>
      </c>
      <c r="AC791" s="417">
        <v>49</v>
      </c>
      <c r="AD791" s="20">
        <v>57</v>
      </c>
      <c r="AE791" s="20">
        <v>7</v>
      </c>
      <c r="AF791" s="20">
        <v>426</v>
      </c>
      <c r="AH791" s="379"/>
      <c r="AI791" s="378"/>
      <c r="AJ791" s="378"/>
      <c r="AK791" s="378"/>
      <c r="AL791" s="378"/>
      <c r="AM791" s="378"/>
      <c r="AN791" s="63"/>
      <c r="AO791" s="418"/>
      <c r="AP791" s="378"/>
      <c r="AQ791" s="378"/>
      <c r="AR791" s="378"/>
      <c r="AS791" s="378"/>
      <c r="AT791" s="378"/>
      <c r="AU791" s="63"/>
      <c r="AV791" s="418"/>
      <c r="AW791" s="378"/>
      <c r="AX791" s="378"/>
      <c r="AY791" s="378"/>
      <c r="AZ791" s="378"/>
      <c r="BA791" s="378"/>
      <c r="BB791" s="63"/>
    </row>
    <row r="792" spans="1:59" ht="15" thickBot="1" x14ac:dyDescent="0.35">
      <c r="A792" s="21" t="s">
        <v>1473</v>
      </c>
      <c r="B792" s="21" t="s">
        <v>22</v>
      </c>
      <c r="C792" s="21" t="s">
        <v>22</v>
      </c>
      <c r="D792" s="299" t="s">
        <v>1998</v>
      </c>
      <c r="E792" s="299" t="s">
        <v>1974</v>
      </c>
      <c r="F792" s="299" t="s">
        <v>1974</v>
      </c>
      <c r="G792" s="299" t="s">
        <v>1998</v>
      </c>
      <c r="H792" s="241">
        <v>356400</v>
      </c>
      <c r="I792" s="20">
        <v>1230</v>
      </c>
      <c r="J792" s="20">
        <v>19</v>
      </c>
      <c r="K792" s="417">
        <v>64.736842105263165</v>
      </c>
      <c r="L792" s="243">
        <v>1230</v>
      </c>
      <c r="M792" s="20">
        <v>19</v>
      </c>
      <c r="N792" s="20">
        <v>64.736842105263165</v>
      </c>
      <c r="O792" s="20">
        <v>2260</v>
      </c>
      <c r="P792" s="20">
        <v>21</v>
      </c>
      <c r="Q792" s="20">
        <v>107.6</v>
      </c>
      <c r="R792" s="414">
        <v>384</v>
      </c>
      <c r="S792" s="378">
        <v>8</v>
      </c>
      <c r="T792" s="415">
        <v>48</v>
      </c>
      <c r="U792" s="378">
        <v>1999</v>
      </c>
      <c r="V792" s="378">
        <v>22</v>
      </c>
      <c r="W792" s="378">
        <v>90.86</v>
      </c>
      <c r="X792" s="378">
        <v>1858</v>
      </c>
      <c r="Y792" s="416">
        <v>22</v>
      </c>
      <c r="Z792" s="21"/>
      <c r="AA792" s="241">
        <v>541200</v>
      </c>
      <c r="AB792" s="417">
        <v>111.375</v>
      </c>
      <c r="AC792" s="417">
        <v>130</v>
      </c>
      <c r="AD792" s="20">
        <v>27</v>
      </c>
      <c r="AE792" s="20">
        <v>8</v>
      </c>
      <c r="AF792" s="20">
        <v>891</v>
      </c>
      <c r="AH792" s="379"/>
      <c r="AI792" s="378"/>
      <c r="AJ792" s="378"/>
      <c r="AK792" s="378"/>
      <c r="AL792" s="378"/>
      <c r="AM792" s="378"/>
      <c r="AN792" s="21"/>
      <c r="AO792" s="426"/>
      <c r="AP792" s="423"/>
      <c r="AQ792" s="423"/>
      <c r="AR792" s="423"/>
      <c r="AS792" s="423"/>
      <c r="AT792" s="423"/>
      <c r="AU792" s="21"/>
      <c r="AV792" s="427"/>
      <c r="AW792" s="390"/>
      <c r="AX792" s="390"/>
      <c r="AY792" s="390"/>
      <c r="AZ792" s="390"/>
      <c r="BA792" s="390"/>
      <c r="BB792" s="21"/>
    </row>
    <row r="793" spans="1:59" x14ac:dyDescent="0.3">
      <c r="A793" t="s">
        <v>1474</v>
      </c>
      <c r="B793" t="s">
        <v>13</v>
      </c>
      <c r="C793" s="21" t="s">
        <v>13</v>
      </c>
      <c r="D793" s="299" t="s">
        <v>1998</v>
      </c>
      <c r="E793" s="438" t="s">
        <v>1972</v>
      </c>
      <c r="F793" s="299" t="s">
        <v>1971</v>
      </c>
      <c r="G793" s="299" t="s">
        <v>38</v>
      </c>
      <c r="H793" s="198">
        <v>453200</v>
      </c>
      <c r="I793" s="20">
        <v>1564</v>
      </c>
      <c r="J793" s="20">
        <v>19</v>
      </c>
      <c r="K793" s="417">
        <v>82.315789473684205</v>
      </c>
      <c r="L793" s="243">
        <v>1564</v>
      </c>
      <c r="M793" s="20">
        <v>19</v>
      </c>
      <c r="N793" s="20">
        <v>82.315789473684205</v>
      </c>
      <c r="O793" s="20">
        <v>2297</v>
      </c>
      <c r="P793" s="20">
        <v>21</v>
      </c>
      <c r="Q793" s="20">
        <v>109.4</v>
      </c>
      <c r="R793" s="414">
        <v>1468</v>
      </c>
      <c r="S793" s="378">
        <v>15</v>
      </c>
      <c r="T793" s="415">
        <v>97.9</v>
      </c>
      <c r="U793" s="378">
        <v>2346</v>
      </c>
      <c r="V793" s="378">
        <v>22</v>
      </c>
      <c r="W793" s="378">
        <v>106.64</v>
      </c>
      <c r="X793" s="378">
        <v>2108</v>
      </c>
      <c r="Y793" s="416">
        <v>22</v>
      </c>
      <c r="Z793" s="21"/>
      <c r="AA793" s="241">
        <v>464200</v>
      </c>
      <c r="AB793" s="417">
        <v>93.333333333333329</v>
      </c>
      <c r="AC793" s="417">
        <v>90.666666666666671</v>
      </c>
      <c r="AD793" s="20">
        <v>101</v>
      </c>
      <c r="AE793" s="20">
        <v>6</v>
      </c>
      <c r="AF793" s="20">
        <v>560</v>
      </c>
      <c r="AH793" s="379"/>
      <c r="AI793" s="378"/>
      <c r="AJ793" s="378"/>
      <c r="AK793" s="378"/>
      <c r="AL793" s="378"/>
      <c r="AM793" s="378"/>
      <c r="AN793" s="21"/>
      <c r="AO793" s="418"/>
      <c r="AP793" s="378"/>
      <c r="AQ793" s="378"/>
      <c r="AR793" s="378"/>
      <c r="AS793" s="378"/>
      <c r="AT793" s="378"/>
      <c r="AU793" s="21"/>
      <c r="AV793" s="418"/>
      <c r="AW793" s="378"/>
      <c r="AX793" s="378"/>
      <c r="AY793" s="378"/>
      <c r="AZ793" s="378"/>
      <c r="BA793" s="378"/>
      <c r="BB793" s="21"/>
    </row>
    <row r="794" spans="1:59" x14ac:dyDescent="0.3">
      <c r="A794" t="s">
        <v>1475</v>
      </c>
      <c r="B794" t="s">
        <v>22</v>
      </c>
      <c r="C794" s="21" t="s">
        <v>22</v>
      </c>
      <c r="D794" s="299" t="s">
        <v>1998</v>
      </c>
      <c r="E794" s="279" t="s">
        <v>38</v>
      </c>
      <c r="F794" s="299" t="s">
        <v>38</v>
      </c>
      <c r="G794" s="299" t="s">
        <v>1998</v>
      </c>
      <c r="H794" s="198">
        <v>351200</v>
      </c>
      <c r="I794" s="20">
        <v>1212</v>
      </c>
      <c r="J794" s="20">
        <v>19</v>
      </c>
      <c r="K794" s="417">
        <v>63.789473684210527</v>
      </c>
      <c r="L794" s="243">
        <v>1212</v>
      </c>
      <c r="M794" s="20">
        <v>19</v>
      </c>
      <c r="N794" s="20">
        <v>63.789473684210527</v>
      </c>
      <c r="O794" s="20">
        <v>1279</v>
      </c>
      <c r="P794" s="20">
        <v>20</v>
      </c>
      <c r="Q794" s="20">
        <v>64</v>
      </c>
      <c r="R794" s="414">
        <v>1006</v>
      </c>
      <c r="S794" s="378">
        <v>16</v>
      </c>
      <c r="T794" s="415">
        <v>62.9</v>
      </c>
      <c r="U794" s="378">
        <v>1238</v>
      </c>
      <c r="V794" s="378">
        <v>19</v>
      </c>
      <c r="W794" s="378">
        <v>65.16</v>
      </c>
      <c r="X794" s="378">
        <v>260</v>
      </c>
      <c r="Y794" s="416">
        <v>5</v>
      </c>
      <c r="Z794" s="20"/>
      <c r="AA794" s="241">
        <v>336000</v>
      </c>
      <c r="AB794" s="417">
        <v>69.125</v>
      </c>
      <c r="AC794" s="417">
        <v>73</v>
      </c>
      <c r="AD794" s="20">
        <v>27</v>
      </c>
      <c r="AE794" s="20">
        <v>8</v>
      </c>
      <c r="AF794" s="20">
        <v>553</v>
      </c>
      <c r="AH794" s="427"/>
      <c r="AI794" s="390"/>
      <c r="AJ794" s="390"/>
      <c r="AK794" s="390"/>
      <c r="AL794" s="390"/>
      <c r="AM794" s="390"/>
      <c r="AN794" s="21"/>
      <c r="AO794" s="427"/>
      <c r="AP794" s="390"/>
      <c r="AQ794" s="390"/>
      <c r="AR794" s="390"/>
      <c r="AS794" s="390"/>
      <c r="AT794" s="390"/>
      <c r="AU794" s="21"/>
      <c r="AV794" s="427"/>
      <c r="AW794" s="390"/>
      <c r="AX794" s="390"/>
      <c r="AY794" s="390"/>
      <c r="AZ794" s="390"/>
      <c r="BA794" s="390"/>
      <c r="BB794" s="21"/>
    </row>
    <row r="795" spans="1:59" x14ac:dyDescent="0.3">
      <c r="C795" s="21" t="str">
        <f>IFERROR(VLOOKUP($A795,'Past Player Data'!$A$3:$U$792,2,FALSE),"")</f>
        <v/>
      </c>
      <c r="D795" s="299" t="str">
        <f t="shared" ref="D772:D818" si="0">IF(C795="","",IF(B795=C795,"T","F"))</f>
        <v/>
      </c>
      <c r="E795" s="279"/>
      <c r="F795" s="299" t="str">
        <f>IFERROR(VLOOKUP($A795,'Past Player Data'!$A$3:$U$792,3,FALSE),"")</f>
        <v/>
      </c>
      <c r="G795" s="299" t="str">
        <f t="shared" ref="G772:G818" si="1">IF(F795="","",IF(E795=F795,"T","F"))</f>
        <v/>
      </c>
      <c r="H795" s="431"/>
      <c r="U795" s="429"/>
      <c r="V795" s="429"/>
      <c r="W795" s="429"/>
      <c r="Y795" s="430"/>
    </row>
    <row r="796" spans="1:59" x14ac:dyDescent="0.3">
      <c r="C796" s="21" t="str">
        <f>IFERROR(VLOOKUP($A796,'Past Player Data'!$A$3:$U$792,2,FALSE),"")</f>
        <v/>
      </c>
      <c r="D796" s="299" t="str">
        <f t="shared" si="0"/>
        <v/>
      </c>
      <c r="E796" s="279"/>
      <c r="F796" s="299" t="str">
        <f>IFERROR(VLOOKUP($A796,'Past Player Data'!$A$3:$U$792,3,FALSE),"")</f>
        <v/>
      </c>
      <c r="G796" s="299" t="str">
        <f t="shared" si="1"/>
        <v/>
      </c>
      <c r="H796" s="431"/>
      <c r="U796" s="429"/>
      <c r="V796" s="429"/>
      <c r="W796" s="429"/>
      <c r="Y796" s="430"/>
    </row>
    <row r="797" spans="1:59" x14ac:dyDescent="0.3">
      <c r="C797" s="21" t="str">
        <f>IFERROR(VLOOKUP($A797,'Past Player Data'!$A$3:$U$792,2,FALSE),"")</f>
        <v/>
      </c>
      <c r="D797" s="299" t="str">
        <f t="shared" si="0"/>
        <v/>
      </c>
      <c r="E797" s="279"/>
      <c r="F797" s="299" t="str">
        <f>IFERROR(VLOOKUP($A797,'Past Player Data'!$A$3:$U$792,3,FALSE),"")</f>
        <v/>
      </c>
      <c r="G797" s="299" t="str">
        <f t="shared" si="1"/>
        <v/>
      </c>
      <c r="H797" s="431"/>
      <c r="U797" s="429"/>
      <c r="V797" s="429"/>
      <c r="W797" s="429"/>
      <c r="Y797" s="430"/>
    </row>
    <row r="798" spans="1:59" x14ac:dyDescent="0.3">
      <c r="C798" s="21" t="str">
        <f>IFERROR(VLOOKUP($A798,'Past Player Data'!$A$3:$U$792,2,FALSE),"")</f>
        <v/>
      </c>
      <c r="D798" s="299" t="str">
        <f t="shared" si="0"/>
        <v/>
      </c>
      <c r="E798" s="279"/>
      <c r="F798" s="299" t="str">
        <f>IFERROR(VLOOKUP($A798,'Past Player Data'!$A$3:$U$792,3,FALSE),"")</f>
        <v/>
      </c>
      <c r="G798" s="299" t="str">
        <f t="shared" si="1"/>
        <v/>
      </c>
      <c r="H798" s="431"/>
      <c r="U798" s="429"/>
      <c r="V798" s="429"/>
      <c r="W798" s="429"/>
      <c r="Y798" s="430"/>
    </row>
    <row r="799" spans="1:59" x14ac:dyDescent="0.3">
      <c r="C799" s="21" t="str">
        <f>IFERROR(VLOOKUP($A799,'Past Player Data'!$A$3:$U$792,2,FALSE),"")</f>
        <v/>
      </c>
      <c r="D799" s="299" t="str">
        <f t="shared" si="0"/>
        <v/>
      </c>
      <c r="E799" s="279"/>
      <c r="F799" s="299" t="str">
        <f>IFERROR(VLOOKUP($A799,'Past Player Data'!$A$3:$U$792,3,FALSE),"")</f>
        <v/>
      </c>
      <c r="G799" s="299" t="str">
        <f t="shared" si="1"/>
        <v/>
      </c>
      <c r="H799" s="431"/>
      <c r="U799" s="429"/>
      <c r="V799" s="429"/>
      <c r="W799" s="429"/>
      <c r="Y799" s="430"/>
    </row>
    <row r="800" spans="1:59" x14ac:dyDescent="0.3">
      <c r="C800" s="21" t="str">
        <f>IFERROR(VLOOKUP($A800,'Past Player Data'!$A$3:$U$792,2,FALSE),"")</f>
        <v/>
      </c>
      <c r="D800" s="299" t="str">
        <f t="shared" si="0"/>
        <v/>
      </c>
      <c r="E800" s="279"/>
      <c r="F800" s="299" t="str">
        <f>IFERROR(VLOOKUP($A800,'Past Player Data'!$A$3:$U$792,3,FALSE),"")</f>
        <v/>
      </c>
      <c r="G800" s="299" t="str">
        <f t="shared" si="1"/>
        <v/>
      </c>
      <c r="H800" s="431"/>
      <c r="U800" s="429"/>
      <c r="V800" s="429"/>
      <c r="W800" s="429"/>
      <c r="Y800" s="430"/>
    </row>
    <row r="801" spans="3:25" x14ac:dyDescent="0.3">
      <c r="C801" s="21" t="str">
        <f>IFERROR(VLOOKUP($A801,'Past Player Data'!$A$3:$U$792,2,FALSE),"")</f>
        <v/>
      </c>
      <c r="D801" s="299" t="str">
        <f t="shared" si="0"/>
        <v/>
      </c>
      <c r="E801" s="279"/>
      <c r="F801" s="299" t="str">
        <f>IFERROR(VLOOKUP($A801,'Past Player Data'!$A$3:$U$792,3,FALSE),"")</f>
        <v/>
      </c>
      <c r="G801" s="299" t="str">
        <f t="shared" si="1"/>
        <v/>
      </c>
      <c r="H801" s="431"/>
      <c r="U801" s="429"/>
      <c r="V801" s="429"/>
      <c r="W801" s="429"/>
      <c r="Y801" s="430"/>
    </row>
    <row r="802" spans="3:25" x14ac:dyDescent="0.3">
      <c r="C802" s="21" t="str">
        <f>IFERROR(VLOOKUP($A802,'Past Player Data'!$A$3:$U$792,2,FALSE),"")</f>
        <v/>
      </c>
      <c r="D802" s="299" t="str">
        <f t="shared" si="0"/>
        <v/>
      </c>
      <c r="E802" s="279"/>
      <c r="F802" s="299" t="str">
        <f>IFERROR(VLOOKUP($A802,'Past Player Data'!$A$3:$U$792,3,FALSE),"")</f>
        <v/>
      </c>
      <c r="G802" s="299" t="str">
        <f t="shared" si="1"/>
        <v/>
      </c>
      <c r="H802" s="431"/>
      <c r="U802" s="429"/>
      <c r="V802" s="429"/>
      <c r="W802" s="429"/>
      <c r="Y802" s="430"/>
    </row>
    <row r="803" spans="3:25" x14ac:dyDescent="0.3">
      <c r="C803" s="21" t="str">
        <f>IFERROR(VLOOKUP($A803,'Past Player Data'!$A$3:$U$792,2,FALSE),"")</f>
        <v/>
      </c>
      <c r="D803" s="299" t="str">
        <f t="shared" si="0"/>
        <v/>
      </c>
      <c r="E803" s="279"/>
      <c r="F803" s="299" t="str">
        <f>IFERROR(VLOOKUP($A803,'Past Player Data'!$A$3:$U$792,3,FALSE),"")</f>
        <v/>
      </c>
      <c r="G803" s="299" t="str">
        <f t="shared" si="1"/>
        <v/>
      </c>
      <c r="H803" s="431"/>
      <c r="U803" s="429"/>
      <c r="V803" s="429"/>
      <c r="W803" s="429"/>
      <c r="Y803" s="430"/>
    </row>
    <row r="804" spans="3:25" x14ac:dyDescent="0.3">
      <c r="C804" s="21" t="str">
        <f>IFERROR(VLOOKUP($A804,'Past Player Data'!$A$3:$U$792,2,FALSE),"")</f>
        <v/>
      </c>
      <c r="D804" s="299" t="str">
        <f t="shared" si="0"/>
        <v/>
      </c>
      <c r="E804" s="279"/>
      <c r="F804" s="299" t="str">
        <f>IFERROR(VLOOKUP($A804,'Past Player Data'!$A$3:$U$792,3,FALSE),"")</f>
        <v/>
      </c>
      <c r="G804" s="299" t="str">
        <f t="shared" si="1"/>
        <v/>
      </c>
      <c r="H804" s="431"/>
      <c r="U804" s="429"/>
      <c r="V804" s="429"/>
      <c r="W804" s="429"/>
      <c r="Y804" s="430"/>
    </row>
    <row r="805" spans="3:25" x14ac:dyDescent="0.3">
      <c r="C805" s="21" t="str">
        <f>IFERROR(VLOOKUP($A805,'Past Player Data'!$A$3:$U$792,2,FALSE),"")</f>
        <v/>
      </c>
      <c r="D805" s="299" t="str">
        <f t="shared" si="0"/>
        <v/>
      </c>
      <c r="E805" s="279"/>
      <c r="F805" s="299" t="str">
        <f>IFERROR(VLOOKUP($A805,'Past Player Data'!$A$3:$U$792,3,FALSE),"")</f>
        <v/>
      </c>
      <c r="G805" s="299" t="str">
        <f t="shared" si="1"/>
        <v/>
      </c>
      <c r="H805" s="431"/>
      <c r="U805" s="429"/>
      <c r="V805" s="429"/>
      <c r="W805" s="429"/>
      <c r="Y805" s="430"/>
    </row>
    <row r="806" spans="3:25" x14ac:dyDescent="0.3">
      <c r="C806" s="21" t="str">
        <f>IFERROR(VLOOKUP($A806,'Past Player Data'!$A$3:$U$792,2,FALSE),"")</f>
        <v/>
      </c>
      <c r="D806" s="299" t="str">
        <f t="shared" si="0"/>
        <v/>
      </c>
      <c r="E806" s="279"/>
      <c r="F806" s="299" t="str">
        <f>IFERROR(VLOOKUP($A806,'Past Player Data'!$A$3:$U$792,3,FALSE),"")</f>
        <v/>
      </c>
      <c r="G806" s="299" t="str">
        <f t="shared" si="1"/>
        <v/>
      </c>
      <c r="H806" s="431"/>
      <c r="U806" s="429"/>
      <c r="V806" s="429"/>
      <c r="W806" s="429"/>
      <c r="Y806" s="430"/>
    </row>
    <row r="807" spans="3:25" x14ac:dyDescent="0.3">
      <c r="C807" s="21" t="str">
        <f>IFERROR(VLOOKUP($A807,'Past Player Data'!$A$3:$U$792,2,FALSE),"")</f>
        <v/>
      </c>
      <c r="D807" s="299" t="str">
        <f t="shared" si="0"/>
        <v/>
      </c>
      <c r="E807" s="279"/>
      <c r="F807" s="299" t="str">
        <f>IFERROR(VLOOKUP($A807,'Past Player Data'!$A$3:$U$792,3,FALSE),"")</f>
        <v/>
      </c>
      <c r="G807" s="299" t="str">
        <f t="shared" si="1"/>
        <v/>
      </c>
      <c r="H807" s="431"/>
      <c r="U807" s="429"/>
      <c r="V807" s="429"/>
      <c r="W807" s="429"/>
      <c r="Y807" s="430"/>
    </row>
    <row r="808" spans="3:25" x14ac:dyDescent="0.3">
      <c r="C808" s="21" t="str">
        <f>IFERROR(VLOOKUP($A808,'Past Player Data'!$A$3:$U$792,2,FALSE),"")</f>
        <v/>
      </c>
      <c r="D808" s="299" t="str">
        <f t="shared" si="0"/>
        <v/>
      </c>
      <c r="E808" s="279"/>
      <c r="F808" s="299" t="str">
        <f>IFERROR(VLOOKUP($A808,'Past Player Data'!$A$3:$U$792,3,FALSE),"")</f>
        <v/>
      </c>
      <c r="G808" s="299" t="str">
        <f t="shared" si="1"/>
        <v/>
      </c>
      <c r="H808" s="431"/>
      <c r="U808" s="429"/>
      <c r="V808" s="429"/>
      <c r="W808" s="429"/>
      <c r="Y808" s="430"/>
    </row>
    <row r="809" spans="3:25" x14ac:dyDescent="0.3">
      <c r="C809" s="21" t="str">
        <f>IFERROR(VLOOKUP($A809,'Past Player Data'!$A$3:$U$792,2,FALSE),"")</f>
        <v/>
      </c>
      <c r="D809" s="299" t="str">
        <f t="shared" si="0"/>
        <v/>
      </c>
      <c r="E809" s="279"/>
      <c r="F809" s="299" t="str">
        <f>IFERROR(VLOOKUP($A809,'Past Player Data'!$A$3:$U$792,3,FALSE),"")</f>
        <v/>
      </c>
      <c r="G809" s="299" t="str">
        <f t="shared" si="1"/>
        <v/>
      </c>
      <c r="H809" s="431"/>
      <c r="J809" s="428"/>
      <c r="K809" s="428"/>
      <c r="M809" s="428"/>
      <c r="N809" s="428"/>
      <c r="O809" s="428"/>
      <c r="P809" s="428"/>
      <c r="Q809" s="428"/>
      <c r="U809" s="429"/>
      <c r="V809" s="429"/>
      <c r="W809" s="429"/>
      <c r="Y809" s="430"/>
    </row>
    <row r="810" spans="3:25" x14ac:dyDescent="0.3">
      <c r="C810" s="21" t="str">
        <f>IFERROR(VLOOKUP($A810,'Past Player Data'!$A$3:$U$792,2,FALSE),"")</f>
        <v/>
      </c>
      <c r="D810" s="299" t="str">
        <f t="shared" si="0"/>
        <v/>
      </c>
      <c r="E810" s="279"/>
      <c r="F810" s="299" t="str">
        <f>IFERROR(VLOOKUP($A810,'Past Player Data'!$A$3:$U$792,3,FALSE),"")</f>
        <v/>
      </c>
      <c r="G810" s="299" t="str">
        <f t="shared" si="1"/>
        <v/>
      </c>
      <c r="H810" s="431"/>
      <c r="J810" s="428"/>
      <c r="K810" s="428"/>
      <c r="M810" s="428"/>
      <c r="N810" s="428"/>
      <c r="O810" s="428"/>
      <c r="P810" s="428"/>
      <c r="Q810" s="428"/>
      <c r="U810" s="429"/>
      <c r="V810" s="429"/>
      <c r="W810" s="429"/>
      <c r="Y810" s="430"/>
    </row>
    <row r="811" spans="3:25" x14ac:dyDescent="0.3">
      <c r="C811" s="21" t="str">
        <f>IFERROR(VLOOKUP($A811,'Past Player Data'!$A$3:$U$792,2,FALSE),"")</f>
        <v/>
      </c>
      <c r="D811" s="299" t="str">
        <f t="shared" si="0"/>
        <v/>
      </c>
      <c r="E811" s="279"/>
      <c r="F811" s="299" t="str">
        <f>IFERROR(VLOOKUP($A811,'Past Player Data'!$A$3:$U$792,3,FALSE),"")</f>
        <v/>
      </c>
      <c r="G811" s="299" t="str">
        <f t="shared" si="1"/>
        <v/>
      </c>
      <c r="H811" s="431"/>
      <c r="J811" s="428"/>
      <c r="K811" s="428"/>
      <c r="M811" s="428"/>
      <c r="N811" s="428"/>
      <c r="O811" s="428"/>
      <c r="P811" s="428"/>
      <c r="Q811" s="428"/>
      <c r="U811" s="429"/>
      <c r="V811" s="429"/>
      <c r="W811" s="429"/>
      <c r="Y811" s="430"/>
    </row>
    <row r="812" spans="3:25" x14ac:dyDescent="0.3">
      <c r="C812" s="21" t="str">
        <f>IFERROR(VLOOKUP($A812,'Past Player Data'!$A$3:$U$792,2,FALSE),"")</f>
        <v/>
      </c>
      <c r="D812" s="299" t="str">
        <f t="shared" si="0"/>
        <v/>
      </c>
      <c r="E812" s="279"/>
      <c r="F812" s="299" t="str">
        <f>IFERROR(VLOOKUP($A812,'Past Player Data'!$A$3:$U$792,3,FALSE),"")</f>
        <v/>
      </c>
      <c r="G812" s="299" t="str">
        <f t="shared" si="1"/>
        <v/>
      </c>
      <c r="H812" s="431"/>
      <c r="J812" s="428"/>
      <c r="K812" s="428"/>
      <c r="M812" s="428"/>
      <c r="N812" s="428"/>
      <c r="O812" s="428"/>
      <c r="P812" s="428"/>
      <c r="Q812" s="428"/>
      <c r="U812" s="429"/>
      <c r="V812" s="429"/>
      <c r="W812" s="429"/>
      <c r="Y812" s="430"/>
    </row>
    <row r="813" spans="3:25" x14ac:dyDescent="0.3">
      <c r="C813" s="21" t="str">
        <f>IFERROR(VLOOKUP($A813,'Past Player Data'!$A$3:$U$792,2,FALSE),"")</f>
        <v/>
      </c>
      <c r="D813" s="299" t="str">
        <f t="shared" si="0"/>
        <v/>
      </c>
      <c r="E813" s="279"/>
      <c r="F813" s="299" t="str">
        <f>IFERROR(VLOOKUP($A813,'Past Player Data'!$A$3:$U$792,3,FALSE),"")</f>
        <v/>
      </c>
      <c r="G813" s="299" t="str">
        <f t="shared" si="1"/>
        <v/>
      </c>
      <c r="H813" s="432"/>
    </row>
    <row r="814" spans="3:25" x14ac:dyDescent="0.3">
      <c r="C814" s="21" t="str">
        <f>IFERROR(VLOOKUP($A814,'Past Player Data'!$A$3:$U$792,2,FALSE),"")</f>
        <v/>
      </c>
      <c r="D814" s="299" t="str">
        <f t="shared" si="0"/>
        <v/>
      </c>
      <c r="E814" s="279"/>
      <c r="F814" s="299" t="str">
        <f>IFERROR(VLOOKUP($A814,'Past Player Data'!$A$3:$U$792,3,FALSE),"")</f>
        <v/>
      </c>
      <c r="G814" s="299" t="str">
        <f t="shared" si="1"/>
        <v/>
      </c>
      <c r="H814" s="432"/>
    </row>
    <row r="815" spans="3:25" x14ac:dyDescent="0.3">
      <c r="C815" s="21" t="str">
        <f>IFERROR(VLOOKUP($A815,'Past Player Data'!$A$3:$U$792,2,FALSE),"")</f>
        <v/>
      </c>
      <c r="D815" s="299" t="str">
        <f t="shared" si="0"/>
        <v/>
      </c>
      <c r="E815" s="279"/>
      <c r="F815" s="299" t="str">
        <f>IFERROR(VLOOKUP($A815,'Past Player Data'!$A$3:$U$792,3,FALSE),"")</f>
        <v/>
      </c>
      <c r="G815" s="299" t="str">
        <f t="shared" si="1"/>
        <v/>
      </c>
      <c r="H815" s="432"/>
    </row>
    <row r="816" spans="3:25" x14ac:dyDescent="0.3">
      <c r="C816" s="21" t="str">
        <f>IFERROR(VLOOKUP($A816,'Past Player Data'!$A$3:$U$792,2,FALSE),"")</f>
        <v/>
      </c>
      <c r="D816" s="299" t="str">
        <f t="shared" si="0"/>
        <v/>
      </c>
      <c r="E816" s="279"/>
      <c r="F816" s="299" t="str">
        <f>IFERROR(VLOOKUP($A816,'Past Player Data'!$A$3:$U$792,3,FALSE),"")</f>
        <v/>
      </c>
      <c r="G816" s="299" t="str">
        <f t="shared" si="1"/>
        <v/>
      </c>
      <c r="H816" s="432"/>
    </row>
    <row r="817" spans="3:8" x14ac:dyDescent="0.3">
      <c r="C817" s="21" t="str">
        <f>IFERROR(VLOOKUP($A817,'Past Player Data'!$A$3:$U$792,2,FALSE),"")</f>
        <v/>
      </c>
      <c r="D817" s="299" t="str">
        <f t="shared" si="0"/>
        <v/>
      </c>
      <c r="E817" s="279"/>
      <c r="F817" s="299" t="str">
        <f>IFERROR(VLOOKUP($A817,'Past Player Data'!$A$3:$U$792,3,FALSE),"")</f>
        <v/>
      </c>
      <c r="G817" s="299" t="str">
        <f t="shared" si="1"/>
        <v/>
      </c>
      <c r="H817" s="432"/>
    </row>
    <row r="818" spans="3:8" x14ac:dyDescent="0.3">
      <c r="C818" s="21" t="str">
        <f>IFERROR(VLOOKUP($A818,'Past Player Data'!$A$3:$U$792,2,FALSE),"")</f>
        <v/>
      </c>
      <c r="D818" s="299" t="str">
        <f t="shared" si="0"/>
        <v/>
      </c>
      <c r="E818" s="279"/>
      <c r="F818" s="299" t="str">
        <f>IFERROR(VLOOKUP($A818,'Past Player Data'!$A$3:$U$792,3,FALSE),"")</f>
        <v/>
      </c>
      <c r="G818" s="299" t="str">
        <f t="shared" si="1"/>
        <v/>
      </c>
      <c r="H818" s="432"/>
    </row>
    <row r="819" spans="3:8" x14ac:dyDescent="0.3">
      <c r="E819" s="279"/>
      <c r="F819" s="279"/>
      <c r="G819" s="279"/>
      <c r="H819" s="432"/>
    </row>
    <row r="820" spans="3:8" x14ac:dyDescent="0.3">
      <c r="E820" s="279"/>
      <c r="F820" s="279"/>
      <c r="G820" s="279"/>
      <c r="H820" s="432"/>
    </row>
    <row r="821" spans="3:8" x14ac:dyDescent="0.3">
      <c r="E821" s="279"/>
      <c r="F821" s="279"/>
      <c r="G821" s="279"/>
      <c r="H821" s="432"/>
    </row>
    <row r="822" spans="3:8" x14ac:dyDescent="0.3">
      <c r="E822" s="279"/>
      <c r="F822" s="279"/>
      <c r="G822" s="279"/>
      <c r="H822" s="432"/>
    </row>
    <row r="823" spans="3:8" x14ac:dyDescent="0.3">
      <c r="E823" s="279"/>
      <c r="F823" s="279"/>
      <c r="G823" s="279"/>
      <c r="H823" s="432"/>
    </row>
    <row r="824" spans="3:8" x14ac:dyDescent="0.3">
      <c r="E824" s="279"/>
      <c r="F824" s="279"/>
      <c r="G824" s="279"/>
      <c r="H824" s="432"/>
    </row>
    <row r="825" spans="3:8" x14ac:dyDescent="0.3">
      <c r="E825" s="279"/>
      <c r="F825" s="279"/>
      <c r="G825" s="279"/>
      <c r="H825" s="432"/>
    </row>
    <row r="826" spans="3:8" x14ac:dyDescent="0.3">
      <c r="E826" s="279"/>
      <c r="F826" s="279"/>
      <c r="G826" s="279"/>
      <c r="H826" s="432"/>
    </row>
    <row r="827" spans="3:8" x14ac:dyDescent="0.3">
      <c r="E827" s="279"/>
      <c r="F827" s="279"/>
      <c r="G827" s="279"/>
      <c r="H827" s="432"/>
    </row>
    <row r="828" spans="3:8" x14ac:dyDescent="0.3">
      <c r="E828" s="279"/>
      <c r="F828" s="279"/>
      <c r="G828" s="279"/>
      <c r="H828" s="432"/>
    </row>
    <row r="829" spans="3:8" x14ac:dyDescent="0.3">
      <c r="E829" s="279"/>
      <c r="F829" s="279"/>
      <c r="G829" s="279"/>
      <c r="H829" s="432"/>
    </row>
    <row r="830" spans="3:8" x14ac:dyDescent="0.3">
      <c r="E830" s="279"/>
      <c r="F830" s="279"/>
      <c r="G830" s="279"/>
      <c r="H830" s="432"/>
    </row>
    <row r="831" spans="3:8" x14ac:dyDescent="0.3">
      <c r="E831" s="279"/>
      <c r="F831" s="279"/>
      <c r="G831" s="279"/>
      <c r="H831" s="432"/>
    </row>
    <row r="832" spans="3:8" x14ac:dyDescent="0.3">
      <c r="E832" s="279"/>
      <c r="F832" s="279"/>
      <c r="G832" s="279"/>
      <c r="H832" s="432"/>
    </row>
    <row r="833" spans="5:25" x14ac:dyDescent="0.3">
      <c r="E833" s="279"/>
      <c r="F833" s="279"/>
      <c r="G833" s="279"/>
      <c r="H833" s="432"/>
    </row>
    <row r="834" spans="5:25" x14ac:dyDescent="0.3">
      <c r="E834" s="279"/>
      <c r="F834" s="279"/>
      <c r="G834" s="279"/>
      <c r="H834" s="432"/>
    </row>
    <row r="835" spans="5:25" x14ac:dyDescent="0.3">
      <c r="E835" s="279"/>
      <c r="F835" s="279"/>
      <c r="G835" s="279"/>
      <c r="H835" s="432"/>
    </row>
    <row r="836" spans="5:25" x14ac:dyDescent="0.3">
      <c r="E836" s="279"/>
      <c r="F836" s="279"/>
      <c r="G836" s="279"/>
      <c r="H836" s="432"/>
    </row>
    <row r="837" spans="5:25" x14ac:dyDescent="0.3">
      <c r="E837" s="279"/>
      <c r="F837" s="279"/>
      <c r="G837" s="279"/>
      <c r="H837" s="432"/>
    </row>
    <row r="838" spans="5:25" x14ac:dyDescent="0.3">
      <c r="E838" s="279"/>
      <c r="F838" s="279"/>
      <c r="G838" s="279"/>
      <c r="H838" s="431"/>
      <c r="U838" s="429"/>
      <c r="V838" s="429"/>
      <c r="W838" s="429"/>
      <c r="Y838" s="430"/>
    </row>
    <row r="839" spans="5:25" x14ac:dyDescent="0.3">
      <c r="E839" s="279"/>
      <c r="F839" s="279"/>
      <c r="G839" s="279"/>
      <c r="H839" s="431"/>
      <c r="U839" s="429"/>
      <c r="V839" s="429"/>
      <c r="W839" s="429"/>
      <c r="Y839" s="430"/>
    </row>
    <row r="840" spans="5:25" x14ac:dyDescent="0.3">
      <c r="E840" s="279"/>
      <c r="F840" s="279"/>
      <c r="G840" s="279"/>
      <c r="H840" s="431"/>
      <c r="U840" s="429"/>
      <c r="V840" s="429"/>
      <c r="W840" s="429"/>
      <c r="Y840" s="430"/>
    </row>
    <row r="841" spans="5:25" x14ac:dyDescent="0.3">
      <c r="E841" s="279"/>
      <c r="F841" s="279"/>
      <c r="G841" s="279"/>
      <c r="H841" s="431"/>
      <c r="U841" s="429"/>
      <c r="V841" s="429"/>
      <c r="W841" s="429"/>
      <c r="Y841" s="430"/>
    </row>
    <row r="842" spans="5:25" x14ac:dyDescent="0.3">
      <c r="E842" s="279"/>
      <c r="F842" s="279"/>
      <c r="G842" s="279"/>
      <c r="H842" s="431"/>
      <c r="U842" s="429"/>
      <c r="V842" s="429"/>
      <c r="W842" s="429"/>
      <c r="Y842" s="430"/>
    </row>
    <row r="843" spans="5:25" x14ac:dyDescent="0.3">
      <c r="E843" s="279"/>
      <c r="F843" s="279"/>
      <c r="G843" s="279"/>
      <c r="H843" s="431"/>
      <c r="U843" s="429"/>
      <c r="V843" s="429"/>
      <c r="W843" s="429"/>
      <c r="Y843" s="430"/>
    </row>
    <row r="844" spans="5:25" x14ac:dyDescent="0.3">
      <c r="E844" s="279"/>
      <c r="F844" s="279"/>
      <c r="G844" s="279"/>
      <c r="H844" s="431"/>
      <c r="U844" s="429"/>
      <c r="V844" s="429"/>
      <c r="W844" s="429"/>
      <c r="Y844" s="430"/>
    </row>
    <row r="845" spans="5:25" x14ac:dyDescent="0.3">
      <c r="E845" s="279"/>
      <c r="F845" s="279"/>
      <c r="G845" s="279"/>
      <c r="H845" s="431"/>
      <c r="U845" s="429"/>
      <c r="V845" s="429"/>
      <c r="W845" s="429"/>
      <c r="Y845" s="430"/>
    </row>
    <row r="846" spans="5:25" x14ac:dyDescent="0.3">
      <c r="E846" s="279"/>
      <c r="F846" s="279"/>
      <c r="G846" s="279"/>
      <c r="H846" s="431"/>
      <c r="U846" s="429"/>
      <c r="V846" s="429"/>
      <c r="W846" s="429"/>
      <c r="Y846" s="430"/>
    </row>
    <row r="847" spans="5:25" x14ac:dyDescent="0.3">
      <c r="E847" s="279"/>
      <c r="F847" s="279"/>
      <c r="G847" s="279"/>
      <c r="H847" s="431"/>
      <c r="U847" s="429"/>
      <c r="V847" s="429"/>
      <c r="W847" s="429"/>
      <c r="Y847" s="430"/>
    </row>
    <row r="848" spans="5:25" x14ac:dyDescent="0.3">
      <c r="E848" s="279"/>
      <c r="F848" s="279"/>
      <c r="G848" s="279"/>
      <c r="H848" s="431"/>
      <c r="U848" s="429"/>
      <c r="V848" s="429"/>
      <c r="W848" s="429"/>
      <c r="Y848" s="430"/>
    </row>
    <row r="849" spans="5:25" x14ac:dyDescent="0.3">
      <c r="E849" s="279"/>
      <c r="F849" s="279"/>
      <c r="G849" s="279"/>
      <c r="H849" s="431"/>
      <c r="U849" s="429"/>
      <c r="V849" s="429"/>
      <c r="W849" s="429"/>
      <c r="Y849" s="430"/>
    </row>
    <row r="850" spans="5:25" x14ac:dyDescent="0.3">
      <c r="E850" s="279"/>
      <c r="F850" s="279"/>
      <c r="G850" s="279"/>
      <c r="H850" s="431"/>
      <c r="U850" s="429"/>
      <c r="V850" s="429"/>
      <c r="W850" s="429"/>
      <c r="Y850" s="430"/>
    </row>
    <row r="851" spans="5:25" x14ac:dyDescent="0.3">
      <c r="E851" s="279"/>
      <c r="F851" s="279"/>
      <c r="G851" s="279"/>
      <c r="H851" s="431"/>
      <c r="U851" s="429"/>
      <c r="V851" s="429"/>
      <c r="W851" s="429"/>
      <c r="Y851" s="430"/>
    </row>
    <row r="852" spans="5:25" x14ac:dyDescent="0.3">
      <c r="E852" s="279"/>
      <c r="F852" s="279"/>
      <c r="G852" s="279"/>
      <c r="H852" s="431"/>
      <c r="U852" s="429"/>
      <c r="V852" s="429"/>
      <c r="W852" s="429"/>
      <c r="Y852" s="430"/>
    </row>
    <row r="853" spans="5:25" x14ac:dyDescent="0.3">
      <c r="E853" s="279"/>
      <c r="F853" s="279"/>
      <c r="G853" s="279"/>
      <c r="H853" s="431"/>
      <c r="U853" s="429"/>
      <c r="V853" s="429"/>
      <c r="W853" s="429"/>
      <c r="Y853" s="430"/>
    </row>
    <row r="854" spans="5:25" x14ac:dyDescent="0.3">
      <c r="E854" s="279"/>
      <c r="F854" s="279"/>
      <c r="G854" s="279"/>
      <c r="H854" s="431"/>
      <c r="U854" s="429"/>
      <c r="V854" s="429"/>
      <c r="W854" s="429"/>
      <c r="Y854" s="430"/>
    </row>
    <row r="855" spans="5:25" x14ac:dyDescent="0.3">
      <c r="E855" s="279"/>
      <c r="F855" s="279"/>
      <c r="G855" s="279"/>
      <c r="H855" s="431"/>
      <c r="U855" s="429"/>
      <c r="V855" s="429"/>
      <c r="W855" s="429"/>
      <c r="Y855" s="430"/>
    </row>
    <row r="856" spans="5:25" x14ac:dyDescent="0.3">
      <c r="E856" s="279"/>
      <c r="F856" s="279"/>
      <c r="G856" s="279"/>
      <c r="H856" s="431"/>
      <c r="U856" s="429"/>
      <c r="V856" s="429"/>
      <c r="W856" s="429"/>
      <c r="Y856" s="430"/>
    </row>
    <row r="857" spans="5:25" x14ac:dyDescent="0.3">
      <c r="E857" s="279"/>
      <c r="F857" s="279"/>
      <c r="G857" s="279"/>
      <c r="H857" s="431"/>
      <c r="U857" s="429"/>
      <c r="V857" s="429"/>
      <c r="W857" s="429"/>
      <c r="Y857" s="430"/>
    </row>
    <row r="858" spans="5:25" x14ac:dyDescent="0.3">
      <c r="E858" s="279"/>
      <c r="F858" s="279"/>
      <c r="G858" s="279"/>
      <c r="H858" s="431"/>
      <c r="U858" s="429"/>
      <c r="V858" s="429"/>
      <c r="W858" s="429"/>
      <c r="Y858" s="430"/>
    </row>
    <row r="859" spans="5:25" x14ac:dyDescent="0.3">
      <c r="E859" s="279"/>
      <c r="F859" s="279"/>
      <c r="G859" s="279"/>
      <c r="H859" s="431"/>
      <c r="U859" s="429"/>
      <c r="V859" s="429"/>
      <c r="W859" s="429"/>
      <c r="Y859" s="430"/>
    </row>
    <row r="860" spans="5:25" x14ac:dyDescent="0.3">
      <c r="E860" s="279"/>
      <c r="F860" s="279"/>
      <c r="G860" s="279"/>
      <c r="H860" s="432"/>
    </row>
    <row r="861" spans="5:25" x14ac:dyDescent="0.3">
      <c r="E861" s="279"/>
      <c r="F861" s="279"/>
      <c r="G861" s="279"/>
      <c r="H861" s="432"/>
    </row>
    <row r="862" spans="5:25" x14ac:dyDescent="0.3">
      <c r="E862" s="279"/>
      <c r="F862" s="279"/>
      <c r="G862" s="279"/>
      <c r="H862" s="432"/>
    </row>
    <row r="863" spans="5:25" x14ac:dyDescent="0.3">
      <c r="E863" s="279"/>
      <c r="F863" s="279"/>
      <c r="G863" s="279"/>
      <c r="H863" s="432"/>
    </row>
    <row r="864" spans="5:25" x14ac:dyDescent="0.3">
      <c r="E864" s="279"/>
      <c r="F864" s="279"/>
      <c r="G864" s="279"/>
      <c r="H864" s="432"/>
    </row>
    <row r="865" spans="5:8" x14ac:dyDescent="0.3">
      <c r="E865" s="279"/>
      <c r="F865" s="279"/>
      <c r="G865" s="279"/>
      <c r="H865" s="432"/>
    </row>
    <row r="866" spans="5:8" x14ac:dyDescent="0.3">
      <c r="E866" s="279"/>
      <c r="F866" s="279"/>
      <c r="G866" s="279"/>
      <c r="H866" s="432"/>
    </row>
    <row r="867" spans="5:8" x14ac:dyDescent="0.3">
      <c r="E867" s="279"/>
      <c r="F867" s="279"/>
      <c r="G867" s="279"/>
      <c r="H867" s="432"/>
    </row>
    <row r="868" spans="5:8" x14ac:dyDescent="0.3">
      <c r="E868" s="279"/>
      <c r="F868" s="279"/>
      <c r="G868" s="279"/>
      <c r="H868" s="432"/>
    </row>
    <row r="869" spans="5:8" x14ac:dyDescent="0.3">
      <c r="E869" s="279"/>
      <c r="F869" s="279"/>
      <c r="G869" s="279"/>
      <c r="H869" s="432"/>
    </row>
    <row r="870" spans="5:8" x14ac:dyDescent="0.3">
      <c r="E870" s="279"/>
      <c r="F870" s="279"/>
      <c r="G870" s="279"/>
      <c r="H870" s="432"/>
    </row>
    <row r="871" spans="5:8" x14ac:dyDescent="0.3">
      <c r="E871" s="279"/>
      <c r="F871" s="279"/>
      <c r="G871" s="279"/>
      <c r="H871" s="432"/>
    </row>
    <row r="872" spans="5:8" x14ac:dyDescent="0.3">
      <c r="E872" s="279"/>
      <c r="F872" s="279"/>
      <c r="G872" s="279"/>
      <c r="H872" s="432"/>
    </row>
    <row r="873" spans="5:8" x14ac:dyDescent="0.3">
      <c r="E873" s="279"/>
      <c r="F873" s="279"/>
      <c r="G873" s="279"/>
      <c r="H873" s="432"/>
    </row>
    <row r="874" spans="5:8" x14ac:dyDescent="0.3">
      <c r="E874" s="279"/>
      <c r="F874" s="279"/>
      <c r="G874" s="279"/>
      <c r="H874" s="432"/>
    </row>
    <row r="875" spans="5:8" x14ac:dyDescent="0.3">
      <c r="E875" s="279"/>
      <c r="F875" s="279"/>
      <c r="G875" s="279"/>
      <c r="H875" s="432"/>
    </row>
    <row r="876" spans="5:8" x14ac:dyDescent="0.3">
      <c r="E876" s="279"/>
      <c r="F876" s="279"/>
      <c r="G876" s="279"/>
      <c r="H876" s="432"/>
    </row>
    <row r="877" spans="5:8" x14ac:dyDescent="0.3">
      <c r="E877" s="279"/>
      <c r="F877" s="279"/>
      <c r="G877" s="279"/>
      <c r="H877" s="432"/>
    </row>
    <row r="878" spans="5:8" x14ac:dyDescent="0.3">
      <c r="E878" s="279"/>
      <c r="F878" s="279"/>
      <c r="G878" s="279"/>
      <c r="H878" s="432"/>
    </row>
    <row r="879" spans="5:8" x14ac:dyDescent="0.3">
      <c r="E879" s="279"/>
      <c r="F879" s="279"/>
      <c r="G879" s="279"/>
      <c r="H879" s="432"/>
    </row>
    <row r="880" spans="5:8" x14ac:dyDescent="0.3">
      <c r="E880" s="279"/>
      <c r="F880" s="279"/>
      <c r="G880" s="279"/>
      <c r="H880" s="432"/>
    </row>
    <row r="881" spans="5:8" x14ac:dyDescent="0.3">
      <c r="E881" s="279"/>
      <c r="F881" s="279"/>
      <c r="G881" s="279"/>
      <c r="H881" s="432"/>
    </row>
    <row r="882" spans="5:8" x14ac:dyDescent="0.3">
      <c r="E882" s="279"/>
      <c r="F882" s="279"/>
      <c r="G882" s="279"/>
      <c r="H882" s="432"/>
    </row>
    <row r="883" spans="5:8" x14ac:dyDescent="0.3">
      <c r="E883" s="279"/>
      <c r="F883" s="279"/>
      <c r="G883" s="279"/>
      <c r="H883" s="431"/>
    </row>
    <row r="884" spans="5:8" x14ac:dyDescent="0.3">
      <c r="E884" s="279"/>
      <c r="F884" s="279"/>
      <c r="G884" s="279"/>
      <c r="H884" s="431"/>
    </row>
    <row r="885" spans="5:8" x14ac:dyDescent="0.3">
      <c r="E885" s="279"/>
      <c r="F885" s="279"/>
      <c r="G885" s="279"/>
      <c r="H885" s="431"/>
    </row>
    <row r="886" spans="5:8" x14ac:dyDescent="0.3">
      <c r="E886" s="279"/>
      <c r="F886" s="279"/>
      <c r="G886" s="279"/>
      <c r="H886" s="431"/>
    </row>
    <row r="887" spans="5:8" x14ac:dyDescent="0.3">
      <c r="E887" s="279"/>
      <c r="F887" s="279"/>
      <c r="G887" s="279"/>
      <c r="H887" s="431"/>
    </row>
    <row r="888" spans="5:8" x14ac:dyDescent="0.3">
      <c r="E888" s="279"/>
      <c r="F888" s="279"/>
      <c r="G888" s="279"/>
      <c r="H888" s="431"/>
    </row>
    <row r="889" spans="5:8" x14ac:dyDescent="0.3">
      <c r="E889" s="279"/>
      <c r="F889" s="279"/>
      <c r="G889" s="279"/>
      <c r="H889" s="431"/>
    </row>
    <row r="890" spans="5:8" x14ac:dyDescent="0.3">
      <c r="E890" s="279"/>
      <c r="F890" s="279"/>
      <c r="G890" s="279"/>
      <c r="H890" s="431"/>
    </row>
    <row r="891" spans="5:8" x14ac:dyDescent="0.3">
      <c r="E891" s="279"/>
      <c r="F891" s="279"/>
      <c r="G891" s="279"/>
      <c r="H891" s="431"/>
    </row>
    <row r="892" spans="5:8" x14ac:dyDescent="0.3">
      <c r="E892" s="279"/>
      <c r="F892" s="279"/>
      <c r="G892" s="279"/>
      <c r="H892" s="431"/>
    </row>
    <row r="893" spans="5:8" x14ac:dyDescent="0.3">
      <c r="E893" s="279"/>
      <c r="F893" s="279"/>
      <c r="G893" s="279"/>
      <c r="H893" s="431"/>
    </row>
    <row r="894" spans="5:8" x14ac:dyDescent="0.3">
      <c r="E894" s="279"/>
      <c r="F894" s="279"/>
      <c r="G894" s="279"/>
      <c r="H894" s="431"/>
    </row>
    <row r="895" spans="5:8" x14ac:dyDescent="0.3">
      <c r="E895" s="279"/>
      <c r="F895" s="279"/>
      <c r="G895" s="279"/>
      <c r="H895" s="431"/>
    </row>
    <row r="896" spans="5:8" x14ac:dyDescent="0.3">
      <c r="E896" s="279"/>
      <c r="F896" s="279"/>
      <c r="G896" s="279"/>
      <c r="H896" s="431"/>
    </row>
    <row r="897" spans="5:8" x14ac:dyDescent="0.3">
      <c r="E897" s="279"/>
      <c r="F897" s="279"/>
      <c r="G897" s="279"/>
      <c r="H897" s="431"/>
    </row>
    <row r="898" spans="5:8" x14ac:dyDescent="0.3">
      <c r="E898" s="279"/>
      <c r="F898" s="279"/>
      <c r="G898" s="279"/>
      <c r="H898" s="431"/>
    </row>
    <row r="899" spans="5:8" x14ac:dyDescent="0.3">
      <c r="E899" s="279"/>
      <c r="F899" s="279"/>
      <c r="G899" s="279"/>
      <c r="H899" s="431"/>
    </row>
    <row r="900" spans="5:8" x14ac:dyDescent="0.3">
      <c r="E900" s="279"/>
      <c r="F900" s="279"/>
      <c r="G900" s="279"/>
      <c r="H900" s="431"/>
    </row>
    <row r="901" spans="5:8" x14ac:dyDescent="0.3">
      <c r="E901" s="279"/>
      <c r="F901" s="279"/>
      <c r="G901" s="279"/>
      <c r="H901" s="431"/>
    </row>
    <row r="902" spans="5:8" x14ac:dyDescent="0.3">
      <c r="E902" s="279"/>
      <c r="F902" s="279"/>
      <c r="G902" s="279"/>
      <c r="H902" s="431"/>
    </row>
    <row r="903" spans="5:8" x14ac:dyDescent="0.3">
      <c r="E903" s="279"/>
      <c r="F903" s="279"/>
      <c r="G903" s="279"/>
      <c r="H903" s="431"/>
    </row>
    <row r="904" spans="5:8" x14ac:dyDescent="0.3">
      <c r="E904" s="279"/>
      <c r="F904" s="279"/>
      <c r="G904" s="279"/>
      <c r="H904" s="431"/>
    </row>
    <row r="905" spans="5:8" x14ac:dyDescent="0.3">
      <c r="E905" s="279"/>
      <c r="F905" s="279"/>
      <c r="G905" s="279"/>
      <c r="H905" s="431"/>
    </row>
    <row r="906" spans="5:8" x14ac:dyDescent="0.3">
      <c r="E906" s="279"/>
      <c r="F906" s="279"/>
      <c r="G906" s="279"/>
      <c r="H906" s="431"/>
    </row>
    <row r="907" spans="5:8" x14ac:dyDescent="0.3">
      <c r="E907" s="279"/>
      <c r="F907" s="279"/>
      <c r="G907" s="279"/>
      <c r="H907" s="431"/>
    </row>
    <row r="908" spans="5:8" x14ac:dyDescent="0.3">
      <c r="E908" s="279"/>
      <c r="F908" s="279"/>
      <c r="G908" s="279"/>
      <c r="H908" s="432"/>
    </row>
    <row r="909" spans="5:8" x14ac:dyDescent="0.3">
      <c r="E909" s="279"/>
      <c r="F909" s="279"/>
      <c r="G909" s="279"/>
      <c r="H909" s="432"/>
    </row>
    <row r="910" spans="5:8" x14ac:dyDescent="0.3">
      <c r="E910" s="279"/>
      <c r="F910" s="279"/>
      <c r="G910" s="279"/>
      <c r="H910" s="432"/>
    </row>
    <row r="911" spans="5:8" x14ac:dyDescent="0.3">
      <c r="E911" s="279"/>
      <c r="F911" s="279"/>
      <c r="G911" s="279"/>
      <c r="H911" s="432"/>
    </row>
    <row r="912" spans="5:8" x14ac:dyDescent="0.3">
      <c r="E912" s="279"/>
      <c r="F912" s="279"/>
      <c r="G912" s="279"/>
      <c r="H912" s="432"/>
    </row>
    <row r="913" spans="5:8" x14ac:dyDescent="0.3">
      <c r="E913" s="279"/>
      <c r="F913" s="279"/>
      <c r="G913" s="279"/>
      <c r="H913" s="432"/>
    </row>
    <row r="914" spans="5:8" x14ac:dyDescent="0.3">
      <c r="E914" s="279"/>
      <c r="F914" s="279"/>
      <c r="G914" s="279"/>
      <c r="H914" s="432"/>
    </row>
    <row r="915" spans="5:8" x14ac:dyDescent="0.3">
      <c r="E915" s="279"/>
      <c r="F915" s="279"/>
      <c r="G915" s="279"/>
      <c r="H915" s="432"/>
    </row>
    <row r="916" spans="5:8" x14ac:dyDescent="0.3">
      <c r="E916" s="279"/>
      <c r="F916" s="279"/>
      <c r="G916" s="279"/>
      <c r="H916" s="432"/>
    </row>
    <row r="917" spans="5:8" x14ac:dyDescent="0.3">
      <c r="E917" s="279"/>
      <c r="F917" s="279"/>
      <c r="G917" s="279"/>
      <c r="H917" s="432"/>
    </row>
    <row r="918" spans="5:8" x14ac:dyDescent="0.3">
      <c r="E918" s="279"/>
      <c r="F918" s="279"/>
      <c r="G918" s="279"/>
      <c r="H918" s="432"/>
    </row>
    <row r="919" spans="5:8" x14ac:dyDescent="0.3">
      <c r="E919" s="279"/>
      <c r="F919" s="279"/>
      <c r="G919" s="279"/>
      <c r="H919" s="432"/>
    </row>
    <row r="920" spans="5:8" x14ac:dyDescent="0.3">
      <c r="E920" s="279"/>
      <c r="F920" s="279"/>
      <c r="G920" s="279"/>
      <c r="H920" s="432"/>
    </row>
    <row r="921" spans="5:8" x14ac:dyDescent="0.3">
      <c r="E921" s="279"/>
      <c r="F921" s="279"/>
      <c r="G921" s="279"/>
      <c r="H921" s="432"/>
    </row>
    <row r="922" spans="5:8" x14ac:dyDescent="0.3">
      <c r="E922" s="279"/>
      <c r="F922" s="279"/>
      <c r="G922" s="279"/>
      <c r="H922" s="432"/>
    </row>
    <row r="923" spans="5:8" x14ac:dyDescent="0.3">
      <c r="E923" s="279"/>
      <c r="F923" s="279"/>
      <c r="G923" s="279"/>
      <c r="H923" s="432"/>
    </row>
    <row r="924" spans="5:8" x14ac:dyDescent="0.3">
      <c r="E924" s="279"/>
      <c r="F924" s="279"/>
      <c r="G924" s="279"/>
      <c r="H924" s="432"/>
    </row>
    <row r="925" spans="5:8" x14ac:dyDescent="0.3">
      <c r="E925" s="279"/>
      <c r="F925" s="279"/>
      <c r="G925" s="279"/>
      <c r="H925" s="432"/>
    </row>
    <row r="926" spans="5:8" x14ac:dyDescent="0.3">
      <c r="E926" s="279"/>
      <c r="F926" s="279"/>
      <c r="G926" s="279"/>
      <c r="H926" s="432"/>
    </row>
    <row r="927" spans="5:8" x14ac:dyDescent="0.3">
      <c r="E927" s="279"/>
      <c r="F927" s="279"/>
      <c r="G927" s="279"/>
      <c r="H927" s="431"/>
    </row>
    <row r="928" spans="5:8" x14ac:dyDescent="0.3">
      <c r="E928" s="279"/>
      <c r="F928" s="279"/>
      <c r="G928" s="279"/>
      <c r="H928" s="431"/>
    </row>
    <row r="929" spans="5:8" x14ac:dyDescent="0.3">
      <c r="E929" s="279"/>
      <c r="F929" s="279"/>
      <c r="G929" s="279"/>
      <c r="H929" s="431"/>
    </row>
    <row r="930" spans="5:8" x14ac:dyDescent="0.3">
      <c r="E930" s="279"/>
      <c r="F930" s="279"/>
      <c r="G930" s="279"/>
      <c r="H930" s="431"/>
    </row>
    <row r="931" spans="5:8" x14ac:dyDescent="0.3">
      <c r="E931" s="279"/>
      <c r="F931" s="279"/>
      <c r="G931" s="279"/>
      <c r="H931" s="431"/>
    </row>
    <row r="932" spans="5:8" x14ac:dyDescent="0.3">
      <c r="E932" s="279"/>
      <c r="F932" s="279"/>
      <c r="G932" s="279"/>
      <c r="H932" s="431"/>
    </row>
    <row r="933" spans="5:8" x14ac:dyDescent="0.3">
      <c r="E933" s="279"/>
      <c r="F933" s="279"/>
      <c r="G933" s="279"/>
      <c r="H933" s="431"/>
    </row>
    <row r="934" spans="5:8" x14ac:dyDescent="0.3">
      <c r="E934" s="279"/>
      <c r="F934" s="279"/>
      <c r="G934" s="279"/>
      <c r="H934" s="431"/>
    </row>
    <row r="935" spans="5:8" x14ac:dyDescent="0.3">
      <c r="E935" s="279"/>
      <c r="F935" s="279"/>
      <c r="G935" s="279"/>
      <c r="H935" s="431"/>
    </row>
    <row r="936" spans="5:8" x14ac:dyDescent="0.3">
      <c r="E936" s="279"/>
      <c r="F936" s="279"/>
      <c r="G936" s="279"/>
      <c r="H936" s="431"/>
    </row>
    <row r="937" spans="5:8" x14ac:dyDescent="0.3">
      <c r="E937" s="279"/>
      <c r="F937" s="279"/>
      <c r="G937" s="279"/>
      <c r="H937" s="431"/>
    </row>
    <row r="938" spans="5:8" x14ac:dyDescent="0.3">
      <c r="E938" s="279"/>
      <c r="F938" s="279"/>
      <c r="G938" s="279"/>
      <c r="H938" s="431"/>
    </row>
    <row r="939" spans="5:8" x14ac:dyDescent="0.3">
      <c r="E939" s="279"/>
      <c r="F939" s="279"/>
      <c r="G939" s="279"/>
      <c r="H939" s="431"/>
    </row>
    <row r="940" spans="5:8" x14ac:dyDescent="0.3">
      <c r="E940" s="279"/>
      <c r="F940" s="279"/>
      <c r="G940" s="279"/>
      <c r="H940" s="431"/>
    </row>
    <row r="941" spans="5:8" x14ac:dyDescent="0.3">
      <c r="E941" s="279"/>
      <c r="F941" s="279"/>
      <c r="G941" s="279"/>
      <c r="H941" s="431"/>
    </row>
    <row r="942" spans="5:8" x14ac:dyDescent="0.3">
      <c r="E942" s="279"/>
      <c r="F942" s="279"/>
      <c r="G942" s="279"/>
      <c r="H942" s="431"/>
    </row>
    <row r="943" spans="5:8" x14ac:dyDescent="0.3">
      <c r="E943" s="279"/>
      <c r="F943" s="279"/>
      <c r="G943" s="279"/>
      <c r="H943" s="431"/>
    </row>
    <row r="944" spans="5:8" x14ac:dyDescent="0.3">
      <c r="E944" s="279"/>
      <c r="F944" s="279"/>
      <c r="G944" s="279"/>
      <c r="H944" s="431"/>
    </row>
    <row r="945" spans="5:8" x14ac:dyDescent="0.3">
      <c r="E945" s="279"/>
      <c r="F945" s="279"/>
      <c r="G945" s="279"/>
      <c r="H945" s="431"/>
    </row>
    <row r="946" spans="5:8" x14ac:dyDescent="0.3">
      <c r="E946" s="279"/>
      <c r="F946" s="279"/>
      <c r="G946" s="279"/>
      <c r="H946" s="431"/>
    </row>
    <row r="947" spans="5:8" x14ac:dyDescent="0.3">
      <c r="E947" s="279"/>
      <c r="F947" s="279"/>
      <c r="G947" s="279"/>
      <c r="H947" s="431"/>
    </row>
    <row r="948" spans="5:8" x14ac:dyDescent="0.3">
      <c r="E948" s="279"/>
      <c r="F948" s="279"/>
      <c r="G948" s="279"/>
      <c r="H948" s="431"/>
    </row>
    <row r="949" spans="5:8" x14ac:dyDescent="0.3">
      <c r="E949" s="279"/>
      <c r="F949" s="279"/>
      <c r="G949" s="279"/>
      <c r="H949" s="431"/>
    </row>
    <row r="950" spans="5:8" x14ac:dyDescent="0.3">
      <c r="E950" s="279"/>
      <c r="F950" s="279"/>
      <c r="G950" s="279"/>
      <c r="H950" s="432"/>
    </row>
    <row r="951" spans="5:8" x14ac:dyDescent="0.3">
      <c r="E951" s="279"/>
      <c r="F951" s="279"/>
      <c r="G951" s="279"/>
      <c r="H951" s="432"/>
    </row>
    <row r="952" spans="5:8" x14ac:dyDescent="0.3">
      <c r="E952" s="279"/>
      <c r="F952" s="279"/>
      <c r="G952" s="279"/>
      <c r="H952" s="432"/>
    </row>
    <row r="953" spans="5:8" x14ac:dyDescent="0.3">
      <c r="E953" s="279"/>
      <c r="F953" s="279"/>
      <c r="G953" s="279"/>
      <c r="H953" s="432"/>
    </row>
    <row r="954" spans="5:8" x14ac:dyDescent="0.3">
      <c r="E954" s="279"/>
      <c r="F954" s="279"/>
      <c r="G954" s="279"/>
      <c r="H954" s="432"/>
    </row>
    <row r="955" spans="5:8" x14ac:dyDescent="0.3">
      <c r="E955" s="279"/>
      <c r="F955" s="279"/>
      <c r="G955" s="279"/>
      <c r="H955" s="432"/>
    </row>
    <row r="956" spans="5:8" x14ac:dyDescent="0.3">
      <c r="E956" s="279"/>
      <c r="F956" s="279"/>
      <c r="G956" s="279"/>
      <c r="H956" s="432"/>
    </row>
    <row r="957" spans="5:8" x14ac:dyDescent="0.3">
      <c r="E957" s="279"/>
      <c r="F957" s="279"/>
      <c r="G957" s="279"/>
      <c r="H957" s="432"/>
    </row>
    <row r="958" spans="5:8" x14ac:dyDescent="0.3">
      <c r="E958" s="279"/>
      <c r="F958" s="279"/>
      <c r="G958" s="279"/>
      <c r="H958" s="432"/>
    </row>
    <row r="959" spans="5:8" x14ac:dyDescent="0.3">
      <c r="E959" s="279"/>
      <c r="F959" s="279"/>
      <c r="G959" s="279"/>
      <c r="H959" s="432"/>
    </row>
    <row r="960" spans="5:8" x14ac:dyDescent="0.3">
      <c r="E960" s="279"/>
      <c r="F960" s="279"/>
      <c r="G960" s="279"/>
      <c r="H960" s="432"/>
    </row>
    <row r="961" spans="5:8" x14ac:dyDescent="0.3">
      <c r="E961" s="279"/>
      <c r="F961" s="279"/>
      <c r="G961" s="279"/>
      <c r="H961" s="432"/>
    </row>
    <row r="962" spans="5:8" x14ac:dyDescent="0.3">
      <c r="E962" s="279"/>
      <c r="F962" s="279"/>
      <c r="G962" s="279"/>
      <c r="H962" s="432"/>
    </row>
    <row r="963" spans="5:8" x14ac:dyDescent="0.3">
      <c r="E963" s="279"/>
      <c r="F963" s="279"/>
      <c r="G963" s="279"/>
      <c r="H963" s="432"/>
    </row>
    <row r="964" spans="5:8" x14ac:dyDescent="0.3">
      <c r="E964" s="279"/>
      <c r="F964" s="279"/>
      <c r="G964" s="279"/>
      <c r="H964" s="432"/>
    </row>
    <row r="965" spans="5:8" x14ac:dyDescent="0.3">
      <c r="E965" s="279"/>
      <c r="F965" s="279"/>
      <c r="G965" s="279"/>
      <c r="H965" s="432"/>
    </row>
    <row r="966" spans="5:8" x14ac:dyDescent="0.3">
      <c r="E966" s="279"/>
      <c r="F966" s="279"/>
      <c r="G966" s="279"/>
      <c r="H966" s="432"/>
    </row>
    <row r="967" spans="5:8" x14ac:dyDescent="0.3">
      <c r="E967" s="279"/>
      <c r="F967" s="279"/>
      <c r="G967" s="279"/>
      <c r="H967" s="432"/>
    </row>
    <row r="968" spans="5:8" x14ac:dyDescent="0.3">
      <c r="E968" s="279"/>
      <c r="F968" s="279"/>
      <c r="G968" s="279"/>
      <c r="H968" s="432"/>
    </row>
    <row r="969" spans="5:8" x14ac:dyDescent="0.3">
      <c r="E969" s="279"/>
      <c r="F969" s="279"/>
      <c r="G969" s="279"/>
      <c r="H969" s="432"/>
    </row>
    <row r="970" spans="5:8" x14ac:dyDescent="0.3">
      <c r="E970" s="279"/>
      <c r="F970" s="279"/>
      <c r="G970" s="279"/>
      <c r="H970" s="432"/>
    </row>
    <row r="971" spans="5:8" x14ac:dyDescent="0.3">
      <c r="E971" s="279"/>
      <c r="F971" s="279"/>
      <c r="G971" s="279"/>
      <c r="H971" s="431"/>
    </row>
    <row r="972" spans="5:8" x14ac:dyDescent="0.3">
      <c r="E972" s="279"/>
      <c r="F972" s="279"/>
      <c r="G972" s="279"/>
      <c r="H972" s="431"/>
    </row>
    <row r="973" spans="5:8" x14ac:dyDescent="0.3">
      <c r="E973" s="279"/>
      <c r="F973" s="279"/>
      <c r="G973" s="279"/>
      <c r="H973" s="431"/>
    </row>
    <row r="974" spans="5:8" x14ac:dyDescent="0.3">
      <c r="E974" s="279"/>
      <c r="F974" s="279"/>
      <c r="G974" s="279"/>
      <c r="H974" s="431"/>
    </row>
    <row r="975" spans="5:8" x14ac:dyDescent="0.3">
      <c r="E975" s="279"/>
      <c r="F975" s="279"/>
      <c r="G975" s="279"/>
      <c r="H975" s="431"/>
    </row>
    <row r="976" spans="5:8" x14ac:dyDescent="0.3">
      <c r="E976" s="279"/>
      <c r="F976" s="279"/>
      <c r="G976" s="279"/>
      <c r="H976" s="431"/>
    </row>
    <row r="977" spans="5:8" x14ac:dyDescent="0.3">
      <c r="E977" s="279"/>
      <c r="F977" s="279"/>
      <c r="G977" s="279"/>
      <c r="H977" s="431"/>
    </row>
    <row r="978" spans="5:8" x14ac:dyDescent="0.3">
      <c r="E978" s="279"/>
      <c r="F978" s="279"/>
      <c r="G978" s="279"/>
      <c r="H978" s="431"/>
    </row>
    <row r="979" spans="5:8" x14ac:dyDescent="0.3">
      <c r="E979" s="279"/>
      <c r="F979" s="279"/>
      <c r="G979" s="279"/>
      <c r="H979" s="431"/>
    </row>
    <row r="980" spans="5:8" x14ac:dyDescent="0.3">
      <c r="E980" s="279"/>
      <c r="F980" s="279"/>
      <c r="G980" s="279"/>
      <c r="H980" s="431"/>
    </row>
    <row r="981" spans="5:8" x14ac:dyDescent="0.3">
      <c r="E981" s="279"/>
      <c r="F981" s="279"/>
      <c r="G981" s="279"/>
      <c r="H981" s="431"/>
    </row>
    <row r="982" spans="5:8" x14ac:dyDescent="0.3">
      <c r="E982" s="279"/>
      <c r="F982" s="279"/>
      <c r="G982" s="279"/>
      <c r="H982" s="431"/>
    </row>
    <row r="983" spans="5:8" x14ac:dyDescent="0.3">
      <c r="E983" s="279"/>
      <c r="F983" s="279"/>
      <c r="G983" s="279"/>
      <c r="H983" s="431"/>
    </row>
    <row r="984" spans="5:8" x14ac:dyDescent="0.3">
      <c r="E984" s="279"/>
      <c r="F984" s="279"/>
      <c r="G984" s="279"/>
      <c r="H984" s="431"/>
    </row>
    <row r="985" spans="5:8" x14ac:dyDescent="0.3">
      <c r="E985" s="279"/>
      <c r="F985" s="279"/>
      <c r="G985" s="279"/>
      <c r="H985" s="431"/>
    </row>
    <row r="986" spans="5:8" x14ac:dyDescent="0.3">
      <c r="E986" s="279"/>
      <c r="F986" s="279"/>
      <c r="G986" s="279"/>
      <c r="H986" s="431"/>
    </row>
    <row r="987" spans="5:8" x14ac:dyDescent="0.3">
      <c r="E987" s="279"/>
      <c r="F987" s="279"/>
      <c r="G987" s="279"/>
      <c r="H987" s="432"/>
    </row>
    <row r="988" spans="5:8" x14ac:dyDescent="0.3">
      <c r="E988" s="279"/>
      <c r="F988" s="279"/>
      <c r="G988" s="279"/>
      <c r="H988" s="432"/>
    </row>
    <row r="989" spans="5:8" x14ac:dyDescent="0.3">
      <c r="E989" s="279"/>
      <c r="F989" s="279"/>
      <c r="G989" s="279"/>
      <c r="H989" s="432"/>
    </row>
    <row r="990" spans="5:8" x14ac:dyDescent="0.3">
      <c r="E990" s="279"/>
      <c r="F990" s="279"/>
      <c r="G990" s="279"/>
      <c r="H990" s="432"/>
    </row>
    <row r="991" spans="5:8" x14ac:dyDescent="0.3">
      <c r="E991" s="279"/>
      <c r="F991" s="279"/>
      <c r="G991" s="279"/>
      <c r="H991" s="432"/>
    </row>
    <row r="992" spans="5:8" x14ac:dyDescent="0.3">
      <c r="E992" s="279"/>
      <c r="F992" s="279"/>
      <c r="G992" s="279"/>
      <c r="H992" s="432"/>
    </row>
    <row r="993" spans="5:8" x14ac:dyDescent="0.3">
      <c r="E993" s="279"/>
      <c r="F993" s="279"/>
      <c r="G993" s="279"/>
      <c r="H993" s="432"/>
    </row>
    <row r="994" spans="5:8" x14ac:dyDescent="0.3">
      <c r="E994" s="279"/>
      <c r="F994" s="279"/>
      <c r="G994" s="279"/>
      <c r="H994" s="432"/>
    </row>
    <row r="995" spans="5:8" x14ac:dyDescent="0.3">
      <c r="E995" s="279"/>
      <c r="F995" s="279"/>
      <c r="G995" s="279"/>
      <c r="H995" s="432"/>
    </row>
    <row r="996" spans="5:8" x14ac:dyDescent="0.3">
      <c r="E996" s="279"/>
      <c r="F996" s="279"/>
      <c r="G996" s="279"/>
      <c r="H996" s="432"/>
    </row>
    <row r="997" spans="5:8" x14ac:dyDescent="0.3">
      <c r="E997" s="279"/>
      <c r="F997" s="279"/>
      <c r="G997" s="279"/>
      <c r="H997" s="432"/>
    </row>
    <row r="998" spans="5:8" x14ac:dyDescent="0.3">
      <c r="E998" s="279"/>
      <c r="F998" s="279"/>
      <c r="G998" s="279"/>
      <c r="H998" s="432"/>
    </row>
    <row r="999" spans="5:8" x14ac:dyDescent="0.3">
      <c r="E999" s="279"/>
      <c r="F999" s="279"/>
      <c r="G999" s="279"/>
      <c r="H999" s="432"/>
    </row>
    <row r="1000" spans="5:8" x14ac:dyDescent="0.3">
      <c r="E1000" s="279"/>
      <c r="F1000" s="279"/>
      <c r="G1000" s="279"/>
      <c r="H1000" s="432"/>
    </row>
    <row r="1001" spans="5:8" x14ac:dyDescent="0.3">
      <c r="E1001" s="279"/>
      <c r="F1001" s="279"/>
      <c r="G1001" s="279"/>
      <c r="H1001" s="432"/>
    </row>
    <row r="1002" spans="5:8" x14ac:dyDescent="0.3">
      <c r="E1002" s="279"/>
      <c r="F1002" s="279"/>
      <c r="G1002" s="279"/>
      <c r="H1002" s="432"/>
    </row>
    <row r="1003" spans="5:8" x14ac:dyDescent="0.3">
      <c r="E1003" s="279"/>
      <c r="F1003" s="279"/>
      <c r="G1003" s="279"/>
      <c r="H1003" s="432"/>
    </row>
    <row r="1004" spans="5:8" x14ac:dyDescent="0.3">
      <c r="E1004" s="279"/>
      <c r="F1004" s="279"/>
      <c r="G1004" s="279"/>
      <c r="H1004" s="432"/>
    </row>
    <row r="1005" spans="5:8" x14ac:dyDescent="0.3">
      <c r="E1005" s="279"/>
      <c r="F1005" s="279"/>
      <c r="G1005" s="279"/>
      <c r="H1005" s="432"/>
    </row>
    <row r="1006" spans="5:8" x14ac:dyDescent="0.3">
      <c r="E1006" s="279"/>
      <c r="F1006" s="279"/>
      <c r="G1006" s="279"/>
      <c r="H1006" s="432"/>
    </row>
    <row r="1007" spans="5:8" x14ac:dyDescent="0.3">
      <c r="E1007" s="279"/>
      <c r="F1007" s="279"/>
      <c r="G1007" s="279"/>
      <c r="H1007" s="432"/>
    </row>
    <row r="1008" spans="5:8" x14ac:dyDescent="0.3">
      <c r="E1008" s="279"/>
      <c r="F1008" s="279"/>
      <c r="G1008" s="279"/>
      <c r="H1008" s="432"/>
    </row>
    <row r="1009" spans="5:8" x14ac:dyDescent="0.3">
      <c r="E1009" s="279"/>
      <c r="F1009" s="279"/>
      <c r="G1009" s="279"/>
      <c r="H1009" s="432"/>
    </row>
    <row r="1010" spans="5:8" x14ac:dyDescent="0.3">
      <c r="E1010" s="279"/>
      <c r="F1010" s="279"/>
      <c r="G1010" s="279"/>
      <c r="H1010" s="432"/>
    </row>
    <row r="1011" spans="5:8" x14ac:dyDescent="0.3">
      <c r="E1011" s="279"/>
      <c r="F1011" s="279"/>
      <c r="G1011" s="279"/>
      <c r="H1011" s="432"/>
    </row>
    <row r="1012" spans="5:8" x14ac:dyDescent="0.3">
      <c r="E1012" s="279"/>
      <c r="F1012" s="279"/>
      <c r="G1012" s="279"/>
      <c r="H1012" s="432"/>
    </row>
    <row r="1013" spans="5:8" x14ac:dyDescent="0.3">
      <c r="E1013" s="279"/>
      <c r="F1013" s="279"/>
      <c r="G1013" s="279"/>
      <c r="H1013" s="432"/>
    </row>
    <row r="1014" spans="5:8" x14ac:dyDescent="0.3">
      <c r="E1014" s="279"/>
      <c r="F1014" s="279"/>
      <c r="G1014" s="279"/>
      <c r="H1014" s="432"/>
    </row>
    <row r="1015" spans="5:8" x14ac:dyDescent="0.3">
      <c r="E1015" s="279"/>
      <c r="F1015" s="279"/>
      <c r="G1015" s="279"/>
      <c r="H1015" s="431"/>
    </row>
    <row r="1016" spans="5:8" x14ac:dyDescent="0.3">
      <c r="E1016" s="279"/>
      <c r="F1016" s="279"/>
      <c r="G1016" s="279"/>
      <c r="H1016" s="431"/>
    </row>
    <row r="1017" spans="5:8" x14ac:dyDescent="0.3">
      <c r="E1017" s="279"/>
      <c r="F1017" s="279"/>
      <c r="G1017" s="279"/>
      <c r="H1017" s="431"/>
    </row>
    <row r="1018" spans="5:8" x14ac:dyDescent="0.3">
      <c r="E1018" s="279"/>
      <c r="F1018" s="279"/>
      <c r="G1018" s="279"/>
      <c r="H1018" s="431"/>
    </row>
    <row r="1019" spans="5:8" x14ac:dyDescent="0.3">
      <c r="E1019" s="279"/>
      <c r="F1019" s="279"/>
      <c r="G1019" s="279"/>
      <c r="H1019" s="431"/>
    </row>
    <row r="1020" spans="5:8" x14ac:dyDescent="0.3">
      <c r="E1020" s="279"/>
      <c r="F1020" s="279"/>
      <c r="G1020" s="279"/>
      <c r="H1020" s="431"/>
    </row>
    <row r="1021" spans="5:8" x14ac:dyDescent="0.3">
      <c r="E1021" s="279"/>
      <c r="F1021" s="279"/>
      <c r="G1021" s="279"/>
      <c r="H1021" s="431"/>
    </row>
    <row r="1022" spans="5:8" x14ac:dyDescent="0.3">
      <c r="E1022" s="279"/>
      <c r="F1022" s="279"/>
      <c r="G1022" s="279"/>
      <c r="H1022" s="431"/>
    </row>
    <row r="1023" spans="5:8" x14ac:dyDescent="0.3">
      <c r="E1023" s="279"/>
      <c r="F1023" s="279"/>
      <c r="G1023" s="279"/>
      <c r="H1023" s="431"/>
    </row>
    <row r="1024" spans="5:8" x14ac:dyDescent="0.3">
      <c r="E1024" s="279"/>
      <c r="F1024" s="279"/>
      <c r="G1024" s="279"/>
      <c r="H1024" s="431"/>
    </row>
    <row r="1025" spans="5:8" x14ac:dyDescent="0.3">
      <c r="E1025" s="279"/>
      <c r="F1025" s="279"/>
      <c r="G1025" s="279"/>
      <c r="H1025" s="431"/>
    </row>
    <row r="1026" spans="5:8" x14ac:dyDescent="0.3">
      <c r="E1026" s="279"/>
      <c r="F1026" s="279"/>
      <c r="G1026" s="279"/>
      <c r="H1026" s="431"/>
    </row>
    <row r="1027" spans="5:8" x14ac:dyDescent="0.3">
      <c r="E1027" s="279"/>
      <c r="F1027" s="279"/>
      <c r="G1027" s="279"/>
      <c r="H1027" s="431"/>
    </row>
    <row r="1028" spans="5:8" x14ac:dyDescent="0.3">
      <c r="E1028" s="279"/>
      <c r="F1028" s="279"/>
      <c r="G1028" s="279"/>
      <c r="H1028" s="431"/>
    </row>
    <row r="1029" spans="5:8" x14ac:dyDescent="0.3">
      <c r="E1029" s="279"/>
      <c r="F1029" s="279"/>
      <c r="G1029" s="279"/>
      <c r="H1029" s="431"/>
    </row>
    <row r="1030" spans="5:8" x14ac:dyDescent="0.3">
      <c r="E1030" s="279"/>
      <c r="F1030" s="279"/>
      <c r="G1030" s="279"/>
      <c r="H1030" s="431"/>
    </row>
    <row r="1031" spans="5:8" x14ac:dyDescent="0.3">
      <c r="E1031" s="279"/>
      <c r="F1031" s="279"/>
      <c r="G1031" s="279"/>
      <c r="H1031" s="431"/>
    </row>
    <row r="1032" spans="5:8" x14ac:dyDescent="0.3">
      <c r="E1032" s="279"/>
      <c r="F1032" s="279"/>
      <c r="G1032" s="279"/>
      <c r="H1032" s="431"/>
    </row>
    <row r="1033" spans="5:8" x14ac:dyDescent="0.3">
      <c r="E1033" s="279"/>
      <c r="F1033" s="279"/>
      <c r="G1033" s="279"/>
      <c r="H1033" s="431"/>
    </row>
    <row r="1034" spans="5:8" x14ac:dyDescent="0.3">
      <c r="E1034" s="279"/>
      <c r="F1034" s="279"/>
      <c r="G1034" s="279"/>
      <c r="H1034" s="431"/>
    </row>
    <row r="1035" spans="5:8" x14ac:dyDescent="0.3">
      <c r="E1035" s="279"/>
      <c r="F1035" s="279"/>
      <c r="G1035" s="279"/>
      <c r="H1035" s="431"/>
    </row>
    <row r="1036" spans="5:8" x14ac:dyDescent="0.3">
      <c r="E1036" s="279"/>
      <c r="F1036" s="279"/>
      <c r="G1036" s="279"/>
      <c r="H1036" s="431"/>
    </row>
    <row r="1037" spans="5:8" x14ac:dyDescent="0.3">
      <c r="E1037" s="279"/>
      <c r="F1037" s="279"/>
      <c r="G1037" s="279"/>
      <c r="H1037" s="431"/>
    </row>
    <row r="1038" spans="5:8" x14ac:dyDescent="0.3">
      <c r="E1038" s="279"/>
      <c r="F1038" s="279"/>
      <c r="G1038" s="279"/>
      <c r="H1038" s="431"/>
    </row>
    <row r="1039" spans="5:8" x14ac:dyDescent="0.3">
      <c r="E1039" s="279"/>
      <c r="F1039" s="279"/>
      <c r="G1039" s="279"/>
      <c r="H1039" s="431"/>
    </row>
    <row r="1040" spans="5:8" x14ac:dyDescent="0.3">
      <c r="E1040" s="279"/>
      <c r="F1040" s="279"/>
      <c r="G1040" s="279"/>
      <c r="H1040" s="432"/>
    </row>
    <row r="1041" spans="5:8" x14ac:dyDescent="0.3">
      <c r="E1041" s="279"/>
      <c r="F1041" s="279"/>
      <c r="G1041" s="279"/>
      <c r="H1041" s="432"/>
    </row>
    <row r="1042" spans="5:8" x14ac:dyDescent="0.3">
      <c r="E1042" s="279"/>
      <c r="F1042" s="279"/>
      <c r="G1042" s="279"/>
      <c r="H1042" s="432"/>
    </row>
    <row r="1043" spans="5:8" x14ac:dyDescent="0.3">
      <c r="E1043" s="279"/>
      <c r="F1043" s="279"/>
      <c r="G1043" s="279"/>
      <c r="H1043" s="432"/>
    </row>
    <row r="1044" spans="5:8" x14ac:dyDescent="0.3">
      <c r="E1044" s="279"/>
      <c r="F1044" s="279"/>
      <c r="G1044" s="279"/>
      <c r="H1044" s="432"/>
    </row>
    <row r="1045" spans="5:8" x14ac:dyDescent="0.3">
      <c r="E1045" s="279"/>
      <c r="F1045" s="279"/>
      <c r="G1045" s="279"/>
      <c r="H1045" s="432"/>
    </row>
    <row r="1046" spans="5:8" x14ac:dyDescent="0.3">
      <c r="E1046" s="279"/>
      <c r="F1046" s="279"/>
      <c r="G1046" s="279"/>
      <c r="H1046" s="432"/>
    </row>
    <row r="1047" spans="5:8" x14ac:dyDescent="0.3">
      <c r="E1047" s="279"/>
      <c r="F1047" s="279"/>
      <c r="G1047" s="279"/>
      <c r="H1047" s="432"/>
    </row>
    <row r="1048" spans="5:8" x14ac:dyDescent="0.3">
      <c r="E1048" s="279"/>
      <c r="F1048" s="279"/>
      <c r="G1048" s="279"/>
      <c r="H1048" s="432"/>
    </row>
    <row r="1049" spans="5:8" x14ac:dyDescent="0.3">
      <c r="E1049" s="279"/>
      <c r="F1049" s="279"/>
      <c r="G1049" s="279"/>
      <c r="H1049" s="432"/>
    </row>
    <row r="1050" spans="5:8" x14ac:dyDescent="0.3">
      <c r="E1050" s="279"/>
      <c r="F1050" s="279"/>
      <c r="G1050" s="279"/>
      <c r="H1050" s="432"/>
    </row>
    <row r="1051" spans="5:8" x14ac:dyDescent="0.3">
      <c r="E1051" s="279"/>
      <c r="F1051" s="279"/>
      <c r="G1051" s="279"/>
      <c r="H1051" s="432"/>
    </row>
    <row r="1052" spans="5:8" x14ac:dyDescent="0.3">
      <c r="E1052" s="279"/>
      <c r="F1052" s="279"/>
      <c r="G1052" s="279"/>
      <c r="H1052" s="432"/>
    </row>
    <row r="1053" spans="5:8" x14ac:dyDescent="0.3">
      <c r="E1053" s="279"/>
      <c r="F1053" s="279"/>
      <c r="G1053" s="279"/>
      <c r="H1053" s="432"/>
    </row>
    <row r="1054" spans="5:8" x14ac:dyDescent="0.3">
      <c r="E1054" s="279"/>
      <c r="F1054" s="279"/>
      <c r="G1054" s="279"/>
      <c r="H1054" s="432"/>
    </row>
    <row r="1055" spans="5:8" x14ac:dyDescent="0.3">
      <c r="E1055" s="279"/>
      <c r="F1055" s="279"/>
      <c r="G1055" s="279"/>
      <c r="H1055" s="432"/>
    </row>
    <row r="1056" spans="5:8" x14ac:dyDescent="0.3">
      <c r="E1056" s="279"/>
      <c r="F1056" s="279"/>
      <c r="G1056" s="279"/>
      <c r="H1056" s="432"/>
    </row>
    <row r="1057" spans="5:8" x14ac:dyDescent="0.3">
      <c r="E1057" s="279"/>
      <c r="F1057" s="279"/>
      <c r="G1057" s="279"/>
      <c r="H1057" s="432"/>
    </row>
    <row r="1058" spans="5:8" x14ac:dyDescent="0.3">
      <c r="E1058" s="279"/>
      <c r="F1058" s="279"/>
      <c r="G1058" s="279"/>
      <c r="H1058" s="431"/>
    </row>
    <row r="1059" spans="5:8" x14ac:dyDescent="0.3">
      <c r="E1059" s="279"/>
      <c r="F1059" s="279"/>
      <c r="G1059" s="279"/>
      <c r="H1059" s="431"/>
    </row>
    <row r="1060" spans="5:8" x14ac:dyDescent="0.3">
      <c r="E1060" s="279"/>
      <c r="F1060" s="279"/>
      <c r="G1060" s="279"/>
      <c r="H1060" s="431"/>
    </row>
    <row r="1061" spans="5:8" x14ac:dyDescent="0.3">
      <c r="E1061" s="279"/>
      <c r="F1061" s="279"/>
      <c r="G1061" s="279"/>
      <c r="H1061" s="431"/>
    </row>
    <row r="1062" spans="5:8" x14ac:dyDescent="0.3">
      <c r="E1062" s="279"/>
      <c r="F1062" s="279"/>
      <c r="G1062" s="279"/>
      <c r="H1062" s="431"/>
    </row>
    <row r="1063" spans="5:8" x14ac:dyDescent="0.3">
      <c r="E1063" s="279"/>
      <c r="F1063" s="279"/>
      <c r="G1063" s="279"/>
      <c r="H1063" s="431"/>
    </row>
    <row r="1064" spans="5:8" x14ac:dyDescent="0.3">
      <c r="E1064" s="279"/>
      <c r="F1064" s="279"/>
      <c r="G1064" s="279"/>
      <c r="H1064" s="431"/>
    </row>
    <row r="1065" spans="5:8" x14ac:dyDescent="0.3">
      <c r="E1065" s="279"/>
      <c r="F1065" s="279"/>
      <c r="G1065" s="279"/>
      <c r="H1065" s="431"/>
    </row>
    <row r="1066" spans="5:8" x14ac:dyDescent="0.3">
      <c r="E1066" s="279"/>
      <c r="F1066" s="279"/>
      <c r="G1066" s="279"/>
      <c r="H1066" s="431"/>
    </row>
    <row r="1067" spans="5:8" x14ac:dyDescent="0.3">
      <c r="E1067" s="279"/>
      <c r="F1067" s="279"/>
      <c r="G1067" s="279"/>
      <c r="H1067" s="431"/>
    </row>
    <row r="1068" spans="5:8" x14ac:dyDescent="0.3">
      <c r="E1068" s="279"/>
      <c r="F1068" s="279"/>
      <c r="G1068" s="279"/>
      <c r="H1068" s="431"/>
    </row>
    <row r="1069" spans="5:8" x14ac:dyDescent="0.3">
      <c r="E1069" s="279"/>
      <c r="F1069" s="279"/>
      <c r="G1069" s="279"/>
      <c r="H1069" s="431"/>
    </row>
    <row r="1070" spans="5:8" x14ac:dyDescent="0.3">
      <c r="E1070" s="279"/>
      <c r="F1070" s="279"/>
      <c r="G1070" s="279"/>
      <c r="H1070" s="431"/>
    </row>
    <row r="1071" spans="5:8" x14ac:dyDescent="0.3">
      <c r="E1071" s="279"/>
      <c r="F1071" s="279"/>
      <c r="G1071" s="279"/>
      <c r="H1071" s="431"/>
    </row>
    <row r="1072" spans="5:8" x14ac:dyDescent="0.3">
      <c r="E1072" s="279"/>
      <c r="F1072" s="279"/>
      <c r="G1072" s="279"/>
      <c r="H1072" s="431"/>
    </row>
    <row r="1073" spans="5:8" x14ac:dyDescent="0.3">
      <c r="E1073" s="279"/>
      <c r="F1073" s="279"/>
      <c r="G1073" s="279"/>
      <c r="H1073" s="431"/>
    </row>
    <row r="1074" spans="5:8" x14ac:dyDescent="0.3">
      <c r="E1074" s="279"/>
      <c r="F1074" s="279"/>
      <c r="G1074" s="279"/>
      <c r="H1074" s="431"/>
    </row>
    <row r="1075" spans="5:8" x14ac:dyDescent="0.3">
      <c r="E1075" s="279"/>
      <c r="F1075" s="279"/>
      <c r="G1075" s="279"/>
      <c r="H1075" s="431"/>
    </row>
    <row r="1076" spans="5:8" x14ac:dyDescent="0.3">
      <c r="E1076" s="279"/>
      <c r="F1076" s="279"/>
      <c r="G1076" s="279"/>
      <c r="H1076" s="431"/>
    </row>
    <row r="1077" spans="5:8" x14ac:dyDescent="0.3">
      <c r="E1077" s="279"/>
      <c r="F1077" s="279"/>
      <c r="G1077" s="279"/>
      <c r="H1077" s="431"/>
    </row>
    <row r="1078" spans="5:8" x14ac:dyDescent="0.3">
      <c r="E1078" s="279"/>
      <c r="F1078" s="279"/>
      <c r="G1078" s="279"/>
      <c r="H1078" s="431"/>
    </row>
    <row r="1079" spans="5:8" x14ac:dyDescent="0.3">
      <c r="E1079" s="279"/>
      <c r="F1079" s="279"/>
      <c r="G1079" s="279"/>
      <c r="H1079" s="431"/>
    </row>
    <row r="1080" spans="5:8" x14ac:dyDescent="0.3">
      <c r="E1080" s="279"/>
      <c r="F1080" s="279"/>
      <c r="G1080" s="279"/>
      <c r="H1080" s="431"/>
    </row>
    <row r="1081" spans="5:8" x14ac:dyDescent="0.3">
      <c r="E1081" s="279"/>
      <c r="F1081" s="279"/>
      <c r="G1081" s="279"/>
      <c r="H1081" s="431"/>
    </row>
    <row r="1082" spans="5:8" x14ac:dyDescent="0.3">
      <c r="E1082" s="279"/>
      <c r="F1082" s="279"/>
      <c r="G1082" s="279"/>
      <c r="H1082" s="431"/>
    </row>
    <row r="1083" spans="5:8" x14ac:dyDescent="0.3">
      <c r="E1083" s="279"/>
      <c r="F1083" s="279"/>
      <c r="G1083" s="279"/>
      <c r="H1083" s="431"/>
    </row>
    <row r="1084" spans="5:8" x14ac:dyDescent="0.3">
      <c r="E1084" s="279"/>
      <c r="F1084" s="279"/>
      <c r="G1084" s="279"/>
      <c r="H1084" s="431"/>
    </row>
    <row r="1085" spans="5:8" x14ac:dyDescent="0.3">
      <c r="E1085" s="279"/>
      <c r="F1085" s="279"/>
      <c r="G1085" s="279"/>
      <c r="H1085" s="431"/>
    </row>
    <row r="1086" spans="5:8" x14ac:dyDescent="0.3">
      <c r="E1086" s="279"/>
      <c r="F1086" s="279"/>
      <c r="G1086" s="279"/>
      <c r="H1086" s="431"/>
    </row>
    <row r="1087" spans="5:8" x14ac:dyDescent="0.3">
      <c r="E1087" s="279"/>
      <c r="F1087" s="279"/>
      <c r="G1087" s="279"/>
      <c r="H1087" s="432"/>
    </row>
    <row r="1088" spans="5:8" x14ac:dyDescent="0.3">
      <c r="E1088" s="279"/>
      <c r="F1088" s="279"/>
      <c r="G1088" s="279"/>
      <c r="H1088" s="432"/>
    </row>
    <row r="1089" spans="5:8" x14ac:dyDescent="0.3">
      <c r="E1089" s="279"/>
      <c r="F1089" s="279"/>
      <c r="G1089" s="279"/>
      <c r="H1089" s="432"/>
    </row>
    <row r="1090" spans="5:8" x14ac:dyDescent="0.3">
      <c r="E1090" s="279"/>
      <c r="F1090" s="279"/>
      <c r="G1090" s="279"/>
      <c r="H1090" s="432"/>
    </row>
    <row r="1091" spans="5:8" x14ac:dyDescent="0.3">
      <c r="E1091" s="279"/>
      <c r="F1091" s="279"/>
      <c r="G1091" s="279"/>
      <c r="H1091" s="432"/>
    </row>
    <row r="1092" spans="5:8" x14ac:dyDescent="0.3">
      <c r="E1092" s="279"/>
      <c r="F1092" s="279"/>
      <c r="G1092" s="279"/>
      <c r="H1092" s="432"/>
    </row>
    <row r="1093" spans="5:8" x14ac:dyDescent="0.3">
      <c r="E1093" s="279"/>
      <c r="F1093" s="279"/>
      <c r="G1093" s="279"/>
      <c r="H1093" s="432"/>
    </row>
    <row r="1094" spans="5:8" x14ac:dyDescent="0.3">
      <c r="E1094" s="279"/>
      <c r="F1094" s="279"/>
      <c r="G1094" s="279"/>
      <c r="H1094" s="432"/>
    </row>
    <row r="1095" spans="5:8" x14ac:dyDescent="0.3">
      <c r="E1095" s="279"/>
      <c r="F1095" s="279"/>
      <c r="G1095" s="279"/>
      <c r="H1095" s="432"/>
    </row>
    <row r="1096" spans="5:8" x14ac:dyDescent="0.3">
      <c r="E1096" s="279"/>
      <c r="F1096" s="279"/>
      <c r="G1096" s="279"/>
      <c r="H1096" s="432"/>
    </row>
    <row r="1097" spans="5:8" x14ac:dyDescent="0.3">
      <c r="E1097" s="279"/>
      <c r="F1097" s="279"/>
      <c r="G1097" s="279"/>
      <c r="H1097" s="432"/>
    </row>
    <row r="1098" spans="5:8" x14ac:dyDescent="0.3">
      <c r="E1098" s="279"/>
      <c r="F1098" s="279"/>
      <c r="G1098" s="279"/>
      <c r="H1098" s="432"/>
    </row>
    <row r="1099" spans="5:8" x14ac:dyDescent="0.3">
      <c r="E1099" s="279"/>
      <c r="F1099" s="279"/>
      <c r="G1099" s="279"/>
      <c r="H1099" s="432"/>
    </row>
    <row r="1100" spans="5:8" x14ac:dyDescent="0.3">
      <c r="E1100" s="279"/>
      <c r="F1100" s="279"/>
      <c r="G1100" s="279"/>
      <c r="H1100" s="432"/>
    </row>
    <row r="1101" spans="5:8" x14ac:dyDescent="0.3">
      <c r="E1101" s="279"/>
      <c r="F1101" s="279"/>
      <c r="G1101" s="279"/>
      <c r="H1101" s="432"/>
    </row>
    <row r="1102" spans="5:8" x14ac:dyDescent="0.3">
      <c r="E1102" s="279"/>
      <c r="F1102" s="279"/>
      <c r="G1102" s="279"/>
      <c r="H1102" s="432"/>
    </row>
    <row r="1103" spans="5:8" x14ac:dyDescent="0.3">
      <c r="E1103" s="279"/>
      <c r="F1103" s="279"/>
      <c r="G1103" s="279"/>
      <c r="H1103" s="432"/>
    </row>
    <row r="1104" spans="5:8" x14ac:dyDescent="0.3">
      <c r="E1104" s="279"/>
      <c r="F1104" s="279"/>
      <c r="G1104" s="279"/>
      <c r="H1104" s="432"/>
    </row>
    <row r="1105" spans="5:8" x14ac:dyDescent="0.3">
      <c r="E1105" s="279"/>
      <c r="F1105" s="279"/>
      <c r="G1105" s="279"/>
      <c r="H1105" s="432"/>
    </row>
    <row r="1106" spans="5:8" x14ac:dyDescent="0.3">
      <c r="E1106" s="279"/>
      <c r="F1106" s="279"/>
      <c r="G1106" s="279"/>
      <c r="H1106" s="431"/>
    </row>
    <row r="1107" spans="5:8" x14ac:dyDescent="0.3">
      <c r="E1107" s="279"/>
      <c r="F1107" s="279"/>
      <c r="G1107" s="279"/>
      <c r="H1107" s="431"/>
    </row>
    <row r="1108" spans="5:8" x14ac:dyDescent="0.3">
      <c r="E1108" s="279"/>
      <c r="F1108" s="279"/>
      <c r="G1108" s="279"/>
      <c r="H1108" s="431"/>
    </row>
    <row r="1109" spans="5:8" x14ac:dyDescent="0.3">
      <c r="E1109" s="279"/>
      <c r="F1109" s="279"/>
      <c r="G1109" s="279"/>
      <c r="H1109" s="431"/>
    </row>
    <row r="1110" spans="5:8" x14ac:dyDescent="0.3">
      <c r="E1110" s="279"/>
      <c r="F1110" s="279"/>
      <c r="G1110" s="279"/>
      <c r="H1110" s="431"/>
    </row>
    <row r="1111" spans="5:8" x14ac:dyDescent="0.3">
      <c r="E1111" s="279"/>
      <c r="F1111" s="279"/>
      <c r="G1111" s="279"/>
      <c r="H1111" s="431"/>
    </row>
    <row r="1112" spans="5:8" x14ac:dyDescent="0.3">
      <c r="E1112" s="279"/>
      <c r="F1112" s="279"/>
      <c r="G1112" s="279"/>
      <c r="H1112" s="431"/>
    </row>
    <row r="1113" spans="5:8" x14ac:dyDescent="0.3">
      <c r="E1113" s="279"/>
      <c r="F1113" s="279"/>
      <c r="G1113" s="279"/>
      <c r="H1113" s="431"/>
    </row>
    <row r="1114" spans="5:8" x14ac:dyDescent="0.3">
      <c r="E1114" s="279"/>
      <c r="F1114" s="279"/>
      <c r="G1114" s="279"/>
      <c r="H1114" s="431"/>
    </row>
    <row r="1115" spans="5:8" x14ac:dyDescent="0.3">
      <c r="E1115" s="279"/>
      <c r="F1115" s="279"/>
      <c r="G1115" s="279"/>
      <c r="H1115" s="431"/>
    </row>
    <row r="1116" spans="5:8" x14ac:dyDescent="0.3">
      <c r="E1116" s="279"/>
      <c r="F1116" s="279"/>
      <c r="G1116" s="279"/>
      <c r="H1116" s="431"/>
    </row>
    <row r="1117" spans="5:8" x14ac:dyDescent="0.3">
      <c r="E1117" s="279"/>
      <c r="F1117" s="279"/>
      <c r="G1117" s="279"/>
      <c r="H1117" s="431"/>
    </row>
    <row r="1118" spans="5:8" x14ac:dyDescent="0.3">
      <c r="E1118" s="279"/>
      <c r="F1118" s="279"/>
      <c r="G1118" s="279"/>
      <c r="H1118" s="431"/>
    </row>
    <row r="1119" spans="5:8" x14ac:dyDescent="0.3">
      <c r="E1119" s="279"/>
      <c r="F1119" s="279"/>
      <c r="G1119" s="279"/>
      <c r="H1119" s="431"/>
    </row>
    <row r="1120" spans="5:8" x14ac:dyDescent="0.3">
      <c r="E1120" s="279"/>
      <c r="F1120" s="279"/>
      <c r="G1120" s="279"/>
      <c r="H1120" s="431"/>
    </row>
    <row r="1121" spans="5:8" x14ac:dyDescent="0.3">
      <c r="E1121" s="279"/>
      <c r="F1121" s="279"/>
      <c r="G1121" s="279"/>
      <c r="H1121" s="431"/>
    </row>
    <row r="1122" spans="5:8" x14ac:dyDescent="0.3">
      <c r="E1122" s="279"/>
      <c r="F1122" s="279"/>
      <c r="G1122" s="279"/>
      <c r="H1122" s="431"/>
    </row>
    <row r="1123" spans="5:8" x14ac:dyDescent="0.3">
      <c r="E1123" s="279"/>
      <c r="F1123" s="279"/>
      <c r="G1123" s="279"/>
      <c r="H1123" s="431"/>
    </row>
    <row r="1124" spans="5:8" x14ac:dyDescent="0.3">
      <c r="E1124" s="279"/>
      <c r="F1124" s="279"/>
      <c r="G1124" s="279"/>
      <c r="H1124" s="431"/>
    </row>
    <row r="1125" spans="5:8" x14ac:dyDescent="0.3">
      <c r="E1125" s="279"/>
      <c r="F1125" s="279"/>
      <c r="G1125" s="279"/>
      <c r="H1125" s="431"/>
    </row>
    <row r="1126" spans="5:8" x14ac:dyDescent="0.3">
      <c r="E1126" s="279"/>
      <c r="F1126" s="279"/>
      <c r="G1126" s="279"/>
      <c r="H1126" s="431"/>
    </row>
    <row r="1127" spans="5:8" x14ac:dyDescent="0.3">
      <c r="E1127" s="279"/>
      <c r="F1127" s="279"/>
      <c r="G1127" s="279"/>
      <c r="H1127" s="431"/>
    </row>
    <row r="1128" spans="5:8" x14ac:dyDescent="0.3">
      <c r="E1128" s="279"/>
      <c r="F1128" s="279"/>
      <c r="G1128" s="279"/>
      <c r="H1128" s="431"/>
    </row>
    <row r="1129" spans="5:8" x14ac:dyDescent="0.3">
      <c r="E1129" s="279"/>
      <c r="F1129" s="279"/>
      <c r="G1129" s="279"/>
      <c r="H1129" s="431"/>
    </row>
    <row r="1130" spans="5:8" x14ac:dyDescent="0.3">
      <c r="E1130" s="279"/>
      <c r="F1130" s="279"/>
      <c r="G1130" s="279"/>
      <c r="H1130" s="431"/>
    </row>
    <row r="1131" spans="5:8" x14ac:dyDescent="0.3">
      <c r="E1131" s="279"/>
      <c r="F1131" s="279"/>
      <c r="G1131" s="279"/>
      <c r="H1131" s="432"/>
    </row>
    <row r="1132" spans="5:8" x14ac:dyDescent="0.3">
      <c r="E1132" s="279"/>
      <c r="F1132" s="279"/>
      <c r="G1132" s="279"/>
      <c r="H1132" s="432"/>
    </row>
    <row r="1133" spans="5:8" x14ac:dyDescent="0.3">
      <c r="E1133" s="279"/>
      <c r="F1133" s="279"/>
      <c r="G1133" s="279"/>
      <c r="H1133" s="432"/>
    </row>
    <row r="1134" spans="5:8" x14ac:dyDescent="0.3">
      <c r="E1134" s="279"/>
      <c r="F1134" s="279"/>
      <c r="G1134" s="279"/>
      <c r="H1134" s="432"/>
    </row>
    <row r="1135" spans="5:8" x14ac:dyDescent="0.3">
      <c r="E1135" s="279"/>
      <c r="F1135" s="279"/>
      <c r="G1135" s="279"/>
      <c r="H1135" s="432"/>
    </row>
    <row r="1136" spans="5:8" x14ac:dyDescent="0.3">
      <c r="E1136" s="279"/>
      <c r="F1136" s="279"/>
      <c r="G1136" s="279"/>
      <c r="H1136" s="432"/>
    </row>
    <row r="1137" spans="5:8" x14ac:dyDescent="0.3">
      <c r="E1137" s="279"/>
      <c r="F1137" s="279"/>
      <c r="G1137" s="279"/>
      <c r="H1137" s="432"/>
    </row>
    <row r="1138" spans="5:8" x14ac:dyDescent="0.3">
      <c r="E1138" s="279"/>
      <c r="F1138" s="279"/>
      <c r="G1138" s="279"/>
      <c r="H1138" s="432"/>
    </row>
    <row r="1139" spans="5:8" x14ac:dyDescent="0.3">
      <c r="E1139" s="279"/>
      <c r="F1139" s="279"/>
      <c r="G1139" s="279"/>
      <c r="H1139" s="432"/>
    </row>
    <row r="1140" spans="5:8" x14ac:dyDescent="0.3">
      <c r="E1140" s="279"/>
      <c r="F1140" s="279"/>
      <c r="G1140" s="279"/>
      <c r="H1140" s="432"/>
    </row>
    <row r="1141" spans="5:8" x14ac:dyDescent="0.3">
      <c r="E1141" s="279"/>
      <c r="F1141" s="279"/>
      <c r="G1141" s="279"/>
      <c r="H1141" s="432"/>
    </row>
    <row r="1142" spans="5:8" x14ac:dyDescent="0.3">
      <c r="E1142" s="279"/>
      <c r="F1142" s="279"/>
      <c r="G1142" s="279"/>
      <c r="H1142" s="432"/>
    </row>
    <row r="1143" spans="5:8" x14ac:dyDescent="0.3">
      <c r="E1143" s="279"/>
      <c r="F1143" s="279"/>
      <c r="G1143" s="279"/>
      <c r="H1143" s="432"/>
    </row>
    <row r="1144" spans="5:8" x14ac:dyDescent="0.3">
      <c r="E1144" s="279"/>
      <c r="F1144" s="279"/>
      <c r="G1144" s="279"/>
      <c r="H1144" s="432"/>
    </row>
    <row r="1145" spans="5:8" x14ac:dyDescent="0.3">
      <c r="E1145" s="279"/>
      <c r="F1145" s="279"/>
      <c r="G1145" s="279"/>
      <c r="H1145" s="432"/>
    </row>
    <row r="1146" spans="5:8" x14ac:dyDescent="0.3">
      <c r="E1146" s="279"/>
      <c r="F1146" s="279"/>
      <c r="G1146" s="279"/>
      <c r="H1146" s="432"/>
    </row>
    <row r="1147" spans="5:8" x14ac:dyDescent="0.3">
      <c r="E1147" s="279"/>
      <c r="F1147" s="279"/>
      <c r="G1147" s="279"/>
      <c r="H1147" s="432"/>
    </row>
    <row r="1148" spans="5:8" x14ac:dyDescent="0.3">
      <c r="E1148" s="279"/>
      <c r="F1148" s="279"/>
      <c r="G1148" s="279"/>
      <c r="H1148" s="432"/>
    </row>
    <row r="1149" spans="5:8" x14ac:dyDescent="0.3">
      <c r="E1149" s="279"/>
      <c r="F1149" s="279"/>
      <c r="G1149" s="279"/>
      <c r="H1149" s="431"/>
    </row>
    <row r="1150" spans="5:8" x14ac:dyDescent="0.3">
      <c r="E1150" s="279"/>
      <c r="F1150" s="279"/>
      <c r="G1150" s="279"/>
      <c r="H1150" s="431"/>
    </row>
    <row r="1151" spans="5:8" x14ac:dyDescent="0.3">
      <c r="E1151" s="279"/>
      <c r="F1151" s="279"/>
      <c r="G1151" s="279"/>
      <c r="H1151" s="431"/>
    </row>
    <row r="1152" spans="5:8" x14ac:dyDescent="0.3">
      <c r="E1152" s="279"/>
      <c r="F1152" s="279"/>
      <c r="G1152" s="279"/>
      <c r="H1152" s="431"/>
    </row>
    <row r="1153" spans="5:8" x14ac:dyDescent="0.3">
      <c r="E1153" s="279"/>
      <c r="F1153" s="279"/>
      <c r="G1153" s="279"/>
      <c r="H1153" s="431"/>
    </row>
    <row r="1154" spans="5:8" x14ac:dyDescent="0.3">
      <c r="E1154" s="279"/>
      <c r="F1154" s="279"/>
      <c r="G1154" s="279"/>
      <c r="H1154" s="431"/>
    </row>
    <row r="1155" spans="5:8" x14ac:dyDescent="0.3">
      <c r="E1155" s="279"/>
      <c r="F1155" s="279"/>
      <c r="G1155" s="279"/>
      <c r="H1155" s="431"/>
    </row>
    <row r="1156" spans="5:8" x14ac:dyDescent="0.3">
      <c r="E1156" s="279"/>
      <c r="F1156" s="279"/>
      <c r="G1156" s="279"/>
      <c r="H1156" s="431"/>
    </row>
    <row r="1157" spans="5:8" x14ac:dyDescent="0.3">
      <c r="E1157" s="279"/>
      <c r="F1157" s="279"/>
      <c r="G1157" s="279"/>
      <c r="H1157" s="431"/>
    </row>
    <row r="1158" spans="5:8" x14ac:dyDescent="0.3">
      <c r="E1158" s="279"/>
      <c r="F1158" s="279"/>
      <c r="G1158" s="279"/>
      <c r="H1158" s="431"/>
    </row>
    <row r="1159" spans="5:8" x14ac:dyDescent="0.3">
      <c r="E1159" s="279"/>
      <c r="F1159" s="279"/>
      <c r="G1159" s="279"/>
      <c r="H1159" s="431"/>
    </row>
    <row r="1160" spans="5:8" x14ac:dyDescent="0.3">
      <c r="E1160" s="279"/>
      <c r="F1160" s="279"/>
      <c r="G1160" s="279"/>
      <c r="H1160" s="431"/>
    </row>
    <row r="1161" spans="5:8" x14ac:dyDescent="0.3">
      <c r="E1161" s="279"/>
      <c r="F1161" s="279"/>
      <c r="G1161" s="279"/>
      <c r="H1161" s="431"/>
    </row>
    <row r="1162" spans="5:8" x14ac:dyDescent="0.3">
      <c r="E1162" s="279"/>
      <c r="F1162" s="279"/>
      <c r="G1162" s="279"/>
      <c r="H1162" s="431"/>
    </row>
    <row r="1163" spans="5:8" x14ac:dyDescent="0.3">
      <c r="E1163" s="279"/>
      <c r="F1163" s="279"/>
      <c r="G1163" s="279"/>
      <c r="H1163" s="431"/>
    </row>
    <row r="1164" spans="5:8" x14ac:dyDescent="0.3">
      <c r="E1164" s="279"/>
      <c r="F1164" s="279"/>
      <c r="G1164" s="279"/>
      <c r="H1164" s="431"/>
    </row>
    <row r="1165" spans="5:8" x14ac:dyDescent="0.3">
      <c r="E1165" s="279"/>
      <c r="F1165" s="279"/>
      <c r="G1165" s="279"/>
      <c r="H1165" s="431"/>
    </row>
    <row r="1166" spans="5:8" x14ac:dyDescent="0.3">
      <c r="E1166" s="279"/>
      <c r="F1166" s="279"/>
      <c r="G1166" s="279"/>
      <c r="H1166" s="431"/>
    </row>
    <row r="1167" spans="5:8" x14ac:dyDescent="0.3">
      <c r="E1167" s="279"/>
      <c r="F1167" s="279"/>
      <c r="G1167" s="279"/>
      <c r="H1167" s="431"/>
    </row>
    <row r="1168" spans="5:8" x14ac:dyDescent="0.3">
      <c r="E1168" s="279"/>
      <c r="F1168" s="279"/>
      <c r="G1168" s="279"/>
      <c r="H1168" s="431"/>
    </row>
    <row r="1169" spans="5:8" x14ac:dyDescent="0.3">
      <c r="E1169" s="279"/>
      <c r="F1169" s="279"/>
      <c r="G1169" s="279"/>
      <c r="H1169" s="431"/>
    </row>
    <row r="1170" spans="5:8" x14ac:dyDescent="0.3">
      <c r="E1170" s="279"/>
      <c r="F1170" s="279"/>
      <c r="G1170" s="279"/>
      <c r="H1170" s="431"/>
    </row>
    <row r="1171" spans="5:8" x14ac:dyDescent="0.3">
      <c r="E1171" s="279"/>
      <c r="F1171" s="279"/>
      <c r="G1171" s="279"/>
      <c r="H1171" s="431"/>
    </row>
    <row r="1172" spans="5:8" x14ac:dyDescent="0.3">
      <c r="E1172" s="279"/>
      <c r="F1172" s="279"/>
      <c r="G1172" s="279"/>
      <c r="H1172" s="431"/>
    </row>
    <row r="1173" spans="5:8" x14ac:dyDescent="0.3">
      <c r="E1173" s="279"/>
      <c r="F1173" s="279"/>
      <c r="G1173" s="279"/>
      <c r="H1173" s="431"/>
    </row>
    <row r="1174" spans="5:8" x14ac:dyDescent="0.3">
      <c r="E1174" s="279"/>
      <c r="F1174" s="279"/>
      <c r="G1174" s="279"/>
      <c r="H1174" s="431"/>
    </row>
    <row r="1175" spans="5:8" x14ac:dyDescent="0.3">
      <c r="E1175" s="279"/>
      <c r="F1175" s="279"/>
      <c r="G1175" s="279"/>
      <c r="H1175" s="431"/>
    </row>
    <row r="1176" spans="5:8" x14ac:dyDescent="0.3">
      <c r="E1176" s="279"/>
      <c r="F1176" s="279"/>
      <c r="G1176" s="279"/>
      <c r="H1176" s="431"/>
    </row>
    <row r="1177" spans="5:8" x14ac:dyDescent="0.3">
      <c r="E1177" s="279"/>
      <c r="F1177" s="279"/>
      <c r="G1177" s="279"/>
      <c r="H1177" s="431"/>
    </row>
    <row r="1178" spans="5:8" x14ac:dyDescent="0.3">
      <c r="E1178" s="279"/>
      <c r="F1178" s="279"/>
      <c r="G1178" s="279"/>
      <c r="H1178" s="431"/>
    </row>
    <row r="1179" spans="5:8" x14ac:dyDescent="0.3">
      <c r="E1179" s="279"/>
      <c r="F1179" s="279"/>
      <c r="G1179" s="279"/>
      <c r="H1179" s="432"/>
    </row>
    <row r="1180" spans="5:8" x14ac:dyDescent="0.3">
      <c r="E1180" s="279"/>
      <c r="F1180" s="279"/>
      <c r="G1180" s="279"/>
      <c r="H1180" s="432"/>
    </row>
    <row r="1181" spans="5:8" x14ac:dyDescent="0.3">
      <c r="E1181" s="279"/>
      <c r="F1181" s="279"/>
      <c r="G1181" s="279"/>
      <c r="H1181" s="432"/>
    </row>
    <row r="1182" spans="5:8" x14ac:dyDescent="0.3">
      <c r="E1182" s="279"/>
      <c r="F1182" s="279"/>
      <c r="G1182" s="279"/>
      <c r="H1182" s="432"/>
    </row>
    <row r="1183" spans="5:8" x14ac:dyDescent="0.3">
      <c r="E1183" s="279"/>
      <c r="F1183" s="279"/>
      <c r="G1183" s="279"/>
      <c r="H1183" s="432"/>
    </row>
    <row r="1184" spans="5:8" x14ac:dyDescent="0.3">
      <c r="E1184" s="279"/>
      <c r="F1184" s="279"/>
      <c r="G1184" s="279"/>
      <c r="H1184" s="432"/>
    </row>
    <row r="1185" spans="5:8" x14ac:dyDescent="0.3">
      <c r="E1185" s="279"/>
      <c r="F1185" s="279"/>
      <c r="G1185" s="279"/>
      <c r="H1185" s="432"/>
    </row>
    <row r="1186" spans="5:8" x14ac:dyDescent="0.3">
      <c r="E1186" s="279"/>
      <c r="F1186" s="279"/>
      <c r="G1186" s="279"/>
      <c r="H1186" s="432"/>
    </row>
    <row r="1187" spans="5:8" x14ac:dyDescent="0.3">
      <c r="E1187" s="279"/>
      <c r="F1187" s="279"/>
      <c r="G1187" s="279"/>
      <c r="H1187" s="432"/>
    </row>
    <row r="1188" spans="5:8" x14ac:dyDescent="0.3">
      <c r="E1188" s="279"/>
      <c r="F1188" s="279"/>
      <c r="G1188" s="279"/>
      <c r="H1188" s="432"/>
    </row>
    <row r="1189" spans="5:8" x14ac:dyDescent="0.3">
      <c r="E1189" s="279"/>
      <c r="F1189" s="279"/>
      <c r="G1189" s="279"/>
      <c r="H1189" s="432"/>
    </row>
    <row r="1190" spans="5:8" x14ac:dyDescent="0.3">
      <c r="E1190" s="279"/>
      <c r="F1190" s="279"/>
      <c r="G1190" s="279"/>
      <c r="H1190" s="432"/>
    </row>
    <row r="1191" spans="5:8" x14ac:dyDescent="0.3">
      <c r="E1191" s="279"/>
      <c r="F1191" s="279"/>
      <c r="G1191" s="279"/>
      <c r="H1191" s="432"/>
    </row>
    <row r="1192" spans="5:8" x14ac:dyDescent="0.3">
      <c r="E1192" s="279"/>
      <c r="F1192" s="279"/>
      <c r="G1192" s="279"/>
      <c r="H1192" s="432"/>
    </row>
    <row r="1193" spans="5:8" x14ac:dyDescent="0.3">
      <c r="E1193" s="279"/>
      <c r="F1193" s="279"/>
      <c r="G1193" s="279"/>
      <c r="H1193" s="431"/>
    </row>
    <row r="1194" spans="5:8" x14ac:dyDescent="0.3">
      <c r="E1194" s="279"/>
      <c r="F1194" s="279"/>
      <c r="G1194" s="279"/>
      <c r="H1194" s="431"/>
    </row>
    <row r="1195" spans="5:8" x14ac:dyDescent="0.3">
      <c r="E1195" s="279"/>
      <c r="F1195" s="279"/>
      <c r="G1195" s="279"/>
      <c r="H1195" s="431"/>
    </row>
    <row r="1196" spans="5:8" x14ac:dyDescent="0.3">
      <c r="E1196" s="279"/>
      <c r="F1196" s="279"/>
      <c r="G1196" s="279"/>
      <c r="H1196" s="431"/>
    </row>
    <row r="1197" spans="5:8" x14ac:dyDescent="0.3">
      <c r="E1197" s="279"/>
      <c r="F1197" s="279"/>
      <c r="G1197" s="279"/>
      <c r="H1197" s="431"/>
    </row>
    <row r="1198" spans="5:8" x14ac:dyDescent="0.3">
      <c r="E1198" s="279"/>
      <c r="F1198" s="279"/>
      <c r="G1198" s="279"/>
      <c r="H1198" s="431"/>
    </row>
    <row r="1199" spans="5:8" x14ac:dyDescent="0.3">
      <c r="E1199" s="279"/>
      <c r="F1199" s="279"/>
      <c r="G1199" s="279"/>
      <c r="H1199" s="431"/>
    </row>
    <row r="1200" spans="5:8" x14ac:dyDescent="0.3">
      <c r="E1200" s="279"/>
      <c r="F1200" s="279"/>
      <c r="G1200" s="279"/>
      <c r="H1200" s="431"/>
    </row>
    <row r="1201" spans="5:8" x14ac:dyDescent="0.3">
      <c r="E1201" s="279"/>
      <c r="F1201" s="279"/>
      <c r="G1201" s="279"/>
      <c r="H1201" s="431"/>
    </row>
    <row r="1202" spans="5:8" x14ac:dyDescent="0.3">
      <c r="E1202" s="279"/>
      <c r="F1202" s="279"/>
      <c r="G1202" s="279"/>
      <c r="H1202" s="431"/>
    </row>
    <row r="1203" spans="5:8" x14ac:dyDescent="0.3">
      <c r="E1203" s="279"/>
      <c r="F1203" s="279"/>
      <c r="G1203" s="279"/>
      <c r="H1203" s="431"/>
    </row>
    <row r="1204" spans="5:8" x14ac:dyDescent="0.3">
      <c r="E1204" s="279"/>
      <c r="F1204" s="279"/>
      <c r="G1204" s="279"/>
      <c r="H1204" s="431"/>
    </row>
    <row r="1205" spans="5:8" x14ac:dyDescent="0.3">
      <c r="E1205" s="279"/>
      <c r="F1205" s="279"/>
      <c r="G1205" s="279"/>
      <c r="H1205" s="431"/>
    </row>
    <row r="1206" spans="5:8" x14ac:dyDescent="0.3">
      <c r="E1206" s="279"/>
      <c r="F1206" s="279"/>
      <c r="G1206" s="279"/>
      <c r="H1206" s="431"/>
    </row>
    <row r="1207" spans="5:8" x14ac:dyDescent="0.3">
      <c r="E1207" s="279"/>
      <c r="F1207" s="279"/>
      <c r="G1207" s="279"/>
      <c r="H1207" s="431"/>
    </row>
    <row r="1208" spans="5:8" x14ac:dyDescent="0.3">
      <c r="E1208" s="279"/>
      <c r="F1208" s="279"/>
      <c r="G1208" s="279"/>
      <c r="H1208" s="431"/>
    </row>
    <row r="1209" spans="5:8" x14ac:dyDescent="0.3">
      <c r="E1209" s="279"/>
      <c r="F1209" s="279"/>
      <c r="G1209" s="279"/>
      <c r="H1209" s="431"/>
    </row>
    <row r="1210" spans="5:8" x14ac:dyDescent="0.3">
      <c r="E1210" s="279"/>
      <c r="F1210" s="279"/>
      <c r="G1210" s="279"/>
      <c r="H1210" s="432"/>
    </row>
    <row r="1211" spans="5:8" x14ac:dyDescent="0.3">
      <c r="E1211" s="279"/>
      <c r="F1211" s="279"/>
      <c r="G1211" s="279"/>
      <c r="H1211" s="432"/>
    </row>
    <row r="1212" spans="5:8" x14ac:dyDescent="0.3">
      <c r="E1212" s="279"/>
      <c r="F1212" s="279"/>
      <c r="G1212" s="279"/>
      <c r="H1212" s="432"/>
    </row>
    <row r="1213" spans="5:8" x14ac:dyDescent="0.3">
      <c r="E1213" s="279"/>
      <c r="F1213" s="279"/>
      <c r="G1213" s="279"/>
      <c r="H1213" s="432"/>
    </row>
    <row r="1214" spans="5:8" x14ac:dyDescent="0.3">
      <c r="E1214" s="279"/>
      <c r="F1214" s="279"/>
      <c r="G1214" s="279"/>
      <c r="H1214" s="432"/>
    </row>
    <row r="1215" spans="5:8" x14ac:dyDescent="0.3">
      <c r="E1215" s="279"/>
      <c r="F1215" s="279"/>
      <c r="G1215" s="279"/>
      <c r="H1215" s="432"/>
    </row>
    <row r="1216" spans="5:8" x14ac:dyDescent="0.3">
      <c r="E1216" s="279"/>
      <c r="F1216" s="279"/>
      <c r="G1216" s="279"/>
      <c r="H1216" s="432"/>
    </row>
    <row r="1217" spans="5:8" x14ac:dyDescent="0.3">
      <c r="E1217" s="279"/>
      <c r="F1217" s="279"/>
      <c r="G1217" s="279"/>
      <c r="H1217" s="432"/>
    </row>
    <row r="1218" spans="5:8" x14ac:dyDescent="0.3">
      <c r="E1218" s="279"/>
      <c r="F1218" s="279"/>
      <c r="G1218" s="279"/>
      <c r="H1218" s="432"/>
    </row>
    <row r="1219" spans="5:8" x14ac:dyDescent="0.3">
      <c r="E1219" s="279"/>
      <c r="F1219" s="279"/>
      <c r="G1219" s="279"/>
      <c r="H1219" s="432"/>
    </row>
    <row r="1220" spans="5:8" x14ac:dyDescent="0.3">
      <c r="E1220" s="279"/>
      <c r="F1220" s="279"/>
      <c r="G1220" s="279"/>
      <c r="H1220" s="432"/>
    </row>
    <row r="1221" spans="5:8" x14ac:dyDescent="0.3">
      <c r="E1221" s="279"/>
      <c r="F1221" s="279"/>
      <c r="G1221" s="279"/>
      <c r="H1221" s="432"/>
    </row>
    <row r="1222" spans="5:8" x14ac:dyDescent="0.3">
      <c r="E1222" s="279"/>
      <c r="F1222" s="279"/>
      <c r="G1222" s="279"/>
      <c r="H1222" s="432"/>
    </row>
    <row r="1223" spans="5:8" x14ac:dyDescent="0.3">
      <c r="E1223" s="279"/>
      <c r="F1223" s="279"/>
      <c r="G1223" s="279"/>
      <c r="H1223" s="432"/>
    </row>
    <row r="1224" spans="5:8" x14ac:dyDescent="0.3">
      <c r="E1224" s="279"/>
      <c r="F1224" s="279"/>
      <c r="G1224" s="279"/>
      <c r="H1224" s="432"/>
    </row>
    <row r="1225" spans="5:8" x14ac:dyDescent="0.3">
      <c r="E1225" s="279"/>
      <c r="F1225" s="279"/>
      <c r="G1225" s="279"/>
      <c r="H1225" s="432"/>
    </row>
    <row r="1226" spans="5:8" x14ac:dyDescent="0.3">
      <c r="E1226" s="279"/>
      <c r="F1226" s="279"/>
      <c r="G1226" s="279"/>
      <c r="H1226" s="432"/>
    </row>
    <row r="1227" spans="5:8" x14ac:dyDescent="0.3">
      <c r="E1227" s="279"/>
      <c r="F1227" s="279"/>
      <c r="G1227" s="279"/>
      <c r="H1227" s="432"/>
    </row>
    <row r="1228" spans="5:8" x14ac:dyDescent="0.3">
      <c r="E1228" s="279"/>
      <c r="F1228" s="279"/>
      <c r="G1228" s="279"/>
      <c r="H1228" s="432"/>
    </row>
    <row r="1229" spans="5:8" x14ac:dyDescent="0.3">
      <c r="E1229" s="279"/>
      <c r="F1229" s="279"/>
      <c r="G1229" s="279"/>
      <c r="H1229" s="432"/>
    </row>
    <row r="1230" spans="5:8" x14ac:dyDescent="0.3">
      <c r="E1230" s="279"/>
      <c r="F1230" s="279"/>
      <c r="G1230" s="279"/>
      <c r="H1230" s="432"/>
    </row>
    <row r="1231" spans="5:8" x14ac:dyDescent="0.3">
      <c r="E1231" s="279"/>
      <c r="F1231" s="279"/>
      <c r="G1231" s="279"/>
      <c r="H1231" s="432"/>
    </row>
    <row r="1232" spans="5:8" x14ac:dyDescent="0.3">
      <c r="E1232" s="279"/>
      <c r="F1232" s="279"/>
      <c r="G1232" s="279"/>
      <c r="H1232" s="432"/>
    </row>
    <row r="1233" spans="5:8" x14ac:dyDescent="0.3">
      <c r="E1233" s="279"/>
      <c r="F1233" s="279"/>
      <c r="G1233" s="279"/>
      <c r="H1233" s="432"/>
    </row>
    <row r="1234" spans="5:8" x14ac:dyDescent="0.3">
      <c r="E1234" s="279"/>
      <c r="F1234" s="279"/>
      <c r="G1234" s="279"/>
      <c r="H1234" s="432"/>
    </row>
    <row r="1235" spans="5:8" x14ac:dyDescent="0.3">
      <c r="E1235" s="279"/>
      <c r="F1235" s="279"/>
      <c r="G1235" s="279"/>
      <c r="H1235" s="432"/>
    </row>
    <row r="1236" spans="5:8" x14ac:dyDescent="0.3">
      <c r="E1236" s="279"/>
      <c r="F1236" s="279"/>
      <c r="G1236" s="279"/>
      <c r="H1236" s="431"/>
    </row>
    <row r="1237" spans="5:8" x14ac:dyDescent="0.3">
      <c r="E1237" s="279"/>
      <c r="F1237" s="279"/>
      <c r="G1237" s="279"/>
      <c r="H1237" s="431"/>
    </row>
    <row r="1238" spans="5:8" x14ac:dyDescent="0.3">
      <c r="E1238" s="279"/>
      <c r="F1238" s="279"/>
      <c r="G1238" s="279"/>
      <c r="H1238" s="431"/>
    </row>
    <row r="1239" spans="5:8" x14ac:dyDescent="0.3">
      <c r="E1239" s="279"/>
      <c r="F1239" s="279"/>
      <c r="G1239" s="279"/>
      <c r="H1239" s="431"/>
    </row>
    <row r="1240" spans="5:8" x14ac:dyDescent="0.3">
      <c r="E1240" s="279"/>
      <c r="F1240" s="279"/>
      <c r="G1240" s="279"/>
      <c r="H1240" s="431"/>
    </row>
    <row r="1241" spans="5:8" x14ac:dyDescent="0.3">
      <c r="E1241" s="279"/>
      <c r="F1241" s="279"/>
      <c r="G1241" s="279"/>
      <c r="H1241" s="431"/>
    </row>
    <row r="1242" spans="5:8" x14ac:dyDescent="0.3">
      <c r="E1242" s="279"/>
      <c r="F1242" s="279"/>
      <c r="G1242" s="279"/>
      <c r="H1242" s="431"/>
    </row>
    <row r="1243" spans="5:8" x14ac:dyDescent="0.3">
      <c r="E1243" s="279"/>
      <c r="F1243" s="279"/>
      <c r="G1243" s="279"/>
      <c r="H1243" s="431"/>
    </row>
    <row r="1244" spans="5:8" x14ac:dyDescent="0.3">
      <c r="E1244" s="279"/>
      <c r="F1244" s="279"/>
      <c r="G1244" s="279"/>
      <c r="H1244" s="431"/>
    </row>
    <row r="1245" spans="5:8" x14ac:dyDescent="0.3">
      <c r="E1245" s="279"/>
      <c r="F1245" s="279"/>
      <c r="G1245" s="279"/>
      <c r="H1245" s="431"/>
    </row>
    <row r="1246" spans="5:8" x14ac:dyDescent="0.3">
      <c r="E1246" s="279"/>
      <c r="F1246" s="279"/>
      <c r="G1246" s="279"/>
      <c r="H1246" s="431"/>
    </row>
    <row r="1247" spans="5:8" x14ac:dyDescent="0.3">
      <c r="E1247" s="279"/>
      <c r="F1247" s="279"/>
      <c r="G1247" s="279"/>
      <c r="H1247" s="431"/>
    </row>
    <row r="1248" spans="5:8" x14ac:dyDescent="0.3">
      <c r="E1248" s="279"/>
      <c r="F1248" s="279"/>
      <c r="G1248" s="279"/>
      <c r="H1248" s="431"/>
    </row>
    <row r="1249" spans="5:8" x14ac:dyDescent="0.3">
      <c r="E1249" s="279"/>
      <c r="F1249" s="279"/>
      <c r="G1249" s="279"/>
      <c r="H1249" s="431"/>
    </row>
    <row r="1250" spans="5:8" x14ac:dyDescent="0.3">
      <c r="E1250" s="279"/>
      <c r="F1250" s="279"/>
      <c r="G1250" s="279"/>
      <c r="H1250" s="431"/>
    </row>
    <row r="1251" spans="5:8" x14ac:dyDescent="0.3">
      <c r="E1251" s="279"/>
      <c r="F1251" s="279"/>
      <c r="G1251" s="279"/>
      <c r="H1251" s="431"/>
    </row>
    <row r="1252" spans="5:8" x14ac:dyDescent="0.3">
      <c r="E1252" s="279"/>
      <c r="F1252" s="279"/>
      <c r="G1252" s="279"/>
      <c r="H1252" s="432"/>
    </row>
    <row r="1253" spans="5:8" x14ac:dyDescent="0.3">
      <c r="E1253" s="279"/>
      <c r="F1253" s="279"/>
      <c r="G1253" s="279"/>
      <c r="H1253" s="432"/>
    </row>
    <row r="1254" spans="5:8" x14ac:dyDescent="0.3">
      <c r="E1254" s="279"/>
      <c r="F1254" s="279"/>
      <c r="G1254" s="279"/>
      <c r="H1254" s="432"/>
    </row>
    <row r="1255" spans="5:8" x14ac:dyDescent="0.3">
      <c r="E1255" s="279"/>
      <c r="F1255" s="279"/>
      <c r="G1255" s="279"/>
      <c r="H1255" s="432"/>
    </row>
    <row r="1256" spans="5:8" x14ac:dyDescent="0.3">
      <c r="E1256" s="279"/>
      <c r="F1256" s="279"/>
      <c r="G1256" s="279"/>
      <c r="H1256" s="432"/>
    </row>
    <row r="1257" spans="5:8" x14ac:dyDescent="0.3">
      <c r="E1257" s="279"/>
      <c r="F1257" s="279"/>
      <c r="G1257" s="279"/>
      <c r="H1257" s="432"/>
    </row>
    <row r="1258" spans="5:8" x14ac:dyDescent="0.3">
      <c r="E1258" s="279"/>
      <c r="F1258" s="279"/>
      <c r="G1258" s="279"/>
      <c r="H1258" s="432"/>
    </row>
    <row r="1259" spans="5:8" x14ac:dyDescent="0.3">
      <c r="E1259" s="279"/>
      <c r="F1259" s="279"/>
      <c r="G1259" s="279"/>
      <c r="H1259" s="432"/>
    </row>
    <row r="1260" spans="5:8" x14ac:dyDescent="0.3">
      <c r="E1260" s="279"/>
      <c r="F1260" s="279"/>
      <c r="G1260" s="279"/>
      <c r="H1260" s="432"/>
    </row>
    <row r="1261" spans="5:8" x14ac:dyDescent="0.3">
      <c r="E1261" s="279"/>
      <c r="F1261" s="279"/>
      <c r="G1261" s="279"/>
      <c r="H1261" s="432"/>
    </row>
    <row r="1262" spans="5:8" x14ac:dyDescent="0.3">
      <c r="E1262" s="279"/>
      <c r="F1262" s="279"/>
      <c r="G1262" s="279"/>
      <c r="H1262" s="432"/>
    </row>
    <row r="1263" spans="5:8" x14ac:dyDescent="0.3">
      <c r="E1263" s="279"/>
      <c r="F1263" s="279"/>
      <c r="G1263" s="279"/>
      <c r="H1263" s="432"/>
    </row>
    <row r="1264" spans="5:8" x14ac:dyDescent="0.3">
      <c r="E1264" s="279"/>
      <c r="F1264" s="279"/>
      <c r="G1264" s="279"/>
      <c r="H1264" s="432"/>
    </row>
    <row r="1265" spans="5:8" x14ac:dyDescent="0.3">
      <c r="E1265" s="279"/>
      <c r="F1265" s="279"/>
      <c r="G1265" s="279"/>
      <c r="H1265" s="432"/>
    </row>
    <row r="1266" spans="5:8" x14ac:dyDescent="0.3">
      <c r="E1266" s="279"/>
      <c r="F1266" s="279"/>
      <c r="G1266" s="279"/>
      <c r="H1266" s="432"/>
    </row>
    <row r="1267" spans="5:8" x14ac:dyDescent="0.3">
      <c r="E1267" s="279"/>
      <c r="F1267" s="279"/>
      <c r="G1267" s="279"/>
      <c r="H1267" s="432"/>
    </row>
    <row r="1268" spans="5:8" x14ac:dyDescent="0.3">
      <c r="E1268" s="279"/>
      <c r="F1268" s="279"/>
      <c r="G1268" s="279"/>
      <c r="H1268" s="432"/>
    </row>
    <row r="1269" spans="5:8" x14ac:dyDescent="0.3">
      <c r="E1269" s="279"/>
      <c r="F1269" s="279"/>
      <c r="G1269" s="279"/>
      <c r="H1269" s="432"/>
    </row>
    <row r="1270" spans="5:8" x14ac:dyDescent="0.3">
      <c r="E1270" s="279"/>
      <c r="F1270" s="279"/>
      <c r="G1270" s="279"/>
      <c r="H1270" s="432"/>
    </row>
    <row r="1271" spans="5:8" x14ac:dyDescent="0.3">
      <c r="E1271" s="279"/>
      <c r="F1271" s="279"/>
      <c r="G1271" s="279"/>
      <c r="H1271" s="432"/>
    </row>
    <row r="1272" spans="5:8" x14ac:dyDescent="0.3">
      <c r="E1272" s="279"/>
      <c r="F1272" s="279"/>
      <c r="G1272" s="279"/>
      <c r="H1272" s="432"/>
    </row>
    <row r="1273" spans="5:8" x14ac:dyDescent="0.3">
      <c r="E1273" s="279"/>
      <c r="F1273" s="279"/>
      <c r="G1273" s="279"/>
      <c r="H1273" s="432"/>
    </row>
    <row r="1274" spans="5:8" x14ac:dyDescent="0.3">
      <c r="E1274" s="279"/>
      <c r="F1274" s="279"/>
      <c r="G1274" s="279"/>
      <c r="H1274" s="432"/>
    </row>
    <row r="1275" spans="5:8" x14ac:dyDescent="0.3">
      <c r="E1275" s="279"/>
      <c r="F1275" s="279"/>
      <c r="G1275" s="279"/>
      <c r="H1275" s="432"/>
    </row>
    <row r="1276" spans="5:8" x14ac:dyDescent="0.3">
      <c r="E1276" s="279"/>
      <c r="F1276" s="279"/>
      <c r="G1276" s="279"/>
      <c r="H1276" s="432"/>
    </row>
    <row r="1277" spans="5:8" x14ac:dyDescent="0.3">
      <c r="E1277" s="279"/>
      <c r="F1277" s="279"/>
      <c r="G1277" s="279"/>
      <c r="H1277" s="432"/>
    </row>
    <row r="1278" spans="5:8" x14ac:dyDescent="0.3">
      <c r="E1278" s="279"/>
      <c r="F1278" s="279"/>
      <c r="G1278" s="279"/>
      <c r="H1278" s="432"/>
    </row>
    <row r="1279" spans="5:8" x14ac:dyDescent="0.3">
      <c r="E1279" s="279"/>
      <c r="F1279" s="279"/>
      <c r="G1279" s="279"/>
      <c r="H1279" s="432"/>
    </row>
    <row r="1280" spans="5:8" x14ac:dyDescent="0.3">
      <c r="E1280" s="279"/>
      <c r="F1280" s="279"/>
      <c r="G1280" s="279"/>
      <c r="H1280" s="431"/>
    </row>
    <row r="1281" spans="5:8" x14ac:dyDescent="0.3">
      <c r="E1281" s="279"/>
      <c r="F1281" s="279"/>
      <c r="G1281" s="279"/>
      <c r="H1281" s="431"/>
    </row>
    <row r="1282" spans="5:8" x14ac:dyDescent="0.3">
      <c r="E1282" s="279"/>
      <c r="F1282" s="279"/>
      <c r="G1282" s="279"/>
      <c r="H1282" s="431"/>
    </row>
    <row r="1283" spans="5:8" x14ac:dyDescent="0.3">
      <c r="E1283" s="279"/>
      <c r="F1283" s="279"/>
      <c r="G1283" s="279"/>
      <c r="H1283" s="431"/>
    </row>
    <row r="1284" spans="5:8" x14ac:dyDescent="0.3">
      <c r="E1284" s="279"/>
      <c r="F1284" s="279"/>
      <c r="G1284" s="279"/>
      <c r="H1284" s="431"/>
    </row>
    <row r="1285" spans="5:8" x14ac:dyDescent="0.3">
      <c r="E1285" s="279"/>
      <c r="F1285" s="279"/>
      <c r="G1285" s="279"/>
      <c r="H1285" s="431"/>
    </row>
    <row r="1286" spans="5:8" x14ac:dyDescent="0.3">
      <c r="E1286" s="279"/>
      <c r="F1286" s="279"/>
      <c r="G1286" s="279"/>
      <c r="H1286" s="431"/>
    </row>
    <row r="1287" spans="5:8" x14ac:dyDescent="0.3">
      <c r="E1287" s="279"/>
      <c r="F1287" s="279"/>
      <c r="G1287" s="279"/>
      <c r="H1287" s="431"/>
    </row>
    <row r="1288" spans="5:8" x14ac:dyDescent="0.3">
      <c r="E1288" s="279"/>
      <c r="F1288" s="279"/>
      <c r="G1288" s="279"/>
      <c r="H1288" s="431"/>
    </row>
    <row r="1289" spans="5:8" x14ac:dyDescent="0.3">
      <c r="E1289" s="279"/>
      <c r="F1289" s="279"/>
      <c r="G1289" s="279"/>
      <c r="H1289" s="431"/>
    </row>
    <row r="1290" spans="5:8" x14ac:dyDescent="0.3">
      <c r="E1290" s="279"/>
      <c r="F1290" s="279"/>
      <c r="G1290" s="279"/>
      <c r="H1290" s="431"/>
    </row>
    <row r="1291" spans="5:8" x14ac:dyDescent="0.3">
      <c r="E1291" s="279"/>
      <c r="F1291" s="279"/>
      <c r="G1291" s="279"/>
      <c r="H1291" s="431"/>
    </row>
    <row r="1292" spans="5:8" x14ac:dyDescent="0.3">
      <c r="E1292" s="279"/>
      <c r="F1292" s="279"/>
      <c r="G1292" s="279"/>
      <c r="H1292" s="431"/>
    </row>
    <row r="1293" spans="5:8" x14ac:dyDescent="0.3">
      <c r="E1293" s="279"/>
      <c r="F1293" s="279"/>
      <c r="G1293" s="279"/>
      <c r="H1293" s="431"/>
    </row>
    <row r="1294" spans="5:8" x14ac:dyDescent="0.3">
      <c r="E1294" s="279"/>
      <c r="F1294" s="279"/>
      <c r="G1294" s="279"/>
      <c r="H1294" s="431"/>
    </row>
    <row r="1295" spans="5:8" x14ac:dyDescent="0.3">
      <c r="E1295" s="279"/>
      <c r="F1295" s="279"/>
      <c r="G1295" s="279"/>
      <c r="H1295" s="431"/>
    </row>
    <row r="1296" spans="5:8" x14ac:dyDescent="0.3">
      <c r="E1296" s="279"/>
      <c r="F1296" s="279"/>
      <c r="G1296" s="279"/>
      <c r="H1296" s="431"/>
    </row>
    <row r="1297" spans="5:8" x14ac:dyDescent="0.3">
      <c r="E1297" s="279"/>
      <c r="F1297" s="279"/>
      <c r="G1297" s="279"/>
      <c r="H1297" s="431"/>
    </row>
    <row r="1298" spans="5:8" x14ac:dyDescent="0.3">
      <c r="E1298" s="279"/>
      <c r="F1298" s="279"/>
      <c r="G1298" s="279"/>
      <c r="H1298" s="431"/>
    </row>
    <row r="1299" spans="5:8" x14ac:dyDescent="0.3">
      <c r="E1299" s="279"/>
      <c r="F1299" s="279"/>
      <c r="G1299" s="279"/>
      <c r="H1299" s="431"/>
    </row>
    <row r="1300" spans="5:8" x14ac:dyDescent="0.3">
      <c r="E1300" s="279"/>
      <c r="F1300" s="279"/>
      <c r="G1300" s="279"/>
      <c r="H1300" s="431"/>
    </row>
    <row r="1301" spans="5:8" x14ac:dyDescent="0.3">
      <c r="E1301" s="279"/>
      <c r="F1301" s="279"/>
      <c r="G1301" s="279"/>
      <c r="H1301" s="432"/>
    </row>
    <row r="1302" spans="5:8" x14ac:dyDescent="0.3">
      <c r="E1302" s="279"/>
      <c r="F1302" s="279"/>
      <c r="G1302" s="279"/>
      <c r="H1302" s="432"/>
    </row>
    <row r="1303" spans="5:8" x14ac:dyDescent="0.3">
      <c r="E1303" s="279"/>
      <c r="F1303" s="279"/>
      <c r="G1303" s="279"/>
      <c r="H1303" s="432"/>
    </row>
    <row r="1304" spans="5:8" x14ac:dyDescent="0.3">
      <c r="E1304" s="279"/>
      <c r="F1304" s="279"/>
      <c r="G1304" s="279"/>
      <c r="H1304" s="432"/>
    </row>
    <row r="1305" spans="5:8" x14ac:dyDescent="0.3">
      <c r="E1305" s="279"/>
      <c r="F1305" s="279"/>
      <c r="G1305" s="279"/>
      <c r="H1305" s="432"/>
    </row>
    <row r="1306" spans="5:8" x14ac:dyDescent="0.3">
      <c r="E1306" s="279"/>
      <c r="F1306" s="279"/>
      <c r="G1306" s="279"/>
      <c r="H1306" s="432"/>
    </row>
    <row r="1307" spans="5:8" x14ac:dyDescent="0.3">
      <c r="E1307" s="279"/>
      <c r="F1307" s="279"/>
      <c r="G1307" s="279"/>
      <c r="H1307" s="432"/>
    </row>
    <row r="1308" spans="5:8" x14ac:dyDescent="0.3">
      <c r="E1308" s="279"/>
      <c r="F1308" s="279"/>
      <c r="G1308" s="279"/>
      <c r="H1308" s="432"/>
    </row>
    <row r="1309" spans="5:8" x14ac:dyDescent="0.3">
      <c r="E1309" s="279"/>
      <c r="F1309" s="279"/>
      <c r="G1309" s="279"/>
      <c r="H1309" s="432"/>
    </row>
    <row r="1310" spans="5:8" x14ac:dyDescent="0.3">
      <c r="E1310" s="279"/>
      <c r="F1310" s="279"/>
      <c r="G1310" s="279"/>
      <c r="H1310" s="432"/>
    </row>
    <row r="1311" spans="5:8" x14ac:dyDescent="0.3">
      <c r="E1311" s="279"/>
      <c r="F1311" s="279"/>
      <c r="G1311" s="279"/>
      <c r="H1311" s="432"/>
    </row>
    <row r="1312" spans="5:8" x14ac:dyDescent="0.3">
      <c r="E1312" s="279"/>
      <c r="F1312" s="279"/>
      <c r="G1312" s="279"/>
      <c r="H1312" s="432"/>
    </row>
    <row r="1313" spans="5:8" x14ac:dyDescent="0.3">
      <c r="E1313" s="279"/>
      <c r="F1313" s="279"/>
      <c r="G1313" s="279"/>
      <c r="H1313" s="432"/>
    </row>
    <row r="1314" spans="5:8" x14ac:dyDescent="0.3">
      <c r="E1314" s="279"/>
      <c r="F1314" s="279"/>
      <c r="G1314" s="279"/>
      <c r="H1314" s="432"/>
    </row>
    <row r="1315" spans="5:8" x14ac:dyDescent="0.3">
      <c r="E1315" s="279"/>
      <c r="F1315" s="279"/>
      <c r="G1315" s="279"/>
      <c r="H1315" s="432"/>
    </row>
    <row r="1316" spans="5:8" x14ac:dyDescent="0.3">
      <c r="E1316" s="279"/>
      <c r="F1316" s="279"/>
      <c r="G1316" s="279"/>
      <c r="H1316" s="432"/>
    </row>
    <row r="1317" spans="5:8" x14ac:dyDescent="0.3">
      <c r="E1317" s="279"/>
      <c r="F1317" s="279"/>
      <c r="G1317" s="279"/>
      <c r="H1317" s="432"/>
    </row>
    <row r="1318" spans="5:8" x14ac:dyDescent="0.3">
      <c r="E1318" s="279"/>
      <c r="F1318" s="279"/>
      <c r="G1318" s="279"/>
      <c r="H1318" s="432"/>
    </row>
    <row r="1319" spans="5:8" x14ac:dyDescent="0.3">
      <c r="E1319" s="279"/>
      <c r="F1319" s="279"/>
      <c r="G1319" s="279"/>
      <c r="H1319" s="432"/>
    </row>
    <row r="1320" spans="5:8" x14ac:dyDescent="0.3">
      <c r="E1320" s="279"/>
      <c r="F1320" s="279"/>
      <c r="G1320" s="279"/>
      <c r="H1320" s="432"/>
    </row>
    <row r="1321" spans="5:8" x14ac:dyDescent="0.3">
      <c r="E1321" s="279"/>
      <c r="F1321" s="279"/>
      <c r="G1321" s="279"/>
      <c r="H1321" s="432"/>
    </row>
    <row r="1322" spans="5:8" x14ac:dyDescent="0.3">
      <c r="E1322" s="279"/>
      <c r="F1322" s="279"/>
      <c r="G1322" s="279"/>
      <c r="H1322" s="432"/>
    </row>
    <row r="1323" spans="5:8" x14ac:dyDescent="0.3">
      <c r="E1323" s="279"/>
      <c r="F1323" s="279"/>
      <c r="G1323" s="279"/>
      <c r="H1323" s="432"/>
    </row>
    <row r="1324" spans="5:8" x14ac:dyDescent="0.3">
      <c r="E1324" s="279"/>
      <c r="F1324" s="279"/>
      <c r="G1324" s="279"/>
      <c r="H1324" s="432"/>
    </row>
    <row r="1325" spans="5:8" x14ac:dyDescent="0.3">
      <c r="E1325" s="279"/>
      <c r="F1325" s="279"/>
      <c r="G1325" s="279"/>
      <c r="H1325" s="431"/>
    </row>
    <row r="1326" spans="5:8" x14ac:dyDescent="0.3">
      <c r="E1326" s="279"/>
      <c r="F1326" s="279"/>
      <c r="G1326" s="279"/>
      <c r="H1326" s="431"/>
    </row>
    <row r="1327" spans="5:8" x14ac:dyDescent="0.3">
      <c r="E1327" s="279"/>
      <c r="F1327" s="279"/>
      <c r="G1327" s="279"/>
      <c r="H1327" s="431"/>
    </row>
    <row r="1328" spans="5:8" x14ac:dyDescent="0.3">
      <c r="E1328" s="279"/>
      <c r="F1328" s="279"/>
      <c r="G1328" s="279"/>
      <c r="H1328" s="431"/>
    </row>
    <row r="1329" spans="5:8" x14ac:dyDescent="0.3">
      <c r="E1329" s="279"/>
      <c r="F1329" s="279"/>
      <c r="G1329" s="279"/>
      <c r="H1329" s="431"/>
    </row>
    <row r="1330" spans="5:8" x14ac:dyDescent="0.3">
      <c r="E1330" s="279"/>
      <c r="F1330" s="279"/>
      <c r="G1330" s="279"/>
      <c r="H1330" s="431"/>
    </row>
    <row r="1331" spans="5:8" x14ac:dyDescent="0.3">
      <c r="E1331" s="279"/>
      <c r="F1331" s="279"/>
      <c r="G1331" s="279"/>
      <c r="H1331" s="431"/>
    </row>
    <row r="1332" spans="5:8" x14ac:dyDescent="0.3">
      <c r="E1332" s="279"/>
      <c r="F1332" s="279"/>
      <c r="G1332" s="279"/>
      <c r="H1332" s="431"/>
    </row>
    <row r="1333" spans="5:8" x14ac:dyDescent="0.3">
      <c r="E1333" s="279"/>
      <c r="F1333" s="279"/>
      <c r="G1333" s="279"/>
      <c r="H1333" s="431"/>
    </row>
    <row r="1334" spans="5:8" x14ac:dyDescent="0.3">
      <c r="E1334" s="279"/>
      <c r="F1334" s="279"/>
      <c r="G1334" s="279"/>
      <c r="H1334" s="431"/>
    </row>
    <row r="1335" spans="5:8" x14ac:dyDescent="0.3">
      <c r="E1335" s="279"/>
      <c r="F1335" s="279"/>
      <c r="G1335" s="279"/>
      <c r="H1335" s="431"/>
    </row>
    <row r="1336" spans="5:8" x14ac:dyDescent="0.3">
      <c r="E1336" s="279"/>
      <c r="F1336" s="279"/>
      <c r="G1336" s="279"/>
      <c r="H1336" s="431"/>
    </row>
    <row r="1337" spans="5:8" x14ac:dyDescent="0.3">
      <c r="E1337" s="279"/>
      <c r="F1337" s="279"/>
      <c r="G1337" s="279"/>
      <c r="H1337" s="431"/>
    </row>
    <row r="1338" spans="5:8" x14ac:dyDescent="0.3">
      <c r="E1338" s="279"/>
      <c r="F1338" s="279"/>
      <c r="G1338" s="279"/>
      <c r="H1338" s="431"/>
    </row>
    <row r="1339" spans="5:8" x14ac:dyDescent="0.3">
      <c r="E1339" s="279"/>
      <c r="F1339" s="279"/>
      <c r="G1339" s="279"/>
      <c r="H1339" s="431"/>
    </row>
    <row r="1340" spans="5:8" x14ac:dyDescent="0.3">
      <c r="E1340" s="279"/>
      <c r="F1340" s="279"/>
      <c r="G1340" s="279"/>
      <c r="H1340" s="431"/>
    </row>
    <row r="1341" spans="5:8" x14ac:dyDescent="0.3">
      <c r="E1341" s="279"/>
      <c r="F1341" s="279"/>
      <c r="G1341" s="279"/>
      <c r="H1341" s="431"/>
    </row>
    <row r="1342" spans="5:8" x14ac:dyDescent="0.3">
      <c r="E1342" s="279"/>
      <c r="F1342" s="279"/>
      <c r="G1342" s="279"/>
      <c r="H1342" s="431"/>
    </row>
    <row r="1343" spans="5:8" x14ac:dyDescent="0.3">
      <c r="E1343" s="279"/>
      <c r="F1343" s="279"/>
      <c r="G1343" s="279"/>
      <c r="H1343" s="431"/>
    </row>
    <row r="1344" spans="5:8" x14ac:dyDescent="0.3">
      <c r="E1344" s="279"/>
      <c r="F1344" s="279"/>
      <c r="G1344" s="279"/>
      <c r="H1344" s="431"/>
    </row>
    <row r="1345" spans="5:8" x14ac:dyDescent="0.3">
      <c r="E1345" s="279"/>
      <c r="F1345" s="279"/>
      <c r="G1345" s="279"/>
      <c r="H1345" s="431"/>
    </row>
    <row r="1346" spans="5:8" x14ac:dyDescent="0.3">
      <c r="E1346" s="279"/>
      <c r="F1346" s="279"/>
      <c r="G1346" s="279"/>
      <c r="H1346" s="431"/>
    </row>
    <row r="1347" spans="5:8" x14ac:dyDescent="0.3">
      <c r="E1347" s="279"/>
      <c r="F1347" s="279"/>
      <c r="G1347" s="279"/>
      <c r="H1347" s="431"/>
    </row>
    <row r="1348" spans="5:8" x14ac:dyDescent="0.3">
      <c r="E1348" s="279"/>
      <c r="F1348" s="279"/>
      <c r="G1348" s="279"/>
      <c r="H1348" s="431"/>
    </row>
    <row r="1349" spans="5:8" x14ac:dyDescent="0.3">
      <c r="E1349" s="279"/>
      <c r="F1349" s="279"/>
      <c r="G1349" s="279"/>
      <c r="H1349" s="431"/>
    </row>
    <row r="1350" spans="5:8" x14ac:dyDescent="0.3">
      <c r="E1350" s="279"/>
      <c r="F1350" s="279"/>
      <c r="G1350" s="279"/>
      <c r="H1350" s="432"/>
    </row>
    <row r="1351" spans="5:8" x14ac:dyDescent="0.3">
      <c r="E1351" s="279"/>
      <c r="F1351" s="279"/>
      <c r="G1351" s="279"/>
      <c r="H1351" s="432"/>
    </row>
    <row r="1352" spans="5:8" x14ac:dyDescent="0.3">
      <c r="E1352" s="279"/>
      <c r="F1352" s="279"/>
      <c r="G1352" s="279"/>
      <c r="H1352" s="432"/>
    </row>
    <row r="1353" spans="5:8" x14ac:dyDescent="0.3">
      <c r="E1353" s="279"/>
      <c r="F1353" s="279"/>
      <c r="G1353" s="279"/>
      <c r="H1353" s="432"/>
    </row>
    <row r="1354" spans="5:8" x14ac:dyDescent="0.3">
      <c r="E1354" s="279"/>
      <c r="F1354" s="279"/>
      <c r="G1354" s="279"/>
      <c r="H1354" s="432"/>
    </row>
    <row r="1355" spans="5:8" x14ac:dyDescent="0.3">
      <c r="E1355" s="279"/>
      <c r="F1355" s="279"/>
      <c r="G1355" s="279"/>
      <c r="H1355" s="432"/>
    </row>
    <row r="1356" spans="5:8" x14ac:dyDescent="0.3">
      <c r="E1356" s="279"/>
      <c r="F1356" s="279"/>
      <c r="G1356" s="279"/>
      <c r="H1356" s="432"/>
    </row>
    <row r="1357" spans="5:8" x14ac:dyDescent="0.3">
      <c r="E1357" s="279"/>
      <c r="F1357" s="279"/>
      <c r="G1357" s="279"/>
      <c r="H1357" s="432"/>
    </row>
    <row r="1358" spans="5:8" x14ac:dyDescent="0.3">
      <c r="E1358" s="279"/>
      <c r="F1358" s="279"/>
      <c r="G1358" s="279"/>
      <c r="H1358" s="432"/>
    </row>
    <row r="1359" spans="5:8" x14ac:dyDescent="0.3">
      <c r="E1359" s="279"/>
      <c r="F1359" s="279"/>
      <c r="G1359" s="279"/>
      <c r="H1359" s="432"/>
    </row>
    <row r="1360" spans="5:8" x14ac:dyDescent="0.3">
      <c r="E1360" s="279"/>
      <c r="F1360" s="279"/>
      <c r="G1360" s="279"/>
      <c r="H1360" s="432"/>
    </row>
    <row r="1361" spans="5:8" x14ac:dyDescent="0.3">
      <c r="E1361" s="279"/>
      <c r="F1361" s="279"/>
      <c r="G1361" s="279"/>
      <c r="H1361" s="432"/>
    </row>
    <row r="1362" spans="5:8" x14ac:dyDescent="0.3">
      <c r="E1362" s="279"/>
      <c r="F1362" s="279"/>
      <c r="G1362" s="279"/>
      <c r="H1362" s="432"/>
    </row>
    <row r="1363" spans="5:8" x14ac:dyDescent="0.3">
      <c r="E1363" s="279"/>
      <c r="F1363" s="279"/>
      <c r="G1363" s="279"/>
      <c r="H1363" s="432"/>
    </row>
    <row r="1364" spans="5:8" x14ac:dyDescent="0.3">
      <c r="E1364" s="279"/>
      <c r="F1364" s="279"/>
      <c r="G1364" s="279"/>
      <c r="H1364" s="432"/>
    </row>
    <row r="1365" spans="5:8" x14ac:dyDescent="0.3">
      <c r="E1365" s="279"/>
      <c r="F1365" s="279"/>
      <c r="G1365" s="279"/>
      <c r="H1365" s="432"/>
    </row>
    <row r="1366" spans="5:8" x14ac:dyDescent="0.3">
      <c r="E1366" s="279"/>
      <c r="F1366" s="279"/>
      <c r="G1366" s="279"/>
      <c r="H1366" s="432"/>
    </row>
    <row r="1367" spans="5:8" x14ac:dyDescent="0.3">
      <c r="E1367" s="279"/>
      <c r="F1367" s="279"/>
      <c r="G1367" s="279"/>
      <c r="H1367" s="432"/>
    </row>
    <row r="1368" spans="5:8" x14ac:dyDescent="0.3">
      <c r="E1368" s="279"/>
      <c r="F1368" s="279"/>
      <c r="G1368" s="279"/>
      <c r="H1368" s="431"/>
    </row>
    <row r="1369" spans="5:8" x14ac:dyDescent="0.3">
      <c r="E1369" s="279"/>
      <c r="F1369" s="279"/>
      <c r="G1369" s="279"/>
      <c r="H1369" s="431"/>
    </row>
    <row r="1370" spans="5:8" x14ac:dyDescent="0.3">
      <c r="E1370" s="279"/>
      <c r="F1370" s="279"/>
      <c r="G1370" s="279"/>
      <c r="H1370" s="431"/>
    </row>
    <row r="1371" spans="5:8" x14ac:dyDescent="0.3">
      <c r="E1371" s="279"/>
      <c r="F1371" s="279"/>
      <c r="G1371" s="279"/>
      <c r="H1371" s="431"/>
    </row>
    <row r="1372" spans="5:8" x14ac:dyDescent="0.3">
      <c r="E1372" s="279"/>
      <c r="F1372" s="279"/>
      <c r="G1372" s="279"/>
      <c r="H1372" s="431"/>
    </row>
    <row r="1373" spans="5:8" x14ac:dyDescent="0.3">
      <c r="E1373" s="279"/>
      <c r="F1373" s="279"/>
      <c r="G1373" s="279"/>
      <c r="H1373" s="431"/>
    </row>
    <row r="1374" spans="5:8" x14ac:dyDescent="0.3">
      <c r="E1374" s="279"/>
      <c r="F1374" s="279"/>
      <c r="G1374" s="279"/>
      <c r="H1374" s="431"/>
    </row>
    <row r="1375" spans="5:8" x14ac:dyDescent="0.3">
      <c r="E1375" s="279"/>
      <c r="F1375" s="279"/>
      <c r="G1375" s="279"/>
      <c r="H1375" s="431"/>
    </row>
    <row r="1376" spans="5:8" x14ac:dyDescent="0.3">
      <c r="E1376" s="279"/>
      <c r="F1376" s="279"/>
      <c r="G1376" s="279"/>
      <c r="H1376" s="431"/>
    </row>
    <row r="1377" spans="5:8" x14ac:dyDescent="0.3">
      <c r="E1377" s="279"/>
      <c r="F1377" s="279"/>
      <c r="G1377" s="279"/>
      <c r="H1377" s="431"/>
    </row>
    <row r="1378" spans="5:8" x14ac:dyDescent="0.3">
      <c r="E1378" s="279"/>
      <c r="F1378" s="279"/>
      <c r="G1378" s="279"/>
      <c r="H1378" s="431"/>
    </row>
    <row r="1379" spans="5:8" x14ac:dyDescent="0.3">
      <c r="E1379" s="279"/>
      <c r="F1379" s="279"/>
      <c r="G1379" s="279"/>
      <c r="H1379" s="431"/>
    </row>
    <row r="1380" spans="5:8" x14ac:dyDescent="0.3">
      <c r="E1380" s="279"/>
      <c r="F1380" s="279"/>
      <c r="G1380" s="279"/>
      <c r="H1380" s="431"/>
    </row>
    <row r="1381" spans="5:8" x14ac:dyDescent="0.3">
      <c r="E1381" s="279"/>
      <c r="F1381" s="279"/>
      <c r="G1381" s="279"/>
      <c r="H1381" s="431"/>
    </row>
    <row r="1382" spans="5:8" x14ac:dyDescent="0.3">
      <c r="E1382" s="279"/>
      <c r="F1382" s="279"/>
      <c r="G1382" s="279"/>
      <c r="H1382" s="431"/>
    </row>
    <row r="1383" spans="5:8" x14ac:dyDescent="0.3">
      <c r="E1383" s="279"/>
      <c r="F1383" s="279"/>
      <c r="G1383" s="279"/>
      <c r="H1383" s="431"/>
    </row>
    <row r="1384" spans="5:8" x14ac:dyDescent="0.3">
      <c r="E1384" s="279"/>
      <c r="F1384" s="279"/>
      <c r="G1384" s="279"/>
      <c r="H1384" s="431"/>
    </row>
    <row r="1385" spans="5:8" x14ac:dyDescent="0.3">
      <c r="E1385" s="279"/>
      <c r="F1385" s="279"/>
      <c r="G1385" s="279"/>
      <c r="H1385" s="431"/>
    </row>
    <row r="1386" spans="5:8" x14ac:dyDescent="0.3">
      <c r="E1386" s="279"/>
      <c r="F1386" s="279"/>
      <c r="G1386" s="279"/>
      <c r="H1386" s="431"/>
    </row>
    <row r="1387" spans="5:8" x14ac:dyDescent="0.3">
      <c r="E1387" s="279"/>
      <c r="F1387" s="279"/>
      <c r="G1387" s="279"/>
      <c r="H1387" s="431"/>
    </row>
    <row r="1388" spans="5:8" x14ac:dyDescent="0.3">
      <c r="E1388" s="279"/>
      <c r="F1388" s="279"/>
      <c r="G1388" s="279"/>
      <c r="H1388" s="432"/>
    </row>
    <row r="1389" spans="5:8" x14ac:dyDescent="0.3">
      <c r="E1389" s="279"/>
      <c r="F1389" s="279"/>
      <c r="G1389" s="279"/>
      <c r="H1389" s="432"/>
    </row>
    <row r="1390" spans="5:8" x14ac:dyDescent="0.3">
      <c r="E1390" s="279"/>
      <c r="F1390" s="279"/>
      <c r="G1390" s="279"/>
      <c r="H1390" s="432"/>
    </row>
    <row r="1391" spans="5:8" x14ac:dyDescent="0.3">
      <c r="E1391" s="279"/>
      <c r="F1391" s="279"/>
      <c r="G1391" s="279"/>
      <c r="H1391" s="432"/>
    </row>
    <row r="1392" spans="5:8" x14ac:dyDescent="0.3">
      <c r="E1392" s="279"/>
      <c r="F1392" s="279"/>
      <c r="G1392" s="279"/>
      <c r="H1392" s="432"/>
    </row>
    <row r="1393" spans="5:8" x14ac:dyDescent="0.3">
      <c r="E1393" s="279"/>
      <c r="F1393" s="279"/>
      <c r="G1393" s="279"/>
      <c r="H1393" s="432"/>
    </row>
    <row r="1394" spans="5:8" x14ac:dyDescent="0.3">
      <c r="E1394" s="279"/>
      <c r="F1394" s="279"/>
      <c r="G1394" s="279"/>
      <c r="H1394" s="432"/>
    </row>
    <row r="1395" spans="5:8" x14ac:dyDescent="0.3">
      <c r="E1395" s="279"/>
      <c r="F1395" s="279"/>
      <c r="G1395" s="279"/>
      <c r="H1395" s="432"/>
    </row>
    <row r="1396" spans="5:8" x14ac:dyDescent="0.3">
      <c r="E1396" s="279"/>
      <c r="F1396" s="279"/>
      <c r="G1396" s="279"/>
      <c r="H1396" s="432"/>
    </row>
    <row r="1397" spans="5:8" x14ac:dyDescent="0.3">
      <c r="E1397" s="279"/>
      <c r="F1397" s="279"/>
      <c r="G1397" s="279"/>
      <c r="H1397" s="432"/>
    </row>
    <row r="1398" spans="5:8" x14ac:dyDescent="0.3">
      <c r="E1398" s="279"/>
      <c r="F1398" s="279"/>
      <c r="G1398" s="279"/>
      <c r="H1398" s="432"/>
    </row>
    <row r="1399" spans="5:8" x14ac:dyDescent="0.3">
      <c r="E1399" s="279"/>
      <c r="F1399" s="279"/>
      <c r="G1399" s="279"/>
      <c r="H1399" s="432"/>
    </row>
    <row r="1400" spans="5:8" x14ac:dyDescent="0.3">
      <c r="E1400" s="279"/>
      <c r="F1400" s="279"/>
      <c r="G1400" s="279"/>
      <c r="H1400" s="432"/>
    </row>
    <row r="1401" spans="5:8" x14ac:dyDescent="0.3">
      <c r="E1401" s="279"/>
      <c r="F1401" s="279"/>
      <c r="G1401" s="279"/>
      <c r="H1401" s="432"/>
    </row>
    <row r="1402" spans="5:8" x14ac:dyDescent="0.3">
      <c r="E1402" s="279"/>
      <c r="F1402" s="279"/>
      <c r="G1402" s="279"/>
      <c r="H1402" s="432"/>
    </row>
    <row r="1403" spans="5:8" x14ac:dyDescent="0.3">
      <c r="E1403" s="279"/>
      <c r="F1403" s="279"/>
      <c r="G1403" s="279"/>
      <c r="H1403" s="432"/>
    </row>
    <row r="1404" spans="5:8" x14ac:dyDescent="0.3">
      <c r="E1404" s="279"/>
      <c r="F1404" s="279"/>
      <c r="G1404" s="279"/>
      <c r="H1404" s="432"/>
    </row>
    <row r="1405" spans="5:8" x14ac:dyDescent="0.3">
      <c r="E1405" s="279"/>
      <c r="F1405" s="279"/>
      <c r="G1405" s="279"/>
      <c r="H1405" s="432"/>
    </row>
    <row r="1406" spans="5:8" x14ac:dyDescent="0.3">
      <c r="E1406" s="279"/>
      <c r="F1406" s="279"/>
      <c r="G1406" s="279"/>
      <c r="H1406" s="432"/>
    </row>
    <row r="1407" spans="5:8" x14ac:dyDescent="0.3">
      <c r="E1407" s="279"/>
      <c r="F1407" s="279"/>
      <c r="G1407" s="279"/>
      <c r="H1407" s="432"/>
    </row>
    <row r="1408" spans="5:8" x14ac:dyDescent="0.3">
      <c r="E1408" s="279"/>
      <c r="F1408" s="279"/>
      <c r="G1408" s="279"/>
      <c r="H1408" s="432"/>
    </row>
    <row r="1409" spans="5:8" x14ac:dyDescent="0.3">
      <c r="E1409" s="279"/>
      <c r="F1409" s="279"/>
      <c r="G1409" s="279"/>
      <c r="H1409" s="432"/>
    </row>
    <row r="1410" spans="5:8" x14ac:dyDescent="0.3">
      <c r="E1410" s="279"/>
      <c r="F1410" s="279"/>
      <c r="G1410" s="279"/>
      <c r="H1410" s="432"/>
    </row>
    <row r="1411" spans="5:8" x14ac:dyDescent="0.3">
      <c r="E1411" s="279"/>
      <c r="F1411" s="279"/>
      <c r="G1411" s="279"/>
      <c r="H1411" s="431"/>
    </row>
    <row r="1412" spans="5:8" x14ac:dyDescent="0.3">
      <c r="E1412" s="279"/>
      <c r="F1412" s="279"/>
      <c r="G1412" s="279"/>
      <c r="H1412" s="431"/>
    </row>
    <row r="1413" spans="5:8" x14ac:dyDescent="0.3">
      <c r="E1413" s="279"/>
      <c r="F1413" s="279"/>
      <c r="G1413" s="279"/>
      <c r="H1413" s="431"/>
    </row>
    <row r="1414" spans="5:8" x14ac:dyDescent="0.3">
      <c r="E1414" s="279"/>
      <c r="F1414" s="279"/>
      <c r="G1414" s="279"/>
      <c r="H1414" s="431"/>
    </row>
    <row r="1415" spans="5:8" x14ac:dyDescent="0.3">
      <c r="E1415" s="279"/>
      <c r="F1415" s="279"/>
      <c r="G1415" s="279"/>
      <c r="H1415" s="431"/>
    </row>
    <row r="1416" spans="5:8" x14ac:dyDescent="0.3">
      <c r="E1416" s="279"/>
      <c r="F1416" s="279"/>
      <c r="G1416" s="279"/>
      <c r="H1416" s="431"/>
    </row>
    <row r="1417" spans="5:8" x14ac:dyDescent="0.3">
      <c r="E1417" s="279"/>
      <c r="F1417" s="279"/>
      <c r="G1417" s="279"/>
      <c r="H1417" s="431"/>
    </row>
    <row r="1418" spans="5:8" x14ac:dyDescent="0.3">
      <c r="E1418" s="279"/>
      <c r="F1418" s="279"/>
      <c r="G1418" s="279"/>
      <c r="H1418" s="431"/>
    </row>
    <row r="1419" spans="5:8" x14ac:dyDescent="0.3">
      <c r="E1419" s="279"/>
      <c r="F1419" s="279"/>
      <c r="G1419" s="279"/>
      <c r="H1419" s="431"/>
    </row>
    <row r="1420" spans="5:8" x14ac:dyDescent="0.3">
      <c r="E1420" s="279"/>
      <c r="F1420" s="279"/>
      <c r="G1420" s="279"/>
      <c r="H1420" s="431"/>
    </row>
    <row r="1421" spans="5:8" x14ac:dyDescent="0.3">
      <c r="E1421" s="279"/>
      <c r="F1421" s="279"/>
      <c r="G1421" s="279"/>
      <c r="H1421" s="431"/>
    </row>
    <row r="1422" spans="5:8" x14ac:dyDescent="0.3">
      <c r="E1422" s="279"/>
      <c r="F1422" s="279"/>
      <c r="G1422" s="279"/>
      <c r="H1422" s="431"/>
    </row>
    <row r="1423" spans="5:8" x14ac:dyDescent="0.3">
      <c r="E1423" s="279"/>
      <c r="F1423" s="279"/>
      <c r="G1423" s="279"/>
      <c r="H1423" s="431"/>
    </row>
    <row r="1424" spans="5:8" x14ac:dyDescent="0.3">
      <c r="E1424" s="279"/>
      <c r="F1424" s="279"/>
      <c r="G1424" s="279"/>
      <c r="H1424" s="431"/>
    </row>
    <row r="1425" spans="5:8" x14ac:dyDescent="0.3">
      <c r="E1425" s="279"/>
      <c r="F1425" s="279"/>
      <c r="G1425" s="279"/>
      <c r="H1425" s="431"/>
    </row>
    <row r="1426" spans="5:8" x14ac:dyDescent="0.3">
      <c r="E1426" s="279"/>
      <c r="F1426" s="279"/>
      <c r="G1426" s="279"/>
      <c r="H1426" s="431"/>
    </row>
    <row r="1427" spans="5:8" x14ac:dyDescent="0.3">
      <c r="E1427" s="279"/>
      <c r="F1427" s="279"/>
      <c r="G1427" s="279"/>
      <c r="H1427" s="431"/>
    </row>
    <row r="1428" spans="5:8" x14ac:dyDescent="0.3">
      <c r="E1428" s="279"/>
      <c r="F1428" s="279"/>
      <c r="G1428" s="279"/>
      <c r="H1428" s="431"/>
    </row>
    <row r="1429" spans="5:8" x14ac:dyDescent="0.3">
      <c r="E1429" s="279"/>
      <c r="F1429" s="279"/>
      <c r="G1429" s="279"/>
      <c r="H1429" s="431"/>
    </row>
    <row r="1430" spans="5:8" x14ac:dyDescent="0.3">
      <c r="E1430" s="279"/>
      <c r="F1430" s="279"/>
      <c r="G1430" s="279"/>
      <c r="H1430" s="431"/>
    </row>
    <row r="1431" spans="5:8" x14ac:dyDescent="0.3">
      <c r="E1431" s="279"/>
      <c r="F1431" s="279"/>
      <c r="G1431" s="279"/>
      <c r="H1431" s="431"/>
    </row>
    <row r="1432" spans="5:8" x14ac:dyDescent="0.3">
      <c r="E1432" s="279"/>
      <c r="F1432" s="279"/>
      <c r="G1432" s="279"/>
      <c r="H1432" s="431"/>
    </row>
    <row r="1433" spans="5:8" x14ac:dyDescent="0.3">
      <c r="E1433" s="279"/>
      <c r="F1433" s="279"/>
      <c r="G1433" s="279"/>
      <c r="H1433" s="431"/>
    </row>
    <row r="1434" spans="5:8" x14ac:dyDescent="0.3">
      <c r="E1434" s="279"/>
      <c r="F1434" s="279"/>
      <c r="G1434" s="279"/>
      <c r="H1434" s="431"/>
    </row>
    <row r="1435" spans="5:8" x14ac:dyDescent="0.3">
      <c r="E1435" s="279"/>
      <c r="F1435" s="279"/>
      <c r="G1435" s="279"/>
      <c r="H1435" s="431"/>
    </row>
    <row r="1436" spans="5:8" x14ac:dyDescent="0.3">
      <c r="E1436" s="279"/>
      <c r="F1436" s="279"/>
      <c r="G1436" s="279"/>
      <c r="H1436" s="432"/>
    </row>
    <row r="1437" spans="5:8" x14ac:dyDescent="0.3">
      <c r="E1437" s="279"/>
      <c r="F1437" s="279"/>
      <c r="G1437" s="279"/>
      <c r="H1437" s="432"/>
    </row>
    <row r="1438" spans="5:8" x14ac:dyDescent="0.3">
      <c r="E1438" s="279"/>
      <c r="F1438" s="279"/>
      <c r="G1438" s="279"/>
      <c r="H1438" s="432"/>
    </row>
    <row r="1439" spans="5:8" x14ac:dyDescent="0.3">
      <c r="E1439" s="279"/>
      <c r="F1439" s="279"/>
      <c r="G1439" s="279"/>
      <c r="H1439" s="432"/>
    </row>
    <row r="1440" spans="5:8" x14ac:dyDescent="0.3">
      <c r="E1440" s="279"/>
      <c r="F1440" s="279"/>
      <c r="G1440" s="279"/>
      <c r="H1440" s="432"/>
    </row>
    <row r="1441" spans="5:8" x14ac:dyDescent="0.3">
      <c r="E1441" s="279"/>
      <c r="F1441" s="279"/>
      <c r="G1441" s="279"/>
      <c r="H1441" s="432"/>
    </row>
    <row r="1442" spans="5:8" x14ac:dyDescent="0.3">
      <c r="E1442" s="279"/>
      <c r="F1442" s="279"/>
      <c r="G1442" s="279"/>
      <c r="H1442" s="432"/>
    </row>
    <row r="1443" spans="5:8" x14ac:dyDescent="0.3">
      <c r="E1443" s="279"/>
      <c r="F1443" s="279"/>
      <c r="G1443" s="279"/>
      <c r="H1443" s="432"/>
    </row>
    <row r="1444" spans="5:8" x14ac:dyDescent="0.3">
      <c r="E1444" s="279"/>
      <c r="F1444" s="279"/>
      <c r="G1444" s="279"/>
      <c r="H1444" s="432"/>
    </row>
    <row r="1445" spans="5:8" x14ac:dyDescent="0.3">
      <c r="E1445" s="279"/>
      <c r="F1445" s="279"/>
      <c r="G1445" s="279"/>
      <c r="H1445" s="432"/>
    </row>
    <row r="1446" spans="5:8" x14ac:dyDescent="0.3">
      <c r="E1446" s="279"/>
      <c r="F1446" s="279"/>
      <c r="G1446" s="279"/>
      <c r="H1446" s="432"/>
    </row>
    <row r="1447" spans="5:8" x14ac:dyDescent="0.3">
      <c r="E1447" s="279"/>
      <c r="F1447" s="279"/>
      <c r="G1447" s="279"/>
      <c r="H1447" s="432"/>
    </row>
    <row r="1448" spans="5:8" x14ac:dyDescent="0.3">
      <c r="E1448" s="279"/>
      <c r="F1448" s="279"/>
      <c r="G1448" s="279"/>
      <c r="H1448" s="432"/>
    </row>
    <row r="1449" spans="5:8" x14ac:dyDescent="0.3">
      <c r="E1449" s="279"/>
      <c r="F1449" s="279"/>
      <c r="G1449" s="279"/>
      <c r="H1449" s="432"/>
    </row>
    <row r="1450" spans="5:8" x14ac:dyDescent="0.3">
      <c r="E1450" s="279"/>
      <c r="F1450" s="279"/>
      <c r="G1450" s="279"/>
      <c r="H1450" s="432"/>
    </row>
    <row r="1451" spans="5:8" x14ac:dyDescent="0.3">
      <c r="E1451" s="279"/>
      <c r="F1451" s="279"/>
      <c r="G1451" s="279"/>
      <c r="H1451" s="432"/>
    </row>
    <row r="1452" spans="5:8" x14ac:dyDescent="0.3">
      <c r="E1452" s="279"/>
      <c r="F1452" s="279"/>
      <c r="G1452" s="279"/>
      <c r="H1452" s="432"/>
    </row>
    <row r="1453" spans="5:8" x14ac:dyDescent="0.3">
      <c r="E1453" s="279"/>
      <c r="F1453" s="279"/>
      <c r="G1453" s="279"/>
      <c r="H1453" s="432"/>
    </row>
    <row r="1454" spans="5:8" x14ac:dyDescent="0.3">
      <c r="E1454" s="279"/>
      <c r="F1454" s="279"/>
      <c r="G1454" s="279"/>
      <c r="H1454" s="432"/>
    </row>
    <row r="1455" spans="5:8" x14ac:dyDescent="0.3">
      <c r="E1455" s="279"/>
      <c r="F1455" s="279"/>
      <c r="G1455" s="279"/>
      <c r="H1455" s="431"/>
    </row>
    <row r="1456" spans="5:8" x14ac:dyDescent="0.3">
      <c r="E1456" s="279"/>
      <c r="F1456" s="279"/>
      <c r="G1456" s="279"/>
      <c r="H1456" s="431"/>
    </row>
    <row r="1457" spans="5:8" x14ac:dyDescent="0.3">
      <c r="E1457" s="279"/>
      <c r="F1457" s="279"/>
      <c r="G1457" s="279"/>
      <c r="H1457" s="431"/>
    </row>
    <row r="1458" spans="5:8" x14ac:dyDescent="0.3">
      <c r="E1458" s="279"/>
      <c r="F1458" s="279"/>
      <c r="G1458" s="279"/>
      <c r="H1458" s="431"/>
    </row>
    <row r="1459" spans="5:8" x14ac:dyDescent="0.3">
      <c r="E1459" s="279"/>
      <c r="F1459" s="279"/>
      <c r="G1459" s="279"/>
      <c r="H1459" s="431"/>
    </row>
    <row r="1460" spans="5:8" x14ac:dyDescent="0.3">
      <c r="E1460" s="279"/>
      <c r="F1460" s="279"/>
      <c r="G1460" s="279"/>
      <c r="H1460" s="431"/>
    </row>
    <row r="1461" spans="5:8" x14ac:dyDescent="0.3">
      <c r="E1461" s="279"/>
      <c r="F1461" s="279"/>
      <c r="G1461" s="279"/>
      <c r="H1461" s="431"/>
    </row>
    <row r="1462" spans="5:8" x14ac:dyDescent="0.3">
      <c r="E1462" s="279"/>
      <c r="F1462" s="279"/>
      <c r="G1462" s="279"/>
      <c r="H1462" s="431"/>
    </row>
    <row r="1463" spans="5:8" x14ac:dyDescent="0.3">
      <c r="E1463" s="279"/>
      <c r="F1463" s="279"/>
      <c r="G1463" s="279"/>
      <c r="H1463" s="431"/>
    </row>
    <row r="1464" spans="5:8" x14ac:dyDescent="0.3">
      <c r="E1464" s="279"/>
      <c r="F1464" s="279"/>
      <c r="G1464" s="279"/>
      <c r="H1464" s="431"/>
    </row>
    <row r="1465" spans="5:8" x14ac:dyDescent="0.3">
      <c r="E1465" s="279"/>
      <c r="F1465" s="279"/>
      <c r="G1465" s="279"/>
      <c r="H1465" s="431"/>
    </row>
    <row r="1466" spans="5:8" x14ac:dyDescent="0.3">
      <c r="E1466" s="279"/>
      <c r="F1466" s="279"/>
      <c r="G1466" s="279"/>
      <c r="H1466" s="431"/>
    </row>
    <row r="1467" spans="5:8" x14ac:dyDescent="0.3">
      <c r="E1467" s="279"/>
      <c r="F1467" s="279"/>
      <c r="G1467" s="279"/>
      <c r="H1467" s="431"/>
    </row>
    <row r="1468" spans="5:8" x14ac:dyDescent="0.3">
      <c r="E1468" s="279"/>
      <c r="F1468" s="279"/>
      <c r="G1468" s="279"/>
      <c r="H1468" s="431"/>
    </row>
    <row r="1469" spans="5:8" x14ac:dyDescent="0.3">
      <c r="E1469" s="279"/>
      <c r="F1469" s="279"/>
      <c r="G1469" s="279"/>
      <c r="H1469" s="431"/>
    </row>
    <row r="1470" spans="5:8" x14ac:dyDescent="0.3">
      <c r="E1470" s="279"/>
      <c r="F1470" s="279"/>
      <c r="G1470" s="279"/>
      <c r="H1470" s="431"/>
    </row>
    <row r="1471" spans="5:8" x14ac:dyDescent="0.3">
      <c r="E1471" s="279"/>
      <c r="F1471" s="279"/>
      <c r="G1471" s="279"/>
      <c r="H1471" s="431"/>
    </row>
    <row r="1472" spans="5:8" x14ac:dyDescent="0.3">
      <c r="E1472" s="279"/>
      <c r="F1472" s="279"/>
      <c r="G1472" s="279"/>
      <c r="H1472" s="431"/>
    </row>
    <row r="1473" spans="5:8" x14ac:dyDescent="0.3">
      <c r="E1473" s="279"/>
      <c r="F1473" s="279"/>
      <c r="G1473" s="279"/>
      <c r="H1473" s="432"/>
    </row>
    <row r="1474" spans="5:8" x14ac:dyDescent="0.3">
      <c r="E1474" s="279"/>
      <c r="F1474" s="279"/>
      <c r="G1474" s="279"/>
      <c r="H1474" s="432"/>
    </row>
    <row r="1475" spans="5:8" x14ac:dyDescent="0.3">
      <c r="E1475" s="279"/>
      <c r="F1475" s="279"/>
      <c r="G1475" s="279"/>
      <c r="H1475" s="432"/>
    </row>
    <row r="1476" spans="5:8" x14ac:dyDescent="0.3">
      <c r="E1476" s="279"/>
      <c r="F1476" s="279"/>
      <c r="G1476" s="279"/>
      <c r="H1476" s="432"/>
    </row>
    <row r="1477" spans="5:8" x14ac:dyDescent="0.3">
      <c r="E1477" s="279"/>
      <c r="F1477" s="279"/>
      <c r="G1477" s="279"/>
      <c r="H1477" s="432"/>
    </row>
    <row r="1478" spans="5:8" x14ac:dyDescent="0.3">
      <c r="E1478" s="279"/>
      <c r="F1478" s="279"/>
      <c r="G1478" s="279"/>
      <c r="H1478" s="432"/>
    </row>
    <row r="1479" spans="5:8" x14ac:dyDescent="0.3">
      <c r="E1479" s="279"/>
      <c r="F1479" s="279"/>
      <c r="G1479" s="279"/>
      <c r="H1479" s="432"/>
    </row>
    <row r="1480" spans="5:8" x14ac:dyDescent="0.3">
      <c r="E1480" s="279"/>
      <c r="F1480" s="279"/>
      <c r="G1480" s="279"/>
      <c r="H1480" s="432"/>
    </row>
    <row r="1481" spans="5:8" x14ac:dyDescent="0.3">
      <c r="E1481" s="279"/>
      <c r="F1481" s="279"/>
      <c r="G1481" s="279"/>
      <c r="H1481" s="432"/>
    </row>
    <row r="1482" spans="5:8" x14ac:dyDescent="0.3">
      <c r="E1482" s="279"/>
      <c r="F1482" s="279"/>
      <c r="G1482" s="279"/>
      <c r="H1482" s="432"/>
    </row>
    <row r="1483" spans="5:8" x14ac:dyDescent="0.3">
      <c r="E1483" s="279"/>
      <c r="F1483" s="279"/>
      <c r="G1483" s="279"/>
      <c r="H1483" s="432"/>
    </row>
    <row r="1484" spans="5:8" x14ac:dyDescent="0.3">
      <c r="E1484" s="279"/>
      <c r="F1484" s="279"/>
      <c r="G1484" s="279"/>
      <c r="H1484" s="432"/>
    </row>
    <row r="1485" spans="5:8" x14ac:dyDescent="0.3">
      <c r="E1485" s="279"/>
      <c r="F1485" s="279"/>
      <c r="G1485" s="279"/>
      <c r="H1485" s="432"/>
    </row>
    <row r="1486" spans="5:8" x14ac:dyDescent="0.3">
      <c r="E1486" s="279"/>
      <c r="F1486" s="279"/>
      <c r="G1486" s="279"/>
      <c r="H1486" s="432"/>
    </row>
    <row r="1487" spans="5:8" x14ac:dyDescent="0.3">
      <c r="E1487" s="279"/>
      <c r="F1487" s="279"/>
      <c r="G1487" s="279"/>
      <c r="H1487" s="432"/>
    </row>
    <row r="1488" spans="5:8" x14ac:dyDescent="0.3">
      <c r="E1488" s="279"/>
      <c r="F1488" s="279"/>
      <c r="G1488" s="279"/>
      <c r="H1488" s="432"/>
    </row>
    <row r="1489" spans="5:8" x14ac:dyDescent="0.3">
      <c r="E1489" s="279"/>
      <c r="F1489" s="279"/>
      <c r="G1489" s="279"/>
      <c r="H1489" s="432"/>
    </row>
    <row r="1490" spans="5:8" x14ac:dyDescent="0.3">
      <c r="E1490" s="279"/>
      <c r="F1490" s="279"/>
      <c r="G1490" s="279"/>
      <c r="H1490" s="432"/>
    </row>
    <row r="1491" spans="5:8" x14ac:dyDescent="0.3">
      <c r="E1491" s="279"/>
      <c r="F1491" s="279"/>
      <c r="G1491" s="279"/>
      <c r="H1491" s="432"/>
    </row>
    <row r="1492" spans="5:8" x14ac:dyDescent="0.3">
      <c r="E1492" s="279"/>
      <c r="F1492" s="279"/>
      <c r="G1492" s="279"/>
      <c r="H1492" s="432"/>
    </row>
    <row r="1493" spans="5:8" x14ac:dyDescent="0.3">
      <c r="E1493" s="279"/>
      <c r="F1493" s="279"/>
      <c r="G1493" s="279"/>
      <c r="H1493" s="432"/>
    </row>
    <row r="1494" spans="5:8" x14ac:dyDescent="0.3">
      <c r="E1494" s="279"/>
      <c r="F1494" s="279"/>
      <c r="G1494" s="279"/>
      <c r="H1494" s="432"/>
    </row>
    <row r="1495" spans="5:8" x14ac:dyDescent="0.3">
      <c r="E1495" s="279"/>
      <c r="F1495" s="279"/>
      <c r="G1495" s="279"/>
      <c r="H1495" s="432"/>
    </row>
    <row r="1496" spans="5:8" x14ac:dyDescent="0.3">
      <c r="E1496" s="279"/>
      <c r="F1496" s="279"/>
      <c r="G1496" s="279"/>
      <c r="H1496" s="432"/>
    </row>
    <row r="1497" spans="5:8" x14ac:dyDescent="0.3">
      <c r="E1497" s="279"/>
      <c r="F1497" s="279"/>
      <c r="G1497" s="279"/>
      <c r="H1497" s="432"/>
    </row>
    <row r="1498" spans="5:8" x14ac:dyDescent="0.3">
      <c r="E1498" s="279"/>
      <c r="F1498" s="279"/>
      <c r="G1498" s="279"/>
      <c r="H1498" s="432"/>
    </row>
    <row r="1499" spans="5:8" x14ac:dyDescent="0.3">
      <c r="E1499" s="279"/>
      <c r="F1499" s="279"/>
      <c r="G1499" s="279"/>
      <c r="H1499" s="431"/>
    </row>
    <row r="1500" spans="5:8" x14ac:dyDescent="0.3">
      <c r="E1500" s="279"/>
      <c r="F1500" s="279"/>
      <c r="G1500" s="279"/>
      <c r="H1500" s="431"/>
    </row>
    <row r="1501" spans="5:8" x14ac:dyDescent="0.3">
      <c r="E1501" s="279"/>
      <c r="F1501" s="279"/>
      <c r="G1501" s="279"/>
      <c r="H1501" s="431"/>
    </row>
    <row r="1502" spans="5:8" x14ac:dyDescent="0.3">
      <c r="E1502" s="279"/>
      <c r="F1502" s="279"/>
      <c r="G1502" s="279"/>
      <c r="H1502" s="431"/>
    </row>
    <row r="1503" spans="5:8" x14ac:dyDescent="0.3">
      <c r="E1503" s="279"/>
      <c r="F1503" s="279"/>
      <c r="G1503" s="279"/>
      <c r="H1503" s="431"/>
    </row>
    <row r="1504" spans="5:8" x14ac:dyDescent="0.3">
      <c r="E1504" s="279"/>
      <c r="F1504" s="279"/>
      <c r="G1504" s="279"/>
      <c r="H1504" s="431"/>
    </row>
    <row r="1505" spans="5:8" x14ac:dyDescent="0.3">
      <c r="E1505" s="279"/>
      <c r="F1505" s="279"/>
      <c r="G1505" s="279"/>
      <c r="H1505" s="431"/>
    </row>
    <row r="1506" spans="5:8" x14ac:dyDescent="0.3">
      <c r="E1506" s="279"/>
      <c r="F1506" s="279"/>
      <c r="G1506" s="279"/>
      <c r="H1506" s="431"/>
    </row>
    <row r="1507" spans="5:8" x14ac:dyDescent="0.3">
      <c r="E1507" s="279"/>
      <c r="F1507" s="279"/>
      <c r="G1507" s="279"/>
      <c r="H1507" s="431"/>
    </row>
    <row r="1508" spans="5:8" x14ac:dyDescent="0.3">
      <c r="E1508" s="279"/>
      <c r="F1508" s="279"/>
      <c r="G1508" s="279"/>
      <c r="H1508" s="431"/>
    </row>
    <row r="1509" spans="5:8" x14ac:dyDescent="0.3">
      <c r="E1509" s="279"/>
      <c r="F1509" s="279"/>
      <c r="G1509" s="279"/>
      <c r="H1509" s="431"/>
    </row>
    <row r="1510" spans="5:8" x14ac:dyDescent="0.3">
      <c r="E1510" s="279"/>
      <c r="F1510" s="279"/>
      <c r="G1510" s="279"/>
      <c r="H1510" s="431"/>
    </row>
    <row r="1511" spans="5:8" x14ac:dyDescent="0.3">
      <c r="E1511" s="279"/>
      <c r="F1511" s="279"/>
      <c r="G1511" s="279"/>
      <c r="H1511" s="431"/>
    </row>
    <row r="1512" spans="5:8" x14ac:dyDescent="0.3">
      <c r="E1512" s="279"/>
      <c r="F1512" s="279"/>
      <c r="G1512" s="279"/>
      <c r="H1512" s="431"/>
    </row>
    <row r="1513" spans="5:8" x14ac:dyDescent="0.3">
      <c r="E1513" s="279"/>
      <c r="F1513" s="279"/>
      <c r="G1513" s="279"/>
      <c r="H1513" s="431"/>
    </row>
    <row r="1514" spans="5:8" x14ac:dyDescent="0.3">
      <c r="E1514" s="279"/>
      <c r="F1514" s="279"/>
      <c r="G1514" s="279"/>
      <c r="H1514" s="431"/>
    </row>
    <row r="1515" spans="5:8" x14ac:dyDescent="0.3">
      <c r="E1515" s="279"/>
      <c r="F1515" s="279"/>
      <c r="G1515" s="279"/>
      <c r="H1515" s="431"/>
    </row>
    <row r="1516" spans="5:8" x14ac:dyDescent="0.3">
      <c r="E1516" s="279"/>
      <c r="F1516" s="279"/>
      <c r="G1516" s="279"/>
      <c r="H1516" s="431"/>
    </row>
    <row r="1517" spans="5:8" x14ac:dyDescent="0.3">
      <c r="E1517" s="279"/>
      <c r="F1517" s="279"/>
      <c r="G1517" s="279"/>
      <c r="H1517" s="431"/>
    </row>
    <row r="1518" spans="5:8" x14ac:dyDescent="0.3">
      <c r="E1518" s="279"/>
      <c r="F1518" s="279"/>
      <c r="G1518" s="279"/>
      <c r="H1518" s="431"/>
    </row>
    <row r="1519" spans="5:8" x14ac:dyDescent="0.3">
      <c r="E1519" s="279"/>
      <c r="F1519" s="279"/>
      <c r="G1519" s="279"/>
      <c r="H1519" s="431"/>
    </row>
    <row r="1520" spans="5:8" x14ac:dyDescent="0.3">
      <c r="E1520" s="279"/>
      <c r="F1520" s="279"/>
      <c r="G1520" s="279"/>
      <c r="H1520" s="431"/>
    </row>
    <row r="1521" spans="5:8" x14ac:dyDescent="0.3">
      <c r="E1521" s="279"/>
      <c r="F1521" s="279"/>
      <c r="G1521" s="279"/>
      <c r="H1521" s="432"/>
    </row>
    <row r="1522" spans="5:8" x14ac:dyDescent="0.3">
      <c r="E1522" s="279"/>
      <c r="F1522" s="279"/>
      <c r="G1522" s="279"/>
      <c r="H1522" s="432"/>
    </row>
    <row r="1523" spans="5:8" x14ac:dyDescent="0.3">
      <c r="E1523" s="279"/>
      <c r="F1523" s="279"/>
      <c r="G1523" s="279"/>
      <c r="H1523" s="432"/>
    </row>
    <row r="1524" spans="5:8" x14ac:dyDescent="0.3">
      <c r="E1524" s="279"/>
      <c r="F1524" s="279"/>
      <c r="G1524" s="279"/>
      <c r="H1524" s="432"/>
    </row>
    <row r="1525" spans="5:8" x14ac:dyDescent="0.3">
      <c r="E1525" s="279"/>
      <c r="F1525" s="279"/>
      <c r="G1525" s="279"/>
      <c r="H1525" s="432"/>
    </row>
    <row r="1526" spans="5:8" x14ac:dyDescent="0.3">
      <c r="E1526" s="279"/>
      <c r="F1526" s="279"/>
      <c r="G1526" s="279"/>
      <c r="H1526" s="432"/>
    </row>
    <row r="1527" spans="5:8" x14ac:dyDescent="0.3">
      <c r="E1527" s="279"/>
      <c r="F1527" s="279"/>
      <c r="G1527" s="279"/>
      <c r="H1527" s="432"/>
    </row>
    <row r="1528" spans="5:8" x14ac:dyDescent="0.3">
      <c r="E1528" s="279"/>
      <c r="F1528" s="279"/>
      <c r="G1528" s="279"/>
      <c r="H1528" s="432"/>
    </row>
    <row r="1529" spans="5:8" x14ac:dyDescent="0.3">
      <c r="E1529" s="279"/>
      <c r="F1529" s="279"/>
      <c r="G1529" s="279"/>
      <c r="H1529" s="432"/>
    </row>
    <row r="1530" spans="5:8" x14ac:dyDescent="0.3">
      <c r="E1530" s="279"/>
      <c r="F1530" s="279"/>
      <c r="G1530" s="279"/>
      <c r="H1530" s="432"/>
    </row>
    <row r="1531" spans="5:8" x14ac:dyDescent="0.3">
      <c r="E1531" s="279"/>
      <c r="F1531" s="279"/>
      <c r="G1531" s="279"/>
      <c r="H1531" s="432"/>
    </row>
    <row r="1532" spans="5:8" x14ac:dyDescent="0.3">
      <c r="E1532" s="279"/>
      <c r="F1532" s="279"/>
      <c r="G1532" s="279"/>
      <c r="H1532" s="432"/>
    </row>
    <row r="1533" spans="5:8" x14ac:dyDescent="0.3">
      <c r="E1533" s="279"/>
      <c r="F1533" s="279"/>
      <c r="G1533" s="279"/>
      <c r="H1533" s="432"/>
    </row>
    <row r="1534" spans="5:8" x14ac:dyDescent="0.3">
      <c r="E1534" s="279"/>
      <c r="F1534" s="279"/>
      <c r="G1534" s="279"/>
      <c r="H1534" s="432"/>
    </row>
    <row r="1535" spans="5:8" x14ac:dyDescent="0.3">
      <c r="E1535" s="279"/>
      <c r="F1535" s="279"/>
      <c r="G1535" s="279"/>
      <c r="H1535" s="432"/>
    </row>
    <row r="1536" spans="5:8" x14ac:dyDescent="0.3">
      <c r="E1536" s="279"/>
      <c r="F1536" s="279"/>
      <c r="G1536" s="279"/>
      <c r="H1536" s="432"/>
    </row>
    <row r="1537" spans="5:8" x14ac:dyDescent="0.3">
      <c r="E1537" s="279"/>
      <c r="F1537" s="279"/>
      <c r="G1537" s="279"/>
      <c r="H1537" s="432"/>
    </row>
    <row r="1538" spans="5:8" x14ac:dyDescent="0.3">
      <c r="E1538" s="279"/>
      <c r="F1538" s="279"/>
      <c r="G1538" s="279"/>
      <c r="H1538" s="432"/>
    </row>
    <row r="1539" spans="5:8" x14ac:dyDescent="0.3">
      <c r="E1539" s="279"/>
      <c r="F1539" s="279"/>
      <c r="G1539" s="279"/>
      <c r="H1539" s="432"/>
    </row>
    <row r="1540" spans="5:8" x14ac:dyDescent="0.3">
      <c r="E1540" s="279"/>
      <c r="F1540" s="279"/>
      <c r="G1540" s="279"/>
      <c r="H1540" s="432"/>
    </row>
    <row r="1541" spans="5:8" x14ac:dyDescent="0.3">
      <c r="E1541" s="279"/>
      <c r="F1541" s="279"/>
      <c r="G1541" s="279"/>
      <c r="H1541" s="431"/>
    </row>
    <row r="1542" spans="5:8" x14ac:dyDescent="0.3">
      <c r="E1542" s="279"/>
      <c r="F1542" s="279"/>
      <c r="G1542" s="279"/>
      <c r="H1542" s="431"/>
    </row>
    <row r="1543" spans="5:8" x14ac:dyDescent="0.3">
      <c r="E1543" s="279"/>
      <c r="F1543" s="279"/>
      <c r="G1543" s="279"/>
      <c r="H1543" s="431"/>
    </row>
    <row r="1544" spans="5:8" x14ac:dyDescent="0.3">
      <c r="E1544" s="279"/>
      <c r="F1544" s="279"/>
      <c r="G1544" s="279"/>
      <c r="H1544" s="431"/>
    </row>
    <row r="1545" spans="5:8" x14ac:dyDescent="0.3">
      <c r="E1545" s="279"/>
      <c r="F1545" s="279"/>
      <c r="G1545" s="279"/>
      <c r="H1545" s="431"/>
    </row>
    <row r="1546" spans="5:8" x14ac:dyDescent="0.3">
      <c r="E1546" s="279"/>
      <c r="F1546" s="279"/>
      <c r="G1546" s="279"/>
      <c r="H1546" s="431"/>
    </row>
    <row r="1547" spans="5:8" x14ac:dyDescent="0.3">
      <c r="E1547" s="279"/>
      <c r="F1547" s="279"/>
      <c r="G1547" s="279"/>
      <c r="H1547" s="431"/>
    </row>
    <row r="1548" spans="5:8" x14ac:dyDescent="0.3">
      <c r="E1548" s="279"/>
      <c r="F1548" s="279"/>
      <c r="G1548" s="279"/>
      <c r="H1548" s="431"/>
    </row>
    <row r="1549" spans="5:8" x14ac:dyDescent="0.3">
      <c r="E1549" s="279"/>
      <c r="F1549" s="279"/>
      <c r="G1549" s="279"/>
      <c r="H1549" s="431"/>
    </row>
    <row r="1550" spans="5:8" x14ac:dyDescent="0.3">
      <c r="E1550" s="279"/>
      <c r="F1550" s="279"/>
      <c r="G1550" s="279"/>
      <c r="H1550" s="431"/>
    </row>
    <row r="1551" spans="5:8" x14ac:dyDescent="0.3">
      <c r="E1551" s="279"/>
      <c r="F1551" s="279"/>
      <c r="G1551" s="279"/>
      <c r="H1551" s="431"/>
    </row>
    <row r="1552" spans="5:8" x14ac:dyDescent="0.3">
      <c r="E1552" s="279"/>
      <c r="F1552" s="279"/>
      <c r="G1552" s="279"/>
      <c r="H1552" s="431"/>
    </row>
    <row r="1553" spans="5:8" x14ac:dyDescent="0.3">
      <c r="E1553" s="279"/>
      <c r="F1553" s="279"/>
      <c r="G1553" s="279"/>
      <c r="H1553" s="431"/>
    </row>
    <row r="1554" spans="5:8" x14ac:dyDescent="0.3">
      <c r="E1554" s="279"/>
      <c r="F1554" s="279"/>
      <c r="G1554" s="279"/>
      <c r="H1554" s="431"/>
    </row>
    <row r="1555" spans="5:8" x14ac:dyDescent="0.3">
      <c r="E1555" s="279"/>
      <c r="F1555" s="279"/>
      <c r="G1555" s="279"/>
      <c r="H1555" s="431"/>
    </row>
    <row r="1556" spans="5:8" x14ac:dyDescent="0.3">
      <c r="E1556" s="279"/>
      <c r="F1556" s="279"/>
      <c r="G1556" s="279"/>
      <c r="H1556" s="431"/>
    </row>
    <row r="1557" spans="5:8" x14ac:dyDescent="0.3">
      <c r="E1557" s="279"/>
      <c r="F1557" s="279"/>
      <c r="G1557" s="279"/>
      <c r="H1557" s="431"/>
    </row>
    <row r="1558" spans="5:8" x14ac:dyDescent="0.3">
      <c r="E1558" s="279"/>
      <c r="F1558" s="279"/>
      <c r="G1558" s="279"/>
      <c r="H1558" s="431"/>
    </row>
    <row r="1559" spans="5:8" x14ac:dyDescent="0.3">
      <c r="E1559" s="279"/>
      <c r="F1559" s="279"/>
      <c r="G1559" s="279"/>
      <c r="H1559" s="431"/>
    </row>
    <row r="1560" spans="5:8" x14ac:dyDescent="0.3">
      <c r="E1560" s="279"/>
      <c r="F1560" s="279"/>
      <c r="G1560" s="279"/>
      <c r="H1560" s="431"/>
    </row>
    <row r="1561" spans="5:8" x14ac:dyDescent="0.3">
      <c r="E1561" s="279"/>
      <c r="F1561" s="279"/>
      <c r="G1561" s="279"/>
      <c r="H1561" s="431"/>
    </row>
    <row r="1562" spans="5:8" x14ac:dyDescent="0.3">
      <c r="E1562" s="279"/>
      <c r="F1562" s="279"/>
      <c r="G1562" s="279"/>
      <c r="H1562" s="431"/>
    </row>
    <row r="1563" spans="5:8" x14ac:dyDescent="0.3">
      <c r="E1563" s="279"/>
      <c r="F1563" s="279"/>
      <c r="G1563" s="279"/>
      <c r="H1563" s="431"/>
    </row>
    <row r="1564" spans="5:8" x14ac:dyDescent="0.3">
      <c r="E1564" s="279"/>
      <c r="F1564" s="279"/>
      <c r="G1564" s="279"/>
      <c r="H1564" s="431"/>
    </row>
    <row r="1565" spans="5:8" x14ac:dyDescent="0.3">
      <c r="E1565" s="279"/>
      <c r="F1565" s="279"/>
      <c r="G1565" s="279"/>
      <c r="H1565" s="431"/>
    </row>
    <row r="1566" spans="5:8" x14ac:dyDescent="0.3">
      <c r="E1566" s="279"/>
      <c r="F1566" s="279"/>
      <c r="G1566" s="279"/>
      <c r="H1566" s="431"/>
    </row>
    <row r="1567" spans="5:8" x14ac:dyDescent="0.3">
      <c r="E1567" s="279"/>
      <c r="F1567" s="279"/>
      <c r="G1567" s="279"/>
      <c r="H1567" s="432"/>
    </row>
    <row r="1568" spans="5:8" x14ac:dyDescent="0.3">
      <c r="E1568" s="279"/>
      <c r="F1568" s="279"/>
      <c r="G1568" s="279"/>
      <c r="H1568" s="432"/>
    </row>
    <row r="1569" spans="5:8" x14ac:dyDescent="0.3">
      <c r="E1569" s="279"/>
      <c r="F1569" s="279"/>
      <c r="G1569" s="279"/>
      <c r="H1569" s="432"/>
    </row>
    <row r="1570" spans="5:8" x14ac:dyDescent="0.3">
      <c r="E1570" s="279"/>
      <c r="F1570" s="279"/>
      <c r="G1570" s="279"/>
      <c r="H1570" s="432"/>
    </row>
    <row r="1571" spans="5:8" x14ac:dyDescent="0.3">
      <c r="E1571" s="279"/>
      <c r="F1571" s="279"/>
      <c r="G1571" s="279"/>
      <c r="H1571" s="432"/>
    </row>
    <row r="1572" spans="5:8" x14ac:dyDescent="0.3">
      <c r="E1572" s="279"/>
      <c r="F1572" s="279"/>
      <c r="G1572" s="279"/>
      <c r="H1572" s="432"/>
    </row>
    <row r="1573" spans="5:8" x14ac:dyDescent="0.3">
      <c r="E1573" s="279"/>
      <c r="F1573" s="279"/>
      <c r="G1573" s="279"/>
      <c r="H1573" s="432"/>
    </row>
    <row r="1574" spans="5:8" x14ac:dyDescent="0.3">
      <c r="E1574" s="279"/>
      <c r="F1574" s="279"/>
      <c r="G1574" s="279"/>
      <c r="H1574" s="432"/>
    </row>
    <row r="1575" spans="5:8" x14ac:dyDescent="0.3">
      <c r="E1575" s="279"/>
      <c r="F1575" s="279"/>
      <c r="G1575" s="279"/>
      <c r="H1575" s="432"/>
    </row>
    <row r="1576" spans="5:8" x14ac:dyDescent="0.3">
      <c r="E1576" s="279"/>
      <c r="F1576" s="279"/>
      <c r="G1576" s="279"/>
      <c r="H1576" s="432"/>
    </row>
    <row r="1577" spans="5:8" x14ac:dyDescent="0.3">
      <c r="E1577" s="279"/>
      <c r="F1577" s="279"/>
      <c r="G1577" s="279"/>
      <c r="H1577" s="432"/>
    </row>
    <row r="1578" spans="5:8" x14ac:dyDescent="0.3">
      <c r="E1578" s="279"/>
      <c r="F1578" s="279"/>
      <c r="G1578" s="279"/>
      <c r="H1578" s="432"/>
    </row>
    <row r="1579" spans="5:8" x14ac:dyDescent="0.3">
      <c r="E1579" s="279"/>
      <c r="F1579" s="279"/>
      <c r="G1579" s="279"/>
      <c r="H1579" s="432"/>
    </row>
    <row r="1580" spans="5:8" x14ac:dyDescent="0.3">
      <c r="E1580" s="279"/>
      <c r="F1580" s="279"/>
      <c r="G1580" s="279"/>
      <c r="H1580" s="432"/>
    </row>
    <row r="1581" spans="5:8" x14ac:dyDescent="0.3">
      <c r="E1581" s="279"/>
      <c r="F1581" s="279"/>
      <c r="G1581" s="279"/>
      <c r="H1581" s="432"/>
    </row>
    <row r="1582" spans="5:8" x14ac:dyDescent="0.3">
      <c r="E1582" s="279"/>
      <c r="F1582" s="279"/>
      <c r="G1582" s="279"/>
      <c r="H1582" s="432"/>
    </row>
    <row r="1583" spans="5:8" x14ac:dyDescent="0.3">
      <c r="E1583" s="279"/>
      <c r="F1583" s="279"/>
      <c r="G1583" s="279"/>
      <c r="H1583" s="432"/>
    </row>
    <row r="1584" spans="5:8" x14ac:dyDescent="0.3">
      <c r="E1584" s="279"/>
      <c r="F1584" s="279"/>
      <c r="G1584" s="279"/>
      <c r="H1584" s="432"/>
    </row>
  </sheetData>
  <autoFilter ref="A2:BB818" xr:uid="{66274115-D583-4E01-99C1-C7F89DA95BC0}">
    <sortState ref="A3:BB818">
      <sortCondition ref="A2:A818"/>
    </sortState>
  </autoFilter>
  <sortState ref="A3:BB1584">
    <sortCondition ref="E3:E1007"/>
  </sortState>
  <conditionalFormatting sqref="D3:D818">
    <cfRule type="cellIs" dxfId="44" priority="2" operator="equal">
      <formula>"F"</formula>
    </cfRule>
  </conditionalFormatting>
  <conditionalFormatting sqref="G3:G818">
    <cfRule type="cellIs" dxfId="43" priority="3" operator="equal">
      <formula>"F"</formula>
    </cfRule>
  </conditionalFormatting>
  <conditionalFormatting sqref="AD3:AD794">
    <cfRule type="cellIs" dxfId="42" priority="4" operator="lessThanOrEqual">
      <formula>0</formula>
    </cfRule>
  </conditionalFormatting>
  <conditionalFormatting sqref="AE3:AE794">
    <cfRule type="cellIs" dxfId="41" priority="5" operator="equal">
      <formula>2</formula>
    </cfRule>
  </conditionalFormatting>
  <conditionalFormatting sqref="AK3:AK792 AR3:AR794 AY793:AY794">
    <cfRule type="cellIs" dxfId="40" priority="866" operator="lessThanOrEqual">
      <formula>0</formula>
    </cfRule>
  </conditionalFormatting>
  <conditionalFormatting sqref="AY3:AY790">
    <cfRule type="cellIs" dxfId="39" priority="821" operator="lessThanOrEqual">
      <formula>0</formula>
    </cfRule>
  </conditionalFormatting>
  <conditionalFormatting sqref="AZ3:AZ790 AL3:AL794 AS3:AS794 AZ793:AZ794">
    <cfRule type="cellIs" dxfId="38" priority="868" operator="equal">
      <formula>2</formula>
    </cfRule>
  </conditionalFormatting>
  <conditionalFormatting sqref="AZ476">
    <cfRule type="cellIs" dxfId="37" priority="820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3EF4-A538-4F6D-8971-82C640204854}">
  <dimension ref="A1:CU570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activeCell="H302" sqref="H302"/>
    </sheetView>
  </sheetViews>
  <sheetFormatPr defaultColWidth="8.88671875" defaultRowHeight="14.4" x14ac:dyDescent="0.3"/>
  <cols>
    <col min="1" max="1" width="28.6640625" bestFit="1" customWidth="1"/>
    <col min="2" max="2" width="8.88671875" style="2"/>
    <col min="3" max="4" width="8.88671875" style="2" hidden="1" customWidth="1"/>
    <col min="5" max="5" width="8.88671875" style="377" customWidth="1"/>
    <col min="6" max="7" width="8.88671875" style="377" hidden="1" customWidth="1"/>
    <col min="8" max="8" width="13.5546875" style="380" bestFit="1" customWidth="1"/>
    <col min="9" max="9" width="9.44140625" style="380" customWidth="1"/>
    <col min="10" max="10" width="5.88671875" style="380" customWidth="1"/>
    <col min="11" max="11" width="9.44140625" style="380" customWidth="1"/>
    <col min="12" max="12" width="9.44140625" style="391" customWidth="1"/>
    <col min="13" max="13" width="6.33203125" style="380" customWidth="1"/>
    <col min="14" max="14" width="8.6640625" style="380" customWidth="1"/>
    <col min="15" max="15" width="8.44140625" style="380" customWidth="1"/>
    <col min="16" max="16" width="6.44140625" style="380" customWidth="1"/>
    <col min="17" max="17" width="7.33203125" style="380" customWidth="1"/>
    <col min="18" max="18" width="7.88671875" style="391" customWidth="1"/>
    <col min="19" max="19" width="7.88671875" style="380" customWidth="1"/>
    <col min="20" max="20" width="7.88671875" style="392" customWidth="1"/>
    <col min="21" max="22" width="8.44140625" style="3" customWidth="1"/>
    <col min="23" max="23" width="8" style="3" customWidth="1"/>
    <col min="24" max="24" width="7.44140625" style="57" customWidth="1"/>
    <col min="25" max="25" width="7.44140625" style="1" customWidth="1"/>
    <col min="26" max="26" width="2.5546875" customWidth="1"/>
    <col min="27" max="27" width="9.44140625" customWidth="1"/>
    <col min="28" max="28" width="7.109375" customWidth="1"/>
    <col min="29" max="29" width="8.109375" customWidth="1"/>
    <col min="30" max="30" width="5.88671875" style="57" customWidth="1"/>
    <col min="31" max="31" width="7.6640625" style="393" customWidth="1"/>
    <col min="32" max="32" width="7.33203125" style="393" customWidth="1"/>
    <col min="33" max="33" width="1.5546875" customWidth="1"/>
    <col min="34" max="34" width="9.44140625" hidden="1" customWidth="1"/>
    <col min="35" max="35" width="6.88671875" style="394" hidden="1" customWidth="1"/>
    <col min="36" max="36" width="7.33203125" style="394" hidden="1" customWidth="1"/>
    <col min="37" max="37" width="6.109375" style="394" hidden="1" customWidth="1"/>
    <col min="38" max="39" width="8.109375" style="2" hidden="1" customWidth="1"/>
    <col min="40" max="40" width="2.5546875" hidden="1" customWidth="1"/>
    <col min="41" max="41" width="9.44140625" hidden="1" customWidth="1"/>
    <col min="42" max="43" width="7.88671875" style="394" hidden="1" customWidth="1"/>
    <col min="44" max="44" width="5.5546875" style="175" hidden="1" customWidth="1"/>
    <col min="45" max="45" width="7.109375" style="2" hidden="1" customWidth="1"/>
    <col min="46" max="46" width="8" style="2" hidden="1" customWidth="1"/>
    <col min="47" max="47" width="2.5546875" hidden="1" customWidth="1"/>
    <col min="48" max="48" width="9.44140625" style="2" hidden="1" customWidth="1"/>
    <col min="49" max="50" width="8" style="2" hidden="1" customWidth="1"/>
    <col min="51" max="51" width="5.5546875" style="2" hidden="1" customWidth="1"/>
    <col min="52" max="52" width="7.6640625" style="2" hidden="1" customWidth="1"/>
    <col min="53" max="53" width="8" style="2" hidden="1" customWidth="1"/>
    <col min="54" max="54" width="2.6640625" customWidth="1"/>
    <col min="57" max="57" width="29.44140625" bestFit="1" customWidth="1"/>
  </cols>
  <sheetData>
    <row r="1" spans="1:61" ht="16.2" thickBot="1" x14ac:dyDescent="0.35">
      <c r="A1" s="395" t="s">
        <v>1969</v>
      </c>
      <c r="B1" s="10"/>
      <c r="C1" s="10"/>
      <c r="D1" s="10"/>
      <c r="E1" s="374"/>
      <c r="F1" s="374"/>
      <c r="G1" s="374"/>
      <c r="H1" s="373"/>
      <c r="I1" s="373"/>
      <c r="J1" s="373"/>
      <c r="K1" s="373"/>
      <c r="L1" s="375"/>
      <c r="M1" s="373"/>
      <c r="N1" s="373"/>
      <c r="O1" s="373"/>
      <c r="P1" s="373"/>
      <c r="Q1" s="373"/>
      <c r="R1" s="375"/>
      <c r="S1" s="373"/>
      <c r="T1" s="376"/>
      <c r="U1" s="60"/>
      <c r="V1" s="60"/>
      <c r="W1" s="60"/>
      <c r="X1" s="230"/>
      <c r="Y1" s="61"/>
      <c r="AA1" s="59" t="s">
        <v>1762</v>
      </c>
      <c r="AB1" s="59"/>
      <c r="AC1" s="59"/>
      <c r="AD1" s="242"/>
      <c r="AE1" s="65"/>
      <c r="AF1" s="65"/>
      <c r="AH1" s="59" t="s">
        <v>1026</v>
      </c>
      <c r="AI1" s="121"/>
      <c r="AJ1" s="121"/>
      <c r="AK1" s="121"/>
      <c r="AL1" s="122"/>
      <c r="AM1" s="122"/>
      <c r="AO1" s="176" t="s">
        <v>1986</v>
      </c>
      <c r="AP1" s="177"/>
      <c r="AQ1" s="177"/>
      <c r="AR1" s="178"/>
      <c r="AS1" s="179"/>
      <c r="AT1" s="179"/>
      <c r="AV1" s="176" t="s">
        <v>1987</v>
      </c>
      <c r="AW1" s="272"/>
      <c r="AX1" s="272"/>
      <c r="AY1" s="272"/>
      <c r="AZ1" s="272"/>
      <c r="BA1" s="272"/>
    </row>
    <row r="2" spans="1:61" s="403" customFormat="1" ht="62.4" x14ac:dyDescent="0.3">
      <c r="A2" s="396" t="s">
        <v>0</v>
      </c>
      <c r="B2" s="397" t="s">
        <v>1981</v>
      </c>
      <c r="C2" s="397" t="s">
        <v>1980</v>
      </c>
      <c r="D2" s="397"/>
      <c r="E2" s="397" t="s">
        <v>1476</v>
      </c>
      <c r="F2" s="397"/>
      <c r="G2" s="397"/>
      <c r="H2" s="397" t="s">
        <v>1985</v>
      </c>
      <c r="I2" s="398" t="s">
        <v>1982</v>
      </c>
      <c r="J2" s="398" t="s">
        <v>1983</v>
      </c>
      <c r="K2" s="398" t="s">
        <v>1984</v>
      </c>
      <c r="L2" s="399" t="s">
        <v>1617</v>
      </c>
      <c r="M2" s="398" t="s">
        <v>1618</v>
      </c>
      <c r="N2" s="398" t="s">
        <v>1619</v>
      </c>
      <c r="O2" s="397" t="s">
        <v>1588</v>
      </c>
      <c r="P2" s="397" t="s">
        <v>1589</v>
      </c>
      <c r="Q2" s="397" t="s">
        <v>1590</v>
      </c>
      <c r="R2" s="398" t="s">
        <v>1477</v>
      </c>
      <c r="S2" s="398" t="s">
        <v>1478</v>
      </c>
      <c r="T2" s="400" t="s">
        <v>1591</v>
      </c>
      <c r="U2" s="401" t="s">
        <v>951</v>
      </c>
      <c r="V2" s="401" t="s">
        <v>1022</v>
      </c>
      <c r="W2" s="401" t="s">
        <v>952</v>
      </c>
      <c r="X2" s="401" t="s">
        <v>889</v>
      </c>
      <c r="Y2" s="402" t="s">
        <v>872</v>
      </c>
      <c r="AA2" s="62" t="s">
        <v>676</v>
      </c>
      <c r="AB2" s="404" t="s">
        <v>873</v>
      </c>
      <c r="AC2" s="404" t="s">
        <v>871</v>
      </c>
      <c r="AD2" s="405" t="s">
        <v>869</v>
      </c>
      <c r="AE2" s="398" t="s">
        <v>883</v>
      </c>
      <c r="AF2" s="398" t="s">
        <v>884</v>
      </c>
      <c r="AH2" s="62" t="s">
        <v>676</v>
      </c>
      <c r="AI2" s="406" t="s">
        <v>1027</v>
      </c>
      <c r="AJ2" s="406" t="s">
        <v>871</v>
      </c>
      <c r="AK2" s="407" t="s">
        <v>869</v>
      </c>
      <c r="AL2" s="398" t="s">
        <v>883</v>
      </c>
      <c r="AM2" s="398" t="s">
        <v>884</v>
      </c>
      <c r="AO2" s="180" t="s">
        <v>676</v>
      </c>
      <c r="AP2" s="408" t="s">
        <v>1988</v>
      </c>
      <c r="AQ2" s="408" t="s">
        <v>871</v>
      </c>
      <c r="AR2" s="409" t="s">
        <v>869</v>
      </c>
      <c r="AS2" s="410" t="s">
        <v>883</v>
      </c>
      <c r="AT2" s="397" t="s">
        <v>884</v>
      </c>
      <c r="AV2" s="9" t="s">
        <v>676</v>
      </c>
      <c r="AW2" s="398" t="s">
        <v>1989</v>
      </c>
      <c r="AX2" s="398" t="s">
        <v>871</v>
      </c>
      <c r="AY2" s="411" t="s">
        <v>869</v>
      </c>
      <c r="AZ2" s="412" t="s">
        <v>883</v>
      </c>
      <c r="BA2" s="413" t="s">
        <v>935</v>
      </c>
    </row>
    <row r="3" spans="1:61" x14ac:dyDescent="0.3">
      <c r="A3" s="199" t="s">
        <v>1852</v>
      </c>
      <c r="B3" s="199" t="s">
        <v>21</v>
      </c>
      <c r="C3" s="199" t="s">
        <v>1020</v>
      </c>
      <c r="D3" s="441" t="s">
        <v>1020</v>
      </c>
      <c r="E3" s="441" t="s">
        <v>9</v>
      </c>
      <c r="F3" s="441" t="s">
        <v>1020</v>
      </c>
      <c r="G3" s="441" t="s">
        <v>1020</v>
      </c>
      <c r="H3" s="245">
        <v>117300</v>
      </c>
      <c r="I3" s="246" t="s">
        <v>1020</v>
      </c>
      <c r="J3" s="246"/>
      <c r="K3" s="442" t="s">
        <v>1020</v>
      </c>
      <c r="L3" s="322" t="s">
        <v>1020</v>
      </c>
      <c r="M3" s="246" t="s">
        <v>1020</v>
      </c>
      <c r="N3" s="246" t="s">
        <v>1020</v>
      </c>
      <c r="O3" s="246" t="s">
        <v>1020</v>
      </c>
      <c r="P3" s="246" t="s">
        <v>1020</v>
      </c>
      <c r="Q3" s="246" t="s">
        <v>1020</v>
      </c>
      <c r="R3" s="443" t="s">
        <v>1020</v>
      </c>
      <c r="S3" s="444" t="s">
        <v>1020</v>
      </c>
      <c r="T3" s="445" t="s">
        <v>1020</v>
      </c>
      <c r="U3" s="444" t="s">
        <v>1020</v>
      </c>
      <c r="V3" s="444" t="s">
        <v>1020</v>
      </c>
      <c r="W3" s="444" t="s">
        <v>1020</v>
      </c>
      <c r="X3" s="444" t="s">
        <v>1020</v>
      </c>
      <c r="Y3" s="446" t="s">
        <v>1020</v>
      </c>
      <c r="Z3" s="372"/>
      <c r="AA3" s="245">
        <v>117300</v>
      </c>
      <c r="AB3" s="442">
        <v>0</v>
      </c>
      <c r="AC3" s="442">
        <v>0</v>
      </c>
      <c r="AD3" s="246">
        <v>22</v>
      </c>
      <c r="AE3" s="246">
        <v>0</v>
      </c>
      <c r="AF3" s="246">
        <v>0</v>
      </c>
      <c r="AH3" s="379"/>
      <c r="AI3" s="378"/>
      <c r="AJ3" s="378"/>
      <c r="AK3" s="378"/>
      <c r="AL3" s="378"/>
      <c r="AM3" s="378"/>
      <c r="AN3" s="203"/>
      <c r="AO3" s="418"/>
      <c r="AP3" s="378"/>
      <c r="AQ3" s="378"/>
      <c r="AR3" s="378"/>
      <c r="AS3" s="378"/>
      <c r="AT3" s="378"/>
      <c r="AU3" s="203"/>
      <c r="AV3" s="418"/>
      <c r="AW3" s="378"/>
      <c r="AX3" s="378"/>
      <c r="AY3" s="378"/>
      <c r="AZ3" s="378"/>
      <c r="BA3" s="378"/>
      <c r="BB3" s="203"/>
    </row>
    <row r="4" spans="1:61" x14ac:dyDescent="0.3">
      <c r="A4" s="21" t="s">
        <v>1034</v>
      </c>
      <c r="B4" s="21" t="s">
        <v>13</v>
      </c>
      <c r="C4" s="21" t="s">
        <v>13</v>
      </c>
      <c r="D4" s="299" t="s">
        <v>1998</v>
      </c>
      <c r="E4" s="299" t="s">
        <v>9</v>
      </c>
      <c r="F4" s="299" t="s">
        <v>9</v>
      </c>
      <c r="G4" s="299" t="s">
        <v>1998</v>
      </c>
      <c r="H4" s="241">
        <v>384200</v>
      </c>
      <c r="I4" s="20">
        <v>1256</v>
      </c>
      <c r="J4" s="20">
        <v>18</v>
      </c>
      <c r="K4" s="417">
        <v>69.777777777777771</v>
      </c>
      <c r="L4" s="243">
        <v>1256</v>
      </c>
      <c r="M4" s="20">
        <v>18</v>
      </c>
      <c r="N4" s="20">
        <v>69.777777777777771</v>
      </c>
      <c r="O4" s="20">
        <v>1150</v>
      </c>
      <c r="P4" s="20">
        <v>15</v>
      </c>
      <c r="Q4" s="20">
        <v>76.7</v>
      </c>
      <c r="R4" s="414">
        <v>28</v>
      </c>
      <c r="S4" s="378">
        <v>1</v>
      </c>
      <c r="T4" s="415">
        <v>28</v>
      </c>
      <c r="U4" s="378">
        <v>466</v>
      </c>
      <c r="V4" s="378">
        <v>8</v>
      </c>
      <c r="W4" s="378">
        <v>58.25</v>
      </c>
      <c r="X4" s="378">
        <v>417</v>
      </c>
      <c r="Y4" s="416">
        <v>6</v>
      </c>
      <c r="Z4" s="280"/>
      <c r="AA4" s="241">
        <v>384200</v>
      </c>
      <c r="AB4" s="417">
        <v>0</v>
      </c>
      <c r="AC4" s="417">
        <v>0</v>
      </c>
      <c r="AD4" s="20">
        <v>72</v>
      </c>
      <c r="AE4" s="20">
        <v>0</v>
      </c>
      <c r="AF4" s="20">
        <v>0</v>
      </c>
      <c r="AG4" s="200"/>
      <c r="AH4" s="449"/>
      <c r="AI4" s="444"/>
      <c r="AJ4" s="444"/>
      <c r="AK4" s="444"/>
      <c r="AL4" s="444"/>
      <c r="AM4" s="444"/>
      <c r="AN4" s="199"/>
      <c r="AO4" s="450"/>
      <c r="AP4" s="444"/>
      <c r="AQ4" s="444"/>
      <c r="AR4" s="444"/>
      <c r="AS4" s="444"/>
      <c r="AT4" s="444"/>
      <c r="AU4" s="199"/>
      <c r="AV4" s="450"/>
      <c r="AW4" s="444"/>
      <c r="AX4" s="444"/>
      <c r="AY4" s="444"/>
      <c r="AZ4" s="444"/>
      <c r="BA4" s="444"/>
      <c r="BB4" s="199"/>
    </row>
    <row r="5" spans="1:61" x14ac:dyDescent="0.3">
      <c r="A5" s="199" t="s">
        <v>1621</v>
      </c>
      <c r="B5" s="199" t="s">
        <v>41</v>
      </c>
      <c r="C5" s="199" t="s">
        <v>41</v>
      </c>
      <c r="D5" s="441" t="s">
        <v>1998</v>
      </c>
      <c r="E5" s="435" t="s">
        <v>9</v>
      </c>
      <c r="F5" s="441" t="s">
        <v>1976</v>
      </c>
      <c r="G5" s="441" t="s">
        <v>38</v>
      </c>
      <c r="H5" s="245">
        <v>123900</v>
      </c>
      <c r="I5" s="246">
        <v>0</v>
      </c>
      <c r="J5" s="246">
        <v>0</v>
      </c>
      <c r="K5" s="442" t="s">
        <v>1020</v>
      </c>
      <c r="L5" s="322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443">
        <v>0</v>
      </c>
      <c r="S5" s="444">
        <v>0</v>
      </c>
      <c r="T5" s="445">
        <v>0</v>
      </c>
      <c r="U5" s="444">
        <v>0</v>
      </c>
      <c r="V5" s="444">
        <v>0</v>
      </c>
      <c r="W5" s="444">
        <v>0</v>
      </c>
      <c r="X5" s="444">
        <v>0</v>
      </c>
      <c r="Y5" s="446">
        <v>0</v>
      </c>
      <c r="Z5" s="372"/>
      <c r="AA5" s="245">
        <v>123900</v>
      </c>
      <c r="AB5" s="442">
        <v>0</v>
      </c>
      <c r="AC5" s="442">
        <v>0</v>
      </c>
      <c r="AD5" s="246">
        <v>23</v>
      </c>
      <c r="AE5" s="246">
        <v>0</v>
      </c>
      <c r="AF5" s="246">
        <v>0</v>
      </c>
      <c r="AG5" s="200"/>
      <c r="AH5" s="450"/>
      <c r="AI5" s="444"/>
      <c r="AJ5" s="444"/>
      <c r="AK5" s="444"/>
      <c r="AL5" s="444"/>
      <c r="AM5" s="444"/>
      <c r="AN5" s="199"/>
      <c r="AO5" s="450"/>
      <c r="AP5" s="444"/>
      <c r="AQ5" s="444"/>
      <c r="AR5" s="444"/>
      <c r="AS5" s="444"/>
      <c r="AT5" s="444"/>
      <c r="AU5" s="199"/>
      <c r="AV5" s="450"/>
      <c r="AW5" s="444"/>
      <c r="AX5" s="444"/>
      <c r="AY5" s="444"/>
      <c r="AZ5" s="444"/>
      <c r="BA5" s="444"/>
      <c r="BB5" s="199"/>
    </row>
    <row r="6" spans="1:61" x14ac:dyDescent="0.3">
      <c r="A6" s="199" t="s">
        <v>1622</v>
      </c>
      <c r="B6" s="199" t="s">
        <v>26</v>
      </c>
      <c r="C6" s="199" t="s">
        <v>1020</v>
      </c>
      <c r="D6" s="441" t="s">
        <v>1020</v>
      </c>
      <c r="E6" s="441" t="s">
        <v>1974</v>
      </c>
      <c r="F6" s="441" t="s">
        <v>1020</v>
      </c>
      <c r="G6" s="441" t="s">
        <v>1020</v>
      </c>
      <c r="H6" s="245">
        <v>123900</v>
      </c>
      <c r="I6" s="246" t="s">
        <v>1020</v>
      </c>
      <c r="J6" s="246" t="s">
        <v>1020</v>
      </c>
      <c r="K6" s="442" t="s">
        <v>1020</v>
      </c>
      <c r="L6" s="322" t="s">
        <v>1020</v>
      </c>
      <c r="M6" s="246" t="s">
        <v>1020</v>
      </c>
      <c r="N6" s="246" t="s">
        <v>1020</v>
      </c>
      <c r="O6" s="246" t="s">
        <v>1020</v>
      </c>
      <c r="P6" s="246" t="s">
        <v>1020</v>
      </c>
      <c r="Q6" s="246" t="s">
        <v>1020</v>
      </c>
      <c r="R6" s="443" t="s">
        <v>1020</v>
      </c>
      <c r="S6" s="444" t="s">
        <v>1020</v>
      </c>
      <c r="T6" s="445" t="s">
        <v>1020</v>
      </c>
      <c r="U6" s="444" t="s">
        <v>1020</v>
      </c>
      <c r="V6" s="444" t="s">
        <v>1020</v>
      </c>
      <c r="W6" s="444" t="s">
        <v>1020</v>
      </c>
      <c r="X6" s="444" t="s">
        <v>1020</v>
      </c>
      <c r="Y6" s="446" t="s">
        <v>1020</v>
      </c>
      <c r="Z6" s="301"/>
      <c r="AA6" s="245">
        <v>123900</v>
      </c>
      <c r="AB6" s="442">
        <v>0</v>
      </c>
      <c r="AC6" s="442">
        <v>0</v>
      </c>
      <c r="AD6" s="246">
        <v>23</v>
      </c>
      <c r="AE6" s="246">
        <v>0</v>
      </c>
      <c r="AF6" s="246">
        <v>0</v>
      </c>
      <c r="AH6" s="379"/>
      <c r="AI6" s="378"/>
      <c r="AJ6" s="378"/>
      <c r="AK6" s="378"/>
      <c r="AL6" s="378"/>
      <c r="AM6" s="378"/>
      <c r="AN6" s="21"/>
      <c r="AO6" s="418"/>
      <c r="AP6" s="378"/>
      <c r="AQ6" s="378"/>
      <c r="AR6" s="378"/>
      <c r="AS6" s="378"/>
      <c r="AT6" s="378"/>
      <c r="AU6" s="21"/>
      <c r="AV6" s="418"/>
      <c r="AW6" s="378"/>
      <c r="AX6" s="378"/>
      <c r="AY6" s="378"/>
      <c r="AZ6" s="378"/>
      <c r="BA6" s="378"/>
      <c r="BB6" s="21"/>
    </row>
    <row r="7" spans="1:61" x14ac:dyDescent="0.3">
      <c r="A7" s="21" t="s">
        <v>1761</v>
      </c>
      <c r="B7" s="21" t="s">
        <v>19</v>
      </c>
      <c r="C7" s="21" t="s">
        <v>19</v>
      </c>
      <c r="D7" s="299" t="s">
        <v>1998</v>
      </c>
      <c r="E7" s="299" t="s">
        <v>9</v>
      </c>
      <c r="F7" s="299" t="s">
        <v>9</v>
      </c>
      <c r="G7" s="299" t="s">
        <v>1998</v>
      </c>
      <c r="H7" s="241">
        <v>226800</v>
      </c>
      <c r="I7" s="20">
        <v>206</v>
      </c>
      <c r="J7" s="20">
        <v>4</v>
      </c>
      <c r="K7" s="417">
        <v>51.5</v>
      </c>
      <c r="L7" s="243">
        <v>206</v>
      </c>
      <c r="M7" s="20">
        <v>4</v>
      </c>
      <c r="N7" s="20">
        <v>51.5</v>
      </c>
      <c r="O7" s="20">
        <v>0</v>
      </c>
      <c r="P7" s="20">
        <v>0</v>
      </c>
      <c r="Q7" s="20">
        <v>0</v>
      </c>
      <c r="R7" s="414">
        <v>0</v>
      </c>
      <c r="S7" s="378">
        <v>0</v>
      </c>
      <c r="T7" s="415">
        <v>0</v>
      </c>
      <c r="U7" s="378">
        <v>0</v>
      </c>
      <c r="V7" s="378">
        <v>0</v>
      </c>
      <c r="W7" s="378">
        <v>0</v>
      </c>
      <c r="X7" s="378">
        <v>0</v>
      </c>
      <c r="Y7" s="416">
        <v>0</v>
      </c>
      <c r="Z7" s="298"/>
      <c r="AA7" s="241">
        <v>226800</v>
      </c>
      <c r="AB7" s="417">
        <v>0</v>
      </c>
      <c r="AC7" s="417">
        <v>0</v>
      </c>
      <c r="AD7" s="20">
        <v>43</v>
      </c>
      <c r="AE7" s="20">
        <v>0</v>
      </c>
      <c r="AF7" s="20">
        <v>0</v>
      </c>
      <c r="AH7" s="418"/>
      <c r="AI7" s="378"/>
      <c r="AJ7" s="378"/>
      <c r="AK7" s="378"/>
      <c r="AL7" s="378"/>
      <c r="AM7" s="378"/>
      <c r="AN7" s="21"/>
      <c r="AO7" s="418"/>
      <c r="AP7" s="378"/>
      <c r="AQ7" s="378"/>
      <c r="AR7" s="378"/>
      <c r="AS7" s="378"/>
      <c r="AT7" s="378"/>
      <c r="AU7" s="21"/>
      <c r="AV7" s="418"/>
      <c r="AW7" s="378"/>
      <c r="AX7" s="378"/>
      <c r="AY7" s="378"/>
      <c r="AZ7" s="378"/>
      <c r="BA7" s="378"/>
      <c r="BB7" s="21"/>
      <c r="BD7" s="382" t="s">
        <v>1480</v>
      </c>
      <c r="BE7" s="383"/>
    </row>
    <row r="8" spans="1:61" x14ac:dyDescent="0.3">
      <c r="A8" s="21" t="s">
        <v>1038</v>
      </c>
      <c r="B8" s="21" t="s">
        <v>23</v>
      </c>
      <c r="C8" s="21" t="s">
        <v>23</v>
      </c>
      <c r="D8" s="299" t="s">
        <v>1998</v>
      </c>
      <c r="E8" s="299" t="s">
        <v>9</v>
      </c>
      <c r="F8" s="299" t="s">
        <v>9</v>
      </c>
      <c r="G8" s="299" t="s">
        <v>1998</v>
      </c>
      <c r="H8" s="241">
        <v>406800</v>
      </c>
      <c r="I8" s="20">
        <v>1449</v>
      </c>
      <c r="J8" s="20">
        <v>20</v>
      </c>
      <c r="K8" s="417">
        <v>72.45</v>
      </c>
      <c r="L8" s="243">
        <v>1449</v>
      </c>
      <c r="M8" s="20">
        <v>20</v>
      </c>
      <c r="N8" s="20">
        <v>72.45</v>
      </c>
      <c r="O8" s="20">
        <v>1928</v>
      </c>
      <c r="P8" s="20">
        <v>22</v>
      </c>
      <c r="Q8" s="20">
        <v>87.6</v>
      </c>
      <c r="R8" s="414">
        <v>837</v>
      </c>
      <c r="S8" s="378">
        <v>14</v>
      </c>
      <c r="T8" s="415">
        <v>59.8</v>
      </c>
      <c r="U8" s="378">
        <v>1706</v>
      </c>
      <c r="V8" s="378">
        <v>22</v>
      </c>
      <c r="W8" s="378">
        <v>77.55</v>
      </c>
      <c r="X8" s="378">
        <v>875</v>
      </c>
      <c r="Y8" s="416">
        <v>11</v>
      </c>
      <c r="Z8" s="298"/>
      <c r="AA8" s="241">
        <v>390200</v>
      </c>
      <c r="AB8" s="417">
        <v>76.625</v>
      </c>
      <c r="AC8" s="417">
        <v>49</v>
      </c>
      <c r="AD8" s="20">
        <v>136</v>
      </c>
      <c r="AE8" s="20">
        <v>8</v>
      </c>
      <c r="AF8" s="20">
        <v>613</v>
      </c>
      <c r="AH8" s="418"/>
      <c r="AI8" s="378"/>
      <c r="AJ8" s="378"/>
      <c r="AK8" s="378"/>
      <c r="AL8" s="378"/>
      <c r="AM8" s="378"/>
      <c r="AN8" s="20"/>
      <c r="AO8" s="418"/>
      <c r="AP8" s="378"/>
      <c r="AQ8" s="378"/>
      <c r="AR8" s="378"/>
      <c r="AS8" s="378"/>
      <c r="AT8" s="378"/>
      <c r="AU8" s="20"/>
      <c r="AV8" s="418"/>
      <c r="AW8" s="378"/>
      <c r="AX8" s="378"/>
      <c r="AY8" s="378"/>
      <c r="AZ8" s="378"/>
      <c r="BA8" s="378"/>
      <c r="BB8" s="20"/>
      <c r="BD8" s="384"/>
      <c r="BE8" s="385" t="s">
        <v>1990</v>
      </c>
    </row>
    <row r="9" spans="1:61" x14ac:dyDescent="0.3">
      <c r="A9" s="199" t="s">
        <v>1854</v>
      </c>
      <c r="B9" s="199" t="s">
        <v>41</v>
      </c>
      <c r="C9" s="199" t="s">
        <v>1020</v>
      </c>
      <c r="D9" s="441" t="s">
        <v>1020</v>
      </c>
      <c r="E9" s="441" t="s">
        <v>1974</v>
      </c>
      <c r="F9" s="441" t="s">
        <v>1020</v>
      </c>
      <c r="G9" s="441" t="s">
        <v>1020</v>
      </c>
      <c r="H9" s="245">
        <v>123900</v>
      </c>
      <c r="I9" s="246" t="s">
        <v>1020</v>
      </c>
      <c r="J9" s="246" t="s">
        <v>1020</v>
      </c>
      <c r="K9" s="442" t="s">
        <v>1020</v>
      </c>
      <c r="L9" s="322" t="s">
        <v>1020</v>
      </c>
      <c r="M9" s="246" t="s">
        <v>1020</v>
      </c>
      <c r="N9" s="246" t="s">
        <v>1020</v>
      </c>
      <c r="O9" s="246" t="s">
        <v>1020</v>
      </c>
      <c r="P9" s="246" t="s">
        <v>1020</v>
      </c>
      <c r="Q9" s="246" t="s">
        <v>1020</v>
      </c>
      <c r="R9" s="443" t="s">
        <v>1020</v>
      </c>
      <c r="S9" s="444" t="s">
        <v>1020</v>
      </c>
      <c r="T9" s="445" t="s">
        <v>1020</v>
      </c>
      <c r="U9" s="444" t="s">
        <v>1020</v>
      </c>
      <c r="V9" s="444" t="s">
        <v>1020</v>
      </c>
      <c r="W9" s="444" t="s">
        <v>1020</v>
      </c>
      <c r="X9" s="444" t="s">
        <v>1020</v>
      </c>
      <c r="Y9" s="446" t="s">
        <v>1020</v>
      </c>
      <c r="Z9" s="372"/>
      <c r="AA9" s="245">
        <v>123900</v>
      </c>
      <c r="AB9" s="442">
        <v>0</v>
      </c>
      <c r="AC9" s="442">
        <v>0</v>
      </c>
      <c r="AD9" s="246">
        <v>23</v>
      </c>
      <c r="AE9" s="246">
        <v>0</v>
      </c>
      <c r="AF9" s="246">
        <v>0</v>
      </c>
      <c r="AH9" s="418"/>
      <c r="AI9" s="378"/>
      <c r="AJ9" s="378"/>
      <c r="AK9" s="378"/>
      <c r="AL9" s="378"/>
      <c r="AM9" s="378"/>
      <c r="AN9" s="21"/>
      <c r="AO9" s="418"/>
      <c r="AP9" s="378"/>
      <c r="AQ9" s="378"/>
      <c r="AR9" s="378"/>
      <c r="AS9" s="378"/>
      <c r="AT9" s="378"/>
      <c r="AU9" s="21"/>
      <c r="AV9" s="418"/>
      <c r="AW9" s="378"/>
      <c r="AX9" s="378"/>
      <c r="AY9" s="378"/>
      <c r="AZ9" s="378"/>
      <c r="BA9" s="378"/>
      <c r="BB9" s="21"/>
      <c r="BD9" s="439"/>
      <c r="BE9" s="385" t="s">
        <v>1018</v>
      </c>
    </row>
    <row r="10" spans="1:61" x14ac:dyDescent="0.3">
      <c r="A10" s="199" t="s">
        <v>1625</v>
      </c>
      <c r="B10" s="199" t="s">
        <v>17</v>
      </c>
      <c r="C10" s="199" t="s">
        <v>17</v>
      </c>
      <c r="D10" s="441" t="s">
        <v>1998</v>
      </c>
      <c r="E10" s="435" t="s">
        <v>9</v>
      </c>
      <c r="F10" s="441" t="s">
        <v>11</v>
      </c>
      <c r="G10" s="441" t="s">
        <v>38</v>
      </c>
      <c r="H10" s="245">
        <v>189300</v>
      </c>
      <c r="I10" s="246">
        <v>189</v>
      </c>
      <c r="J10" s="246">
        <v>4</v>
      </c>
      <c r="K10" s="442">
        <v>47.25</v>
      </c>
      <c r="L10" s="322">
        <v>189</v>
      </c>
      <c r="M10" s="246">
        <v>4</v>
      </c>
      <c r="N10" s="246">
        <v>47.25</v>
      </c>
      <c r="O10" s="246">
        <v>0</v>
      </c>
      <c r="P10" s="246">
        <v>0</v>
      </c>
      <c r="Q10" s="246">
        <v>0</v>
      </c>
      <c r="R10" s="443">
        <v>0</v>
      </c>
      <c r="S10" s="444">
        <v>0</v>
      </c>
      <c r="T10" s="445">
        <v>0</v>
      </c>
      <c r="U10" s="444">
        <v>0</v>
      </c>
      <c r="V10" s="444">
        <v>0</v>
      </c>
      <c r="W10" s="444">
        <v>0</v>
      </c>
      <c r="X10" s="444">
        <v>0</v>
      </c>
      <c r="Y10" s="446">
        <v>0</v>
      </c>
      <c r="Z10" s="372"/>
      <c r="AA10" s="245">
        <v>224600</v>
      </c>
      <c r="AB10" s="442">
        <v>52</v>
      </c>
      <c r="AC10" s="442">
        <v>52</v>
      </c>
      <c r="AD10" s="246">
        <v>21</v>
      </c>
      <c r="AE10" s="246">
        <v>3</v>
      </c>
      <c r="AF10" s="246">
        <v>156</v>
      </c>
      <c r="AH10" s="379"/>
      <c r="AI10" s="378"/>
      <c r="AJ10" s="378"/>
      <c r="AK10" s="378"/>
      <c r="AL10" s="378"/>
      <c r="AM10" s="378"/>
      <c r="AN10" s="21"/>
      <c r="AO10" s="418"/>
      <c r="AP10" s="378"/>
      <c r="AQ10" s="378"/>
      <c r="AR10" s="378"/>
      <c r="AS10" s="378"/>
      <c r="AT10" s="378"/>
      <c r="AU10" s="21"/>
      <c r="AV10" s="418"/>
      <c r="AW10" s="378"/>
      <c r="AX10" s="378"/>
      <c r="AY10" s="378"/>
      <c r="AZ10" s="378"/>
      <c r="BA10" s="378"/>
      <c r="BB10" s="21"/>
      <c r="BD10" s="440"/>
      <c r="BE10" s="385" t="s">
        <v>1479</v>
      </c>
    </row>
    <row r="11" spans="1:61" x14ac:dyDescent="0.3">
      <c r="A11" s="21" t="s">
        <v>1041</v>
      </c>
      <c r="B11" s="21" t="s">
        <v>13</v>
      </c>
      <c r="C11" s="21" t="s">
        <v>13</v>
      </c>
      <c r="D11" s="299" t="s">
        <v>1998</v>
      </c>
      <c r="E11" s="299" t="s">
        <v>9</v>
      </c>
      <c r="F11" s="299" t="s">
        <v>9</v>
      </c>
      <c r="G11" s="299" t="s">
        <v>1998</v>
      </c>
      <c r="H11" s="241">
        <v>438400</v>
      </c>
      <c r="I11" s="20">
        <v>1672</v>
      </c>
      <c r="J11" s="20">
        <v>21</v>
      </c>
      <c r="K11" s="417">
        <v>79.61904761904762</v>
      </c>
      <c r="L11" s="243">
        <v>1672</v>
      </c>
      <c r="M11" s="20">
        <v>21</v>
      </c>
      <c r="N11" s="20">
        <v>79.61904761904762</v>
      </c>
      <c r="O11" s="20">
        <v>1998</v>
      </c>
      <c r="P11" s="20">
        <v>21</v>
      </c>
      <c r="Q11" s="20">
        <v>95.1</v>
      </c>
      <c r="R11" s="414">
        <v>1224</v>
      </c>
      <c r="S11" s="378">
        <v>14</v>
      </c>
      <c r="T11" s="415">
        <v>87.4</v>
      </c>
      <c r="U11" s="378">
        <v>1572</v>
      </c>
      <c r="V11" s="378">
        <v>19</v>
      </c>
      <c r="W11" s="378">
        <v>82.74</v>
      </c>
      <c r="X11" s="378">
        <v>1592</v>
      </c>
      <c r="Y11" s="416">
        <v>18</v>
      </c>
      <c r="Z11" s="298"/>
      <c r="AA11" s="241">
        <v>439400</v>
      </c>
      <c r="AB11" s="417">
        <v>88.5</v>
      </c>
      <c r="AC11" s="417">
        <v>74</v>
      </c>
      <c r="AD11" s="20">
        <v>81</v>
      </c>
      <c r="AE11" s="20">
        <v>8</v>
      </c>
      <c r="AF11" s="20">
        <v>708</v>
      </c>
      <c r="AG11" s="200"/>
      <c r="AH11" s="449"/>
      <c r="AI11" s="444"/>
      <c r="AJ11" s="444"/>
      <c r="AK11" s="444"/>
      <c r="AL11" s="444"/>
      <c r="AM11" s="444"/>
      <c r="AN11" s="199"/>
      <c r="AO11" s="450"/>
      <c r="AP11" s="444"/>
      <c r="AQ11" s="444"/>
      <c r="AR11" s="444"/>
      <c r="AS11" s="444"/>
      <c r="AT11" s="444"/>
      <c r="AU11" s="199"/>
      <c r="AV11" s="450"/>
      <c r="AW11" s="444"/>
      <c r="AX11" s="444"/>
      <c r="AY11" s="444"/>
      <c r="AZ11" s="444"/>
      <c r="BA11" s="444"/>
      <c r="BB11" s="199"/>
      <c r="BD11" s="388"/>
      <c r="BE11" s="389" t="s">
        <v>1481</v>
      </c>
    </row>
    <row r="12" spans="1:61" s="200" customFormat="1" x14ac:dyDescent="0.3">
      <c r="A12" s="21" t="s">
        <v>955</v>
      </c>
      <c r="B12" s="21" t="s">
        <v>13</v>
      </c>
      <c r="C12" s="21" t="s">
        <v>13</v>
      </c>
      <c r="D12" s="299" t="s">
        <v>1998</v>
      </c>
      <c r="E12" s="299" t="s">
        <v>9</v>
      </c>
      <c r="F12" s="299" t="s">
        <v>9</v>
      </c>
      <c r="G12" s="299" t="s">
        <v>1998</v>
      </c>
      <c r="H12" s="241">
        <v>335600</v>
      </c>
      <c r="I12" s="20">
        <v>1280</v>
      </c>
      <c r="J12" s="20">
        <v>21</v>
      </c>
      <c r="K12" s="417">
        <v>60.952380952380949</v>
      </c>
      <c r="L12" s="243">
        <v>1280</v>
      </c>
      <c r="M12" s="20">
        <v>21</v>
      </c>
      <c r="N12" s="20">
        <v>60.952380952380949</v>
      </c>
      <c r="O12" s="20">
        <v>0</v>
      </c>
      <c r="P12" s="20">
        <v>0</v>
      </c>
      <c r="Q12" s="20">
        <v>0</v>
      </c>
      <c r="R12" s="414">
        <v>510</v>
      </c>
      <c r="S12" s="378">
        <v>9</v>
      </c>
      <c r="T12" s="415">
        <v>56.7</v>
      </c>
      <c r="U12" s="378">
        <v>1054</v>
      </c>
      <c r="V12" s="378">
        <v>17</v>
      </c>
      <c r="W12" s="378">
        <v>62</v>
      </c>
      <c r="X12" s="378">
        <v>0</v>
      </c>
      <c r="Y12" s="416">
        <v>0</v>
      </c>
      <c r="Z12" s="280"/>
      <c r="AA12" s="241">
        <v>307500</v>
      </c>
      <c r="AB12" s="417">
        <v>42.666666666666664</v>
      </c>
      <c r="AC12" s="417">
        <v>42.666666666666664</v>
      </c>
      <c r="AD12" s="20">
        <v>76</v>
      </c>
      <c r="AE12" s="20">
        <v>3</v>
      </c>
      <c r="AF12" s="20">
        <v>128</v>
      </c>
      <c r="AG12"/>
      <c r="AH12" s="379"/>
      <c r="AI12" s="378"/>
      <c r="AJ12" s="378"/>
      <c r="AK12" s="378"/>
      <c r="AL12" s="378"/>
      <c r="AM12" s="378"/>
      <c r="AN12" s="21"/>
      <c r="AO12" s="418"/>
      <c r="AP12" s="378"/>
      <c r="AQ12" s="378"/>
      <c r="AR12" s="378"/>
      <c r="AS12" s="378"/>
      <c r="AT12" s="378"/>
      <c r="AU12" s="21"/>
      <c r="AV12" s="418"/>
      <c r="AW12" s="378"/>
      <c r="AX12" s="378"/>
      <c r="AY12" s="378"/>
      <c r="AZ12" s="378"/>
      <c r="BA12" s="378"/>
      <c r="BB12" s="21"/>
      <c r="BC12"/>
      <c r="BD12"/>
      <c r="BE12"/>
      <c r="BF12"/>
      <c r="BG12"/>
      <c r="BH12"/>
      <c r="BI12"/>
    </row>
    <row r="13" spans="1:61" x14ac:dyDescent="0.3">
      <c r="A13" s="21" t="s">
        <v>1626</v>
      </c>
      <c r="B13" s="21" t="s">
        <v>22</v>
      </c>
      <c r="C13" s="21" t="s">
        <v>22</v>
      </c>
      <c r="D13" s="299" t="s">
        <v>1998</v>
      </c>
      <c r="E13" s="299" t="s">
        <v>9</v>
      </c>
      <c r="F13" s="299" t="s">
        <v>9</v>
      </c>
      <c r="G13" s="299" t="s">
        <v>1998</v>
      </c>
      <c r="H13" s="241">
        <v>214400</v>
      </c>
      <c r="I13" s="20">
        <v>146</v>
      </c>
      <c r="J13" s="20">
        <v>3</v>
      </c>
      <c r="K13" s="417">
        <v>48.666666666666664</v>
      </c>
      <c r="L13" s="243">
        <v>146</v>
      </c>
      <c r="M13" s="20">
        <v>3</v>
      </c>
      <c r="N13" s="20">
        <v>48.666666666666664</v>
      </c>
      <c r="O13" s="20">
        <v>0</v>
      </c>
      <c r="P13" s="20">
        <v>0</v>
      </c>
      <c r="Q13" s="20">
        <v>0</v>
      </c>
      <c r="R13" s="414">
        <v>0</v>
      </c>
      <c r="S13" s="378">
        <v>0</v>
      </c>
      <c r="T13" s="415">
        <v>0</v>
      </c>
      <c r="U13" s="378">
        <v>0</v>
      </c>
      <c r="V13" s="378">
        <v>0</v>
      </c>
      <c r="W13" s="378">
        <v>0</v>
      </c>
      <c r="X13" s="378">
        <v>0</v>
      </c>
      <c r="Y13" s="416">
        <v>0</v>
      </c>
      <c r="Z13" s="280"/>
      <c r="AA13" s="241">
        <v>214400</v>
      </c>
      <c r="AB13" s="417">
        <v>0</v>
      </c>
      <c r="AC13" s="417">
        <v>0</v>
      </c>
      <c r="AD13" s="20">
        <v>40</v>
      </c>
      <c r="AE13" s="20">
        <v>0</v>
      </c>
      <c r="AF13" s="20">
        <v>0</v>
      </c>
      <c r="AH13" s="379"/>
      <c r="AI13" s="378"/>
      <c r="AJ13" s="378"/>
      <c r="AK13" s="378"/>
      <c r="AL13" s="378"/>
      <c r="AM13" s="378"/>
      <c r="AN13" s="20"/>
      <c r="AO13" s="418"/>
      <c r="AP13" s="378"/>
      <c r="AQ13" s="378"/>
      <c r="AR13" s="378"/>
      <c r="AS13" s="378"/>
      <c r="AT13" s="378"/>
      <c r="AU13" s="20"/>
      <c r="AV13" s="418"/>
      <c r="AW13" s="378"/>
      <c r="AX13" s="378"/>
      <c r="AY13" s="378"/>
      <c r="AZ13" s="378"/>
      <c r="BA13" s="378"/>
      <c r="BB13" s="20"/>
    </row>
    <row r="14" spans="1:61" x14ac:dyDescent="0.3">
      <c r="A14" s="21" t="s">
        <v>1759</v>
      </c>
      <c r="B14" s="21" t="s">
        <v>19</v>
      </c>
      <c r="C14" s="21" t="s">
        <v>19</v>
      </c>
      <c r="D14" s="299" t="s">
        <v>1998</v>
      </c>
      <c r="E14" s="435" t="s">
        <v>1971</v>
      </c>
      <c r="F14" s="299" t="s">
        <v>1971</v>
      </c>
      <c r="G14" s="299" t="s">
        <v>1998</v>
      </c>
      <c r="H14" s="241">
        <v>335300</v>
      </c>
      <c r="I14" s="20">
        <v>1279</v>
      </c>
      <c r="J14" s="20">
        <v>21</v>
      </c>
      <c r="K14" s="417">
        <v>60.904761904761905</v>
      </c>
      <c r="L14" s="243">
        <v>1279</v>
      </c>
      <c r="M14" s="20">
        <v>21</v>
      </c>
      <c r="N14" s="20">
        <v>60.904761904761905</v>
      </c>
      <c r="O14" s="20">
        <v>1443</v>
      </c>
      <c r="P14" s="20">
        <v>19</v>
      </c>
      <c r="Q14" s="20">
        <v>75.900000000000006</v>
      </c>
      <c r="R14" s="414">
        <v>716</v>
      </c>
      <c r="S14" s="378">
        <v>12</v>
      </c>
      <c r="T14" s="415">
        <v>59.7</v>
      </c>
      <c r="U14" s="378">
        <v>0</v>
      </c>
      <c r="V14" s="378">
        <v>0</v>
      </c>
      <c r="W14" s="378">
        <v>0</v>
      </c>
      <c r="X14" s="378">
        <v>0</v>
      </c>
      <c r="Y14" s="416">
        <v>0</v>
      </c>
      <c r="Z14" s="298"/>
      <c r="AA14" s="241">
        <v>391200</v>
      </c>
      <c r="AB14" s="417">
        <v>78</v>
      </c>
      <c r="AC14" s="417">
        <v>75</v>
      </c>
      <c r="AD14" s="20">
        <v>54</v>
      </c>
      <c r="AE14" s="20">
        <v>8</v>
      </c>
      <c r="AF14" s="20">
        <v>624</v>
      </c>
      <c r="AG14" s="200"/>
      <c r="AH14" s="449"/>
      <c r="AI14" s="444"/>
      <c r="AJ14" s="444"/>
      <c r="AK14" s="444"/>
      <c r="AL14" s="444"/>
      <c r="AM14" s="444"/>
      <c r="AN14" s="199"/>
      <c r="AO14" s="450"/>
      <c r="AP14" s="444"/>
      <c r="AQ14" s="444"/>
      <c r="AR14" s="444"/>
      <c r="AS14" s="444"/>
      <c r="AT14" s="444"/>
      <c r="AU14" s="199"/>
      <c r="AV14" s="450"/>
      <c r="AW14" s="444"/>
      <c r="AX14" s="444"/>
      <c r="AY14" s="444"/>
      <c r="AZ14" s="444"/>
      <c r="BA14" s="444"/>
      <c r="BB14" s="199"/>
    </row>
    <row r="15" spans="1:61" x14ac:dyDescent="0.3">
      <c r="A15" s="199" t="s">
        <v>1042</v>
      </c>
      <c r="B15" s="199" t="s">
        <v>17</v>
      </c>
      <c r="C15" s="199" t="s">
        <v>17</v>
      </c>
      <c r="D15" s="441" t="s">
        <v>1998</v>
      </c>
      <c r="E15" s="435" t="s">
        <v>1971</v>
      </c>
      <c r="F15" s="441" t="s">
        <v>10</v>
      </c>
      <c r="G15" s="441" t="s">
        <v>38</v>
      </c>
      <c r="H15" s="245">
        <v>203900</v>
      </c>
      <c r="I15" s="246">
        <v>288</v>
      </c>
      <c r="J15" s="246">
        <v>7</v>
      </c>
      <c r="K15" s="442">
        <v>41.142857142857146</v>
      </c>
      <c r="L15" s="322">
        <v>288</v>
      </c>
      <c r="M15" s="246">
        <v>7</v>
      </c>
      <c r="N15" s="246">
        <v>41.142857142857146</v>
      </c>
      <c r="O15" s="246">
        <v>365</v>
      </c>
      <c r="P15" s="246">
        <v>8</v>
      </c>
      <c r="Q15" s="246">
        <v>45.6</v>
      </c>
      <c r="R15" s="443">
        <v>202</v>
      </c>
      <c r="S15" s="444">
        <v>4</v>
      </c>
      <c r="T15" s="445">
        <v>50.5</v>
      </c>
      <c r="U15" s="444">
        <v>1510</v>
      </c>
      <c r="V15" s="444">
        <v>20</v>
      </c>
      <c r="W15" s="444">
        <v>75.5</v>
      </c>
      <c r="X15" s="444">
        <v>1532</v>
      </c>
      <c r="Y15" s="446">
        <v>20</v>
      </c>
      <c r="Z15" s="372"/>
      <c r="AA15" s="245">
        <v>203900</v>
      </c>
      <c r="AB15" s="442">
        <v>78.5</v>
      </c>
      <c r="AC15" s="442">
        <v>78.5</v>
      </c>
      <c r="AD15" s="246">
        <v>-42</v>
      </c>
      <c r="AE15" s="246">
        <v>2</v>
      </c>
      <c r="AF15" s="246">
        <v>157</v>
      </c>
      <c r="AG15" s="200"/>
      <c r="AH15" s="449"/>
      <c r="AI15" s="444"/>
      <c r="AJ15" s="444"/>
      <c r="AK15" s="444"/>
      <c r="AL15" s="444"/>
      <c r="AM15" s="444"/>
      <c r="AN15" s="278"/>
      <c r="AO15" s="450"/>
      <c r="AP15" s="444"/>
      <c r="AQ15" s="444"/>
      <c r="AR15" s="444"/>
      <c r="AS15" s="444"/>
      <c r="AT15" s="444"/>
      <c r="AU15" s="278"/>
      <c r="AV15" s="450"/>
      <c r="AW15" s="444"/>
      <c r="AX15" s="444"/>
      <c r="AY15" s="444"/>
      <c r="AZ15" s="444"/>
      <c r="BA15" s="444"/>
      <c r="BB15" s="278"/>
    </row>
    <row r="16" spans="1:61" x14ac:dyDescent="0.3">
      <c r="A16" s="21" t="s">
        <v>956</v>
      </c>
      <c r="B16" s="21" t="s">
        <v>18</v>
      </c>
      <c r="C16" s="21" t="s">
        <v>18</v>
      </c>
      <c r="D16" s="299" t="s">
        <v>1998</v>
      </c>
      <c r="E16" s="299" t="s">
        <v>1971</v>
      </c>
      <c r="F16" s="299" t="s">
        <v>1971</v>
      </c>
      <c r="G16" s="299" t="s">
        <v>1998</v>
      </c>
      <c r="H16" s="241">
        <v>461200</v>
      </c>
      <c r="I16" s="20">
        <v>1843</v>
      </c>
      <c r="J16" s="20">
        <v>22</v>
      </c>
      <c r="K16" s="417">
        <v>83.772727272727266</v>
      </c>
      <c r="L16" s="243">
        <v>1843</v>
      </c>
      <c r="M16" s="20">
        <v>22</v>
      </c>
      <c r="N16" s="20">
        <v>83.772727272727266</v>
      </c>
      <c r="O16" s="20">
        <v>1451</v>
      </c>
      <c r="P16" s="20">
        <v>19</v>
      </c>
      <c r="Q16" s="20">
        <v>76.400000000000006</v>
      </c>
      <c r="R16" s="414">
        <v>601</v>
      </c>
      <c r="S16" s="378">
        <v>11</v>
      </c>
      <c r="T16" s="415">
        <v>54.6</v>
      </c>
      <c r="U16" s="378">
        <v>1205</v>
      </c>
      <c r="V16" s="378">
        <v>20</v>
      </c>
      <c r="W16" s="378">
        <v>60.25</v>
      </c>
      <c r="X16" s="378">
        <v>0</v>
      </c>
      <c r="Y16" s="416">
        <v>0</v>
      </c>
      <c r="Z16" s="280"/>
      <c r="AA16" s="241">
        <v>417200</v>
      </c>
      <c r="AB16" s="417">
        <v>81.5</v>
      </c>
      <c r="AC16" s="417">
        <v>81</v>
      </c>
      <c r="AD16" s="20">
        <v>80</v>
      </c>
      <c r="AE16" s="20">
        <v>8</v>
      </c>
      <c r="AF16" s="20">
        <v>652</v>
      </c>
      <c r="AH16" s="418"/>
      <c r="AI16" s="378"/>
      <c r="AJ16" s="378"/>
      <c r="AK16" s="378"/>
      <c r="AL16" s="378"/>
      <c r="AM16" s="378"/>
      <c r="AN16" s="63"/>
      <c r="AO16" s="418"/>
      <c r="AP16" s="378"/>
      <c r="AQ16" s="378"/>
      <c r="AR16" s="378"/>
      <c r="AS16" s="378"/>
      <c r="AT16" s="378"/>
      <c r="AU16" s="63"/>
      <c r="AV16" s="418"/>
      <c r="AW16" s="378"/>
      <c r="AX16" s="378"/>
      <c r="AY16" s="378"/>
      <c r="AZ16" s="378"/>
      <c r="BA16" s="378"/>
      <c r="BB16" s="63"/>
    </row>
    <row r="17" spans="1:54" x14ac:dyDescent="0.3">
      <c r="A17" s="21" t="s">
        <v>1044</v>
      </c>
      <c r="B17" s="21" t="s">
        <v>2</v>
      </c>
      <c r="C17" s="21" t="s">
        <v>2</v>
      </c>
      <c r="D17" s="299" t="s">
        <v>1998</v>
      </c>
      <c r="E17" s="299" t="s">
        <v>1974</v>
      </c>
      <c r="F17" s="299" t="s">
        <v>1974</v>
      </c>
      <c r="G17" s="299" t="s">
        <v>1998</v>
      </c>
      <c r="H17" s="241">
        <v>429400</v>
      </c>
      <c r="I17" s="20">
        <v>1716</v>
      </c>
      <c r="J17" s="20">
        <v>22</v>
      </c>
      <c r="K17" s="417">
        <v>78</v>
      </c>
      <c r="L17" s="243">
        <v>1716</v>
      </c>
      <c r="M17" s="20">
        <v>22</v>
      </c>
      <c r="N17" s="20">
        <v>78</v>
      </c>
      <c r="O17" s="20">
        <v>1816</v>
      </c>
      <c r="P17" s="20">
        <v>22</v>
      </c>
      <c r="Q17" s="20">
        <v>82.5</v>
      </c>
      <c r="R17" s="414">
        <v>1248</v>
      </c>
      <c r="S17" s="378">
        <v>16</v>
      </c>
      <c r="T17" s="415">
        <v>78</v>
      </c>
      <c r="U17" s="378">
        <v>1190</v>
      </c>
      <c r="V17" s="378">
        <v>16</v>
      </c>
      <c r="W17" s="378">
        <v>74.38</v>
      </c>
      <c r="X17" s="378">
        <v>112</v>
      </c>
      <c r="Y17" s="416">
        <v>3</v>
      </c>
      <c r="Z17" s="298"/>
      <c r="AA17" s="241">
        <v>463200</v>
      </c>
      <c r="AB17" s="417">
        <v>93.875</v>
      </c>
      <c r="AC17" s="417">
        <v>77</v>
      </c>
      <c r="AD17" s="20">
        <v>91</v>
      </c>
      <c r="AE17" s="20">
        <v>8</v>
      </c>
      <c r="AF17" s="20">
        <v>751</v>
      </c>
      <c r="AH17" s="379"/>
      <c r="AI17" s="378"/>
      <c r="AJ17" s="378"/>
      <c r="AK17" s="378"/>
      <c r="AL17" s="378"/>
      <c r="AM17" s="378"/>
      <c r="AN17" s="23"/>
      <c r="AO17" s="418"/>
      <c r="AP17" s="378"/>
      <c r="AQ17" s="378"/>
      <c r="AR17" s="378"/>
      <c r="AS17" s="378"/>
      <c r="AT17" s="378"/>
      <c r="AU17" s="23"/>
      <c r="AV17" s="418"/>
      <c r="AW17" s="378"/>
      <c r="AX17" s="378"/>
      <c r="AY17" s="378"/>
      <c r="AZ17" s="378"/>
      <c r="BA17" s="378"/>
      <c r="BB17" s="23"/>
    </row>
    <row r="18" spans="1:54" x14ac:dyDescent="0.3">
      <c r="A18" s="21" t="s">
        <v>1045</v>
      </c>
      <c r="B18" s="21" t="s">
        <v>17</v>
      </c>
      <c r="C18" s="21" t="s">
        <v>17</v>
      </c>
      <c r="D18" s="299" t="s">
        <v>1998</v>
      </c>
      <c r="E18" s="299" t="s">
        <v>9</v>
      </c>
      <c r="F18" s="299" t="s">
        <v>9</v>
      </c>
      <c r="G18" s="299" t="s">
        <v>1998</v>
      </c>
      <c r="H18" s="241">
        <v>357000</v>
      </c>
      <c r="I18" s="20">
        <v>1167</v>
      </c>
      <c r="J18" s="20">
        <v>18</v>
      </c>
      <c r="K18" s="417">
        <v>64.833333333333329</v>
      </c>
      <c r="L18" s="243">
        <v>1167</v>
      </c>
      <c r="M18" s="20">
        <v>18</v>
      </c>
      <c r="N18" s="20">
        <v>64.833333333333329</v>
      </c>
      <c r="O18" s="20">
        <v>1463</v>
      </c>
      <c r="P18" s="20">
        <v>21</v>
      </c>
      <c r="Q18" s="20">
        <v>69.7</v>
      </c>
      <c r="R18" s="414">
        <v>916</v>
      </c>
      <c r="S18" s="378">
        <v>16</v>
      </c>
      <c r="T18" s="415">
        <v>57.2</v>
      </c>
      <c r="U18" s="378">
        <v>1260</v>
      </c>
      <c r="V18" s="378">
        <v>21</v>
      </c>
      <c r="W18" s="378">
        <v>60</v>
      </c>
      <c r="X18" s="378">
        <v>490</v>
      </c>
      <c r="Y18" s="416">
        <v>11</v>
      </c>
      <c r="Z18" s="298"/>
      <c r="AA18" s="241">
        <v>435900</v>
      </c>
      <c r="AB18" s="417">
        <v>76.5</v>
      </c>
      <c r="AC18" s="417">
        <v>102.66666666666667</v>
      </c>
      <c r="AD18" s="20">
        <v>32</v>
      </c>
      <c r="AE18" s="20">
        <v>8</v>
      </c>
      <c r="AF18" s="20">
        <v>612</v>
      </c>
      <c r="AG18" s="200"/>
      <c r="AH18" s="449"/>
      <c r="AI18" s="444"/>
      <c r="AJ18" s="444"/>
      <c r="AK18" s="444"/>
      <c r="AL18" s="444"/>
      <c r="AM18" s="444"/>
      <c r="AN18" s="199"/>
      <c r="AO18" s="450"/>
      <c r="AP18" s="444"/>
      <c r="AQ18" s="444"/>
      <c r="AR18" s="444"/>
      <c r="AS18" s="444"/>
      <c r="AT18" s="444"/>
      <c r="AU18" s="199"/>
      <c r="AV18" s="450"/>
      <c r="AW18" s="444"/>
      <c r="AX18" s="444"/>
      <c r="AY18" s="444"/>
      <c r="AZ18" s="444"/>
      <c r="BA18" s="444"/>
      <c r="BB18" s="199"/>
    </row>
    <row r="19" spans="1:54" x14ac:dyDescent="0.3">
      <c r="A19" s="21" t="s">
        <v>1046</v>
      </c>
      <c r="B19" s="21" t="s">
        <v>2</v>
      </c>
      <c r="C19" s="21" t="s">
        <v>2</v>
      </c>
      <c r="D19" s="299" t="s">
        <v>1998</v>
      </c>
      <c r="E19" s="299" t="s">
        <v>1974</v>
      </c>
      <c r="F19" s="299" t="s">
        <v>1974</v>
      </c>
      <c r="G19" s="299" t="s">
        <v>1998</v>
      </c>
      <c r="H19" s="241">
        <v>330000</v>
      </c>
      <c r="I19" s="20">
        <v>1019</v>
      </c>
      <c r="J19" s="20">
        <v>17</v>
      </c>
      <c r="K19" s="417">
        <v>59.941176470588232</v>
      </c>
      <c r="L19" s="243">
        <v>1019</v>
      </c>
      <c r="M19" s="20">
        <v>17</v>
      </c>
      <c r="N19" s="20">
        <v>59.941176470588232</v>
      </c>
      <c r="O19" s="20">
        <v>930</v>
      </c>
      <c r="P19" s="20">
        <v>14</v>
      </c>
      <c r="Q19" s="20">
        <v>66.400000000000006</v>
      </c>
      <c r="R19" s="414">
        <v>904</v>
      </c>
      <c r="S19" s="378">
        <v>13</v>
      </c>
      <c r="T19" s="415">
        <v>69.5</v>
      </c>
      <c r="U19" s="378">
        <v>617</v>
      </c>
      <c r="V19" s="378">
        <v>13</v>
      </c>
      <c r="W19" s="378">
        <v>47.46</v>
      </c>
      <c r="X19" s="378">
        <v>0</v>
      </c>
      <c r="Y19" s="416">
        <v>0</v>
      </c>
      <c r="Z19" s="298"/>
      <c r="AA19" s="241">
        <v>339400</v>
      </c>
      <c r="AB19" s="417">
        <v>62.25</v>
      </c>
      <c r="AC19" s="417">
        <v>64.333333333333329</v>
      </c>
      <c r="AD19" s="20">
        <v>74</v>
      </c>
      <c r="AE19" s="20">
        <v>8</v>
      </c>
      <c r="AF19" s="20">
        <v>498</v>
      </c>
      <c r="AH19" s="379"/>
      <c r="AI19" s="378"/>
      <c r="AJ19" s="378"/>
      <c r="AK19" s="378"/>
      <c r="AL19" s="378"/>
      <c r="AM19" s="378"/>
      <c r="AN19" s="21"/>
      <c r="AO19" s="418"/>
      <c r="AP19" s="378"/>
      <c r="AQ19" s="378"/>
      <c r="AR19" s="378"/>
      <c r="AS19" s="378"/>
      <c r="AT19" s="378"/>
      <c r="AU19" s="21"/>
      <c r="AV19" s="418"/>
      <c r="AW19" s="378"/>
      <c r="AX19" s="378"/>
      <c r="AY19" s="378"/>
      <c r="AZ19" s="378"/>
      <c r="BA19" s="378"/>
      <c r="BB19" s="21"/>
    </row>
    <row r="20" spans="1:54" x14ac:dyDescent="0.3">
      <c r="A20" s="199" t="s">
        <v>1758</v>
      </c>
      <c r="B20" s="199" t="s">
        <v>2</v>
      </c>
      <c r="C20" s="199" t="s">
        <v>2</v>
      </c>
      <c r="D20" s="441" t="s">
        <v>1998</v>
      </c>
      <c r="E20" s="435" t="s">
        <v>1971</v>
      </c>
      <c r="F20" s="441" t="s">
        <v>9</v>
      </c>
      <c r="G20" s="441" t="s">
        <v>38</v>
      </c>
      <c r="H20" s="245">
        <v>123900</v>
      </c>
      <c r="I20" s="246">
        <v>0</v>
      </c>
      <c r="J20" s="246">
        <v>0</v>
      </c>
      <c r="K20" s="442" t="s">
        <v>1020</v>
      </c>
      <c r="L20" s="322">
        <v>0</v>
      </c>
      <c r="M20" s="246">
        <v>0</v>
      </c>
      <c r="N20" s="246">
        <v>0</v>
      </c>
      <c r="O20" s="246">
        <v>0</v>
      </c>
      <c r="P20" s="246">
        <v>0</v>
      </c>
      <c r="Q20" s="246">
        <v>0</v>
      </c>
      <c r="R20" s="443">
        <v>0</v>
      </c>
      <c r="S20" s="444">
        <v>0</v>
      </c>
      <c r="T20" s="445">
        <v>0</v>
      </c>
      <c r="U20" s="444">
        <v>0</v>
      </c>
      <c r="V20" s="444">
        <v>0</v>
      </c>
      <c r="W20" s="444">
        <v>0</v>
      </c>
      <c r="X20" s="444">
        <v>0</v>
      </c>
      <c r="Y20" s="446">
        <v>0</v>
      </c>
      <c r="Z20" s="372"/>
      <c r="AA20" s="245">
        <v>123900</v>
      </c>
      <c r="AB20" s="442">
        <v>0</v>
      </c>
      <c r="AC20" s="442">
        <v>0</v>
      </c>
      <c r="AD20" s="246">
        <v>23</v>
      </c>
      <c r="AE20" s="246">
        <v>0</v>
      </c>
      <c r="AF20" s="246">
        <v>0</v>
      </c>
      <c r="AG20" s="200"/>
      <c r="AH20" s="449"/>
      <c r="AI20" s="444"/>
      <c r="AJ20" s="444"/>
      <c r="AK20" s="444"/>
      <c r="AL20" s="444"/>
      <c r="AM20" s="444"/>
      <c r="AN20" s="199"/>
      <c r="AO20" s="450"/>
      <c r="AP20" s="444"/>
      <c r="AQ20" s="444"/>
      <c r="AR20" s="444"/>
      <c r="AS20" s="444"/>
      <c r="AT20" s="444"/>
      <c r="AU20" s="199"/>
      <c r="AV20" s="450"/>
      <c r="AW20" s="444"/>
      <c r="AX20" s="444"/>
      <c r="AY20" s="444"/>
      <c r="AZ20" s="444"/>
      <c r="BA20" s="444"/>
      <c r="BB20" s="199"/>
    </row>
    <row r="21" spans="1:54" x14ac:dyDescent="0.3">
      <c r="A21" s="21" t="s">
        <v>1048</v>
      </c>
      <c r="B21" s="21" t="s">
        <v>25</v>
      </c>
      <c r="C21" s="21" t="s">
        <v>25</v>
      </c>
      <c r="D21" s="299" t="s">
        <v>1998</v>
      </c>
      <c r="E21" s="299" t="s">
        <v>9</v>
      </c>
      <c r="F21" s="299" t="s">
        <v>9</v>
      </c>
      <c r="G21" s="299" t="s">
        <v>1998</v>
      </c>
      <c r="H21" s="241">
        <v>510900</v>
      </c>
      <c r="I21" s="20">
        <v>1763</v>
      </c>
      <c r="J21" s="20">
        <v>19</v>
      </c>
      <c r="K21" s="417">
        <v>92.78947368421052</v>
      </c>
      <c r="L21" s="243">
        <v>1763</v>
      </c>
      <c r="M21" s="20">
        <v>19</v>
      </c>
      <c r="N21" s="20">
        <v>92.78947368421052</v>
      </c>
      <c r="O21" s="20">
        <v>1269</v>
      </c>
      <c r="P21" s="20">
        <v>16</v>
      </c>
      <c r="Q21" s="20">
        <v>79.3</v>
      </c>
      <c r="R21" s="414">
        <v>1415</v>
      </c>
      <c r="S21" s="378">
        <v>17</v>
      </c>
      <c r="T21" s="415">
        <v>83.2</v>
      </c>
      <c r="U21" s="378">
        <v>938</v>
      </c>
      <c r="V21" s="378">
        <v>12</v>
      </c>
      <c r="W21" s="378">
        <v>78.17</v>
      </c>
      <c r="X21" s="378">
        <v>1166</v>
      </c>
      <c r="Y21" s="416">
        <v>16</v>
      </c>
      <c r="Z21" s="298"/>
      <c r="AA21" s="241">
        <v>436600</v>
      </c>
      <c r="AB21" s="417">
        <v>79.625</v>
      </c>
      <c r="AC21" s="417">
        <v>74</v>
      </c>
      <c r="AD21" s="20">
        <v>146</v>
      </c>
      <c r="AE21" s="20">
        <v>8</v>
      </c>
      <c r="AF21" s="20">
        <v>637</v>
      </c>
      <c r="AH21" s="379"/>
      <c r="AI21" s="378"/>
      <c r="AJ21" s="378"/>
      <c r="AK21" s="378"/>
      <c r="AL21" s="378"/>
      <c r="AM21" s="378"/>
      <c r="AN21" s="21"/>
      <c r="AO21" s="418"/>
      <c r="AP21" s="378"/>
      <c r="AQ21" s="378"/>
      <c r="AR21" s="378"/>
      <c r="AS21" s="378"/>
      <c r="AT21" s="378"/>
      <c r="AU21" s="21"/>
      <c r="AV21" s="418"/>
      <c r="AW21" s="378"/>
      <c r="AX21" s="378"/>
      <c r="AY21" s="378"/>
      <c r="AZ21" s="378"/>
      <c r="BA21" s="378"/>
      <c r="BB21" s="21"/>
    </row>
    <row r="22" spans="1:54" x14ac:dyDescent="0.3">
      <c r="A22" s="21" t="s">
        <v>1049</v>
      </c>
      <c r="B22" s="21" t="s">
        <v>41</v>
      </c>
      <c r="C22" s="21" t="s">
        <v>41</v>
      </c>
      <c r="D22" s="299" t="s">
        <v>1998</v>
      </c>
      <c r="E22" s="435" t="s">
        <v>9</v>
      </c>
      <c r="F22" s="299" t="s">
        <v>1974</v>
      </c>
      <c r="G22" s="299" t="s">
        <v>38</v>
      </c>
      <c r="H22" s="241">
        <v>394800</v>
      </c>
      <c r="I22" s="20">
        <v>1506</v>
      </c>
      <c r="J22" s="20">
        <v>21</v>
      </c>
      <c r="K22" s="417">
        <v>71.714285714285708</v>
      </c>
      <c r="L22" s="243">
        <v>1506</v>
      </c>
      <c r="M22" s="20">
        <v>21</v>
      </c>
      <c r="N22" s="20">
        <v>71.714285714285708</v>
      </c>
      <c r="O22" s="20">
        <v>890</v>
      </c>
      <c r="P22" s="20">
        <v>14</v>
      </c>
      <c r="Q22" s="20">
        <v>63.6</v>
      </c>
      <c r="R22" s="414">
        <v>878</v>
      </c>
      <c r="S22" s="378">
        <v>13</v>
      </c>
      <c r="T22" s="415">
        <v>67.5</v>
      </c>
      <c r="U22" s="378">
        <v>1365</v>
      </c>
      <c r="V22" s="378">
        <v>19</v>
      </c>
      <c r="W22" s="378">
        <v>71.84</v>
      </c>
      <c r="X22" s="378">
        <v>285</v>
      </c>
      <c r="Y22" s="416">
        <v>6</v>
      </c>
      <c r="Z22" s="298"/>
      <c r="AA22" s="241">
        <v>360200</v>
      </c>
      <c r="AB22" s="417">
        <v>70.625</v>
      </c>
      <c r="AC22" s="417">
        <v>55</v>
      </c>
      <c r="AD22" s="20">
        <v>84</v>
      </c>
      <c r="AE22" s="20">
        <v>8</v>
      </c>
      <c r="AF22" s="20">
        <v>565</v>
      </c>
      <c r="AH22" s="379"/>
      <c r="AI22" s="378"/>
      <c r="AJ22" s="378"/>
      <c r="AK22" s="378"/>
      <c r="AL22" s="378"/>
      <c r="AM22" s="378"/>
      <c r="AN22" s="21"/>
      <c r="AO22" s="418"/>
      <c r="AP22" s="378"/>
      <c r="AQ22" s="378"/>
      <c r="AR22" s="378"/>
      <c r="AS22" s="378"/>
      <c r="AT22" s="378"/>
      <c r="AU22" s="21"/>
      <c r="AV22" s="418"/>
      <c r="AW22" s="378"/>
      <c r="AX22" s="378"/>
      <c r="AY22" s="378"/>
      <c r="AZ22" s="378"/>
      <c r="BA22" s="378"/>
      <c r="BB22" s="21"/>
    </row>
    <row r="23" spans="1:54" x14ac:dyDescent="0.3">
      <c r="A23" s="21" t="s">
        <v>1627</v>
      </c>
      <c r="B23" s="21" t="s">
        <v>25</v>
      </c>
      <c r="C23" s="21" t="s">
        <v>25</v>
      </c>
      <c r="D23" s="299" t="s">
        <v>1998</v>
      </c>
      <c r="E23" s="435" t="s">
        <v>9</v>
      </c>
      <c r="F23" s="299" t="s">
        <v>1974</v>
      </c>
      <c r="G23" s="299" t="s">
        <v>38</v>
      </c>
      <c r="H23" s="241">
        <v>261500</v>
      </c>
      <c r="I23" s="20">
        <v>380</v>
      </c>
      <c r="J23" s="20">
        <v>8</v>
      </c>
      <c r="K23" s="417">
        <v>47.5</v>
      </c>
      <c r="L23" s="243">
        <v>380</v>
      </c>
      <c r="M23" s="20">
        <v>8</v>
      </c>
      <c r="N23" s="20">
        <v>47.5</v>
      </c>
      <c r="O23" s="20">
        <v>0</v>
      </c>
      <c r="P23" s="20">
        <v>0</v>
      </c>
      <c r="Q23" s="20">
        <v>0</v>
      </c>
      <c r="R23" s="414">
        <v>0</v>
      </c>
      <c r="S23" s="378">
        <v>0</v>
      </c>
      <c r="T23" s="415">
        <v>0</v>
      </c>
      <c r="U23" s="378">
        <v>0</v>
      </c>
      <c r="V23" s="378">
        <v>0</v>
      </c>
      <c r="W23" s="378">
        <v>0</v>
      </c>
      <c r="X23" s="378">
        <v>0</v>
      </c>
      <c r="Y23" s="416">
        <v>0</v>
      </c>
      <c r="Z23" s="280"/>
      <c r="AA23" s="241">
        <v>261500</v>
      </c>
      <c r="AB23" s="417">
        <v>12.5</v>
      </c>
      <c r="AC23" s="417">
        <v>12.5</v>
      </c>
      <c r="AD23" s="20">
        <v>123</v>
      </c>
      <c r="AE23" s="20">
        <v>2</v>
      </c>
      <c r="AF23" s="20">
        <v>25</v>
      </c>
      <c r="AH23" s="379"/>
      <c r="AI23" s="378"/>
      <c r="AJ23" s="378"/>
      <c r="AK23" s="378"/>
      <c r="AL23" s="378"/>
      <c r="AM23" s="378"/>
      <c r="AN23" s="25"/>
      <c r="AO23" s="418"/>
      <c r="AP23" s="378"/>
      <c r="AQ23" s="378"/>
      <c r="AR23" s="378"/>
      <c r="AS23" s="378"/>
      <c r="AT23" s="378"/>
      <c r="AU23" s="25"/>
      <c r="AV23" s="418"/>
      <c r="AW23" s="378"/>
      <c r="AX23" s="378"/>
      <c r="AY23" s="378"/>
      <c r="AZ23" s="378"/>
      <c r="BA23" s="378"/>
      <c r="BB23" s="25"/>
    </row>
    <row r="24" spans="1:54" x14ac:dyDescent="0.3">
      <c r="A24" s="21" t="s">
        <v>1051</v>
      </c>
      <c r="B24" s="21" t="s">
        <v>23</v>
      </c>
      <c r="C24" s="21" t="s">
        <v>23</v>
      </c>
      <c r="D24" s="299" t="s">
        <v>1998</v>
      </c>
      <c r="E24" s="435" t="s">
        <v>1971</v>
      </c>
      <c r="F24" s="299" t="s">
        <v>10</v>
      </c>
      <c r="G24" s="299" t="s">
        <v>38</v>
      </c>
      <c r="H24" s="241">
        <v>374900</v>
      </c>
      <c r="I24" s="20">
        <v>681</v>
      </c>
      <c r="J24" s="20">
        <v>10</v>
      </c>
      <c r="K24" s="417">
        <v>68.099999999999994</v>
      </c>
      <c r="L24" s="243">
        <v>681</v>
      </c>
      <c r="M24" s="20">
        <v>10</v>
      </c>
      <c r="N24" s="20">
        <v>68.099999999999994</v>
      </c>
      <c r="O24" s="20">
        <v>1165</v>
      </c>
      <c r="P24" s="20">
        <v>19</v>
      </c>
      <c r="Q24" s="20">
        <v>61.3</v>
      </c>
      <c r="R24" s="414">
        <v>0</v>
      </c>
      <c r="S24" s="378">
        <v>0</v>
      </c>
      <c r="T24" s="415">
        <v>0</v>
      </c>
      <c r="U24" s="378">
        <v>0</v>
      </c>
      <c r="V24" s="378">
        <v>0</v>
      </c>
      <c r="W24" s="378">
        <v>0</v>
      </c>
      <c r="X24" s="378">
        <v>0</v>
      </c>
      <c r="Y24" s="416">
        <v>0</v>
      </c>
      <c r="Z24" s="280"/>
      <c r="AA24" s="241">
        <v>352700</v>
      </c>
      <c r="AB24" s="417">
        <v>69.375</v>
      </c>
      <c r="AC24" s="417">
        <v>71</v>
      </c>
      <c r="AD24" s="20">
        <v>46</v>
      </c>
      <c r="AE24" s="20">
        <v>8</v>
      </c>
      <c r="AF24" s="20">
        <v>555</v>
      </c>
      <c r="AH24" s="418"/>
      <c r="AI24" s="378"/>
      <c r="AJ24" s="378"/>
      <c r="AK24" s="378"/>
      <c r="AL24" s="378"/>
      <c r="AM24" s="378"/>
      <c r="AN24" s="63"/>
      <c r="AO24" s="418"/>
      <c r="AP24" s="378"/>
      <c r="AQ24" s="378"/>
      <c r="AR24" s="378"/>
      <c r="AS24" s="378"/>
      <c r="AT24" s="378"/>
      <c r="AU24" s="63"/>
      <c r="AV24" s="418"/>
      <c r="AW24" s="378"/>
      <c r="AX24" s="378"/>
      <c r="AY24" s="378"/>
      <c r="AZ24" s="378"/>
      <c r="BA24" s="378"/>
      <c r="BB24" s="63"/>
    </row>
    <row r="25" spans="1:54" x14ac:dyDescent="0.3">
      <c r="A25" s="199" t="s">
        <v>1630</v>
      </c>
      <c r="B25" s="199" t="s">
        <v>22</v>
      </c>
      <c r="C25" s="199" t="s">
        <v>22</v>
      </c>
      <c r="D25" s="441" t="s">
        <v>1998</v>
      </c>
      <c r="E25" s="435" t="s">
        <v>9</v>
      </c>
      <c r="F25" s="441" t="s">
        <v>1971</v>
      </c>
      <c r="G25" s="441" t="s">
        <v>38</v>
      </c>
      <c r="H25" s="245">
        <v>117300</v>
      </c>
      <c r="I25" s="246">
        <v>-1</v>
      </c>
      <c r="J25" s="246">
        <v>1</v>
      </c>
      <c r="K25" s="442">
        <v>-1</v>
      </c>
      <c r="L25" s="322">
        <v>-1</v>
      </c>
      <c r="M25" s="246">
        <v>1</v>
      </c>
      <c r="N25" s="246">
        <v>-1</v>
      </c>
      <c r="O25" s="246">
        <v>0</v>
      </c>
      <c r="P25" s="246">
        <v>0</v>
      </c>
      <c r="Q25" s="246">
        <v>0</v>
      </c>
      <c r="R25" s="443">
        <v>0</v>
      </c>
      <c r="S25" s="444">
        <v>0</v>
      </c>
      <c r="T25" s="445">
        <v>0</v>
      </c>
      <c r="U25" s="444">
        <v>0</v>
      </c>
      <c r="V25" s="444">
        <v>0</v>
      </c>
      <c r="W25" s="444">
        <v>0</v>
      </c>
      <c r="X25" s="444">
        <v>0</v>
      </c>
      <c r="Y25" s="446">
        <v>0</v>
      </c>
      <c r="Z25" s="372"/>
      <c r="AA25" s="245">
        <v>196300</v>
      </c>
      <c r="AB25" s="442">
        <v>53.5</v>
      </c>
      <c r="AC25" s="442">
        <v>54</v>
      </c>
      <c r="AD25" s="246">
        <v>4</v>
      </c>
      <c r="AE25" s="246">
        <v>4</v>
      </c>
      <c r="AF25" s="246">
        <v>214</v>
      </c>
      <c r="AH25" s="379"/>
      <c r="AI25" s="378"/>
      <c r="AJ25" s="378"/>
      <c r="AK25" s="378"/>
      <c r="AL25" s="378"/>
      <c r="AM25" s="378"/>
      <c r="AN25" s="25"/>
      <c r="AO25" s="418"/>
      <c r="AP25" s="378"/>
      <c r="AQ25" s="378"/>
      <c r="AR25" s="378"/>
      <c r="AS25" s="378"/>
      <c r="AT25" s="378"/>
      <c r="AU25" s="25"/>
      <c r="AV25" s="418"/>
      <c r="AW25" s="378"/>
      <c r="AX25" s="378"/>
      <c r="AY25" s="378"/>
      <c r="AZ25" s="378"/>
      <c r="BA25" s="378"/>
      <c r="BB25" s="25"/>
    </row>
    <row r="26" spans="1:54" x14ac:dyDescent="0.3">
      <c r="A26" s="21" t="s">
        <v>1052</v>
      </c>
      <c r="B26" s="21" t="s">
        <v>18</v>
      </c>
      <c r="C26" s="21" t="s">
        <v>18</v>
      </c>
      <c r="D26" s="299" t="s">
        <v>1998</v>
      </c>
      <c r="E26" s="299" t="s">
        <v>9</v>
      </c>
      <c r="F26" s="299" t="s">
        <v>9</v>
      </c>
      <c r="G26" s="299" t="s">
        <v>1998</v>
      </c>
      <c r="H26" s="241">
        <v>272000</v>
      </c>
      <c r="I26" s="20">
        <v>988</v>
      </c>
      <c r="J26" s="20">
        <v>20</v>
      </c>
      <c r="K26" s="417">
        <v>49.4</v>
      </c>
      <c r="L26" s="243">
        <v>988</v>
      </c>
      <c r="M26" s="20">
        <v>20</v>
      </c>
      <c r="N26" s="20">
        <v>49.4</v>
      </c>
      <c r="O26" s="20">
        <v>1251</v>
      </c>
      <c r="P26" s="20">
        <v>22</v>
      </c>
      <c r="Q26" s="20">
        <v>56.9</v>
      </c>
      <c r="R26" s="414">
        <v>1018</v>
      </c>
      <c r="S26" s="378">
        <v>16</v>
      </c>
      <c r="T26" s="415">
        <v>63.6</v>
      </c>
      <c r="U26" s="378">
        <v>505</v>
      </c>
      <c r="V26" s="378">
        <v>9</v>
      </c>
      <c r="W26" s="378">
        <v>56.11</v>
      </c>
      <c r="X26" s="378">
        <v>850</v>
      </c>
      <c r="Y26" s="416">
        <v>20</v>
      </c>
      <c r="Z26" s="298"/>
      <c r="AA26" s="241">
        <v>204500</v>
      </c>
      <c r="AB26" s="417">
        <v>37.5</v>
      </c>
      <c r="AC26" s="417">
        <v>34</v>
      </c>
      <c r="AD26" s="20">
        <v>21</v>
      </c>
      <c r="AE26" s="20">
        <v>6</v>
      </c>
      <c r="AF26" s="20">
        <v>225</v>
      </c>
      <c r="AG26" s="200"/>
      <c r="AH26" s="450"/>
      <c r="AI26" s="444"/>
      <c r="AJ26" s="444"/>
      <c r="AK26" s="444"/>
      <c r="AL26" s="444"/>
      <c r="AM26" s="444"/>
      <c r="AN26" s="199"/>
      <c r="AO26" s="450"/>
      <c r="AP26" s="444"/>
      <c r="AQ26" s="444"/>
      <c r="AR26" s="444"/>
      <c r="AS26" s="444"/>
      <c r="AT26" s="444"/>
      <c r="AU26" s="199"/>
      <c r="AV26" s="450"/>
      <c r="AW26" s="444"/>
      <c r="AX26" s="444"/>
      <c r="AY26" s="444"/>
      <c r="AZ26" s="444"/>
      <c r="BA26" s="444"/>
      <c r="BB26" s="199"/>
    </row>
    <row r="27" spans="1:54" x14ac:dyDescent="0.3">
      <c r="A27" s="21" t="s">
        <v>959</v>
      </c>
      <c r="B27" s="21" t="s">
        <v>24</v>
      </c>
      <c r="C27" s="21" t="s">
        <v>24</v>
      </c>
      <c r="D27" s="299" t="s">
        <v>1998</v>
      </c>
      <c r="E27" s="299" t="s">
        <v>9</v>
      </c>
      <c r="F27" s="299" t="s">
        <v>9</v>
      </c>
      <c r="G27" s="299" t="s">
        <v>1998</v>
      </c>
      <c r="H27" s="241">
        <v>475300</v>
      </c>
      <c r="I27" s="20">
        <v>1814</v>
      </c>
      <c r="J27" s="20">
        <v>21</v>
      </c>
      <c r="K27" s="417">
        <v>86.38095238095238</v>
      </c>
      <c r="L27" s="243">
        <v>1814</v>
      </c>
      <c r="M27" s="20">
        <v>21</v>
      </c>
      <c r="N27" s="20">
        <v>86.38095238095238</v>
      </c>
      <c r="O27" s="20">
        <v>896</v>
      </c>
      <c r="P27" s="20">
        <v>15</v>
      </c>
      <c r="Q27" s="20">
        <v>59.7</v>
      </c>
      <c r="R27" s="414">
        <v>949</v>
      </c>
      <c r="S27" s="378">
        <v>16</v>
      </c>
      <c r="T27" s="415">
        <v>59.3</v>
      </c>
      <c r="U27" s="378">
        <v>1144</v>
      </c>
      <c r="V27" s="378">
        <v>21</v>
      </c>
      <c r="W27" s="378">
        <v>54.48</v>
      </c>
      <c r="X27" s="378">
        <v>0</v>
      </c>
      <c r="Y27" s="416">
        <v>0</v>
      </c>
      <c r="Z27" s="298"/>
      <c r="AA27" s="241">
        <v>486100</v>
      </c>
      <c r="AB27" s="417">
        <v>91.25</v>
      </c>
      <c r="AC27" s="417">
        <v>74</v>
      </c>
      <c r="AD27" s="20">
        <v>133</v>
      </c>
      <c r="AE27" s="20">
        <v>8</v>
      </c>
      <c r="AF27" s="20">
        <v>730</v>
      </c>
      <c r="AH27" s="418"/>
      <c r="AI27" s="378"/>
      <c r="AJ27" s="378"/>
      <c r="AK27" s="378"/>
      <c r="AL27" s="378"/>
      <c r="AM27" s="378"/>
      <c r="AN27" s="21"/>
      <c r="AO27" s="418"/>
      <c r="AP27" s="378"/>
      <c r="AQ27" s="378"/>
      <c r="AR27" s="378"/>
      <c r="AS27" s="378"/>
      <c r="AT27" s="378"/>
      <c r="AU27" s="21"/>
      <c r="AV27" s="418"/>
      <c r="AW27" s="378"/>
      <c r="AX27" s="378"/>
      <c r="AY27" s="378"/>
      <c r="AZ27" s="378"/>
      <c r="BA27" s="378"/>
      <c r="BB27" s="21"/>
    </row>
    <row r="28" spans="1:54" x14ac:dyDescent="0.3">
      <c r="A28" s="21" t="s">
        <v>1862</v>
      </c>
      <c r="B28" s="21" t="s">
        <v>20</v>
      </c>
      <c r="C28" s="21" t="s">
        <v>1020</v>
      </c>
      <c r="D28" s="299" t="s">
        <v>1020</v>
      </c>
      <c r="E28" s="299" t="s">
        <v>9</v>
      </c>
      <c r="F28" s="299" t="s">
        <v>1020</v>
      </c>
      <c r="G28" s="299" t="s">
        <v>1020</v>
      </c>
      <c r="H28" s="241">
        <v>245000</v>
      </c>
      <c r="I28" s="20">
        <v>356</v>
      </c>
      <c r="J28" s="20">
        <v>8</v>
      </c>
      <c r="K28" s="417">
        <v>44.5</v>
      </c>
      <c r="L28" s="243" t="s">
        <v>1020</v>
      </c>
      <c r="M28" s="20" t="s">
        <v>1020</v>
      </c>
      <c r="N28" s="20" t="s">
        <v>1020</v>
      </c>
      <c r="O28" s="20" t="s">
        <v>1020</v>
      </c>
      <c r="P28" s="20" t="s">
        <v>1020</v>
      </c>
      <c r="Q28" s="20" t="s">
        <v>1020</v>
      </c>
      <c r="R28" s="414" t="s">
        <v>1020</v>
      </c>
      <c r="S28" s="378" t="s">
        <v>1020</v>
      </c>
      <c r="T28" s="415" t="s">
        <v>1020</v>
      </c>
      <c r="U28" s="378" t="s">
        <v>1020</v>
      </c>
      <c r="V28" s="378" t="s">
        <v>1020</v>
      </c>
      <c r="W28" s="378" t="s">
        <v>1020</v>
      </c>
      <c r="X28" s="378" t="s">
        <v>1020</v>
      </c>
      <c r="Y28" s="416" t="s">
        <v>1020</v>
      </c>
      <c r="Z28" s="298"/>
      <c r="AA28" s="241">
        <v>245000</v>
      </c>
      <c r="AB28" s="417">
        <v>42.5</v>
      </c>
      <c r="AC28" s="417">
        <v>42.5</v>
      </c>
      <c r="AD28" s="20">
        <v>54</v>
      </c>
      <c r="AE28" s="20">
        <v>2</v>
      </c>
      <c r="AF28" s="20">
        <v>85</v>
      </c>
      <c r="AH28" s="379"/>
      <c r="AI28" s="378"/>
      <c r="AJ28" s="378"/>
      <c r="AK28" s="378"/>
      <c r="AL28" s="378"/>
      <c r="AM28" s="378"/>
      <c r="AN28" s="63"/>
      <c r="AO28" s="418"/>
      <c r="AP28" s="378"/>
      <c r="AQ28" s="378"/>
      <c r="AR28" s="378"/>
      <c r="AS28" s="378"/>
      <c r="AT28" s="378"/>
      <c r="AU28" s="63"/>
      <c r="AV28" s="418"/>
      <c r="AW28" s="378"/>
      <c r="AX28" s="378"/>
      <c r="AY28" s="378"/>
      <c r="AZ28" s="378"/>
      <c r="BA28" s="378"/>
      <c r="BB28" s="63"/>
    </row>
    <row r="29" spans="1:54" x14ac:dyDescent="0.3">
      <c r="A29" s="199" t="s">
        <v>1059</v>
      </c>
      <c r="B29" s="199" t="s">
        <v>22</v>
      </c>
      <c r="C29" s="199" t="s">
        <v>22</v>
      </c>
      <c r="D29" s="441" t="s">
        <v>1998</v>
      </c>
      <c r="E29" s="441" t="s">
        <v>9</v>
      </c>
      <c r="F29" s="441" t="s">
        <v>9</v>
      </c>
      <c r="G29" s="441" t="s">
        <v>1998</v>
      </c>
      <c r="H29" s="245">
        <v>203700</v>
      </c>
      <c r="I29" s="246">
        <v>370</v>
      </c>
      <c r="J29" s="246">
        <v>10</v>
      </c>
      <c r="K29" s="442">
        <v>37</v>
      </c>
      <c r="L29" s="322">
        <v>370</v>
      </c>
      <c r="M29" s="246">
        <v>10</v>
      </c>
      <c r="N29" s="246">
        <v>37</v>
      </c>
      <c r="O29" s="246">
        <v>531</v>
      </c>
      <c r="P29" s="246">
        <v>10</v>
      </c>
      <c r="Q29" s="246">
        <v>53.1</v>
      </c>
      <c r="R29" s="443">
        <v>274</v>
      </c>
      <c r="S29" s="444">
        <v>6</v>
      </c>
      <c r="T29" s="445">
        <v>45.7</v>
      </c>
      <c r="U29" s="444">
        <v>83</v>
      </c>
      <c r="V29" s="444">
        <v>2</v>
      </c>
      <c r="W29" s="444">
        <v>41.5</v>
      </c>
      <c r="X29" s="444">
        <v>230</v>
      </c>
      <c r="Y29" s="446">
        <v>4</v>
      </c>
      <c r="Z29" s="372"/>
      <c r="AA29" s="245">
        <v>203700</v>
      </c>
      <c r="AB29" s="442">
        <v>60.5</v>
      </c>
      <c r="AC29" s="442">
        <v>60.5</v>
      </c>
      <c r="AD29" s="246">
        <v>-6</v>
      </c>
      <c r="AE29" s="246">
        <v>2</v>
      </c>
      <c r="AF29" s="246">
        <v>121</v>
      </c>
      <c r="AH29" s="418"/>
      <c r="AI29" s="378"/>
      <c r="AJ29" s="378"/>
      <c r="AK29" s="378"/>
      <c r="AL29" s="378"/>
      <c r="AM29" s="378"/>
      <c r="AN29" s="20"/>
      <c r="AO29" s="418"/>
      <c r="AP29" s="378"/>
      <c r="AQ29" s="378"/>
      <c r="AR29" s="378"/>
      <c r="AS29" s="378"/>
      <c r="AT29" s="378"/>
      <c r="AU29" s="20"/>
      <c r="AV29" s="418"/>
      <c r="AW29" s="378"/>
      <c r="AX29" s="378"/>
      <c r="AY29" s="378"/>
      <c r="AZ29" s="378"/>
      <c r="BA29" s="378"/>
      <c r="BB29" s="20"/>
    </row>
    <row r="30" spans="1:54" x14ac:dyDescent="0.3">
      <c r="A30" s="21" t="s">
        <v>1060</v>
      </c>
      <c r="B30" s="21" t="s">
        <v>23</v>
      </c>
      <c r="C30" s="21" t="s">
        <v>23</v>
      </c>
      <c r="D30" s="299" t="s">
        <v>1998</v>
      </c>
      <c r="E30" s="435" t="s">
        <v>9</v>
      </c>
      <c r="F30" s="299" t="s">
        <v>1971</v>
      </c>
      <c r="G30" s="299" t="s">
        <v>38</v>
      </c>
      <c r="H30" s="241">
        <v>419500</v>
      </c>
      <c r="I30" s="20">
        <v>1219</v>
      </c>
      <c r="J30" s="20">
        <v>16</v>
      </c>
      <c r="K30" s="417">
        <v>76.1875</v>
      </c>
      <c r="L30" s="243">
        <v>1219</v>
      </c>
      <c r="M30" s="20">
        <v>16</v>
      </c>
      <c r="N30" s="20">
        <v>76.1875</v>
      </c>
      <c r="O30" s="20">
        <v>803</v>
      </c>
      <c r="P30" s="20">
        <v>12</v>
      </c>
      <c r="Q30" s="20">
        <v>66.900000000000006</v>
      </c>
      <c r="R30" s="414">
        <v>533</v>
      </c>
      <c r="S30" s="378">
        <v>9</v>
      </c>
      <c r="T30" s="415">
        <v>59.2</v>
      </c>
      <c r="U30" s="378">
        <v>1314</v>
      </c>
      <c r="V30" s="378">
        <v>19</v>
      </c>
      <c r="W30" s="378">
        <v>69.16</v>
      </c>
      <c r="X30" s="378">
        <v>1211</v>
      </c>
      <c r="Y30" s="416">
        <v>19</v>
      </c>
      <c r="Z30" s="280"/>
      <c r="AA30" s="241">
        <v>382600</v>
      </c>
      <c r="AB30" s="417">
        <v>52</v>
      </c>
      <c r="AC30" s="417">
        <v>52</v>
      </c>
      <c r="AD30" s="20">
        <v>119</v>
      </c>
      <c r="AE30" s="20">
        <v>3</v>
      </c>
      <c r="AF30" s="20">
        <v>156</v>
      </c>
      <c r="AH30" s="379"/>
      <c r="AI30" s="378"/>
      <c r="AJ30" s="378"/>
      <c r="AK30" s="378"/>
      <c r="AL30" s="378"/>
      <c r="AM30" s="378"/>
      <c r="AN30" s="63"/>
      <c r="AO30" s="418"/>
      <c r="AP30" s="378"/>
      <c r="AQ30" s="378"/>
      <c r="AR30" s="378"/>
      <c r="AS30" s="378"/>
      <c r="AT30" s="378"/>
      <c r="AU30" s="63"/>
      <c r="AV30" s="418"/>
      <c r="AW30" s="378"/>
      <c r="AX30" s="378"/>
      <c r="AY30" s="378"/>
      <c r="AZ30" s="378"/>
      <c r="BA30" s="378"/>
      <c r="BB30" s="63"/>
    </row>
    <row r="31" spans="1:54" x14ac:dyDescent="0.3">
      <c r="A31" s="199" t="s">
        <v>1489</v>
      </c>
      <c r="B31" s="199" t="s">
        <v>12</v>
      </c>
      <c r="C31" s="199" t="s">
        <v>12</v>
      </c>
      <c r="D31" s="441" t="s">
        <v>1998</v>
      </c>
      <c r="E31" s="441" t="s">
        <v>9</v>
      </c>
      <c r="F31" s="441" t="s">
        <v>9</v>
      </c>
      <c r="G31" s="441" t="s">
        <v>1998</v>
      </c>
      <c r="H31" s="245">
        <v>123900</v>
      </c>
      <c r="I31" s="246">
        <v>0</v>
      </c>
      <c r="J31" s="246">
        <v>0</v>
      </c>
      <c r="K31" s="442" t="s">
        <v>1020</v>
      </c>
      <c r="L31" s="322">
        <v>0</v>
      </c>
      <c r="M31" s="246">
        <v>0</v>
      </c>
      <c r="N31" s="246">
        <v>0</v>
      </c>
      <c r="O31" s="246">
        <v>0</v>
      </c>
      <c r="P31" s="246">
        <v>0</v>
      </c>
      <c r="Q31" s="246">
        <v>0</v>
      </c>
      <c r="R31" s="443">
        <v>0</v>
      </c>
      <c r="S31" s="444">
        <v>0</v>
      </c>
      <c r="T31" s="445">
        <v>0</v>
      </c>
      <c r="U31" s="444">
        <v>0</v>
      </c>
      <c r="V31" s="444">
        <v>0</v>
      </c>
      <c r="W31" s="444">
        <v>0</v>
      </c>
      <c r="X31" s="444">
        <v>0</v>
      </c>
      <c r="Y31" s="446">
        <v>0</v>
      </c>
      <c r="Z31" s="372"/>
      <c r="AA31" s="245">
        <v>123900</v>
      </c>
      <c r="AB31" s="442">
        <v>0</v>
      </c>
      <c r="AC31" s="442">
        <v>0</v>
      </c>
      <c r="AD31" s="246">
        <v>23</v>
      </c>
      <c r="AE31" s="246">
        <v>0</v>
      </c>
      <c r="AF31" s="246">
        <v>0</v>
      </c>
      <c r="AH31" s="418"/>
      <c r="AI31" s="378"/>
      <c r="AJ31" s="378"/>
      <c r="AK31" s="378"/>
      <c r="AL31" s="378"/>
      <c r="AM31" s="378"/>
      <c r="AN31" s="63"/>
      <c r="AO31" s="418"/>
      <c r="AP31" s="378"/>
      <c r="AQ31" s="378"/>
      <c r="AR31" s="378"/>
      <c r="AS31" s="378"/>
      <c r="AT31" s="378"/>
      <c r="AU31" s="63"/>
      <c r="AV31" s="418"/>
      <c r="AW31" s="378"/>
      <c r="AX31" s="378"/>
      <c r="AY31" s="378"/>
      <c r="AZ31" s="378"/>
      <c r="BA31" s="378"/>
      <c r="BB31" s="63"/>
    </row>
    <row r="32" spans="1:54" x14ac:dyDescent="0.3">
      <c r="A32" s="21" t="s">
        <v>1062</v>
      </c>
      <c r="B32" s="437" t="s">
        <v>18</v>
      </c>
      <c r="C32" s="21" t="s">
        <v>17</v>
      </c>
      <c r="D32" s="299" t="s">
        <v>38</v>
      </c>
      <c r="E32" s="299" t="s">
        <v>9</v>
      </c>
      <c r="F32" s="299" t="s">
        <v>9</v>
      </c>
      <c r="G32" s="299" t="s">
        <v>1998</v>
      </c>
      <c r="H32" s="241">
        <v>277500</v>
      </c>
      <c r="I32" s="20">
        <v>315</v>
      </c>
      <c r="J32" s="20">
        <v>5</v>
      </c>
      <c r="K32" s="417">
        <v>63</v>
      </c>
      <c r="L32" s="243">
        <v>315</v>
      </c>
      <c r="M32" s="20">
        <v>5</v>
      </c>
      <c r="N32" s="20">
        <v>63</v>
      </c>
      <c r="O32" s="20">
        <v>1574</v>
      </c>
      <c r="P32" s="20">
        <v>19</v>
      </c>
      <c r="Q32" s="20">
        <v>82.8</v>
      </c>
      <c r="R32" s="414">
        <v>1428</v>
      </c>
      <c r="S32" s="378">
        <v>17</v>
      </c>
      <c r="T32" s="415">
        <v>84</v>
      </c>
      <c r="U32" s="378">
        <v>1136</v>
      </c>
      <c r="V32" s="378">
        <v>15</v>
      </c>
      <c r="W32" s="378">
        <v>75.73</v>
      </c>
      <c r="X32" s="378">
        <v>1026</v>
      </c>
      <c r="Y32" s="416">
        <v>16</v>
      </c>
      <c r="Z32" s="280"/>
      <c r="AA32" s="241">
        <v>335600</v>
      </c>
      <c r="AB32" s="417">
        <v>69.666666666666671</v>
      </c>
      <c r="AC32" s="417">
        <v>59</v>
      </c>
      <c r="AD32" s="20">
        <v>79</v>
      </c>
      <c r="AE32" s="20">
        <v>6</v>
      </c>
      <c r="AF32" s="20">
        <v>418</v>
      </c>
      <c r="AH32" s="418"/>
      <c r="AI32" s="378"/>
      <c r="AJ32" s="378"/>
      <c r="AK32" s="378"/>
      <c r="AL32" s="378"/>
      <c r="AM32" s="378"/>
      <c r="AN32" s="25"/>
      <c r="AO32" s="418"/>
      <c r="AP32" s="378"/>
      <c r="AQ32" s="378"/>
      <c r="AR32" s="378"/>
      <c r="AS32" s="378"/>
      <c r="AT32" s="378"/>
      <c r="AU32" s="25"/>
      <c r="AV32" s="418"/>
      <c r="AW32" s="378"/>
      <c r="AX32" s="378"/>
      <c r="AY32" s="378"/>
      <c r="AZ32" s="378"/>
      <c r="BA32" s="378"/>
      <c r="BB32" s="25"/>
    </row>
    <row r="33" spans="1:54" x14ac:dyDescent="0.3">
      <c r="A33" s="21" t="s">
        <v>1490</v>
      </c>
      <c r="B33" s="21" t="s">
        <v>21</v>
      </c>
      <c r="C33" s="21" t="s">
        <v>21</v>
      </c>
      <c r="D33" s="299" t="s">
        <v>1998</v>
      </c>
      <c r="E33" s="299" t="s">
        <v>9</v>
      </c>
      <c r="F33" s="299" t="s">
        <v>9</v>
      </c>
      <c r="G33" s="299" t="s">
        <v>1998</v>
      </c>
      <c r="H33" s="241">
        <v>380500</v>
      </c>
      <c r="I33" s="20">
        <v>1175</v>
      </c>
      <c r="J33" s="20">
        <v>17</v>
      </c>
      <c r="K33" s="417">
        <v>69.117647058823536</v>
      </c>
      <c r="L33" s="243">
        <v>1175</v>
      </c>
      <c r="M33" s="20">
        <v>17</v>
      </c>
      <c r="N33" s="20">
        <v>69.117647058823536</v>
      </c>
      <c r="O33" s="20">
        <v>244</v>
      </c>
      <c r="P33" s="20">
        <v>4</v>
      </c>
      <c r="Q33" s="20">
        <v>61</v>
      </c>
      <c r="R33" s="414">
        <v>0</v>
      </c>
      <c r="S33" s="378">
        <v>0</v>
      </c>
      <c r="T33" s="415">
        <v>0</v>
      </c>
      <c r="U33" s="378">
        <v>0</v>
      </c>
      <c r="V33" s="378">
        <v>0</v>
      </c>
      <c r="W33" s="378">
        <v>0</v>
      </c>
      <c r="X33" s="378">
        <v>0</v>
      </c>
      <c r="Y33" s="416">
        <v>0</v>
      </c>
      <c r="Z33" s="20"/>
      <c r="AA33" s="241">
        <v>370800</v>
      </c>
      <c r="AB33" s="417">
        <v>73.375</v>
      </c>
      <c r="AC33" s="417">
        <v>82.666666666666671</v>
      </c>
      <c r="AD33" s="20">
        <v>13</v>
      </c>
      <c r="AE33" s="20">
        <v>8</v>
      </c>
      <c r="AF33" s="20">
        <v>587</v>
      </c>
      <c r="AH33" s="418"/>
      <c r="AI33" s="378"/>
      <c r="AJ33" s="378"/>
      <c r="AK33" s="378"/>
      <c r="AL33" s="378"/>
      <c r="AM33" s="378"/>
      <c r="AN33" s="21"/>
      <c r="AO33" s="418"/>
      <c r="AP33" s="378"/>
      <c r="AQ33" s="378"/>
      <c r="AR33" s="378"/>
      <c r="AS33" s="378"/>
      <c r="AT33" s="378"/>
      <c r="AU33" s="21"/>
      <c r="AV33" s="418"/>
      <c r="AW33" s="378"/>
      <c r="AX33" s="378"/>
      <c r="AY33" s="378"/>
      <c r="AZ33" s="378"/>
      <c r="BA33" s="378"/>
      <c r="BB33" s="21"/>
    </row>
    <row r="34" spans="1:54" x14ac:dyDescent="0.3">
      <c r="A34" s="21" t="s">
        <v>1631</v>
      </c>
      <c r="B34" s="21" t="s">
        <v>26</v>
      </c>
      <c r="C34" s="21" t="s">
        <v>26</v>
      </c>
      <c r="D34" s="299" t="s">
        <v>1998</v>
      </c>
      <c r="E34" s="299" t="s">
        <v>9</v>
      </c>
      <c r="F34" s="299" t="s">
        <v>9</v>
      </c>
      <c r="G34" s="299" t="s">
        <v>1998</v>
      </c>
      <c r="H34" s="241">
        <v>247100</v>
      </c>
      <c r="I34" s="20">
        <v>349</v>
      </c>
      <c r="J34" s="20">
        <v>7</v>
      </c>
      <c r="K34" s="417">
        <v>49.857142857142854</v>
      </c>
      <c r="L34" s="243">
        <v>349</v>
      </c>
      <c r="M34" s="20">
        <v>7</v>
      </c>
      <c r="N34" s="20">
        <v>49.857142857142854</v>
      </c>
      <c r="O34" s="20">
        <v>0</v>
      </c>
      <c r="P34" s="20">
        <v>0</v>
      </c>
      <c r="Q34" s="20">
        <v>0</v>
      </c>
      <c r="R34" s="414">
        <v>0</v>
      </c>
      <c r="S34" s="378">
        <v>0</v>
      </c>
      <c r="T34" s="415">
        <v>0</v>
      </c>
      <c r="U34" s="378">
        <v>0</v>
      </c>
      <c r="V34" s="378">
        <v>0</v>
      </c>
      <c r="W34" s="378">
        <v>0</v>
      </c>
      <c r="X34" s="378">
        <v>0</v>
      </c>
      <c r="Y34" s="416">
        <v>0</v>
      </c>
      <c r="Z34" s="203"/>
      <c r="AA34" s="241">
        <v>247100</v>
      </c>
      <c r="AB34" s="417">
        <v>0</v>
      </c>
      <c r="AC34" s="417">
        <v>0</v>
      </c>
      <c r="AD34" s="20">
        <v>47</v>
      </c>
      <c r="AE34" s="20">
        <v>0</v>
      </c>
      <c r="AF34" s="20">
        <v>0</v>
      </c>
      <c r="AG34" s="200"/>
      <c r="AH34" s="449"/>
      <c r="AI34" s="444"/>
      <c r="AJ34" s="444"/>
      <c r="AK34" s="444"/>
      <c r="AL34" s="444"/>
      <c r="AM34" s="444"/>
      <c r="AN34" s="447"/>
      <c r="AO34" s="450"/>
      <c r="AP34" s="444"/>
      <c r="AQ34" s="444"/>
      <c r="AR34" s="444"/>
      <c r="AS34" s="444"/>
      <c r="AT34" s="444"/>
      <c r="AU34" s="447"/>
      <c r="AV34" s="450"/>
      <c r="AW34" s="444"/>
      <c r="AX34" s="444"/>
      <c r="AY34" s="444"/>
      <c r="AZ34" s="444"/>
      <c r="BA34" s="444"/>
      <c r="BB34" s="447"/>
    </row>
    <row r="35" spans="1:54" x14ac:dyDescent="0.3">
      <c r="A35" s="21" t="s">
        <v>1491</v>
      </c>
      <c r="B35" s="21" t="s">
        <v>20</v>
      </c>
      <c r="C35" s="21" t="s">
        <v>20</v>
      </c>
      <c r="D35" s="299" t="s">
        <v>1998</v>
      </c>
      <c r="E35" s="299" t="s">
        <v>9</v>
      </c>
      <c r="F35" s="299" t="s">
        <v>9</v>
      </c>
      <c r="G35" s="299" t="s">
        <v>1998</v>
      </c>
      <c r="H35" s="241">
        <v>354200</v>
      </c>
      <c r="I35" s="20">
        <v>579</v>
      </c>
      <c r="J35" s="20">
        <v>9</v>
      </c>
      <c r="K35" s="417">
        <v>64.333333333333329</v>
      </c>
      <c r="L35" s="243">
        <v>579</v>
      </c>
      <c r="M35" s="20">
        <v>9</v>
      </c>
      <c r="N35" s="20">
        <v>64.333333333333329</v>
      </c>
      <c r="O35" s="20">
        <v>755</v>
      </c>
      <c r="P35" s="20">
        <v>10</v>
      </c>
      <c r="Q35" s="20">
        <v>75.5</v>
      </c>
      <c r="R35" s="414">
        <v>0</v>
      </c>
      <c r="S35" s="378">
        <v>0</v>
      </c>
      <c r="T35" s="415">
        <v>0</v>
      </c>
      <c r="U35" s="378">
        <v>0</v>
      </c>
      <c r="V35" s="378">
        <v>0</v>
      </c>
      <c r="W35" s="378">
        <v>0</v>
      </c>
      <c r="X35" s="378">
        <v>0</v>
      </c>
      <c r="Y35" s="416">
        <v>0</v>
      </c>
      <c r="Z35" s="20"/>
      <c r="AA35" s="241">
        <v>309500</v>
      </c>
      <c r="AB35" s="417">
        <v>47.5</v>
      </c>
      <c r="AC35" s="417">
        <v>43.666666666666664</v>
      </c>
      <c r="AD35" s="20">
        <v>119</v>
      </c>
      <c r="AE35" s="20">
        <v>4</v>
      </c>
      <c r="AF35" s="20">
        <v>190</v>
      </c>
      <c r="AH35" s="418"/>
      <c r="AI35" s="378"/>
      <c r="AJ35" s="378"/>
      <c r="AK35" s="378"/>
      <c r="AL35" s="378"/>
      <c r="AM35" s="378"/>
      <c r="AN35" s="21"/>
      <c r="AO35" s="418"/>
      <c r="AP35" s="378"/>
      <c r="AQ35" s="378"/>
      <c r="AR35" s="378"/>
      <c r="AS35" s="378"/>
      <c r="AT35" s="378"/>
      <c r="AU35" s="21"/>
      <c r="AV35" s="418"/>
      <c r="AW35" s="378"/>
      <c r="AX35" s="378"/>
      <c r="AY35" s="378"/>
      <c r="AZ35" s="378"/>
      <c r="BA35" s="378"/>
      <c r="BB35" s="21"/>
    </row>
    <row r="36" spans="1:54" x14ac:dyDescent="0.3">
      <c r="A36" s="21" t="s">
        <v>1065</v>
      </c>
      <c r="B36" s="21" t="s">
        <v>21</v>
      </c>
      <c r="C36" s="21" t="s">
        <v>21</v>
      </c>
      <c r="D36" s="299" t="s">
        <v>1998</v>
      </c>
      <c r="E36" s="435" t="s">
        <v>9</v>
      </c>
      <c r="F36" s="299" t="s">
        <v>1971</v>
      </c>
      <c r="G36" s="299" t="s">
        <v>38</v>
      </c>
      <c r="H36" s="241">
        <v>550300</v>
      </c>
      <c r="I36" s="20">
        <v>2199</v>
      </c>
      <c r="J36" s="20">
        <v>22</v>
      </c>
      <c r="K36" s="417">
        <v>99.954545454545453</v>
      </c>
      <c r="L36" s="243">
        <v>2199</v>
      </c>
      <c r="M36" s="20">
        <v>22</v>
      </c>
      <c r="N36" s="20">
        <v>99.954545454545453</v>
      </c>
      <c r="O36" s="20">
        <v>1480</v>
      </c>
      <c r="P36" s="20">
        <v>22</v>
      </c>
      <c r="Q36" s="20">
        <v>67.3</v>
      </c>
      <c r="R36" s="414">
        <v>1134</v>
      </c>
      <c r="S36" s="378">
        <v>14</v>
      </c>
      <c r="T36" s="415">
        <v>81</v>
      </c>
      <c r="U36" s="378">
        <v>1833</v>
      </c>
      <c r="V36" s="378">
        <v>22</v>
      </c>
      <c r="W36" s="378">
        <v>83.32</v>
      </c>
      <c r="X36" s="378">
        <v>1844</v>
      </c>
      <c r="Y36" s="416">
        <v>19</v>
      </c>
      <c r="Z36" s="280"/>
      <c r="AA36" s="241">
        <v>458800</v>
      </c>
      <c r="AB36" s="417">
        <v>83.75</v>
      </c>
      <c r="AC36" s="417">
        <v>100.66666666666667</v>
      </c>
      <c r="AD36" s="20">
        <v>39</v>
      </c>
      <c r="AE36" s="20">
        <v>8</v>
      </c>
      <c r="AF36" s="20">
        <v>670</v>
      </c>
      <c r="AH36" s="379"/>
      <c r="AI36" s="378"/>
      <c r="AJ36" s="378"/>
      <c r="AK36" s="378"/>
      <c r="AL36" s="378"/>
      <c r="AM36" s="378"/>
      <c r="AN36" s="21"/>
      <c r="AO36" s="418"/>
      <c r="AP36" s="378"/>
      <c r="AQ36" s="378"/>
      <c r="AR36" s="378"/>
      <c r="AS36" s="378"/>
      <c r="AT36" s="378"/>
      <c r="AU36" s="21"/>
      <c r="AV36" s="418"/>
      <c r="AW36" s="378"/>
      <c r="AX36" s="378"/>
      <c r="AY36" s="378"/>
      <c r="AZ36" s="378"/>
      <c r="BA36" s="378"/>
      <c r="BB36" s="21"/>
    </row>
    <row r="37" spans="1:54" x14ac:dyDescent="0.3">
      <c r="A37" s="21" t="s">
        <v>1067</v>
      </c>
      <c r="B37" s="21" t="s">
        <v>2</v>
      </c>
      <c r="C37" s="21" t="s">
        <v>2</v>
      </c>
      <c r="D37" s="299" t="s">
        <v>1998</v>
      </c>
      <c r="E37" s="299" t="s">
        <v>9</v>
      </c>
      <c r="F37" s="299" t="s">
        <v>9</v>
      </c>
      <c r="G37" s="299" t="s">
        <v>1998</v>
      </c>
      <c r="H37" s="241">
        <v>454700</v>
      </c>
      <c r="I37" s="20">
        <v>1817</v>
      </c>
      <c r="J37" s="20">
        <v>22</v>
      </c>
      <c r="K37" s="417">
        <v>82.590909090909093</v>
      </c>
      <c r="L37" s="243">
        <v>1817</v>
      </c>
      <c r="M37" s="20">
        <v>22</v>
      </c>
      <c r="N37" s="20">
        <v>82.590909090909093</v>
      </c>
      <c r="O37" s="20">
        <v>1064</v>
      </c>
      <c r="P37" s="20">
        <v>14</v>
      </c>
      <c r="Q37" s="20">
        <v>76</v>
      </c>
      <c r="R37" s="414">
        <v>845</v>
      </c>
      <c r="S37" s="378">
        <v>13</v>
      </c>
      <c r="T37" s="415">
        <v>65</v>
      </c>
      <c r="U37" s="378">
        <v>1140</v>
      </c>
      <c r="V37" s="378">
        <v>21</v>
      </c>
      <c r="W37" s="378">
        <v>54.29</v>
      </c>
      <c r="X37" s="378">
        <v>857</v>
      </c>
      <c r="Y37" s="416">
        <v>16</v>
      </c>
      <c r="Z37" s="21"/>
      <c r="AA37" s="241">
        <v>431600</v>
      </c>
      <c r="AB37" s="417">
        <v>73.75</v>
      </c>
      <c r="AC37" s="417">
        <v>76.333333333333329</v>
      </c>
      <c r="AD37" s="20">
        <v>100</v>
      </c>
      <c r="AE37" s="20">
        <v>4</v>
      </c>
      <c r="AF37" s="20">
        <v>295</v>
      </c>
      <c r="AH37" s="379"/>
      <c r="AI37" s="378"/>
      <c r="AJ37" s="378"/>
      <c r="AK37" s="378"/>
      <c r="AL37" s="378"/>
      <c r="AM37" s="378"/>
      <c r="AN37" s="21"/>
      <c r="AO37" s="418"/>
      <c r="AP37" s="378"/>
      <c r="AQ37" s="378"/>
      <c r="AR37" s="378"/>
      <c r="AS37" s="378"/>
      <c r="AT37" s="378"/>
      <c r="AU37" s="21"/>
      <c r="AV37" s="418"/>
      <c r="AW37" s="378"/>
      <c r="AX37" s="378"/>
      <c r="AY37" s="378"/>
      <c r="AZ37" s="378"/>
      <c r="BA37" s="378"/>
      <c r="BB37" s="21"/>
    </row>
    <row r="38" spans="1:54" x14ac:dyDescent="0.3">
      <c r="A38" s="199" t="s">
        <v>1632</v>
      </c>
      <c r="B38" s="199" t="s">
        <v>17</v>
      </c>
      <c r="C38" s="199" t="s">
        <v>17</v>
      </c>
      <c r="D38" s="441" t="s">
        <v>1998</v>
      </c>
      <c r="E38" s="441" t="s">
        <v>9</v>
      </c>
      <c r="F38" s="441" t="s">
        <v>9</v>
      </c>
      <c r="G38" s="441" t="s">
        <v>1998</v>
      </c>
      <c r="H38" s="245">
        <v>123900</v>
      </c>
      <c r="I38" s="246">
        <v>0</v>
      </c>
      <c r="J38" s="246">
        <v>0</v>
      </c>
      <c r="K38" s="442" t="s">
        <v>1020</v>
      </c>
      <c r="L38" s="322">
        <v>0</v>
      </c>
      <c r="M38" s="246">
        <v>0</v>
      </c>
      <c r="N38" s="246">
        <v>0</v>
      </c>
      <c r="O38" s="246">
        <v>0</v>
      </c>
      <c r="P38" s="246">
        <v>0</v>
      </c>
      <c r="Q38" s="246">
        <v>0</v>
      </c>
      <c r="R38" s="443">
        <v>0</v>
      </c>
      <c r="S38" s="444">
        <v>0</v>
      </c>
      <c r="T38" s="445">
        <v>0</v>
      </c>
      <c r="U38" s="444">
        <v>0</v>
      </c>
      <c r="V38" s="444">
        <v>0</v>
      </c>
      <c r="W38" s="444">
        <v>0</v>
      </c>
      <c r="X38" s="444">
        <v>0</v>
      </c>
      <c r="Y38" s="446">
        <v>0</v>
      </c>
      <c r="Z38" s="199"/>
      <c r="AA38" s="245">
        <v>123900</v>
      </c>
      <c r="AB38" s="442">
        <v>0</v>
      </c>
      <c r="AC38" s="442">
        <v>0</v>
      </c>
      <c r="AD38" s="246">
        <v>23</v>
      </c>
      <c r="AE38" s="246">
        <v>0</v>
      </c>
      <c r="AF38" s="246">
        <v>0</v>
      </c>
      <c r="AH38" s="379"/>
      <c r="AI38" s="378"/>
      <c r="AJ38" s="378"/>
      <c r="AK38" s="378"/>
      <c r="AL38" s="378"/>
      <c r="AM38" s="378"/>
      <c r="AN38" s="21"/>
      <c r="AO38" s="418"/>
      <c r="AP38" s="378"/>
      <c r="AQ38" s="378"/>
      <c r="AR38" s="378"/>
      <c r="AS38" s="378"/>
      <c r="AT38" s="378"/>
      <c r="AU38" s="21"/>
      <c r="AV38" s="418"/>
      <c r="AW38" s="378"/>
      <c r="AX38" s="378"/>
      <c r="AY38" s="378"/>
      <c r="AZ38" s="378"/>
      <c r="BA38" s="378"/>
      <c r="BB38" s="21"/>
    </row>
    <row r="39" spans="1:54" x14ac:dyDescent="0.3">
      <c r="A39" s="21" t="s">
        <v>1070</v>
      </c>
      <c r="B39" s="21" t="s">
        <v>19</v>
      </c>
      <c r="C39" s="21" t="s">
        <v>1020</v>
      </c>
      <c r="D39" s="299" t="s">
        <v>1020</v>
      </c>
      <c r="E39" s="299" t="s">
        <v>9</v>
      </c>
      <c r="F39" s="299" t="s">
        <v>1020</v>
      </c>
      <c r="G39" s="299" t="s">
        <v>1020</v>
      </c>
      <c r="H39" s="241">
        <v>270100</v>
      </c>
      <c r="I39" s="20" t="s">
        <v>1020</v>
      </c>
      <c r="J39" s="20" t="s">
        <v>1020</v>
      </c>
      <c r="K39" s="417" t="s">
        <v>1020</v>
      </c>
      <c r="L39" s="243" t="s">
        <v>1020</v>
      </c>
      <c r="M39" s="20" t="s">
        <v>1020</v>
      </c>
      <c r="N39" s="20" t="s">
        <v>1020</v>
      </c>
      <c r="O39" s="20" t="s">
        <v>1020</v>
      </c>
      <c r="P39" s="20" t="s">
        <v>1020</v>
      </c>
      <c r="Q39" s="20" t="s">
        <v>1020</v>
      </c>
      <c r="R39" s="414" t="s">
        <v>1020</v>
      </c>
      <c r="S39" s="378" t="s">
        <v>1020</v>
      </c>
      <c r="T39" s="415" t="s">
        <v>1020</v>
      </c>
      <c r="U39" s="378" t="s">
        <v>1020</v>
      </c>
      <c r="V39" s="378" t="s">
        <v>1020</v>
      </c>
      <c r="W39" s="378" t="s">
        <v>1020</v>
      </c>
      <c r="X39" s="378" t="s">
        <v>1020</v>
      </c>
      <c r="Y39" s="416" t="s">
        <v>1020</v>
      </c>
      <c r="Z39" s="298"/>
      <c r="AA39" s="241">
        <v>270100</v>
      </c>
      <c r="AB39" s="417">
        <v>49</v>
      </c>
      <c r="AC39" s="417">
        <v>49</v>
      </c>
      <c r="AD39" s="20">
        <v>55</v>
      </c>
      <c r="AE39" s="20">
        <v>2</v>
      </c>
      <c r="AF39" s="20">
        <v>98</v>
      </c>
      <c r="AG39" s="200"/>
      <c r="AH39" s="450"/>
      <c r="AI39" s="444"/>
      <c r="AJ39" s="444"/>
      <c r="AK39" s="444"/>
      <c r="AL39" s="444"/>
      <c r="AM39" s="444"/>
      <c r="AN39" s="278"/>
      <c r="AO39" s="450"/>
      <c r="AP39" s="444"/>
      <c r="AQ39" s="444"/>
      <c r="AR39" s="444"/>
      <c r="AS39" s="444"/>
      <c r="AT39" s="444"/>
      <c r="AU39" s="278"/>
      <c r="AV39" s="450"/>
      <c r="AW39" s="444"/>
      <c r="AX39" s="444"/>
      <c r="AY39" s="444"/>
      <c r="AZ39" s="444"/>
      <c r="BA39" s="444"/>
      <c r="BB39" s="278"/>
    </row>
    <row r="40" spans="1:54" x14ac:dyDescent="0.3">
      <c r="A40" s="199" t="s">
        <v>1633</v>
      </c>
      <c r="B40" s="199" t="s">
        <v>2</v>
      </c>
      <c r="C40" s="199" t="s">
        <v>2</v>
      </c>
      <c r="D40" s="441" t="s">
        <v>1998</v>
      </c>
      <c r="E40" s="441" t="s">
        <v>9</v>
      </c>
      <c r="F40" s="441" t="s">
        <v>9</v>
      </c>
      <c r="G40" s="441" t="s">
        <v>1998</v>
      </c>
      <c r="H40" s="245">
        <v>123900</v>
      </c>
      <c r="I40" s="246">
        <v>0</v>
      </c>
      <c r="J40" s="246">
        <v>0</v>
      </c>
      <c r="K40" s="442" t="s">
        <v>1020</v>
      </c>
      <c r="L40" s="322">
        <v>0</v>
      </c>
      <c r="M40" s="246">
        <v>0</v>
      </c>
      <c r="N40" s="246">
        <v>0</v>
      </c>
      <c r="O40" s="246">
        <v>0</v>
      </c>
      <c r="P40" s="246">
        <v>0</v>
      </c>
      <c r="Q40" s="246">
        <v>0</v>
      </c>
      <c r="R40" s="443">
        <v>0</v>
      </c>
      <c r="S40" s="444">
        <v>0</v>
      </c>
      <c r="T40" s="445">
        <v>0</v>
      </c>
      <c r="U40" s="444">
        <v>0</v>
      </c>
      <c r="V40" s="444">
        <v>0</v>
      </c>
      <c r="W40" s="444">
        <v>0</v>
      </c>
      <c r="X40" s="444">
        <v>0</v>
      </c>
      <c r="Y40" s="446">
        <v>0</v>
      </c>
      <c r="Z40" s="372"/>
      <c r="AA40" s="245">
        <v>123900</v>
      </c>
      <c r="AB40" s="442">
        <v>0</v>
      </c>
      <c r="AC40" s="442">
        <v>0</v>
      </c>
      <c r="AD40" s="246">
        <v>23</v>
      </c>
      <c r="AE40" s="246">
        <v>0</v>
      </c>
      <c r="AF40" s="246">
        <v>0</v>
      </c>
      <c r="AH40" s="418"/>
      <c r="AI40" s="378"/>
      <c r="AJ40" s="378"/>
      <c r="AK40" s="378"/>
      <c r="AL40" s="378"/>
      <c r="AM40" s="378"/>
      <c r="AN40" s="25"/>
      <c r="AO40" s="418"/>
      <c r="AP40" s="378"/>
      <c r="AQ40" s="378"/>
      <c r="AR40" s="378"/>
      <c r="AS40" s="378"/>
      <c r="AT40" s="378"/>
      <c r="AU40" s="25"/>
      <c r="AV40" s="418"/>
      <c r="AW40" s="378"/>
      <c r="AX40" s="378"/>
      <c r="AY40" s="378"/>
      <c r="AZ40" s="378"/>
      <c r="BA40" s="378"/>
      <c r="BB40" s="25"/>
    </row>
    <row r="41" spans="1:54" x14ac:dyDescent="0.3">
      <c r="A41" s="199" t="s">
        <v>1073</v>
      </c>
      <c r="B41" s="199" t="s">
        <v>3</v>
      </c>
      <c r="C41" s="199" t="s">
        <v>3</v>
      </c>
      <c r="D41" s="441" t="s">
        <v>1998</v>
      </c>
      <c r="E41" s="435" t="s">
        <v>1974</v>
      </c>
      <c r="F41" s="441" t="s">
        <v>38</v>
      </c>
      <c r="G41" s="441" t="s">
        <v>38</v>
      </c>
      <c r="H41" s="245">
        <v>161200</v>
      </c>
      <c r="I41" s="246">
        <v>183</v>
      </c>
      <c r="J41" s="246">
        <v>5</v>
      </c>
      <c r="K41" s="442">
        <v>36.6</v>
      </c>
      <c r="L41" s="322">
        <v>183</v>
      </c>
      <c r="M41" s="246">
        <v>5</v>
      </c>
      <c r="N41" s="246">
        <v>36.6</v>
      </c>
      <c r="O41" s="246">
        <v>1338</v>
      </c>
      <c r="P41" s="246">
        <v>20</v>
      </c>
      <c r="Q41" s="246">
        <v>66.900000000000006</v>
      </c>
      <c r="R41" s="443">
        <v>819</v>
      </c>
      <c r="S41" s="444">
        <v>16</v>
      </c>
      <c r="T41" s="445">
        <v>51.2</v>
      </c>
      <c r="U41" s="444">
        <v>1451</v>
      </c>
      <c r="V41" s="444">
        <v>22</v>
      </c>
      <c r="W41" s="444">
        <v>65.95</v>
      </c>
      <c r="X41" s="444">
        <v>212</v>
      </c>
      <c r="Y41" s="446">
        <v>3</v>
      </c>
      <c r="Z41" s="372"/>
      <c r="AA41" s="245">
        <v>227900</v>
      </c>
      <c r="AB41" s="442">
        <v>53.2</v>
      </c>
      <c r="AC41" s="442">
        <v>47.333333333333336</v>
      </c>
      <c r="AD41" s="246">
        <v>25</v>
      </c>
      <c r="AE41" s="246">
        <v>5</v>
      </c>
      <c r="AF41" s="246">
        <v>266</v>
      </c>
      <c r="AG41" s="200"/>
      <c r="AH41" s="450"/>
      <c r="AI41" s="444"/>
      <c r="AJ41" s="444"/>
      <c r="AK41" s="444"/>
      <c r="AL41" s="444"/>
      <c r="AM41" s="444"/>
      <c r="AN41" s="447"/>
      <c r="AO41" s="450"/>
      <c r="AP41" s="444"/>
      <c r="AQ41" s="444"/>
      <c r="AR41" s="444"/>
      <c r="AS41" s="444"/>
      <c r="AT41" s="444"/>
      <c r="AU41" s="447"/>
      <c r="AV41" s="450"/>
      <c r="AW41" s="444"/>
      <c r="AX41" s="444"/>
      <c r="AY41" s="444"/>
      <c r="AZ41" s="444"/>
      <c r="BA41" s="444"/>
      <c r="BB41" s="447"/>
    </row>
    <row r="42" spans="1:54" x14ac:dyDescent="0.3">
      <c r="A42" s="199" t="s">
        <v>1075</v>
      </c>
      <c r="B42" s="199" t="s">
        <v>19</v>
      </c>
      <c r="C42" s="199" t="s">
        <v>19</v>
      </c>
      <c r="D42" s="441" t="s">
        <v>1998</v>
      </c>
      <c r="E42" s="441" t="s">
        <v>9</v>
      </c>
      <c r="F42" s="441" t="s">
        <v>9</v>
      </c>
      <c r="G42" s="441" t="s">
        <v>1998</v>
      </c>
      <c r="H42" s="245">
        <v>205000</v>
      </c>
      <c r="I42" s="246">
        <v>0</v>
      </c>
      <c r="J42" s="246">
        <v>0</v>
      </c>
      <c r="K42" s="442" t="s">
        <v>1020</v>
      </c>
      <c r="L42" s="322">
        <v>0</v>
      </c>
      <c r="M42" s="246">
        <v>0</v>
      </c>
      <c r="N42" s="246">
        <v>0</v>
      </c>
      <c r="O42" s="246">
        <v>931</v>
      </c>
      <c r="P42" s="246">
        <v>15</v>
      </c>
      <c r="Q42" s="246">
        <v>62.1</v>
      </c>
      <c r="R42" s="443">
        <v>119</v>
      </c>
      <c r="S42" s="444">
        <v>2</v>
      </c>
      <c r="T42" s="445">
        <v>59.5</v>
      </c>
      <c r="U42" s="444">
        <v>0</v>
      </c>
      <c r="V42" s="444">
        <v>0</v>
      </c>
      <c r="W42" s="444">
        <v>0</v>
      </c>
      <c r="X42" s="444">
        <v>0</v>
      </c>
      <c r="Y42" s="446">
        <v>0</v>
      </c>
      <c r="Z42" s="372"/>
      <c r="AA42" s="245">
        <v>419900</v>
      </c>
      <c r="AB42" s="442">
        <v>88.625</v>
      </c>
      <c r="AC42" s="442">
        <v>92.333333333333329</v>
      </c>
      <c r="AD42" s="246">
        <v>48</v>
      </c>
      <c r="AE42" s="246">
        <v>8</v>
      </c>
      <c r="AF42" s="246">
        <v>709</v>
      </c>
      <c r="AH42" s="418"/>
      <c r="AI42" s="378"/>
      <c r="AJ42" s="378"/>
      <c r="AK42" s="378"/>
      <c r="AL42" s="378"/>
      <c r="AM42" s="378"/>
      <c r="AN42" s="63"/>
      <c r="AO42" s="418"/>
      <c r="AP42" s="378"/>
      <c r="AQ42" s="378"/>
      <c r="AR42" s="378"/>
      <c r="AS42" s="378"/>
      <c r="AT42" s="378"/>
      <c r="AU42" s="63"/>
      <c r="AV42" s="418"/>
      <c r="AW42" s="378"/>
      <c r="AX42" s="378"/>
      <c r="AY42" s="378"/>
      <c r="AZ42" s="378"/>
      <c r="BA42" s="378"/>
      <c r="BB42" s="63"/>
    </row>
    <row r="43" spans="1:54" x14ac:dyDescent="0.3">
      <c r="A43" s="21" t="s">
        <v>1076</v>
      </c>
      <c r="B43" s="21" t="s">
        <v>17</v>
      </c>
      <c r="C43" s="21" t="s">
        <v>17</v>
      </c>
      <c r="D43" s="299" t="s">
        <v>1998</v>
      </c>
      <c r="E43" s="299" t="s">
        <v>9</v>
      </c>
      <c r="F43" s="299" t="s">
        <v>9</v>
      </c>
      <c r="G43" s="299" t="s">
        <v>1998</v>
      </c>
      <c r="H43" s="241">
        <v>362800</v>
      </c>
      <c r="I43" s="20">
        <v>593</v>
      </c>
      <c r="J43" s="20">
        <v>9</v>
      </c>
      <c r="K43" s="417">
        <v>65.888888888888886</v>
      </c>
      <c r="L43" s="243">
        <v>593</v>
      </c>
      <c r="M43" s="20">
        <v>9</v>
      </c>
      <c r="N43" s="20">
        <v>65.888888888888886</v>
      </c>
      <c r="O43" s="20">
        <v>123</v>
      </c>
      <c r="P43" s="20">
        <v>2</v>
      </c>
      <c r="Q43" s="20">
        <v>61.5</v>
      </c>
      <c r="R43" s="414">
        <v>716</v>
      </c>
      <c r="S43" s="378">
        <v>15</v>
      </c>
      <c r="T43" s="415">
        <v>47.7</v>
      </c>
      <c r="U43" s="378">
        <v>0</v>
      </c>
      <c r="V43" s="378">
        <v>0</v>
      </c>
      <c r="W43" s="378">
        <v>0</v>
      </c>
      <c r="X43" s="378">
        <v>0</v>
      </c>
      <c r="Y43" s="416">
        <v>0</v>
      </c>
      <c r="Z43" s="298"/>
      <c r="AA43" s="241">
        <v>362800</v>
      </c>
      <c r="AB43" s="417">
        <v>0</v>
      </c>
      <c r="AC43" s="417">
        <v>0</v>
      </c>
      <c r="AD43" s="20">
        <v>68</v>
      </c>
      <c r="AE43" s="20">
        <v>0</v>
      </c>
      <c r="AF43" s="20">
        <v>0</v>
      </c>
      <c r="AG43" s="200"/>
      <c r="AH43" s="450"/>
      <c r="AI43" s="444"/>
      <c r="AJ43" s="444"/>
      <c r="AK43" s="444"/>
      <c r="AL43" s="444"/>
      <c r="AM43" s="444"/>
      <c r="AN43" s="447"/>
      <c r="AO43" s="450"/>
      <c r="AP43" s="444"/>
      <c r="AQ43" s="444"/>
      <c r="AR43" s="444"/>
      <c r="AS43" s="444"/>
      <c r="AT43" s="444"/>
      <c r="AU43" s="447"/>
      <c r="AV43" s="450"/>
      <c r="AW43" s="444"/>
      <c r="AX43" s="444"/>
      <c r="AY43" s="444"/>
      <c r="AZ43" s="444"/>
      <c r="BA43" s="444"/>
      <c r="BB43" s="447"/>
    </row>
    <row r="44" spans="1:54" x14ac:dyDescent="0.3">
      <c r="A44" s="199" t="s">
        <v>1494</v>
      </c>
      <c r="B44" s="199" t="s">
        <v>17</v>
      </c>
      <c r="C44" s="199" t="s">
        <v>17</v>
      </c>
      <c r="D44" s="441" t="s">
        <v>1998</v>
      </c>
      <c r="E44" s="435" t="s">
        <v>1974</v>
      </c>
      <c r="F44" s="441" t="s">
        <v>1973</v>
      </c>
      <c r="G44" s="441" t="s">
        <v>38</v>
      </c>
      <c r="H44" s="245">
        <v>138700</v>
      </c>
      <c r="I44" s="246">
        <v>72</v>
      </c>
      <c r="J44" s="246">
        <v>2</v>
      </c>
      <c r="K44" s="442">
        <v>36</v>
      </c>
      <c r="L44" s="322">
        <v>72</v>
      </c>
      <c r="M44" s="246">
        <v>2</v>
      </c>
      <c r="N44" s="246">
        <v>36</v>
      </c>
      <c r="O44" s="246">
        <v>1095</v>
      </c>
      <c r="P44" s="246">
        <v>19</v>
      </c>
      <c r="Q44" s="246">
        <v>57.6</v>
      </c>
      <c r="R44" s="443">
        <v>0</v>
      </c>
      <c r="S44" s="444">
        <v>0</v>
      </c>
      <c r="T44" s="445">
        <v>0</v>
      </c>
      <c r="U44" s="444">
        <v>684</v>
      </c>
      <c r="V44" s="444">
        <v>14</v>
      </c>
      <c r="W44" s="444">
        <v>48.86</v>
      </c>
      <c r="X44" s="444">
        <v>0</v>
      </c>
      <c r="Y44" s="446">
        <v>0</v>
      </c>
      <c r="Z44" s="372"/>
      <c r="AA44" s="245">
        <v>138700</v>
      </c>
      <c r="AB44" s="442">
        <v>0</v>
      </c>
      <c r="AC44" s="442">
        <v>0</v>
      </c>
      <c r="AD44" s="246">
        <v>26</v>
      </c>
      <c r="AE44" s="246">
        <v>0</v>
      </c>
      <c r="AF44" s="246">
        <v>0</v>
      </c>
      <c r="AH44" s="418"/>
      <c r="AI44" s="378"/>
      <c r="AJ44" s="378"/>
      <c r="AK44" s="378"/>
      <c r="AL44" s="378"/>
      <c r="AM44" s="378"/>
      <c r="AN44" s="25"/>
      <c r="AO44" s="418"/>
      <c r="AP44" s="378"/>
      <c r="AQ44" s="378"/>
      <c r="AR44" s="378"/>
      <c r="AS44" s="378"/>
      <c r="AT44" s="378"/>
      <c r="AU44" s="25"/>
      <c r="AV44" s="418"/>
      <c r="AW44" s="378"/>
      <c r="AX44" s="378"/>
      <c r="AY44" s="378"/>
      <c r="AZ44" s="378"/>
      <c r="BA44" s="378"/>
      <c r="BB44" s="25"/>
    </row>
    <row r="45" spans="1:54" x14ac:dyDescent="0.3">
      <c r="A45" s="21" t="s">
        <v>1753</v>
      </c>
      <c r="B45" s="21" t="s">
        <v>23</v>
      </c>
      <c r="C45" s="21" t="s">
        <v>23</v>
      </c>
      <c r="D45" s="299" t="s">
        <v>1998</v>
      </c>
      <c r="E45" s="435" t="s">
        <v>9</v>
      </c>
      <c r="F45" s="299" t="s">
        <v>1971</v>
      </c>
      <c r="G45" s="299" t="s">
        <v>38</v>
      </c>
      <c r="H45" s="241">
        <v>298000</v>
      </c>
      <c r="I45" s="20">
        <v>421</v>
      </c>
      <c r="J45" s="20">
        <v>7</v>
      </c>
      <c r="K45" s="417">
        <v>60.142857142857146</v>
      </c>
      <c r="L45" s="243">
        <v>421</v>
      </c>
      <c r="M45" s="20">
        <v>7</v>
      </c>
      <c r="N45" s="20">
        <v>60.142857142857146</v>
      </c>
      <c r="O45" s="20">
        <v>0</v>
      </c>
      <c r="P45" s="20">
        <v>0</v>
      </c>
      <c r="Q45" s="20">
        <v>0</v>
      </c>
      <c r="R45" s="414">
        <v>0</v>
      </c>
      <c r="S45" s="378">
        <v>0</v>
      </c>
      <c r="T45" s="415">
        <v>0</v>
      </c>
      <c r="U45" s="378">
        <v>0</v>
      </c>
      <c r="V45" s="378">
        <v>0</v>
      </c>
      <c r="W45" s="378">
        <v>0</v>
      </c>
      <c r="X45" s="378">
        <v>0</v>
      </c>
      <c r="Y45" s="416">
        <v>0</v>
      </c>
      <c r="Z45" s="298"/>
      <c r="AA45" s="241">
        <v>298000</v>
      </c>
      <c r="AB45" s="417">
        <v>33.5</v>
      </c>
      <c r="AC45" s="417">
        <v>33.5</v>
      </c>
      <c r="AD45" s="20">
        <v>102</v>
      </c>
      <c r="AE45" s="20">
        <v>2</v>
      </c>
      <c r="AF45" s="20">
        <v>67</v>
      </c>
      <c r="AH45" s="379"/>
      <c r="AI45" s="378"/>
      <c r="AJ45" s="378"/>
      <c r="AK45" s="378"/>
      <c r="AL45" s="378"/>
      <c r="AM45" s="378"/>
      <c r="AN45" s="21"/>
      <c r="AO45" s="418"/>
      <c r="AP45" s="378"/>
      <c r="AQ45" s="378"/>
      <c r="AR45" s="378"/>
      <c r="AS45" s="378"/>
      <c r="AT45" s="378"/>
      <c r="AU45" s="21"/>
      <c r="AV45" s="418"/>
      <c r="AW45" s="378"/>
      <c r="AX45" s="378"/>
      <c r="AY45" s="378"/>
      <c r="AZ45" s="378"/>
      <c r="BA45" s="378"/>
      <c r="BB45" s="21"/>
    </row>
    <row r="46" spans="1:54" x14ac:dyDescent="0.3">
      <c r="A46" s="21" t="s">
        <v>1077</v>
      </c>
      <c r="B46" s="21" t="s">
        <v>23</v>
      </c>
      <c r="C46" s="21" t="s">
        <v>23</v>
      </c>
      <c r="D46" s="299" t="s">
        <v>1998</v>
      </c>
      <c r="E46" s="299" t="s">
        <v>9</v>
      </c>
      <c r="F46" s="299" t="s">
        <v>9</v>
      </c>
      <c r="G46" s="299" t="s">
        <v>1998</v>
      </c>
      <c r="H46" s="241">
        <v>455000</v>
      </c>
      <c r="I46" s="20">
        <v>1818</v>
      </c>
      <c r="J46" s="20">
        <v>22</v>
      </c>
      <c r="K46" s="417">
        <v>82.63636363636364</v>
      </c>
      <c r="L46" s="243">
        <v>1818</v>
      </c>
      <c r="M46" s="20">
        <v>22</v>
      </c>
      <c r="N46" s="20">
        <v>82.63636363636364</v>
      </c>
      <c r="O46" s="20">
        <v>1650</v>
      </c>
      <c r="P46" s="20">
        <v>22</v>
      </c>
      <c r="Q46" s="20">
        <v>75</v>
      </c>
      <c r="R46" s="414">
        <v>356</v>
      </c>
      <c r="S46" s="378">
        <v>6</v>
      </c>
      <c r="T46" s="415">
        <v>59.3</v>
      </c>
      <c r="U46" s="378">
        <v>1184</v>
      </c>
      <c r="V46" s="378">
        <v>16</v>
      </c>
      <c r="W46" s="378">
        <v>74</v>
      </c>
      <c r="X46" s="378">
        <v>1380</v>
      </c>
      <c r="Y46" s="416">
        <v>21</v>
      </c>
      <c r="Z46" s="298"/>
      <c r="AA46" s="241">
        <v>407600</v>
      </c>
      <c r="AB46" s="417">
        <v>75.666666666666671</v>
      </c>
      <c r="AC46" s="417">
        <v>77.333333333333329</v>
      </c>
      <c r="AD46" s="20">
        <v>66</v>
      </c>
      <c r="AE46" s="20">
        <v>6</v>
      </c>
      <c r="AF46" s="20">
        <v>454</v>
      </c>
      <c r="AH46" s="379"/>
      <c r="AI46" s="378"/>
      <c r="AJ46" s="378"/>
      <c r="AK46" s="378"/>
      <c r="AL46" s="378"/>
      <c r="AM46" s="378"/>
      <c r="AN46" s="21"/>
      <c r="AO46" s="418"/>
      <c r="AP46" s="378"/>
      <c r="AQ46" s="378"/>
      <c r="AR46" s="378"/>
      <c r="AS46" s="378"/>
      <c r="AT46" s="378"/>
      <c r="AU46" s="21"/>
      <c r="AV46" s="418"/>
      <c r="AW46" s="378"/>
      <c r="AX46" s="378"/>
      <c r="AY46" s="378"/>
      <c r="AZ46" s="378"/>
      <c r="BA46" s="378"/>
      <c r="BB46" s="21"/>
    </row>
    <row r="47" spans="1:54" x14ac:dyDescent="0.3">
      <c r="A47" s="199" t="s">
        <v>1867</v>
      </c>
      <c r="B47" s="199" t="s">
        <v>3</v>
      </c>
      <c r="C47" s="199" t="s">
        <v>1020</v>
      </c>
      <c r="D47" s="441" t="s">
        <v>1020</v>
      </c>
      <c r="E47" s="441" t="s">
        <v>9</v>
      </c>
      <c r="F47" s="441" t="s">
        <v>1020</v>
      </c>
      <c r="G47" s="441" t="s">
        <v>1020</v>
      </c>
      <c r="H47" s="245">
        <v>153300</v>
      </c>
      <c r="I47" s="246" t="s">
        <v>1020</v>
      </c>
      <c r="J47" s="246" t="s">
        <v>1020</v>
      </c>
      <c r="K47" s="442" t="s">
        <v>1020</v>
      </c>
      <c r="L47" s="322" t="s">
        <v>1020</v>
      </c>
      <c r="M47" s="246" t="s">
        <v>1020</v>
      </c>
      <c r="N47" s="246" t="s">
        <v>1020</v>
      </c>
      <c r="O47" s="246" t="s">
        <v>1020</v>
      </c>
      <c r="P47" s="246" t="s">
        <v>1020</v>
      </c>
      <c r="Q47" s="246" t="s">
        <v>1020</v>
      </c>
      <c r="R47" s="443" t="s">
        <v>1020</v>
      </c>
      <c r="S47" s="444" t="s">
        <v>1020</v>
      </c>
      <c r="T47" s="445" t="s">
        <v>1020</v>
      </c>
      <c r="U47" s="444" t="s">
        <v>1020</v>
      </c>
      <c r="V47" s="444" t="s">
        <v>1020</v>
      </c>
      <c r="W47" s="444" t="s">
        <v>1020</v>
      </c>
      <c r="X47" s="444" t="s">
        <v>1020</v>
      </c>
      <c r="Y47" s="446" t="s">
        <v>1020</v>
      </c>
      <c r="Z47" s="246"/>
      <c r="AA47" s="245">
        <v>153300</v>
      </c>
      <c r="AB47" s="442">
        <v>0</v>
      </c>
      <c r="AC47" s="442">
        <v>0</v>
      </c>
      <c r="AD47" s="246">
        <v>29</v>
      </c>
      <c r="AE47" s="246">
        <v>0</v>
      </c>
      <c r="AF47" s="246">
        <v>0</v>
      </c>
      <c r="AG47" s="200"/>
      <c r="AH47" s="450"/>
      <c r="AI47" s="444"/>
      <c r="AJ47" s="444"/>
      <c r="AK47" s="444"/>
      <c r="AL47" s="444"/>
      <c r="AM47" s="444"/>
      <c r="AN47" s="246"/>
      <c r="AO47" s="450"/>
      <c r="AP47" s="444"/>
      <c r="AQ47" s="444"/>
      <c r="AR47" s="444"/>
      <c r="AS47" s="444"/>
      <c r="AT47" s="444"/>
      <c r="AU47" s="246"/>
      <c r="AV47" s="450"/>
      <c r="AW47" s="444"/>
      <c r="AX47" s="444"/>
      <c r="AY47" s="444"/>
      <c r="AZ47" s="444"/>
      <c r="BA47" s="444"/>
      <c r="BB47" s="246"/>
    </row>
    <row r="48" spans="1:54" x14ac:dyDescent="0.3">
      <c r="A48" s="21" t="s">
        <v>1080</v>
      </c>
      <c r="B48" s="21" t="s">
        <v>12</v>
      </c>
      <c r="C48" s="21" t="s">
        <v>12</v>
      </c>
      <c r="D48" s="299" t="s">
        <v>1998</v>
      </c>
      <c r="E48" s="299" t="s">
        <v>9</v>
      </c>
      <c r="F48" s="299" t="s">
        <v>9</v>
      </c>
      <c r="G48" s="299" t="s">
        <v>1998</v>
      </c>
      <c r="H48" s="241">
        <v>280500</v>
      </c>
      <c r="I48" s="20">
        <v>968</v>
      </c>
      <c r="J48" s="20">
        <v>19</v>
      </c>
      <c r="K48" s="417">
        <v>50.94736842105263</v>
      </c>
      <c r="L48" s="243">
        <v>968</v>
      </c>
      <c r="M48" s="20">
        <v>19</v>
      </c>
      <c r="N48" s="20">
        <v>50.94736842105263</v>
      </c>
      <c r="O48" s="20">
        <v>1252</v>
      </c>
      <c r="P48" s="20">
        <v>22</v>
      </c>
      <c r="Q48" s="20">
        <v>56.9</v>
      </c>
      <c r="R48" s="414">
        <v>94</v>
      </c>
      <c r="S48" s="378">
        <v>2</v>
      </c>
      <c r="T48" s="415">
        <v>47</v>
      </c>
      <c r="U48" s="378">
        <v>0</v>
      </c>
      <c r="V48" s="378">
        <v>0</v>
      </c>
      <c r="W48" s="378">
        <v>0</v>
      </c>
      <c r="X48" s="378">
        <v>0</v>
      </c>
      <c r="Y48" s="416">
        <v>0</v>
      </c>
      <c r="Z48" s="298"/>
      <c r="AA48" s="241">
        <v>256800</v>
      </c>
      <c r="AB48" s="417">
        <v>47.428571428571431</v>
      </c>
      <c r="AC48" s="417">
        <v>55.666666666666664</v>
      </c>
      <c r="AD48" s="20">
        <v>13</v>
      </c>
      <c r="AE48" s="20">
        <v>7</v>
      </c>
      <c r="AF48" s="20">
        <v>332</v>
      </c>
      <c r="AH48" s="379"/>
      <c r="AI48" s="378"/>
      <c r="AJ48" s="378"/>
      <c r="AK48" s="378"/>
      <c r="AL48" s="378"/>
      <c r="AM48" s="378"/>
      <c r="AN48" s="25"/>
      <c r="AO48" s="418"/>
      <c r="AP48" s="378"/>
      <c r="AQ48" s="378"/>
      <c r="AR48" s="378"/>
      <c r="AS48" s="378"/>
      <c r="AT48" s="378"/>
      <c r="AU48" s="25"/>
      <c r="AV48" s="418"/>
      <c r="AW48" s="378"/>
      <c r="AX48" s="378"/>
      <c r="AY48" s="378"/>
      <c r="AZ48" s="378"/>
      <c r="BA48" s="378"/>
      <c r="BB48" s="25"/>
    </row>
    <row r="49" spans="1:54" x14ac:dyDescent="0.3">
      <c r="A49" s="21" t="s">
        <v>1081</v>
      </c>
      <c r="B49" s="21" t="s">
        <v>23</v>
      </c>
      <c r="C49" s="21" t="s">
        <v>23</v>
      </c>
      <c r="D49" s="299" t="s">
        <v>1998</v>
      </c>
      <c r="E49" s="299" t="s">
        <v>9</v>
      </c>
      <c r="F49" s="299" t="s">
        <v>9</v>
      </c>
      <c r="G49" s="299" t="s">
        <v>1998</v>
      </c>
      <c r="H49" s="241">
        <v>460400</v>
      </c>
      <c r="I49" s="20">
        <v>1756</v>
      </c>
      <c r="J49" s="20">
        <v>21</v>
      </c>
      <c r="K49" s="417">
        <v>83.61904761904762</v>
      </c>
      <c r="L49" s="243">
        <v>1756</v>
      </c>
      <c r="M49" s="20">
        <v>21</v>
      </c>
      <c r="N49" s="20">
        <v>83.61904761904762</v>
      </c>
      <c r="O49" s="20">
        <v>1659</v>
      </c>
      <c r="P49" s="20">
        <v>22</v>
      </c>
      <c r="Q49" s="20">
        <v>75.400000000000006</v>
      </c>
      <c r="R49" s="414">
        <v>1398</v>
      </c>
      <c r="S49" s="378">
        <v>17</v>
      </c>
      <c r="T49" s="415">
        <v>82.2</v>
      </c>
      <c r="U49" s="378">
        <v>1918</v>
      </c>
      <c r="V49" s="378">
        <v>22</v>
      </c>
      <c r="W49" s="378">
        <v>87.18</v>
      </c>
      <c r="X49" s="378">
        <v>1507</v>
      </c>
      <c r="Y49" s="416">
        <v>21</v>
      </c>
      <c r="Z49" s="298"/>
      <c r="AA49" s="241">
        <v>415300</v>
      </c>
      <c r="AB49" s="417">
        <v>74.375</v>
      </c>
      <c r="AC49" s="417">
        <v>83.333333333333329</v>
      </c>
      <c r="AD49" s="20">
        <v>92</v>
      </c>
      <c r="AE49" s="20">
        <v>8</v>
      </c>
      <c r="AF49" s="20">
        <v>595</v>
      </c>
      <c r="AH49" s="418"/>
      <c r="AI49" s="378"/>
      <c r="AJ49" s="378"/>
      <c r="AK49" s="378"/>
      <c r="AL49" s="378"/>
      <c r="AM49" s="378"/>
      <c r="AN49" s="203"/>
      <c r="AO49" s="418"/>
      <c r="AP49" s="378"/>
      <c r="AQ49" s="378"/>
      <c r="AR49" s="378"/>
      <c r="AS49" s="378"/>
      <c r="AT49" s="378"/>
      <c r="AU49" s="203"/>
      <c r="AV49" s="418"/>
      <c r="AW49" s="378"/>
      <c r="AX49" s="378"/>
      <c r="AY49" s="378"/>
      <c r="AZ49" s="378"/>
      <c r="BA49" s="378"/>
      <c r="BB49" s="203"/>
    </row>
    <row r="50" spans="1:54" x14ac:dyDescent="0.3">
      <c r="A50" s="21" t="s">
        <v>1496</v>
      </c>
      <c r="B50" s="21" t="s">
        <v>24</v>
      </c>
      <c r="C50" s="21" t="s">
        <v>24</v>
      </c>
      <c r="D50" s="299" t="s">
        <v>1998</v>
      </c>
      <c r="E50" s="299" t="s">
        <v>9</v>
      </c>
      <c r="F50" s="299" t="s">
        <v>9</v>
      </c>
      <c r="G50" s="299" t="s">
        <v>1998</v>
      </c>
      <c r="H50" s="241">
        <v>294100</v>
      </c>
      <c r="I50" s="20">
        <v>641</v>
      </c>
      <c r="J50" s="20">
        <v>12</v>
      </c>
      <c r="K50" s="417">
        <v>53.416666666666664</v>
      </c>
      <c r="L50" s="243">
        <v>641</v>
      </c>
      <c r="M50" s="20">
        <v>12</v>
      </c>
      <c r="N50" s="20">
        <v>53.416666666666664</v>
      </c>
      <c r="O50" s="20">
        <v>432</v>
      </c>
      <c r="P50" s="20">
        <v>8</v>
      </c>
      <c r="Q50" s="20">
        <v>54</v>
      </c>
      <c r="R50" s="414">
        <v>0</v>
      </c>
      <c r="S50" s="378">
        <v>0</v>
      </c>
      <c r="T50" s="415">
        <v>0</v>
      </c>
      <c r="U50" s="378">
        <v>0</v>
      </c>
      <c r="V50" s="378">
        <v>0</v>
      </c>
      <c r="W50" s="378">
        <v>0</v>
      </c>
      <c r="X50" s="378">
        <v>0</v>
      </c>
      <c r="Y50" s="416">
        <v>0</v>
      </c>
      <c r="Z50" s="21"/>
      <c r="AA50" s="241">
        <v>358800</v>
      </c>
      <c r="AB50" s="417">
        <v>71.25</v>
      </c>
      <c r="AC50" s="417">
        <v>57.333333333333336</v>
      </c>
      <c r="AD50" s="20">
        <v>102</v>
      </c>
      <c r="AE50" s="20">
        <v>8</v>
      </c>
      <c r="AF50" s="20">
        <v>570</v>
      </c>
      <c r="AH50" s="379"/>
      <c r="AI50" s="378"/>
      <c r="AJ50" s="378"/>
      <c r="AK50" s="378"/>
      <c r="AL50" s="378"/>
      <c r="AM50" s="378"/>
      <c r="AN50" s="21"/>
      <c r="AO50" s="418"/>
      <c r="AP50" s="378"/>
      <c r="AQ50" s="378"/>
      <c r="AR50" s="378"/>
      <c r="AS50" s="378"/>
      <c r="AT50" s="378"/>
      <c r="AU50" s="21"/>
      <c r="AV50" s="418"/>
      <c r="AW50" s="378"/>
      <c r="AX50" s="378"/>
      <c r="AY50" s="378"/>
      <c r="AZ50" s="378"/>
      <c r="BA50" s="378"/>
      <c r="BB50" s="21"/>
    </row>
    <row r="51" spans="1:54" x14ac:dyDescent="0.3">
      <c r="A51" s="21" t="s">
        <v>1497</v>
      </c>
      <c r="B51" s="21" t="s">
        <v>16</v>
      </c>
      <c r="C51" s="21" t="s">
        <v>16</v>
      </c>
      <c r="D51" s="299" t="s">
        <v>1998</v>
      </c>
      <c r="E51" s="299" t="s">
        <v>9</v>
      </c>
      <c r="F51" s="299" t="s">
        <v>9</v>
      </c>
      <c r="G51" s="299" t="s">
        <v>1998</v>
      </c>
      <c r="H51" s="241">
        <v>417700</v>
      </c>
      <c r="I51" s="20">
        <v>1134</v>
      </c>
      <c r="J51" s="20">
        <v>15</v>
      </c>
      <c r="K51" s="417">
        <v>75.599999999999994</v>
      </c>
      <c r="L51" s="243">
        <v>1134</v>
      </c>
      <c r="M51" s="20">
        <v>15</v>
      </c>
      <c r="N51" s="20">
        <v>75.599999999999994</v>
      </c>
      <c r="O51" s="20">
        <v>337</v>
      </c>
      <c r="P51" s="20">
        <v>6</v>
      </c>
      <c r="Q51" s="20">
        <v>56.2</v>
      </c>
      <c r="R51" s="414">
        <v>0</v>
      </c>
      <c r="S51" s="378">
        <v>0</v>
      </c>
      <c r="T51" s="415">
        <v>0</v>
      </c>
      <c r="U51" s="378">
        <v>0</v>
      </c>
      <c r="V51" s="378">
        <v>0</v>
      </c>
      <c r="W51" s="378">
        <v>0</v>
      </c>
      <c r="X51" s="378">
        <v>0</v>
      </c>
      <c r="Y51" s="416">
        <v>0</v>
      </c>
      <c r="Z51" s="298"/>
      <c r="AA51" s="241">
        <v>396700</v>
      </c>
      <c r="AB51" s="417">
        <v>64.333333333333329</v>
      </c>
      <c r="AC51" s="417">
        <v>64.333333333333329</v>
      </c>
      <c r="AD51" s="20">
        <v>121</v>
      </c>
      <c r="AE51" s="20">
        <v>3</v>
      </c>
      <c r="AF51" s="20">
        <v>193</v>
      </c>
      <c r="AH51" s="418"/>
      <c r="AI51" s="378"/>
      <c r="AJ51" s="378"/>
      <c r="AK51" s="378"/>
      <c r="AL51" s="378"/>
      <c r="AM51" s="378"/>
      <c r="AN51" s="20"/>
      <c r="AO51" s="418"/>
      <c r="AP51" s="378"/>
      <c r="AQ51" s="378"/>
      <c r="AR51" s="378"/>
      <c r="AS51" s="378"/>
      <c r="AT51" s="378"/>
      <c r="AU51" s="20"/>
      <c r="AV51" s="418"/>
      <c r="AW51" s="378"/>
      <c r="AX51" s="378"/>
      <c r="AY51" s="378"/>
      <c r="AZ51" s="378"/>
      <c r="BA51" s="378"/>
      <c r="BB51" s="20"/>
    </row>
    <row r="52" spans="1:54" x14ac:dyDescent="0.3">
      <c r="A52" s="199" t="s">
        <v>1638</v>
      </c>
      <c r="B52" s="199" t="s">
        <v>25</v>
      </c>
      <c r="C52" s="199" t="s">
        <v>25</v>
      </c>
      <c r="D52" s="441" t="s">
        <v>1998</v>
      </c>
      <c r="E52" s="441" t="s">
        <v>1971</v>
      </c>
      <c r="F52" s="441" t="s">
        <v>1971</v>
      </c>
      <c r="G52" s="441" t="s">
        <v>1998</v>
      </c>
      <c r="H52" s="245">
        <v>123900</v>
      </c>
      <c r="I52" s="246">
        <v>0</v>
      </c>
      <c r="J52" s="246">
        <v>0</v>
      </c>
      <c r="K52" s="442" t="s">
        <v>1020</v>
      </c>
      <c r="L52" s="322">
        <v>0</v>
      </c>
      <c r="M52" s="246">
        <v>0</v>
      </c>
      <c r="N52" s="246">
        <v>0</v>
      </c>
      <c r="O52" s="246">
        <v>0</v>
      </c>
      <c r="P52" s="246">
        <v>0</v>
      </c>
      <c r="Q52" s="246">
        <v>0</v>
      </c>
      <c r="R52" s="443">
        <v>0</v>
      </c>
      <c r="S52" s="444">
        <v>0</v>
      </c>
      <c r="T52" s="445">
        <v>0</v>
      </c>
      <c r="U52" s="444">
        <v>0</v>
      </c>
      <c r="V52" s="444">
        <v>0</v>
      </c>
      <c r="W52" s="444">
        <v>0</v>
      </c>
      <c r="X52" s="444">
        <v>0</v>
      </c>
      <c r="Y52" s="446">
        <v>0</v>
      </c>
      <c r="Z52" s="246"/>
      <c r="AA52" s="245">
        <v>132100</v>
      </c>
      <c r="AB52" s="442">
        <v>29.666666666666668</v>
      </c>
      <c r="AC52" s="442">
        <v>29.666666666666668</v>
      </c>
      <c r="AD52" s="246">
        <v>6</v>
      </c>
      <c r="AE52" s="246">
        <v>3</v>
      </c>
      <c r="AF52" s="246">
        <v>89</v>
      </c>
      <c r="AH52" s="379"/>
      <c r="AI52" s="378"/>
      <c r="AJ52" s="378"/>
      <c r="AK52" s="378"/>
      <c r="AL52" s="378"/>
      <c r="AM52" s="378"/>
      <c r="AN52" s="21"/>
      <c r="AO52" s="418"/>
      <c r="AP52" s="378"/>
      <c r="AQ52" s="378"/>
      <c r="AR52" s="378"/>
      <c r="AS52" s="378"/>
      <c r="AT52" s="378"/>
      <c r="AU52" s="21"/>
      <c r="AV52" s="418"/>
      <c r="AW52" s="378"/>
      <c r="AX52" s="378"/>
      <c r="AY52" s="378"/>
      <c r="AZ52" s="378"/>
      <c r="BA52" s="378"/>
      <c r="BB52" s="21"/>
    </row>
    <row r="53" spans="1:54" s="200" customFormat="1" x14ac:dyDescent="0.3">
      <c r="A53" s="199" t="s">
        <v>1872</v>
      </c>
      <c r="B53" s="199" t="s">
        <v>26</v>
      </c>
      <c r="C53" s="199" t="s">
        <v>1020</v>
      </c>
      <c r="D53" s="441" t="s">
        <v>1020</v>
      </c>
      <c r="E53" s="441" t="s">
        <v>1971</v>
      </c>
      <c r="F53" s="441" t="s">
        <v>1020</v>
      </c>
      <c r="G53" s="441" t="s">
        <v>1020</v>
      </c>
      <c r="H53" s="245">
        <v>102400</v>
      </c>
      <c r="I53" s="246" t="s">
        <v>1020</v>
      </c>
      <c r="J53" s="246" t="s">
        <v>1020</v>
      </c>
      <c r="K53" s="442" t="s">
        <v>1020</v>
      </c>
      <c r="L53" s="322" t="s">
        <v>1020</v>
      </c>
      <c r="M53" s="246" t="s">
        <v>1020</v>
      </c>
      <c r="N53" s="246" t="s">
        <v>1020</v>
      </c>
      <c r="O53" s="246" t="s">
        <v>1020</v>
      </c>
      <c r="P53" s="246" t="s">
        <v>1020</v>
      </c>
      <c r="Q53" s="246" t="s">
        <v>1020</v>
      </c>
      <c r="R53" s="443" t="s">
        <v>1020</v>
      </c>
      <c r="S53" s="444" t="s">
        <v>1020</v>
      </c>
      <c r="T53" s="445" t="s">
        <v>1020</v>
      </c>
      <c r="U53" s="444" t="s">
        <v>1020</v>
      </c>
      <c r="V53" s="444" t="s">
        <v>1020</v>
      </c>
      <c r="W53" s="444" t="s">
        <v>1020</v>
      </c>
      <c r="X53" s="444" t="s">
        <v>1020</v>
      </c>
      <c r="Y53" s="446" t="s">
        <v>1020</v>
      </c>
      <c r="Z53" s="301"/>
      <c r="AA53" s="245">
        <v>178300</v>
      </c>
      <c r="AB53" s="442">
        <v>75</v>
      </c>
      <c r="AC53" s="442">
        <v>75</v>
      </c>
      <c r="AD53" s="246">
        <v>-57</v>
      </c>
      <c r="AE53" s="246">
        <v>3</v>
      </c>
      <c r="AF53" s="246">
        <v>225</v>
      </c>
      <c r="AG53"/>
      <c r="AH53" s="418"/>
      <c r="AI53" s="378"/>
      <c r="AJ53" s="378"/>
      <c r="AK53" s="378"/>
      <c r="AL53" s="378"/>
      <c r="AM53" s="378"/>
      <c r="AN53" s="20"/>
      <c r="AO53" s="418"/>
      <c r="AP53" s="378"/>
      <c r="AQ53" s="378"/>
      <c r="AR53" s="378"/>
      <c r="AS53" s="378"/>
      <c r="AT53" s="378"/>
      <c r="AU53" s="20"/>
      <c r="AV53" s="418"/>
      <c r="AW53" s="378"/>
      <c r="AX53" s="378"/>
      <c r="AY53" s="378"/>
      <c r="AZ53" s="378"/>
      <c r="BA53" s="378"/>
      <c r="BB53" s="20"/>
    </row>
    <row r="54" spans="1:54" x14ac:dyDescent="0.3">
      <c r="A54" s="21" t="s">
        <v>1092</v>
      </c>
      <c r="B54" s="21" t="s">
        <v>41</v>
      </c>
      <c r="C54" s="21" t="s">
        <v>41</v>
      </c>
      <c r="D54" s="299" t="s">
        <v>1998</v>
      </c>
      <c r="E54" s="435" t="s">
        <v>1971</v>
      </c>
      <c r="F54" s="299" t="s">
        <v>1971</v>
      </c>
      <c r="G54" s="299" t="s">
        <v>1998</v>
      </c>
      <c r="H54" s="241">
        <v>315200</v>
      </c>
      <c r="I54" s="20">
        <v>458</v>
      </c>
      <c r="J54" s="20">
        <v>8</v>
      </c>
      <c r="K54" s="417">
        <v>57.25</v>
      </c>
      <c r="L54" s="243">
        <v>458</v>
      </c>
      <c r="M54" s="20">
        <v>8</v>
      </c>
      <c r="N54" s="20">
        <v>57.25</v>
      </c>
      <c r="O54" s="20">
        <v>958</v>
      </c>
      <c r="P54" s="20">
        <v>13</v>
      </c>
      <c r="Q54" s="20">
        <v>73.7</v>
      </c>
      <c r="R54" s="414">
        <v>1307</v>
      </c>
      <c r="S54" s="378">
        <v>16</v>
      </c>
      <c r="T54" s="415">
        <v>81.7</v>
      </c>
      <c r="U54" s="378">
        <v>1037</v>
      </c>
      <c r="V54" s="378">
        <v>14</v>
      </c>
      <c r="W54" s="378">
        <v>74.069999999999993</v>
      </c>
      <c r="X54" s="378">
        <v>811</v>
      </c>
      <c r="Y54" s="416">
        <v>15</v>
      </c>
      <c r="Z54" s="20"/>
      <c r="AA54" s="241">
        <v>416800</v>
      </c>
      <c r="AB54" s="417">
        <v>79.5</v>
      </c>
      <c r="AC54" s="417">
        <v>88.666666666666671</v>
      </c>
      <c r="AD54" s="20">
        <v>41</v>
      </c>
      <c r="AE54" s="20">
        <v>8</v>
      </c>
      <c r="AF54" s="20">
        <v>636</v>
      </c>
      <c r="AH54" s="379"/>
      <c r="AI54" s="378"/>
      <c r="AJ54" s="378"/>
      <c r="AK54" s="378"/>
      <c r="AL54" s="378"/>
      <c r="AM54" s="378"/>
      <c r="AN54" s="21"/>
      <c r="AO54" s="418"/>
      <c r="AP54" s="378"/>
      <c r="AQ54" s="378"/>
      <c r="AR54" s="378"/>
      <c r="AS54" s="378"/>
      <c r="AT54" s="378"/>
      <c r="AU54" s="21"/>
      <c r="AV54" s="418"/>
      <c r="AW54" s="378"/>
      <c r="AX54" s="378"/>
      <c r="AY54" s="378"/>
      <c r="AZ54" s="378"/>
      <c r="BA54" s="378"/>
      <c r="BB54" s="21"/>
    </row>
    <row r="55" spans="1:54" x14ac:dyDescent="0.3">
      <c r="A55" s="21" t="s">
        <v>966</v>
      </c>
      <c r="B55" s="21" t="s">
        <v>16</v>
      </c>
      <c r="C55" s="21" t="s">
        <v>16</v>
      </c>
      <c r="D55" s="299" t="s">
        <v>1998</v>
      </c>
      <c r="E55" s="435" t="s">
        <v>9</v>
      </c>
      <c r="F55" s="299" t="s">
        <v>1971</v>
      </c>
      <c r="G55" s="299" t="s">
        <v>38</v>
      </c>
      <c r="H55" s="241">
        <v>482300</v>
      </c>
      <c r="I55" s="20">
        <v>1927</v>
      </c>
      <c r="J55" s="20">
        <v>22</v>
      </c>
      <c r="K55" s="417">
        <v>87.590909090909093</v>
      </c>
      <c r="L55" s="243">
        <v>1927</v>
      </c>
      <c r="M55" s="20">
        <v>22</v>
      </c>
      <c r="N55" s="20">
        <v>87.590909090909093</v>
      </c>
      <c r="O55" s="20">
        <v>497</v>
      </c>
      <c r="P55" s="20">
        <v>8</v>
      </c>
      <c r="Q55" s="20">
        <v>62.1</v>
      </c>
      <c r="R55" s="414">
        <v>150</v>
      </c>
      <c r="S55" s="378">
        <v>3</v>
      </c>
      <c r="T55" s="415">
        <v>50</v>
      </c>
      <c r="U55" s="378">
        <v>1097</v>
      </c>
      <c r="V55" s="378">
        <v>18</v>
      </c>
      <c r="W55" s="378">
        <v>60.94</v>
      </c>
      <c r="X55" s="378">
        <v>0</v>
      </c>
      <c r="Y55" s="416">
        <v>0</v>
      </c>
      <c r="Z55" s="21"/>
      <c r="AA55" s="241">
        <v>433400</v>
      </c>
      <c r="AB55" s="417">
        <v>81.125</v>
      </c>
      <c r="AC55" s="417">
        <v>78.666666666666671</v>
      </c>
      <c r="AD55" s="20">
        <v>90</v>
      </c>
      <c r="AE55" s="20">
        <v>8</v>
      </c>
      <c r="AF55" s="20">
        <v>649</v>
      </c>
      <c r="AH55" s="379"/>
      <c r="AI55" s="378"/>
      <c r="AJ55" s="378"/>
      <c r="AK55" s="378"/>
      <c r="AL55" s="378"/>
      <c r="AM55" s="378"/>
      <c r="AN55" s="63"/>
      <c r="AO55" s="418"/>
      <c r="AP55" s="378"/>
      <c r="AQ55" s="378"/>
      <c r="AR55" s="378"/>
      <c r="AS55" s="378"/>
      <c r="AT55" s="378"/>
      <c r="AU55" s="63"/>
      <c r="AV55" s="418"/>
      <c r="AW55" s="378"/>
      <c r="AX55" s="378"/>
      <c r="AY55" s="378"/>
      <c r="AZ55" s="378"/>
      <c r="BA55" s="378"/>
      <c r="BB55" s="63"/>
    </row>
    <row r="56" spans="1:54" x14ac:dyDescent="0.3">
      <c r="A56" s="21" t="s">
        <v>1752</v>
      </c>
      <c r="B56" s="21" t="s">
        <v>3</v>
      </c>
      <c r="C56" s="21" t="s">
        <v>3</v>
      </c>
      <c r="D56" s="299" t="s">
        <v>1998</v>
      </c>
      <c r="E56" s="299" t="s">
        <v>9</v>
      </c>
      <c r="F56" s="299" t="s">
        <v>9</v>
      </c>
      <c r="G56" s="299" t="s">
        <v>1998</v>
      </c>
      <c r="H56" s="241">
        <v>224600</v>
      </c>
      <c r="I56" s="20">
        <v>136</v>
      </c>
      <c r="J56" s="20">
        <v>2</v>
      </c>
      <c r="K56" s="417">
        <v>68</v>
      </c>
      <c r="L56" s="243">
        <v>136</v>
      </c>
      <c r="M56" s="20">
        <v>2</v>
      </c>
      <c r="N56" s="20">
        <v>68</v>
      </c>
      <c r="O56" s="20">
        <v>0</v>
      </c>
      <c r="P56" s="20">
        <v>0</v>
      </c>
      <c r="Q56" s="20">
        <v>0</v>
      </c>
      <c r="R56" s="414">
        <v>0</v>
      </c>
      <c r="S56" s="378">
        <v>0</v>
      </c>
      <c r="T56" s="415">
        <v>0</v>
      </c>
      <c r="U56" s="378">
        <v>0</v>
      </c>
      <c r="V56" s="378">
        <v>0</v>
      </c>
      <c r="W56" s="378">
        <v>0</v>
      </c>
      <c r="X56" s="378">
        <v>0</v>
      </c>
      <c r="Y56" s="416">
        <v>0</v>
      </c>
      <c r="Z56" s="21"/>
      <c r="AA56" s="241">
        <v>224600</v>
      </c>
      <c r="AB56" s="417">
        <v>0</v>
      </c>
      <c r="AC56" s="417">
        <v>0</v>
      </c>
      <c r="AD56" s="20">
        <v>42</v>
      </c>
      <c r="AE56" s="20">
        <v>0</v>
      </c>
      <c r="AF56" s="20">
        <v>0</v>
      </c>
      <c r="AH56" s="379"/>
      <c r="AI56" s="378"/>
      <c r="AJ56" s="378"/>
      <c r="AK56" s="378"/>
      <c r="AL56" s="378"/>
      <c r="AM56" s="378"/>
      <c r="AN56" s="21"/>
      <c r="AO56" s="418"/>
      <c r="AP56" s="378"/>
      <c r="AQ56" s="378"/>
      <c r="AR56" s="378"/>
      <c r="AS56" s="378"/>
      <c r="AT56" s="378"/>
      <c r="AU56" s="21"/>
      <c r="AV56" s="418"/>
      <c r="AW56" s="378"/>
      <c r="AX56" s="378"/>
      <c r="AY56" s="378"/>
      <c r="AZ56" s="378"/>
      <c r="BA56" s="378"/>
      <c r="BB56" s="21"/>
    </row>
    <row r="57" spans="1:54" x14ac:dyDescent="0.3">
      <c r="A57" s="21" t="s">
        <v>1095</v>
      </c>
      <c r="B57" s="21" t="s">
        <v>23</v>
      </c>
      <c r="C57" s="21" t="s">
        <v>23</v>
      </c>
      <c r="D57" s="299" t="s">
        <v>1998</v>
      </c>
      <c r="E57" s="299" t="s">
        <v>9</v>
      </c>
      <c r="F57" s="299" t="s">
        <v>9</v>
      </c>
      <c r="G57" s="299" t="s">
        <v>1998</v>
      </c>
      <c r="H57" s="241">
        <v>333300</v>
      </c>
      <c r="I57" s="20">
        <v>787</v>
      </c>
      <c r="J57" s="20">
        <v>13</v>
      </c>
      <c r="K57" s="417">
        <v>60.53846153846154</v>
      </c>
      <c r="L57" s="243">
        <v>787</v>
      </c>
      <c r="M57" s="20">
        <v>13</v>
      </c>
      <c r="N57" s="20">
        <v>60.53846153846154</v>
      </c>
      <c r="O57" s="20">
        <v>774</v>
      </c>
      <c r="P57" s="20">
        <v>11</v>
      </c>
      <c r="Q57" s="20">
        <v>70.400000000000006</v>
      </c>
      <c r="R57" s="414">
        <v>999</v>
      </c>
      <c r="S57" s="378">
        <v>16</v>
      </c>
      <c r="T57" s="415">
        <v>62.4</v>
      </c>
      <c r="U57" s="378">
        <v>1554</v>
      </c>
      <c r="V57" s="378">
        <v>21</v>
      </c>
      <c r="W57" s="378">
        <v>74</v>
      </c>
      <c r="X57" s="378">
        <v>1226</v>
      </c>
      <c r="Y57" s="416">
        <v>19</v>
      </c>
      <c r="Z57" s="20"/>
      <c r="AA57" s="241">
        <v>333300</v>
      </c>
      <c r="AB57" s="417">
        <v>29</v>
      </c>
      <c r="AC57" s="417">
        <v>29</v>
      </c>
      <c r="AD57" s="20">
        <v>99</v>
      </c>
      <c r="AE57" s="20">
        <v>1</v>
      </c>
      <c r="AF57" s="20">
        <v>29</v>
      </c>
      <c r="AH57" s="379"/>
      <c r="AI57" s="378"/>
      <c r="AJ57" s="378"/>
      <c r="AK57" s="378"/>
      <c r="AL57" s="378"/>
      <c r="AM57" s="378"/>
      <c r="AN57" s="21"/>
      <c r="AO57" s="418"/>
      <c r="AP57" s="378"/>
      <c r="AQ57" s="378"/>
      <c r="AR57" s="378"/>
      <c r="AS57" s="378"/>
      <c r="AT57" s="378"/>
      <c r="AU57" s="21"/>
      <c r="AV57" s="418"/>
      <c r="AW57" s="378"/>
      <c r="AX57" s="378"/>
      <c r="AY57" s="378"/>
      <c r="AZ57" s="378"/>
      <c r="BA57" s="378"/>
      <c r="BB57" s="21"/>
    </row>
    <row r="58" spans="1:54" x14ac:dyDescent="0.3">
      <c r="A58" s="21" t="s">
        <v>1097</v>
      </c>
      <c r="B58" s="21" t="s">
        <v>41</v>
      </c>
      <c r="C58" s="21" t="s">
        <v>1020</v>
      </c>
      <c r="D58" s="299" t="s">
        <v>1020</v>
      </c>
      <c r="E58" s="299" t="s">
        <v>9</v>
      </c>
      <c r="F58" s="299" t="s">
        <v>1020</v>
      </c>
      <c r="G58" s="299" t="s">
        <v>1020</v>
      </c>
      <c r="H58" s="241">
        <v>208800</v>
      </c>
      <c r="I58" s="20" t="s">
        <v>1020</v>
      </c>
      <c r="J58" s="20" t="s">
        <v>1020</v>
      </c>
      <c r="K58" s="417" t="s">
        <v>1020</v>
      </c>
      <c r="L58" s="243" t="s">
        <v>1020</v>
      </c>
      <c r="M58" s="20" t="s">
        <v>1020</v>
      </c>
      <c r="N58" s="20" t="s">
        <v>1020</v>
      </c>
      <c r="O58" s="20" t="s">
        <v>1020</v>
      </c>
      <c r="P58" s="20" t="s">
        <v>1020</v>
      </c>
      <c r="Q58" s="20" t="s">
        <v>1020</v>
      </c>
      <c r="R58" s="414" t="s">
        <v>1020</v>
      </c>
      <c r="S58" s="378" t="s">
        <v>1020</v>
      </c>
      <c r="T58" s="415" t="s">
        <v>1020</v>
      </c>
      <c r="U58" s="378" t="s">
        <v>1020</v>
      </c>
      <c r="V58" s="378" t="s">
        <v>1020</v>
      </c>
      <c r="W58" s="378" t="s">
        <v>1020</v>
      </c>
      <c r="X58" s="378" t="s">
        <v>1020</v>
      </c>
      <c r="Y58" s="416" t="s">
        <v>1020</v>
      </c>
      <c r="Z58" s="20"/>
      <c r="AA58" s="241">
        <v>208800</v>
      </c>
      <c r="AB58" s="417">
        <v>0</v>
      </c>
      <c r="AC58" s="417">
        <v>0</v>
      </c>
      <c r="AD58" s="20">
        <v>39</v>
      </c>
      <c r="AE58" s="20">
        <v>0</v>
      </c>
      <c r="AF58" s="20">
        <v>0</v>
      </c>
      <c r="AH58" s="379"/>
      <c r="AI58" s="378"/>
      <c r="AJ58" s="378"/>
      <c r="AK58" s="378"/>
      <c r="AL58" s="378"/>
      <c r="AM58" s="378"/>
      <c r="AN58" s="63"/>
      <c r="AO58" s="418"/>
      <c r="AP58" s="378"/>
      <c r="AQ58" s="378"/>
      <c r="AR58" s="378"/>
      <c r="AS58" s="378"/>
      <c r="AT58" s="378"/>
      <c r="AU58" s="63"/>
      <c r="AV58" s="418"/>
      <c r="AW58" s="378"/>
      <c r="AX58" s="378"/>
      <c r="AY58" s="378"/>
      <c r="AZ58" s="378"/>
      <c r="BA58" s="378"/>
      <c r="BB58" s="63"/>
    </row>
    <row r="59" spans="1:54" x14ac:dyDescent="0.3">
      <c r="A59" s="199" t="s">
        <v>1500</v>
      </c>
      <c r="B59" s="199" t="s">
        <v>25</v>
      </c>
      <c r="C59" s="199" t="s">
        <v>25</v>
      </c>
      <c r="D59" s="441" t="s">
        <v>1998</v>
      </c>
      <c r="E59" s="441" t="s">
        <v>9</v>
      </c>
      <c r="F59" s="441" t="s">
        <v>9</v>
      </c>
      <c r="G59" s="441" t="s">
        <v>1998</v>
      </c>
      <c r="H59" s="245">
        <v>182300</v>
      </c>
      <c r="I59" s="246">
        <v>323</v>
      </c>
      <c r="J59" s="246">
        <v>5</v>
      </c>
      <c r="K59" s="442">
        <v>64.599999999999994</v>
      </c>
      <c r="L59" s="322">
        <v>323</v>
      </c>
      <c r="M59" s="246">
        <v>5</v>
      </c>
      <c r="N59" s="246">
        <v>64.599999999999994</v>
      </c>
      <c r="O59" s="246">
        <v>1214</v>
      </c>
      <c r="P59" s="246">
        <v>22</v>
      </c>
      <c r="Q59" s="246">
        <v>55.2</v>
      </c>
      <c r="R59" s="443">
        <v>950</v>
      </c>
      <c r="S59" s="444">
        <v>14</v>
      </c>
      <c r="T59" s="445">
        <v>67.900000000000006</v>
      </c>
      <c r="U59" s="444">
        <v>803</v>
      </c>
      <c r="V59" s="444">
        <v>14</v>
      </c>
      <c r="W59" s="444">
        <v>57.36</v>
      </c>
      <c r="X59" s="444">
        <v>1127</v>
      </c>
      <c r="Y59" s="446">
        <v>18</v>
      </c>
      <c r="Z59" s="301"/>
      <c r="AA59" s="245">
        <v>254200</v>
      </c>
      <c r="AB59" s="442">
        <v>66</v>
      </c>
      <c r="AC59" s="442">
        <v>62</v>
      </c>
      <c r="AD59" s="246">
        <v>10</v>
      </c>
      <c r="AE59" s="246">
        <v>4</v>
      </c>
      <c r="AF59" s="246">
        <v>264</v>
      </c>
      <c r="AG59" s="200"/>
      <c r="AH59" s="449"/>
      <c r="AI59" s="444"/>
      <c r="AJ59" s="444"/>
      <c r="AK59" s="444"/>
      <c r="AL59" s="444"/>
      <c r="AM59" s="444"/>
      <c r="AN59" s="246"/>
      <c r="AO59" s="450"/>
      <c r="AP59" s="444"/>
      <c r="AQ59" s="444"/>
      <c r="AR59" s="444"/>
      <c r="AS59" s="444"/>
      <c r="AT59" s="444"/>
      <c r="AU59" s="246"/>
      <c r="AV59" s="450"/>
      <c r="AW59" s="444"/>
      <c r="AX59" s="444"/>
      <c r="AY59" s="444"/>
      <c r="AZ59" s="444"/>
      <c r="BA59" s="444"/>
      <c r="BB59" s="246"/>
    </row>
    <row r="60" spans="1:54" x14ac:dyDescent="0.3">
      <c r="A60" s="21" t="s">
        <v>1098</v>
      </c>
      <c r="B60" s="21" t="s">
        <v>13</v>
      </c>
      <c r="C60" s="21" t="s">
        <v>13</v>
      </c>
      <c r="D60" s="299" t="s">
        <v>1998</v>
      </c>
      <c r="E60" s="435" t="s">
        <v>9</v>
      </c>
      <c r="F60" s="299" t="s">
        <v>1974</v>
      </c>
      <c r="G60" s="299" t="s">
        <v>38</v>
      </c>
      <c r="H60" s="241">
        <v>479000</v>
      </c>
      <c r="I60" s="20">
        <v>1305</v>
      </c>
      <c r="J60" s="20">
        <v>15</v>
      </c>
      <c r="K60" s="417">
        <v>87</v>
      </c>
      <c r="L60" s="243">
        <v>1305</v>
      </c>
      <c r="M60" s="20">
        <v>15</v>
      </c>
      <c r="N60" s="20">
        <v>87</v>
      </c>
      <c r="O60" s="20">
        <v>677</v>
      </c>
      <c r="P60" s="20">
        <v>14</v>
      </c>
      <c r="Q60" s="20">
        <v>48.4</v>
      </c>
      <c r="R60" s="414">
        <v>248</v>
      </c>
      <c r="S60" s="378">
        <v>4</v>
      </c>
      <c r="T60" s="415">
        <v>62</v>
      </c>
      <c r="U60" s="378">
        <v>0</v>
      </c>
      <c r="V60" s="378">
        <v>0</v>
      </c>
      <c r="W60" s="378">
        <v>0</v>
      </c>
      <c r="X60" s="378">
        <v>0</v>
      </c>
      <c r="Y60" s="416">
        <v>0</v>
      </c>
      <c r="Z60" s="20"/>
      <c r="AA60" s="241">
        <v>349400</v>
      </c>
      <c r="AB60" s="417">
        <v>59.428571428571431</v>
      </c>
      <c r="AC60" s="417">
        <v>62.333333333333336</v>
      </c>
      <c r="AD60" s="20">
        <v>69</v>
      </c>
      <c r="AE60" s="20">
        <v>7</v>
      </c>
      <c r="AF60" s="20">
        <v>416</v>
      </c>
      <c r="AH60" s="379"/>
      <c r="AI60" s="378"/>
      <c r="AJ60" s="378"/>
      <c r="AK60" s="378"/>
      <c r="AL60" s="378"/>
      <c r="AM60" s="378"/>
      <c r="AN60" s="21"/>
      <c r="AO60" s="418"/>
      <c r="AP60" s="378"/>
      <c r="AQ60" s="378"/>
      <c r="AR60" s="378"/>
      <c r="AS60" s="378"/>
      <c r="AT60" s="378"/>
      <c r="AU60" s="21"/>
      <c r="AV60" s="418"/>
      <c r="AW60" s="378"/>
      <c r="AX60" s="378"/>
      <c r="AY60" s="378"/>
      <c r="AZ60" s="378"/>
      <c r="BA60" s="378"/>
      <c r="BB60" s="21"/>
    </row>
    <row r="61" spans="1:54" x14ac:dyDescent="0.3">
      <c r="A61" s="21" t="s">
        <v>968</v>
      </c>
      <c r="B61" s="21" t="s">
        <v>17</v>
      </c>
      <c r="C61" s="21" t="s">
        <v>1020</v>
      </c>
      <c r="D61" s="299" t="s">
        <v>1020</v>
      </c>
      <c r="E61" s="299" t="s">
        <v>9</v>
      </c>
      <c r="F61" s="299" t="s">
        <v>1020</v>
      </c>
      <c r="G61" s="299" t="s">
        <v>1020</v>
      </c>
      <c r="H61" s="241">
        <v>379100</v>
      </c>
      <c r="I61" s="20" t="s">
        <v>1020</v>
      </c>
      <c r="J61" s="20" t="s">
        <v>1020</v>
      </c>
      <c r="K61" s="417" t="s">
        <v>1020</v>
      </c>
      <c r="L61" s="243" t="s">
        <v>1020</v>
      </c>
      <c r="M61" s="20" t="s">
        <v>1020</v>
      </c>
      <c r="N61" s="20" t="s">
        <v>1020</v>
      </c>
      <c r="O61" s="20" t="s">
        <v>1020</v>
      </c>
      <c r="P61" s="20" t="s">
        <v>1020</v>
      </c>
      <c r="Q61" s="20" t="s">
        <v>1020</v>
      </c>
      <c r="R61" s="414" t="s">
        <v>1020</v>
      </c>
      <c r="S61" s="378" t="s">
        <v>1020</v>
      </c>
      <c r="T61" s="415" t="s">
        <v>1020</v>
      </c>
      <c r="U61" s="378" t="s">
        <v>1020</v>
      </c>
      <c r="V61" s="378" t="s">
        <v>1020</v>
      </c>
      <c r="W61" s="378" t="s">
        <v>1020</v>
      </c>
      <c r="X61" s="378" t="s">
        <v>1020</v>
      </c>
      <c r="Y61" s="416" t="s">
        <v>1020</v>
      </c>
      <c r="Z61" s="21"/>
      <c r="AA61" s="241">
        <v>453000</v>
      </c>
      <c r="AB61" s="417">
        <v>84.875</v>
      </c>
      <c r="AC61" s="417">
        <v>88.666666666666671</v>
      </c>
      <c r="AD61" s="20">
        <v>83</v>
      </c>
      <c r="AE61" s="20">
        <v>8</v>
      </c>
      <c r="AF61" s="20">
        <v>679</v>
      </c>
      <c r="AH61" s="418"/>
      <c r="AI61" s="378"/>
      <c r="AJ61" s="378"/>
      <c r="AK61" s="378"/>
      <c r="AL61" s="378"/>
      <c r="AM61" s="378"/>
      <c r="AN61" s="20"/>
      <c r="AO61" s="418"/>
      <c r="AP61" s="378"/>
      <c r="AQ61" s="378"/>
      <c r="AR61" s="378"/>
      <c r="AS61" s="378"/>
      <c r="AT61" s="378"/>
      <c r="AU61" s="20"/>
      <c r="AV61" s="418"/>
      <c r="AW61" s="378"/>
      <c r="AX61" s="378"/>
      <c r="AY61" s="378"/>
      <c r="AZ61" s="378"/>
      <c r="BA61" s="378"/>
      <c r="BB61" s="20"/>
    </row>
    <row r="62" spans="1:54" x14ac:dyDescent="0.3">
      <c r="A62" s="199" t="s">
        <v>1102</v>
      </c>
      <c r="B62" s="199" t="s">
        <v>41</v>
      </c>
      <c r="C62" s="199" t="s">
        <v>41</v>
      </c>
      <c r="D62" s="441" t="s">
        <v>1998</v>
      </c>
      <c r="E62" s="441" t="s">
        <v>9</v>
      </c>
      <c r="F62" s="441" t="s">
        <v>9</v>
      </c>
      <c r="G62" s="441" t="s">
        <v>1998</v>
      </c>
      <c r="H62" s="245">
        <v>123900</v>
      </c>
      <c r="I62" s="246">
        <v>0</v>
      </c>
      <c r="J62" s="246">
        <v>0</v>
      </c>
      <c r="K62" s="442" t="s">
        <v>1020</v>
      </c>
      <c r="L62" s="322">
        <v>0</v>
      </c>
      <c r="M62" s="246">
        <v>0</v>
      </c>
      <c r="N62" s="246">
        <v>0</v>
      </c>
      <c r="O62" s="246">
        <v>294</v>
      </c>
      <c r="P62" s="246">
        <v>7</v>
      </c>
      <c r="Q62" s="246">
        <v>42</v>
      </c>
      <c r="R62" s="443">
        <v>0</v>
      </c>
      <c r="S62" s="444">
        <v>0</v>
      </c>
      <c r="T62" s="445">
        <v>0</v>
      </c>
      <c r="U62" s="444">
        <v>0</v>
      </c>
      <c r="V62" s="444">
        <v>0</v>
      </c>
      <c r="W62" s="444">
        <v>0</v>
      </c>
      <c r="X62" s="444">
        <v>0</v>
      </c>
      <c r="Y62" s="446">
        <v>0</v>
      </c>
      <c r="Z62" s="301"/>
      <c r="AA62" s="245">
        <v>123900</v>
      </c>
      <c r="AB62" s="442">
        <v>0</v>
      </c>
      <c r="AC62" s="442">
        <v>0</v>
      </c>
      <c r="AD62" s="246">
        <v>23</v>
      </c>
      <c r="AE62" s="246">
        <v>0</v>
      </c>
      <c r="AF62" s="246">
        <v>0</v>
      </c>
      <c r="AH62" s="379"/>
      <c r="AI62" s="378"/>
      <c r="AJ62" s="378"/>
      <c r="AK62" s="378"/>
      <c r="AL62" s="378"/>
      <c r="AM62" s="378"/>
      <c r="AN62" s="25"/>
      <c r="AO62" s="418"/>
      <c r="AP62" s="378"/>
      <c r="AQ62" s="378"/>
      <c r="AR62" s="378"/>
      <c r="AS62" s="378"/>
      <c r="AT62" s="378"/>
      <c r="AU62" s="25"/>
      <c r="AV62" s="418"/>
      <c r="AW62" s="378"/>
      <c r="AX62" s="378"/>
      <c r="AY62" s="378"/>
      <c r="AZ62" s="378"/>
      <c r="BA62" s="378"/>
      <c r="BB62" s="25"/>
    </row>
    <row r="63" spans="1:54" x14ac:dyDescent="0.3">
      <c r="A63" s="199" t="s">
        <v>1103</v>
      </c>
      <c r="B63" s="199" t="s">
        <v>17</v>
      </c>
      <c r="C63" s="199" t="s">
        <v>17</v>
      </c>
      <c r="D63" s="441" t="s">
        <v>1998</v>
      </c>
      <c r="E63" s="435" t="s">
        <v>1971</v>
      </c>
      <c r="F63" s="441" t="s">
        <v>10</v>
      </c>
      <c r="G63" s="441" t="s">
        <v>38</v>
      </c>
      <c r="H63" s="245">
        <v>123900</v>
      </c>
      <c r="I63" s="246">
        <v>0</v>
      </c>
      <c r="J63" s="246">
        <v>0</v>
      </c>
      <c r="K63" s="442" t="s">
        <v>1020</v>
      </c>
      <c r="L63" s="322">
        <v>0</v>
      </c>
      <c r="M63" s="246">
        <v>0</v>
      </c>
      <c r="N63" s="246">
        <v>0</v>
      </c>
      <c r="O63" s="246">
        <v>147</v>
      </c>
      <c r="P63" s="246">
        <v>3</v>
      </c>
      <c r="Q63" s="246">
        <v>49</v>
      </c>
      <c r="R63" s="443">
        <v>124</v>
      </c>
      <c r="S63" s="444">
        <v>2</v>
      </c>
      <c r="T63" s="445">
        <v>62</v>
      </c>
      <c r="U63" s="444">
        <v>560</v>
      </c>
      <c r="V63" s="444">
        <v>7</v>
      </c>
      <c r="W63" s="444">
        <v>80</v>
      </c>
      <c r="X63" s="444">
        <v>0</v>
      </c>
      <c r="Y63" s="446">
        <v>0</v>
      </c>
      <c r="Z63" s="372"/>
      <c r="AA63" s="245">
        <v>123900</v>
      </c>
      <c r="AB63" s="442">
        <v>61.5</v>
      </c>
      <c r="AC63" s="442">
        <v>61.5</v>
      </c>
      <c r="AD63" s="246">
        <v>-53</v>
      </c>
      <c r="AE63" s="246">
        <v>2</v>
      </c>
      <c r="AF63" s="246">
        <v>123</v>
      </c>
      <c r="AH63" s="379"/>
      <c r="AI63" s="378"/>
      <c r="AJ63" s="378"/>
      <c r="AK63" s="378"/>
      <c r="AL63" s="378"/>
      <c r="AM63" s="378"/>
      <c r="AN63" s="63"/>
      <c r="AO63" s="418"/>
      <c r="AP63" s="378"/>
      <c r="AQ63" s="378"/>
      <c r="AR63" s="378"/>
      <c r="AS63" s="378"/>
      <c r="AT63" s="378"/>
      <c r="AU63" s="63"/>
      <c r="AV63" s="418"/>
      <c r="AW63" s="378"/>
      <c r="AX63" s="378"/>
      <c r="AY63" s="378"/>
      <c r="AZ63" s="378"/>
      <c r="BA63" s="378"/>
      <c r="BB63" s="63"/>
    </row>
    <row r="64" spans="1:54" x14ac:dyDescent="0.3">
      <c r="A64" s="21" t="s">
        <v>1104</v>
      </c>
      <c r="B64" s="437" t="s">
        <v>41</v>
      </c>
      <c r="C64" s="21" t="s">
        <v>3</v>
      </c>
      <c r="D64" s="299" t="s">
        <v>38</v>
      </c>
      <c r="E64" s="435" t="s">
        <v>1974</v>
      </c>
      <c r="F64" s="299" t="s">
        <v>1974</v>
      </c>
      <c r="G64" s="299" t="s">
        <v>1998</v>
      </c>
      <c r="H64" s="241">
        <v>231700</v>
      </c>
      <c r="I64" s="20">
        <v>547</v>
      </c>
      <c r="J64" s="20">
        <v>13</v>
      </c>
      <c r="K64" s="417">
        <v>42.07692307692308</v>
      </c>
      <c r="L64" s="243">
        <v>547</v>
      </c>
      <c r="M64" s="20">
        <v>13</v>
      </c>
      <c r="N64" s="20">
        <v>42.07692307692308</v>
      </c>
      <c r="O64" s="20">
        <v>951</v>
      </c>
      <c r="P64" s="20">
        <v>17</v>
      </c>
      <c r="Q64" s="20">
        <v>55.9</v>
      </c>
      <c r="R64" s="414">
        <v>759</v>
      </c>
      <c r="S64" s="378">
        <v>13</v>
      </c>
      <c r="T64" s="415">
        <v>58.4</v>
      </c>
      <c r="U64" s="378">
        <v>1116</v>
      </c>
      <c r="V64" s="378">
        <v>22</v>
      </c>
      <c r="W64" s="378">
        <v>50.73</v>
      </c>
      <c r="X64" s="378">
        <v>1089</v>
      </c>
      <c r="Y64" s="416">
        <v>18</v>
      </c>
      <c r="Z64" s="20"/>
      <c r="AA64" s="241">
        <v>195400</v>
      </c>
      <c r="AB64" s="417">
        <v>36.714285714285715</v>
      </c>
      <c r="AC64" s="417">
        <v>25.666666666666668</v>
      </c>
      <c r="AD64" s="20">
        <v>57</v>
      </c>
      <c r="AE64" s="20">
        <v>7</v>
      </c>
      <c r="AF64" s="20">
        <v>257</v>
      </c>
      <c r="AH64" s="379"/>
      <c r="AI64" s="378"/>
      <c r="AJ64" s="378"/>
      <c r="AK64" s="378"/>
      <c r="AL64" s="378"/>
      <c r="AM64" s="378"/>
      <c r="AN64" s="21"/>
      <c r="AO64" s="418"/>
      <c r="AP64" s="378"/>
      <c r="AQ64" s="378"/>
      <c r="AR64" s="378"/>
      <c r="AS64" s="378"/>
      <c r="AT64" s="378"/>
      <c r="AU64" s="21"/>
      <c r="AV64" s="418"/>
      <c r="AW64" s="378"/>
      <c r="AX64" s="378"/>
      <c r="AY64" s="378"/>
      <c r="AZ64" s="378"/>
      <c r="BA64" s="378"/>
      <c r="BB64" s="21"/>
    </row>
    <row r="65" spans="1:54" s="200" customFormat="1" x14ac:dyDescent="0.3">
      <c r="A65" s="21" t="s">
        <v>1105</v>
      </c>
      <c r="B65" s="21" t="s">
        <v>22</v>
      </c>
      <c r="C65" s="21" t="s">
        <v>22</v>
      </c>
      <c r="D65" s="299" t="s">
        <v>1998</v>
      </c>
      <c r="E65" s="299" t="s">
        <v>9</v>
      </c>
      <c r="F65" s="299" t="s">
        <v>9</v>
      </c>
      <c r="G65" s="299" t="s">
        <v>1998</v>
      </c>
      <c r="H65" s="241">
        <v>380700</v>
      </c>
      <c r="I65" s="20">
        <v>1383</v>
      </c>
      <c r="J65" s="20">
        <v>20</v>
      </c>
      <c r="K65" s="417">
        <v>69.150000000000006</v>
      </c>
      <c r="L65" s="243">
        <v>1383</v>
      </c>
      <c r="M65" s="20">
        <v>20</v>
      </c>
      <c r="N65" s="20">
        <v>69.150000000000006</v>
      </c>
      <c r="O65" s="20">
        <v>161</v>
      </c>
      <c r="P65" s="20">
        <v>2</v>
      </c>
      <c r="Q65" s="20">
        <v>80.5</v>
      </c>
      <c r="R65" s="414">
        <v>1064</v>
      </c>
      <c r="S65" s="378">
        <v>15</v>
      </c>
      <c r="T65" s="415">
        <v>70.900000000000006</v>
      </c>
      <c r="U65" s="378">
        <v>206</v>
      </c>
      <c r="V65" s="378">
        <v>4</v>
      </c>
      <c r="W65" s="378">
        <v>51.5</v>
      </c>
      <c r="X65" s="378">
        <v>883</v>
      </c>
      <c r="Y65" s="416">
        <v>16</v>
      </c>
      <c r="Z65" s="298"/>
      <c r="AA65" s="241">
        <v>316800</v>
      </c>
      <c r="AB65" s="417">
        <v>65.285714285714292</v>
      </c>
      <c r="AC65" s="417">
        <v>59.666666666666664</v>
      </c>
      <c r="AD65" s="20">
        <v>27</v>
      </c>
      <c r="AE65" s="20">
        <v>7</v>
      </c>
      <c r="AF65" s="20">
        <v>457</v>
      </c>
      <c r="AG65"/>
      <c r="AH65" s="379"/>
      <c r="AI65" s="378"/>
      <c r="AJ65" s="378"/>
      <c r="AK65" s="378"/>
      <c r="AL65" s="378"/>
      <c r="AM65" s="378"/>
      <c r="AN65" s="23"/>
      <c r="AO65" s="418"/>
      <c r="AP65" s="378"/>
      <c r="AQ65" s="378"/>
      <c r="AR65" s="378"/>
      <c r="AS65" s="378"/>
      <c r="AT65" s="378"/>
      <c r="AU65" s="23"/>
      <c r="AV65" s="418"/>
      <c r="AW65" s="378"/>
      <c r="AX65" s="378"/>
      <c r="AY65" s="378"/>
      <c r="AZ65" s="378"/>
      <c r="BA65" s="378"/>
      <c r="BB65" s="23"/>
    </row>
    <row r="66" spans="1:54" x14ac:dyDescent="0.3">
      <c r="A66" s="199" t="s">
        <v>1877</v>
      </c>
      <c r="B66" s="199" t="s">
        <v>26</v>
      </c>
      <c r="C66" s="199" t="s">
        <v>1020</v>
      </c>
      <c r="D66" s="441" t="s">
        <v>1020</v>
      </c>
      <c r="E66" s="441" t="s">
        <v>9</v>
      </c>
      <c r="F66" s="441" t="s">
        <v>1020</v>
      </c>
      <c r="G66" s="441" t="s">
        <v>1020</v>
      </c>
      <c r="H66" s="245">
        <v>117300</v>
      </c>
      <c r="I66" s="246" t="s">
        <v>1020</v>
      </c>
      <c r="J66" s="246" t="s">
        <v>1020</v>
      </c>
      <c r="K66" s="442" t="s">
        <v>1020</v>
      </c>
      <c r="L66" s="322" t="s">
        <v>1020</v>
      </c>
      <c r="M66" s="246" t="s">
        <v>1020</v>
      </c>
      <c r="N66" s="246" t="s">
        <v>1020</v>
      </c>
      <c r="O66" s="246" t="s">
        <v>1020</v>
      </c>
      <c r="P66" s="246" t="s">
        <v>1020</v>
      </c>
      <c r="Q66" s="246" t="s">
        <v>1020</v>
      </c>
      <c r="R66" s="443" t="s">
        <v>1020</v>
      </c>
      <c r="S66" s="444" t="s">
        <v>1020</v>
      </c>
      <c r="T66" s="445" t="s">
        <v>1020</v>
      </c>
      <c r="U66" s="444" t="s">
        <v>1020</v>
      </c>
      <c r="V66" s="444" t="s">
        <v>1020</v>
      </c>
      <c r="W66" s="444" t="s">
        <v>1020</v>
      </c>
      <c r="X66" s="444" t="s">
        <v>1020</v>
      </c>
      <c r="Y66" s="446" t="s">
        <v>1020</v>
      </c>
      <c r="Z66" s="372"/>
      <c r="AA66" s="245">
        <v>204800</v>
      </c>
      <c r="AB66" s="442">
        <v>44.666666666666664</v>
      </c>
      <c r="AC66" s="442">
        <v>42.666666666666664</v>
      </c>
      <c r="AD66" s="246">
        <v>39</v>
      </c>
      <c r="AE66" s="246">
        <v>6</v>
      </c>
      <c r="AF66" s="246">
        <v>268</v>
      </c>
      <c r="AH66" s="379"/>
      <c r="AI66" s="378"/>
      <c r="AJ66" s="378"/>
      <c r="AK66" s="378"/>
      <c r="AL66" s="378"/>
      <c r="AM66" s="378"/>
      <c r="AN66" s="25"/>
      <c r="AO66" s="418"/>
      <c r="AP66" s="378"/>
      <c r="AQ66" s="378"/>
      <c r="AR66" s="378"/>
      <c r="AS66" s="378"/>
      <c r="AT66" s="378"/>
      <c r="AU66" s="25"/>
      <c r="AV66" s="418"/>
      <c r="AW66" s="378"/>
      <c r="AX66" s="378"/>
      <c r="AY66" s="378"/>
      <c r="AZ66" s="378"/>
      <c r="BA66" s="378"/>
      <c r="BB66" s="25"/>
    </row>
    <row r="67" spans="1:54" x14ac:dyDescent="0.3">
      <c r="A67" s="21" t="s">
        <v>1107</v>
      </c>
      <c r="B67" s="21" t="s">
        <v>16</v>
      </c>
      <c r="C67" s="21" t="s">
        <v>16</v>
      </c>
      <c r="D67" s="299" t="s">
        <v>1998</v>
      </c>
      <c r="E67" s="299" t="s">
        <v>9</v>
      </c>
      <c r="F67" s="299" t="s">
        <v>9</v>
      </c>
      <c r="G67" s="299" t="s">
        <v>1998</v>
      </c>
      <c r="H67" s="241">
        <v>445300</v>
      </c>
      <c r="I67" s="20">
        <v>1696</v>
      </c>
      <c r="J67" s="20">
        <v>21</v>
      </c>
      <c r="K67" s="417">
        <v>80.761904761904759</v>
      </c>
      <c r="L67" s="243">
        <v>1696</v>
      </c>
      <c r="M67" s="20">
        <v>21</v>
      </c>
      <c r="N67" s="20">
        <v>80.761904761904759</v>
      </c>
      <c r="O67" s="20">
        <v>844</v>
      </c>
      <c r="P67" s="20">
        <v>12</v>
      </c>
      <c r="Q67" s="20">
        <v>70.3</v>
      </c>
      <c r="R67" s="414">
        <v>1049</v>
      </c>
      <c r="S67" s="378">
        <v>13</v>
      </c>
      <c r="T67" s="415">
        <v>80.7</v>
      </c>
      <c r="U67" s="378">
        <v>450</v>
      </c>
      <c r="V67" s="378">
        <v>8</v>
      </c>
      <c r="W67" s="378">
        <v>56.25</v>
      </c>
      <c r="X67" s="378">
        <v>1031</v>
      </c>
      <c r="Y67" s="416">
        <v>16</v>
      </c>
      <c r="Z67" s="298"/>
      <c r="AA67" s="241">
        <v>444900</v>
      </c>
      <c r="AB67" s="417">
        <v>95.125</v>
      </c>
      <c r="AC67" s="417">
        <v>86.333333333333329</v>
      </c>
      <c r="AD67" s="20">
        <v>52</v>
      </c>
      <c r="AE67" s="20">
        <v>8</v>
      </c>
      <c r="AF67" s="20">
        <v>761</v>
      </c>
      <c r="AH67" s="379"/>
      <c r="AI67" s="378"/>
      <c r="AJ67" s="378"/>
      <c r="AK67" s="378"/>
      <c r="AL67" s="378"/>
      <c r="AM67" s="378"/>
      <c r="AN67" s="25"/>
      <c r="AO67" s="418"/>
      <c r="AP67" s="378"/>
      <c r="AQ67" s="378"/>
      <c r="AR67" s="378"/>
      <c r="AS67" s="378"/>
      <c r="AT67" s="378"/>
      <c r="AU67" s="25"/>
      <c r="AV67" s="418"/>
      <c r="AW67" s="378"/>
      <c r="AX67" s="378"/>
      <c r="AY67" s="378"/>
      <c r="AZ67" s="378"/>
      <c r="BA67" s="378"/>
      <c r="BB67" s="25"/>
    </row>
    <row r="68" spans="1:54" x14ac:dyDescent="0.3">
      <c r="A68" s="21" t="s">
        <v>969</v>
      </c>
      <c r="B68" s="21" t="s">
        <v>3</v>
      </c>
      <c r="C68" s="21" t="s">
        <v>3</v>
      </c>
      <c r="D68" s="299" t="s">
        <v>1998</v>
      </c>
      <c r="E68" s="299" t="s">
        <v>9</v>
      </c>
      <c r="F68" s="299" t="s">
        <v>9</v>
      </c>
      <c r="G68" s="299" t="s">
        <v>1998</v>
      </c>
      <c r="H68" s="241">
        <v>218500</v>
      </c>
      <c r="I68" s="20">
        <v>248</v>
      </c>
      <c r="J68" s="20">
        <v>5</v>
      </c>
      <c r="K68" s="417">
        <v>49.6</v>
      </c>
      <c r="L68" s="243">
        <v>248</v>
      </c>
      <c r="M68" s="20">
        <v>5</v>
      </c>
      <c r="N68" s="20">
        <v>49.6</v>
      </c>
      <c r="O68" s="20">
        <v>697</v>
      </c>
      <c r="P68" s="20">
        <v>10</v>
      </c>
      <c r="Q68" s="20">
        <v>69.7</v>
      </c>
      <c r="R68" s="414">
        <v>1066</v>
      </c>
      <c r="S68" s="378">
        <v>14</v>
      </c>
      <c r="T68" s="415">
        <v>76.099999999999994</v>
      </c>
      <c r="U68" s="378">
        <v>1573</v>
      </c>
      <c r="V68" s="378">
        <v>21</v>
      </c>
      <c r="W68" s="378">
        <v>74.900000000000006</v>
      </c>
      <c r="X68" s="378">
        <v>1343</v>
      </c>
      <c r="Y68" s="416">
        <v>17</v>
      </c>
      <c r="Z68" s="298"/>
      <c r="AA68" s="241">
        <v>238300</v>
      </c>
      <c r="AB68" s="417">
        <v>56.333333333333336</v>
      </c>
      <c r="AC68" s="417">
        <v>56.333333333333336</v>
      </c>
      <c r="AD68" s="20">
        <v>62</v>
      </c>
      <c r="AE68" s="20">
        <v>3</v>
      </c>
      <c r="AF68" s="20">
        <v>169</v>
      </c>
      <c r="AG68" s="200"/>
      <c r="AH68" s="450"/>
      <c r="AI68" s="444"/>
      <c r="AJ68" s="444"/>
      <c r="AK68" s="444"/>
      <c r="AL68" s="444"/>
      <c r="AM68" s="444"/>
      <c r="AN68" s="451"/>
      <c r="AO68" s="450"/>
      <c r="AP68" s="444"/>
      <c r="AQ68" s="444"/>
      <c r="AR68" s="444"/>
      <c r="AS68" s="444"/>
      <c r="AT68" s="444"/>
      <c r="AU68" s="451"/>
      <c r="AV68" s="450"/>
      <c r="AW68" s="444"/>
      <c r="AX68" s="444"/>
      <c r="AY68" s="444"/>
      <c r="AZ68" s="444"/>
      <c r="BA68" s="444"/>
      <c r="BB68" s="451"/>
    </row>
    <row r="69" spans="1:54" x14ac:dyDescent="0.3">
      <c r="A69" s="21" t="s">
        <v>1115</v>
      </c>
      <c r="B69" s="21" t="s">
        <v>19</v>
      </c>
      <c r="C69" s="21" t="s">
        <v>19</v>
      </c>
      <c r="D69" s="299" t="s">
        <v>1998</v>
      </c>
      <c r="E69" s="299" t="s">
        <v>9</v>
      </c>
      <c r="F69" s="299" t="s">
        <v>9</v>
      </c>
      <c r="G69" s="299" t="s">
        <v>1998</v>
      </c>
      <c r="H69" s="241">
        <v>521200.00000000006</v>
      </c>
      <c r="I69" s="20">
        <v>1988</v>
      </c>
      <c r="J69" s="20">
        <v>21</v>
      </c>
      <c r="K69" s="417">
        <v>94.666666666666671</v>
      </c>
      <c r="L69" s="243">
        <v>1988</v>
      </c>
      <c r="M69" s="20">
        <v>21</v>
      </c>
      <c r="N69" s="20">
        <v>94.666666666666671</v>
      </c>
      <c r="O69" s="20">
        <v>2044</v>
      </c>
      <c r="P69" s="20">
        <v>22</v>
      </c>
      <c r="Q69" s="20">
        <v>92.9</v>
      </c>
      <c r="R69" s="414">
        <v>201</v>
      </c>
      <c r="S69" s="378">
        <v>3</v>
      </c>
      <c r="T69" s="415">
        <v>67</v>
      </c>
      <c r="U69" s="378">
        <v>282</v>
      </c>
      <c r="V69" s="378">
        <v>5</v>
      </c>
      <c r="W69" s="378">
        <v>56.4</v>
      </c>
      <c r="X69" s="378">
        <v>80</v>
      </c>
      <c r="Y69" s="416">
        <v>2</v>
      </c>
      <c r="Z69" s="280"/>
      <c r="AA69" s="241">
        <v>407000</v>
      </c>
      <c r="AB69" s="417">
        <v>74.5</v>
      </c>
      <c r="AC69" s="417">
        <v>60</v>
      </c>
      <c r="AD69" s="20">
        <v>108</v>
      </c>
      <c r="AE69" s="20">
        <v>8</v>
      </c>
      <c r="AF69" s="20">
        <v>596</v>
      </c>
      <c r="AH69" s="379"/>
      <c r="AI69" s="378"/>
      <c r="AJ69" s="378"/>
      <c r="AK69" s="378"/>
      <c r="AL69" s="378"/>
      <c r="AM69" s="378"/>
      <c r="AN69" s="21"/>
      <c r="AO69" s="418"/>
      <c r="AP69" s="378"/>
      <c r="AQ69" s="378"/>
      <c r="AR69" s="378"/>
      <c r="AS69" s="378"/>
      <c r="AT69" s="378"/>
      <c r="AU69" s="21"/>
      <c r="AV69" s="418"/>
      <c r="AW69" s="378"/>
      <c r="AX69" s="378"/>
      <c r="AY69" s="378"/>
      <c r="AZ69" s="378"/>
      <c r="BA69" s="378"/>
      <c r="BB69" s="21"/>
    </row>
    <row r="70" spans="1:54" x14ac:dyDescent="0.3">
      <c r="A70" s="21" t="s">
        <v>1117</v>
      </c>
      <c r="B70" s="21" t="s">
        <v>24</v>
      </c>
      <c r="C70" s="21" t="s">
        <v>24</v>
      </c>
      <c r="D70" s="299" t="s">
        <v>1998</v>
      </c>
      <c r="E70" s="435" t="s">
        <v>1974</v>
      </c>
      <c r="F70" s="299" t="s">
        <v>9</v>
      </c>
      <c r="G70" s="299" t="s">
        <v>38</v>
      </c>
      <c r="H70" s="241">
        <v>309500</v>
      </c>
      <c r="I70" s="20">
        <v>506</v>
      </c>
      <c r="J70" s="20">
        <v>9</v>
      </c>
      <c r="K70" s="417">
        <v>56.222222222222221</v>
      </c>
      <c r="L70" s="243">
        <v>506</v>
      </c>
      <c r="M70" s="20">
        <v>9</v>
      </c>
      <c r="N70" s="20">
        <v>56.222222222222221</v>
      </c>
      <c r="O70" s="20">
        <v>1447</v>
      </c>
      <c r="P70" s="20">
        <v>20</v>
      </c>
      <c r="Q70" s="20">
        <v>72.3</v>
      </c>
      <c r="R70" s="414">
        <v>1270</v>
      </c>
      <c r="S70" s="378">
        <v>17</v>
      </c>
      <c r="T70" s="415">
        <v>74.7</v>
      </c>
      <c r="U70" s="378">
        <v>723</v>
      </c>
      <c r="V70" s="378">
        <v>9</v>
      </c>
      <c r="W70" s="378">
        <v>80.33</v>
      </c>
      <c r="X70" s="378">
        <v>1662</v>
      </c>
      <c r="Y70" s="416">
        <v>22</v>
      </c>
      <c r="Z70" s="20"/>
      <c r="AA70" s="241">
        <v>266300</v>
      </c>
      <c r="AB70" s="417">
        <v>48.375</v>
      </c>
      <c r="AC70" s="417">
        <v>55.666666666666664</v>
      </c>
      <c r="AD70" s="20">
        <v>47</v>
      </c>
      <c r="AE70" s="20">
        <v>8</v>
      </c>
      <c r="AF70" s="20">
        <v>387</v>
      </c>
      <c r="AH70" s="418"/>
      <c r="AI70" s="378"/>
      <c r="AJ70" s="378"/>
      <c r="AK70" s="378"/>
      <c r="AL70" s="378"/>
      <c r="AM70" s="378"/>
      <c r="AN70" s="21"/>
      <c r="AO70" s="418"/>
      <c r="AP70" s="378"/>
      <c r="AQ70" s="378"/>
      <c r="AR70" s="378"/>
      <c r="AS70" s="378"/>
      <c r="AT70" s="378"/>
      <c r="AU70" s="21"/>
      <c r="AV70" s="418"/>
      <c r="AW70" s="378"/>
      <c r="AX70" s="378"/>
      <c r="AY70" s="378"/>
      <c r="AZ70" s="378"/>
      <c r="BA70" s="378"/>
      <c r="BB70" s="21"/>
    </row>
    <row r="71" spans="1:54" x14ac:dyDescent="0.3">
      <c r="A71" s="21" t="s">
        <v>1644</v>
      </c>
      <c r="B71" s="21" t="s">
        <v>14</v>
      </c>
      <c r="C71" s="21" t="s">
        <v>14</v>
      </c>
      <c r="D71" s="299" t="s">
        <v>1998</v>
      </c>
      <c r="E71" s="435" t="s">
        <v>9</v>
      </c>
      <c r="F71" s="299" t="s">
        <v>1971</v>
      </c>
      <c r="G71" s="299" t="s">
        <v>38</v>
      </c>
      <c r="H71" s="241">
        <v>502500</v>
      </c>
      <c r="I71" s="20">
        <v>2008</v>
      </c>
      <c r="J71" s="20">
        <v>22</v>
      </c>
      <c r="K71" s="417">
        <v>91.272727272727266</v>
      </c>
      <c r="L71" s="243">
        <v>2008</v>
      </c>
      <c r="M71" s="20">
        <v>22</v>
      </c>
      <c r="N71" s="20">
        <v>91.272727272727266</v>
      </c>
      <c r="O71" s="20">
        <v>0</v>
      </c>
      <c r="P71" s="20">
        <v>0</v>
      </c>
      <c r="Q71" s="20">
        <v>0</v>
      </c>
      <c r="R71" s="414">
        <v>0</v>
      </c>
      <c r="S71" s="378">
        <v>0</v>
      </c>
      <c r="T71" s="415">
        <v>0</v>
      </c>
      <c r="U71" s="378">
        <v>0</v>
      </c>
      <c r="V71" s="378">
        <v>0</v>
      </c>
      <c r="W71" s="378">
        <v>0</v>
      </c>
      <c r="X71" s="378">
        <v>0</v>
      </c>
      <c r="Y71" s="416">
        <v>0</v>
      </c>
      <c r="Z71" s="21"/>
      <c r="AA71" s="241">
        <v>606500</v>
      </c>
      <c r="AB71" s="417">
        <v>120.5</v>
      </c>
      <c r="AC71" s="417">
        <v>99.333333333333329</v>
      </c>
      <c r="AD71" s="20">
        <v>190</v>
      </c>
      <c r="AE71" s="20">
        <v>8</v>
      </c>
      <c r="AF71" s="20">
        <v>964</v>
      </c>
      <c r="AH71" s="379"/>
      <c r="AI71" s="378"/>
      <c r="AJ71" s="378"/>
      <c r="AK71" s="378"/>
      <c r="AL71" s="378"/>
      <c r="AM71" s="378"/>
      <c r="AN71" s="21"/>
      <c r="AO71" s="418"/>
      <c r="AP71" s="378"/>
      <c r="AQ71" s="378"/>
      <c r="AR71" s="378"/>
      <c r="AS71" s="378"/>
      <c r="AT71" s="378"/>
      <c r="AU71" s="21"/>
      <c r="AV71" s="418"/>
      <c r="AW71" s="378"/>
      <c r="AX71" s="378"/>
      <c r="AY71" s="378"/>
      <c r="AZ71" s="378"/>
      <c r="BA71" s="378"/>
      <c r="BB71" s="21"/>
    </row>
    <row r="72" spans="1:54" x14ac:dyDescent="0.3">
      <c r="A72" s="21" t="s">
        <v>1124</v>
      </c>
      <c r="B72" s="21" t="s">
        <v>3</v>
      </c>
      <c r="C72" s="21" t="s">
        <v>3</v>
      </c>
      <c r="D72" s="299" t="s">
        <v>1998</v>
      </c>
      <c r="E72" s="299" t="s">
        <v>9</v>
      </c>
      <c r="F72" s="299" t="s">
        <v>9</v>
      </c>
      <c r="G72" s="299" t="s">
        <v>1998</v>
      </c>
      <c r="H72" s="241">
        <v>561100</v>
      </c>
      <c r="I72" s="20">
        <v>2242</v>
      </c>
      <c r="J72" s="20">
        <v>22</v>
      </c>
      <c r="K72" s="417">
        <v>101.90909090909091</v>
      </c>
      <c r="L72" s="243">
        <v>2242</v>
      </c>
      <c r="M72" s="20">
        <v>22</v>
      </c>
      <c r="N72" s="20">
        <v>101.90909090909091</v>
      </c>
      <c r="O72" s="20">
        <v>2095</v>
      </c>
      <c r="P72" s="20">
        <v>22</v>
      </c>
      <c r="Q72" s="20">
        <v>95.2</v>
      </c>
      <c r="R72" s="414">
        <v>500</v>
      </c>
      <c r="S72" s="378">
        <v>9</v>
      </c>
      <c r="T72" s="415">
        <v>55.6</v>
      </c>
      <c r="U72" s="378">
        <v>643</v>
      </c>
      <c r="V72" s="378">
        <v>9</v>
      </c>
      <c r="W72" s="378">
        <v>71.44</v>
      </c>
      <c r="X72" s="378">
        <v>574</v>
      </c>
      <c r="Y72" s="416">
        <v>10</v>
      </c>
      <c r="Z72" s="20"/>
      <c r="AA72" s="241">
        <v>439000</v>
      </c>
      <c r="AB72" s="417">
        <v>79.625</v>
      </c>
      <c r="AC72" s="417">
        <v>67.666666666666671</v>
      </c>
      <c r="AD72" s="20">
        <v>109</v>
      </c>
      <c r="AE72" s="20">
        <v>8</v>
      </c>
      <c r="AF72" s="20">
        <v>637</v>
      </c>
      <c r="AH72" s="379"/>
      <c r="AI72" s="378"/>
      <c r="AJ72" s="378"/>
      <c r="AK72" s="378"/>
      <c r="AL72" s="378"/>
      <c r="AM72" s="378"/>
      <c r="AN72" s="21"/>
      <c r="AO72" s="418"/>
      <c r="AP72" s="378"/>
      <c r="AQ72" s="378"/>
      <c r="AR72" s="378"/>
      <c r="AS72" s="378"/>
      <c r="AT72" s="378"/>
      <c r="AU72" s="21"/>
      <c r="AV72" s="418"/>
      <c r="AW72" s="378"/>
      <c r="AX72" s="378"/>
      <c r="AY72" s="378"/>
      <c r="AZ72" s="378"/>
      <c r="BA72" s="378"/>
      <c r="BB72" s="21"/>
    </row>
    <row r="73" spans="1:54" x14ac:dyDescent="0.3">
      <c r="A73" s="21" t="s">
        <v>1880</v>
      </c>
      <c r="B73" s="21" t="s">
        <v>15</v>
      </c>
      <c r="C73" s="21" t="s">
        <v>1020</v>
      </c>
      <c r="D73" s="299" t="s">
        <v>1020</v>
      </c>
      <c r="E73" s="299" t="s">
        <v>9</v>
      </c>
      <c r="F73" s="299" t="s">
        <v>1020</v>
      </c>
      <c r="G73" s="299" t="s">
        <v>1020</v>
      </c>
      <c r="H73" s="241">
        <v>277500</v>
      </c>
      <c r="I73" s="20">
        <v>392</v>
      </c>
      <c r="J73" s="20">
        <v>7</v>
      </c>
      <c r="K73" s="417">
        <v>56</v>
      </c>
      <c r="L73" s="243" t="s">
        <v>1020</v>
      </c>
      <c r="M73" s="20" t="s">
        <v>1020</v>
      </c>
      <c r="N73" s="20" t="s">
        <v>1020</v>
      </c>
      <c r="O73" s="20" t="s">
        <v>1020</v>
      </c>
      <c r="P73" s="20" t="s">
        <v>1020</v>
      </c>
      <c r="Q73" s="20" t="s">
        <v>1020</v>
      </c>
      <c r="R73" s="414" t="s">
        <v>1020</v>
      </c>
      <c r="S73" s="378" t="s">
        <v>1020</v>
      </c>
      <c r="T73" s="415" t="s">
        <v>1020</v>
      </c>
      <c r="U73" s="378" t="s">
        <v>1020</v>
      </c>
      <c r="V73" s="378" t="s">
        <v>1020</v>
      </c>
      <c r="W73" s="378" t="s">
        <v>1020</v>
      </c>
      <c r="X73" s="378" t="s">
        <v>1020</v>
      </c>
      <c r="Y73" s="416" t="s">
        <v>1020</v>
      </c>
      <c r="Z73" s="298"/>
      <c r="AA73" s="241">
        <v>295500</v>
      </c>
      <c r="AB73" s="417">
        <v>66</v>
      </c>
      <c r="AC73" s="417">
        <v>66</v>
      </c>
      <c r="AD73" s="20">
        <v>28</v>
      </c>
      <c r="AE73" s="20">
        <v>3</v>
      </c>
      <c r="AF73" s="20">
        <v>198</v>
      </c>
      <c r="AH73" s="379"/>
      <c r="AI73" s="378"/>
      <c r="AJ73" s="378"/>
      <c r="AK73" s="378"/>
      <c r="AL73" s="378"/>
      <c r="AM73" s="378"/>
      <c r="AN73" s="63"/>
      <c r="AO73" s="418"/>
      <c r="AP73" s="378"/>
      <c r="AQ73" s="378"/>
      <c r="AR73" s="378"/>
      <c r="AS73" s="378"/>
      <c r="AT73" s="378"/>
      <c r="AU73" s="63"/>
      <c r="AV73" s="418"/>
      <c r="AW73" s="378"/>
      <c r="AX73" s="378"/>
      <c r="AY73" s="378"/>
      <c r="AZ73" s="378"/>
      <c r="BA73" s="378"/>
      <c r="BB73" s="63"/>
    </row>
    <row r="74" spans="1:54" x14ac:dyDescent="0.3">
      <c r="A74" s="21" t="s">
        <v>1126</v>
      </c>
      <c r="B74" s="21" t="s">
        <v>3</v>
      </c>
      <c r="C74" s="21" t="s">
        <v>3</v>
      </c>
      <c r="D74" s="299" t="s">
        <v>1998</v>
      </c>
      <c r="E74" s="435" t="s">
        <v>1974</v>
      </c>
      <c r="F74" s="299" t="s">
        <v>9</v>
      </c>
      <c r="G74" s="299" t="s">
        <v>38</v>
      </c>
      <c r="H74" s="241">
        <v>495200</v>
      </c>
      <c r="I74" s="20">
        <v>1619</v>
      </c>
      <c r="J74" s="20">
        <v>18</v>
      </c>
      <c r="K74" s="417">
        <v>89.944444444444443</v>
      </c>
      <c r="L74" s="243">
        <v>1619</v>
      </c>
      <c r="M74" s="20">
        <v>18</v>
      </c>
      <c r="N74" s="20">
        <v>89.944444444444443</v>
      </c>
      <c r="O74" s="20">
        <v>1971</v>
      </c>
      <c r="P74" s="20">
        <v>21</v>
      </c>
      <c r="Q74" s="20">
        <v>93.9</v>
      </c>
      <c r="R74" s="414">
        <v>1726</v>
      </c>
      <c r="S74" s="378">
        <v>17</v>
      </c>
      <c r="T74" s="415">
        <v>101.5</v>
      </c>
      <c r="U74" s="378">
        <v>1684</v>
      </c>
      <c r="V74" s="378">
        <v>17</v>
      </c>
      <c r="W74" s="378">
        <v>99.06</v>
      </c>
      <c r="X74" s="378">
        <v>1542</v>
      </c>
      <c r="Y74" s="416">
        <v>20</v>
      </c>
      <c r="Z74" s="20"/>
      <c r="AA74" s="241">
        <v>479400</v>
      </c>
      <c r="AB74" s="417">
        <v>89.5</v>
      </c>
      <c r="AC74" s="417">
        <v>95.666666666666671</v>
      </c>
      <c r="AD74" s="20">
        <v>75</v>
      </c>
      <c r="AE74" s="20">
        <v>8</v>
      </c>
      <c r="AF74" s="20">
        <v>716</v>
      </c>
      <c r="AH74" s="379"/>
      <c r="AI74" s="378"/>
      <c r="AJ74" s="378"/>
      <c r="AK74" s="378"/>
      <c r="AL74" s="378"/>
      <c r="AM74" s="378"/>
      <c r="AN74" s="21"/>
      <c r="AO74" s="418"/>
      <c r="AP74" s="378"/>
      <c r="AQ74" s="378"/>
      <c r="AR74" s="378"/>
      <c r="AS74" s="378"/>
      <c r="AT74" s="378"/>
      <c r="AU74" s="21"/>
      <c r="AV74" s="418"/>
      <c r="AW74" s="378"/>
      <c r="AX74" s="378"/>
      <c r="AY74" s="378"/>
      <c r="AZ74" s="378"/>
      <c r="BA74" s="378"/>
      <c r="BB74" s="21"/>
    </row>
    <row r="75" spans="1:54" x14ac:dyDescent="0.3">
      <c r="A75" s="21" t="s">
        <v>1645</v>
      </c>
      <c r="B75" s="21" t="s">
        <v>3</v>
      </c>
      <c r="C75" s="21" t="s">
        <v>3</v>
      </c>
      <c r="D75" s="299" t="s">
        <v>1998</v>
      </c>
      <c r="E75" s="299" t="s">
        <v>1974</v>
      </c>
      <c r="F75" s="299" t="s">
        <v>1974</v>
      </c>
      <c r="G75" s="299" t="s">
        <v>1998</v>
      </c>
      <c r="H75" s="241">
        <v>243700</v>
      </c>
      <c r="I75" s="20">
        <v>166</v>
      </c>
      <c r="J75" s="20">
        <v>3</v>
      </c>
      <c r="K75" s="417">
        <v>55.333333333333336</v>
      </c>
      <c r="L75" s="243">
        <v>166</v>
      </c>
      <c r="M75" s="20">
        <v>3</v>
      </c>
      <c r="N75" s="20">
        <v>55.333333333333336</v>
      </c>
      <c r="O75" s="20">
        <v>0</v>
      </c>
      <c r="P75" s="20">
        <v>0</v>
      </c>
      <c r="Q75" s="20">
        <v>0</v>
      </c>
      <c r="R75" s="414">
        <v>0</v>
      </c>
      <c r="S75" s="378">
        <v>0</v>
      </c>
      <c r="T75" s="415">
        <v>0</v>
      </c>
      <c r="U75" s="378">
        <v>0</v>
      </c>
      <c r="V75" s="378">
        <v>0</v>
      </c>
      <c r="W75" s="378">
        <v>0</v>
      </c>
      <c r="X75" s="378">
        <v>0</v>
      </c>
      <c r="Y75" s="416">
        <v>0</v>
      </c>
      <c r="Z75" s="280"/>
      <c r="AA75" s="241">
        <v>243700</v>
      </c>
      <c r="AB75" s="417">
        <v>22</v>
      </c>
      <c r="AC75" s="417">
        <v>22</v>
      </c>
      <c r="AD75" s="20">
        <v>94</v>
      </c>
      <c r="AE75" s="20">
        <v>2</v>
      </c>
      <c r="AF75" s="20">
        <v>44</v>
      </c>
      <c r="AG75" s="200"/>
      <c r="AH75" s="450"/>
      <c r="AI75" s="444"/>
      <c r="AJ75" s="444"/>
      <c r="AK75" s="444"/>
      <c r="AL75" s="444"/>
      <c r="AM75" s="444"/>
      <c r="AN75" s="199"/>
      <c r="AO75" s="450"/>
      <c r="AP75" s="444"/>
      <c r="AQ75" s="444"/>
      <c r="AR75" s="444"/>
      <c r="AS75" s="444"/>
      <c r="AT75" s="444"/>
      <c r="AU75" s="199"/>
      <c r="AV75" s="450"/>
      <c r="AW75" s="444"/>
      <c r="AX75" s="444"/>
      <c r="AY75" s="444"/>
      <c r="AZ75" s="444"/>
      <c r="BA75" s="444"/>
      <c r="BB75" s="199"/>
    </row>
    <row r="76" spans="1:54" x14ac:dyDescent="0.3">
      <c r="A76" s="199" t="s">
        <v>1883</v>
      </c>
      <c r="B76" s="199" t="s">
        <v>16</v>
      </c>
      <c r="C76" s="199" t="s">
        <v>1020</v>
      </c>
      <c r="D76" s="441" t="s">
        <v>1020</v>
      </c>
      <c r="E76" s="441" t="s">
        <v>9</v>
      </c>
      <c r="F76" s="441" t="s">
        <v>1020</v>
      </c>
      <c r="G76" s="441" t="s">
        <v>1020</v>
      </c>
      <c r="H76" s="245">
        <v>117300</v>
      </c>
      <c r="I76" s="246" t="s">
        <v>1020</v>
      </c>
      <c r="J76" s="246" t="s">
        <v>1020</v>
      </c>
      <c r="K76" s="442" t="s">
        <v>1020</v>
      </c>
      <c r="L76" s="322" t="s">
        <v>1020</v>
      </c>
      <c r="M76" s="246" t="s">
        <v>1020</v>
      </c>
      <c r="N76" s="246" t="s">
        <v>1020</v>
      </c>
      <c r="O76" s="246" t="s">
        <v>1020</v>
      </c>
      <c r="P76" s="246" t="s">
        <v>1020</v>
      </c>
      <c r="Q76" s="246" t="s">
        <v>1020</v>
      </c>
      <c r="R76" s="443" t="s">
        <v>1020</v>
      </c>
      <c r="S76" s="444" t="s">
        <v>1020</v>
      </c>
      <c r="T76" s="445" t="s">
        <v>1020</v>
      </c>
      <c r="U76" s="444" t="s">
        <v>1020</v>
      </c>
      <c r="V76" s="444" t="s">
        <v>1020</v>
      </c>
      <c r="W76" s="444" t="s">
        <v>1020</v>
      </c>
      <c r="X76" s="444" t="s">
        <v>1020</v>
      </c>
      <c r="Y76" s="446" t="s">
        <v>1020</v>
      </c>
      <c r="Z76" s="199"/>
      <c r="AA76" s="245">
        <v>117300</v>
      </c>
      <c r="AB76" s="442">
        <v>0</v>
      </c>
      <c r="AC76" s="442">
        <v>0</v>
      </c>
      <c r="AD76" s="246">
        <v>22</v>
      </c>
      <c r="AE76" s="246">
        <v>0</v>
      </c>
      <c r="AF76" s="246">
        <v>0</v>
      </c>
      <c r="AH76" s="379"/>
      <c r="AI76" s="378"/>
      <c r="AJ76" s="378"/>
      <c r="AK76" s="378"/>
      <c r="AL76" s="378"/>
      <c r="AM76" s="378"/>
      <c r="AN76" s="21"/>
      <c r="AO76" s="418"/>
      <c r="AP76" s="378"/>
      <c r="AQ76" s="378"/>
      <c r="AR76" s="378"/>
      <c r="AS76" s="378"/>
      <c r="AT76" s="378"/>
      <c r="AU76" s="21"/>
      <c r="AV76" s="418"/>
      <c r="AW76" s="378"/>
      <c r="AX76" s="378"/>
      <c r="AY76" s="378"/>
      <c r="AZ76" s="378"/>
      <c r="BA76" s="378"/>
      <c r="BB76" s="21"/>
    </row>
    <row r="77" spans="1:54" x14ac:dyDescent="0.3">
      <c r="A77" s="21" t="s">
        <v>1132</v>
      </c>
      <c r="B77" s="21" t="s">
        <v>19</v>
      </c>
      <c r="C77" s="21" t="s">
        <v>19</v>
      </c>
      <c r="D77" s="299" t="s">
        <v>1998</v>
      </c>
      <c r="E77" s="299" t="s">
        <v>9</v>
      </c>
      <c r="F77" s="299" t="s">
        <v>9</v>
      </c>
      <c r="G77" s="299" t="s">
        <v>1998</v>
      </c>
      <c r="H77" s="241">
        <v>296000</v>
      </c>
      <c r="I77" s="20">
        <v>336</v>
      </c>
      <c r="J77" s="20">
        <v>5</v>
      </c>
      <c r="K77" s="417">
        <v>67.2</v>
      </c>
      <c r="L77" s="243">
        <v>336</v>
      </c>
      <c r="M77" s="20">
        <v>5</v>
      </c>
      <c r="N77" s="20">
        <v>67.2</v>
      </c>
      <c r="O77" s="20">
        <v>525</v>
      </c>
      <c r="P77" s="20">
        <v>10</v>
      </c>
      <c r="Q77" s="20">
        <v>52.5</v>
      </c>
      <c r="R77" s="414">
        <v>541</v>
      </c>
      <c r="S77" s="378">
        <v>10</v>
      </c>
      <c r="T77" s="415">
        <v>54.1</v>
      </c>
      <c r="U77" s="378">
        <v>1510</v>
      </c>
      <c r="V77" s="378">
        <v>19</v>
      </c>
      <c r="W77" s="378">
        <v>79.47</v>
      </c>
      <c r="X77" s="378">
        <v>1557</v>
      </c>
      <c r="Y77" s="416">
        <v>20</v>
      </c>
      <c r="Z77" s="21"/>
      <c r="AA77" s="241">
        <v>296000</v>
      </c>
      <c r="AB77" s="417">
        <v>0</v>
      </c>
      <c r="AC77" s="417">
        <v>0</v>
      </c>
      <c r="AD77" s="20">
        <v>56</v>
      </c>
      <c r="AE77" s="20">
        <v>0</v>
      </c>
      <c r="AF77" s="20">
        <v>0</v>
      </c>
      <c r="AG77" s="200"/>
      <c r="AH77" s="449"/>
      <c r="AI77" s="444"/>
      <c r="AJ77" s="444"/>
      <c r="AK77" s="444"/>
      <c r="AL77" s="444"/>
      <c r="AM77" s="444"/>
      <c r="AN77" s="199"/>
      <c r="AO77" s="450"/>
      <c r="AP77" s="444"/>
      <c r="AQ77" s="444"/>
      <c r="AR77" s="444"/>
      <c r="AS77" s="444"/>
      <c r="AT77" s="444"/>
      <c r="AU77" s="199"/>
      <c r="AV77" s="450"/>
      <c r="AW77" s="444"/>
      <c r="AX77" s="444"/>
      <c r="AY77" s="444"/>
      <c r="AZ77" s="444"/>
      <c r="BA77" s="444"/>
      <c r="BB77" s="199"/>
    </row>
    <row r="78" spans="1:54" x14ac:dyDescent="0.3">
      <c r="A78" s="21" t="s">
        <v>1134</v>
      </c>
      <c r="B78" s="21" t="s">
        <v>12</v>
      </c>
      <c r="C78" s="21" t="s">
        <v>12</v>
      </c>
      <c r="D78" s="299" t="s">
        <v>1998</v>
      </c>
      <c r="E78" s="435" t="s">
        <v>1971</v>
      </c>
      <c r="F78" s="299" t="s">
        <v>1971</v>
      </c>
      <c r="G78" s="299" t="s">
        <v>1998</v>
      </c>
      <c r="H78" s="241">
        <v>603100</v>
      </c>
      <c r="I78" s="20">
        <v>2410</v>
      </c>
      <c r="J78" s="20">
        <v>22</v>
      </c>
      <c r="K78" s="417">
        <v>109.54545454545455</v>
      </c>
      <c r="L78" s="243">
        <v>2410</v>
      </c>
      <c r="M78" s="20">
        <v>22</v>
      </c>
      <c r="N78" s="20">
        <v>109.54545454545455</v>
      </c>
      <c r="O78" s="20">
        <v>2224</v>
      </c>
      <c r="P78" s="20">
        <v>22</v>
      </c>
      <c r="Q78" s="20">
        <v>101.1</v>
      </c>
      <c r="R78" s="414">
        <v>1366</v>
      </c>
      <c r="S78" s="378">
        <v>16</v>
      </c>
      <c r="T78" s="415">
        <v>85.4</v>
      </c>
      <c r="U78" s="378">
        <v>1723</v>
      </c>
      <c r="V78" s="378">
        <v>20</v>
      </c>
      <c r="W78" s="378">
        <v>86.15</v>
      </c>
      <c r="X78" s="378">
        <v>240</v>
      </c>
      <c r="Y78" s="416">
        <v>4</v>
      </c>
      <c r="Z78" s="21"/>
      <c r="AA78" s="241">
        <v>654600</v>
      </c>
      <c r="AB78" s="417">
        <v>124.5</v>
      </c>
      <c r="AC78" s="417">
        <v>116.66666666666667</v>
      </c>
      <c r="AD78" s="20">
        <v>98</v>
      </c>
      <c r="AE78" s="20">
        <v>8</v>
      </c>
      <c r="AF78" s="20">
        <v>996</v>
      </c>
      <c r="AG78" s="200"/>
      <c r="AH78" s="449"/>
      <c r="AI78" s="444"/>
      <c r="AJ78" s="444"/>
      <c r="AK78" s="444"/>
      <c r="AL78" s="444"/>
      <c r="AM78" s="444"/>
      <c r="AN78" s="199"/>
      <c r="AO78" s="450"/>
      <c r="AP78" s="444"/>
      <c r="AQ78" s="444"/>
      <c r="AR78" s="444"/>
      <c r="AS78" s="444"/>
      <c r="AT78" s="444"/>
      <c r="AU78" s="199"/>
      <c r="AV78" s="450"/>
      <c r="AW78" s="444"/>
      <c r="AX78" s="444"/>
      <c r="AY78" s="444"/>
      <c r="AZ78" s="444"/>
      <c r="BA78" s="444"/>
      <c r="BB78" s="199"/>
    </row>
    <row r="79" spans="1:54" x14ac:dyDescent="0.3">
      <c r="A79" s="21" t="s">
        <v>1884</v>
      </c>
      <c r="B79" s="21" t="s">
        <v>22</v>
      </c>
      <c r="C79" s="21" t="s">
        <v>1020</v>
      </c>
      <c r="D79" s="299" t="s">
        <v>1020</v>
      </c>
      <c r="E79" s="299" t="s">
        <v>9</v>
      </c>
      <c r="F79" s="299" t="s">
        <v>1020</v>
      </c>
      <c r="G79" s="299" t="s">
        <v>1020</v>
      </c>
      <c r="H79" s="241">
        <v>278600</v>
      </c>
      <c r="I79" s="20">
        <v>253</v>
      </c>
      <c r="J79" s="20">
        <v>4</v>
      </c>
      <c r="K79" s="417">
        <v>63.25</v>
      </c>
      <c r="L79" s="243" t="s">
        <v>1020</v>
      </c>
      <c r="M79" s="20" t="s">
        <v>1020</v>
      </c>
      <c r="N79" s="20" t="s">
        <v>1020</v>
      </c>
      <c r="O79" s="20" t="s">
        <v>1020</v>
      </c>
      <c r="P79" s="20" t="s">
        <v>1020</v>
      </c>
      <c r="Q79" s="20" t="s">
        <v>1020</v>
      </c>
      <c r="R79" s="414" t="s">
        <v>1020</v>
      </c>
      <c r="S79" s="378" t="s">
        <v>1020</v>
      </c>
      <c r="T79" s="415" t="s">
        <v>1020</v>
      </c>
      <c r="U79" s="378" t="s">
        <v>1020</v>
      </c>
      <c r="V79" s="378" t="s">
        <v>1020</v>
      </c>
      <c r="W79" s="378" t="s">
        <v>1020</v>
      </c>
      <c r="X79" s="378" t="s">
        <v>1020</v>
      </c>
      <c r="Y79" s="416" t="s">
        <v>1020</v>
      </c>
      <c r="Z79" s="20"/>
      <c r="AA79" s="241">
        <v>278600</v>
      </c>
      <c r="AB79" s="417">
        <v>0</v>
      </c>
      <c r="AC79" s="417">
        <v>0</v>
      </c>
      <c r="AD79" s="20">
        <v>53</v>
      </c>
      <c r="AE79" s="20">
        <v>0</v>
      </c>
      <c r="AF79" s="20">
        <v>0</v>
      </c>
      <c r="AH79" s="379"/>
      <c r="AI79" s="378"/>
      <c r="AJ79" s="378"/>
      <c r="AK79" s="378"/>
      <c r="AL79" s="378"/>
      <c r="AM79" s="378"/>
      <c r="AN79" s="21"/>
      <c r="AO79" s="418"/>
      <c r="AP79" s="378"/>
      <c r="AQ79" s="378"/>
      <c r="AR79" s="378"/>
      <c r="AS79" s="378"/>
      <c r="AT79" s="378"/>
      <c r="AU79" s="21"/>
      <c r="AV79" s="418"/>
      <c r="AW79" s="378"/>
      <c r="AX79" s="378"/>
      <c r="AY79" s="378"/>
      <c r="AZ79" s="378"/>
      <c r="BA79" s="378"/>
      <c r="BB79" s="21"/>
    </row>
    <row r="80" spans="1:54" x14ac:dyDescent="0.3">
      <c r="A80" s="21" t="s">
        <v>1136</v>
      </c>
      <c r="B80" s="21" t="s">
        <v>20</v>
      </c>
      <c r="C80" s="21" t="s">
        <v>20</v>
      </c>
      <c r="D80" s="299" t="s">
        <v>1998</v>
      </c>
      <c r="E80" s="435" t="s">
        <v>1971</v>
      </c>
      <c r="F80" s="299" t="s">
        <v>1971</v>
      </c>
      <c r="G80" s="299" t="s">
        <v>1998</v>
      </c>
      <c r="H80" s="241">
        <v>362100</v>
      </c>
      <c r="I80" s="20">
        <v>1118</v>
      </c>
      <c r="J80" s="20">
        <v>17</v>
      </c>
      <c r="K80" s="417">
        <v>65.764705882352942</v>
      </c>
      <c r="L80" s="243">
        <v>1118</v>
      </c>
      <c r="M80" s="20">
        <v>17</v>
      </c>
      <c r="N80" s="20">
        <v>65.764705882352942</v>
      </c>
      <c r="O80" s="20">
        <v>397</v>
      </c>
      <c r="P80" s="20">
        <v>5</v>
      </c>
      <c r="Q80" s="20">
        <v>79.400000000000006</v>
      </c>
      <c r="R80" s="414">
        <v>787</v>
      </c>
      <c r="S80" s="378">
        <v>11</v>
      </c>
      <c r="T80" s="415">
        <v>71.5</v>
      </c>
      <c r="U80" s="378">
        <v>0</v>
      </c>
      <c r="V80" s="378">
        <v>0</v>
      </c>
      <c r="W80" s="378">
        <v>0</v>
      </c>
      <c r="X80" s="378">
        <v>0</v>
      </c>
      <c r="Y80" s="416">
        <v>0</v>
      </c>
      <c r="Z80" s="280"/>
      <c r="AA80" s="241">
        <v>496500</v>
      </c>
      <c r="AB80" s="417">
        <v>97.5</v>
      </c>
      <c r="AC80" s="417">
        <v>96</v>
      </c>
      <c r="AD80" s="20">
        <v>100</v>
      </c>
      <c r="AE80" s="20">
        <v>6</v>
      </c>
      <c r="AF80" s="20">
        <v>585</v>
      </c>
      <c r="AG80" s="200"/>
      <c r="AH80" s="450"/>
      <c r="AI80" s="444"/>
      <c r="AJ80" s="444"/>
      <c r="AK80" s="444"/>
      <c r="AL80" s="444"/>
      <c r="AM80" s="444"/>
      <c r="AN80" s="447"/>
      <c r="AO80" s="450"/>
      <c r="AP80" s="444"/>
      <c r="AQ80" s="444"/>
      <c r="AR80" s="444"/>
      <c r="AS80" s="444"/>
      <c r="AT80" s="444"/>
      <c r="AU80" s="447"/>
      <c r="AV80" s="450"/>
      <c r="AW80" s="444"/>
      <c r="AX80" s="444"/>
      <c r="AY80" s="444"/>
      <c r="AZ80" s="444"/>
      <c r="BA80" s="444"/>
      <c r="BB80" s="447"/>
    </row>
    <row r="81" spans="1:54" x14ac:dyDescent="0.3">
      <c r="A81" s="21" t="s">
        <v>1138</v>
      </c>
      <c r="B81" s="21" t="s">
        <v>18</v>
      </c>
      <c r="C81" s="21" t="s">
        <v>18</v>
      </c>
      <c r="D81" s="299" t="s">
        <v>1998</v>
      </c>
      <c r="E81" s="435" t="s">
        <v>9</v>
      </c>
      <c r="F81" s="299" t="s">
        <v>1974</v>
      </c>
      <c r="G81" s="299" t="s">
        <v>38</v>
      </c>
      <c r="H81" s="241">
        <v>362600</v>
      </c>
      <c r="I81" s="20">
        <v>1317</v>
      </c>
      <c r="J81" s="20">
        <v>20</v>
      </c>
      <c r="K81" s="417">
        <v>65.849999999999994</v>
      </c>
      <c r="L81" s="243">
        <v>1317</v>
      </c>
      <c r="M81" s="20">
        <v>20</v>
      </c>
      <c r="N81" s="20">
        <v>65.849999999999994</v>
      </c>
      <c r="O81" s="20">
        <v>27</v>
      </c>
      <c r="P81" s="20">
        <v>1</v>
      </c>
      <c r="Q81" s="20">
        <v>27</v>
      </c>
      <c r="R81" s="414">
        <v>0</v>
      </c>
      <c r="S81" s="378">
        <v>0</v>
      </c>
      <c r="T81" s="415">
        <v>0</v>
      </c>
      <c r="U81" s="378">
        <v>0</v>
      </c>
      <c r="V81" s="378">
        <v>0</v>
      </c>
      <c r="W81" s="378">
        <v>0</v>
      </c>
      <c r="X81" s="378">
        <v>0</v>
      </c>
      <c r="Y81" s="416">
        <v>0</v>
      </c>
      <c r="Z81" s="20"/>
      <c r="AA81" s="241">
        <v>299700</v>
      </c>
      <c r="AB81" s="417">
        <v>51.333333333333336</v>
      </c>
      <c r="AC81" s="417">
        <v>54.333333333333336</v>
      </c>
      <c r="AD81" s="20">
        <v>59</v>
      </c>
      <c r="AE81" s="20">
        <v>6</v>
      </c>
      <c r="AF81" s="20">
        <v>308</v>
      </c>
      <c r="AH81" s="379"/>
      <c r="AI81" s="378"/>
      <c r="AJ81" s="378"/>
      <c r="AK81" s="378"/>
      <c r="AL81" s="378"/>
      <c r="AM81" s="378"/>
      <c r="AN81" s="21"/>
      <c r="AO81" s="418"/>
      <c r="AP81" s="378"/>
      <c r="AQ81" s="378"/>
      <c r="AR81" s="378"/>
      <c r="AS81" s="378"/>
      <c r="AT81" s="378"/>
      <c r="AU81" s="21"/>
      <c r="AV81" s="418"/>
      <c r="AW81" s="378"/>
      <c r="AX81" s="378"/>
      <c r="AY81" s="378"/>
      <c r="AZ81" s="378"/>
      <c r="BA81" s="378"/>
      <c r="BB81" s="21"/>
    </row>
    <row r="82" spans="1:54" x14ac:dyDescent="0.3">
      <c r="A82" s="199" t="s">
        <v>1646</v>
      </c>
      <c r="B82" s="199" t="s">
        <v>14</v>
      </c>
      <c r="C82" s="199" t="s">
        <v>14</v>
      </c>
      <c r="D82" s="441" t="s">
        <v>1998</v>
      </c>
      <c r="E82" s="435" t="s">
        <v>9</v>
      </c>
      <c r="F82" s="441" t="s">
        <v>9</v>
      </c>
      <c r="G82" s="441" t="s">
        <v>1998</v>
      </c>
      <c r="H82" s="245">
        <v>123900</v>
      </c>
      <c r="I82" s="246">
        <v>0</v>
      </c>
      <c r="J82" s="246">
        <v>0</v>
      </c>
      <c r="K82" s="442" t="s">
        <v>1020</v>
      </c>
      <c r="L82" s="322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443">
        <v>0</v>
      </c>
      <c r="S82" s="444">
        <v>0</v>
      </c>
      <c r="T82" s="445">
        <v>0</v>
      </c>
      <c r="U82" s="444">
        <v>0</v>
      </c>
      <c r="V82" s="444">
        <v>0</v>
      </c>
      <c r="W82" s="444">
        <v>0</v>
      </c>
      <c r="X82" s="444">
        <v>0</v>
      </c>
      <c r="Y82" s="446">
        <v>0</v>
      </c>
      <c r="Z82" s="199"/>
      <c r="AA82" s="245">
        <v>123900</v>
      </c>
      <c r="AB82" s="442">
        <v>0</v>
      </c>
      <c r="AC82" s="442">
        <v>0</v>
      </c>
      <c r="AD82" s="246">
        <v>23</v>
      </c>
      <c r="AE82" s="246">
        <v>0</v>
      </c>
      <c r="AF82" s="246">
        <v>0</v>
      </c>
      <c r="AH82" s="418"/>
      <c r="AI82" s="378"/>
      <c r="AJ82" s="378"/>
      <c r="AK82" s="378"/>
      <c r="AL82" s="378"/>
      <c r="AM82" s="378"/>
      <c r="AN82" s="21"/>
      <c r="AO82" s="418"/>
      <c r="AP82" s="378"/>
      <c r="AQ82" s="378"/>
      <c r="AR82" s="378"/>
      <c r="AS82" s="378"/>
      <c r="AT82" s="378"/>
      <c r="AU82" s="21"/>
      <c r="AV82" s="418"/>
      <c r="AW82" s="378"/>
      <c r="AX82" s="378"/>
      <c r="AY82" s="378"/>
      <c r="AZ82" s="378"/>
      <c r="BA82" s="378"/>
      <c r="BB82" s="21"/>
    </row>
    <row r="83" spans="1:54" x14ac:dyDescent="0.3">
      <c r="A83" s="199" t="s">
        <v>1886</v>
      </c>
      <c r="B83" s="199" t="s">
        <v>25</v>
      </c>
      <c r="C83" s="199" t="s">
        <v>1020</v>
      </c>
      <c r="D83" s="441" t="s">
        <v>1020</v>
      </c>
      <c r="E83" s="441" t="s">
        <v>1974</v>
      </c>
      <c r="F83" s="441" t="s">
        <v>1020</v>
      </c>
      <c r="G83" s="441" t="s">
        <v>1020</v>
      </c>
      <c r="H83" s="245">
        <v>102400</v>
      </c>
      <c r="I83" s="246" t="s">
        <v>1020</v>
      </c>
      <c r="J83" s="246" t="s">
        <v>1020</v>
      </c>
      <c r="K83" s="442" t="s">
        <v>1020</v>
      </c>
      <c r="L83" s="322" t="s">
        <v>1020</v>
      </c>
      <c r="M83" s="246" t="s">
        <v>1020</v>
      </c>
      <c r="N83" s="246" t="s">
        <v>1020</v>
      </c>
      <c r="O83" s="246" t="s">
        <v>1020</v>
      </c>
      <c r="P83" s="246" t="s">
        <v>1020</v>
      </c>
      <c r="Q83" s="246" t="s">
        <v>1020</v>
      </c>
      <c r="R83" s="443" t="s">
        <v>1020</v>
      </c>
      <c r="S83" s="444" t="s">
        <v>1020</v>
      </c>
      <c r="T83" s="445" t="s">
        <v>1020</v>
      </c>
      <c r="U83" s="444" t="s">
        <v>1020</v>
      </c>
      <c r="V83" s="444" t="s">
        <v>1020</v>
      </c>
      <c r="W83" s="444" t="s">
        <v>1020</v>
      </c>
      <c r="X83" s="444" t="s">
        <v>1020</v>
      </c>
      <c r="Y83" s="446" t="s">
        <v>1020</v>
      </c>
      <c r="Z83" s="301"/>
      <c r="AA83" s="245">
        <v>102400</v>
      </c>
      <c r="AB83" s="442">
        <v>0</v>
      </c>
      <c r="AC83" s="442">
        <v>0</v>
      </c>
      <c r="AD83" s="246">
        <v>19</v>
      </c>
      <c r="AE83" s="246">
        <v>0</v>
      </c>
      <c r="AF83" s="246">
        <v>0</v>
      </c>
      <c r="AH83" s="379"/>
      <c r="AI83" s="378"/>
      <c r="AJ83" s="378"/>
      <c r="AK83" s="378"/>
      <c r="AL83" s="378"/>
      <c r="AM83" s="378"/>
      <c r="AN83" s="25"/>
      <c r="AO83" s="418"/>
      <c r="AP83" s="378"/>
      <c r="AQ83" s="378"/>
      <c r="AR83" s="378"/>
      <c r="AS83" s="378"/>
      <c r="AT83" s="378"/>
      <c r="AU83" s="25"/>
      <c r="AV83" s="418"/>
      <c r="AW83" s="378"/>
      <c r="AX83" s="378"/>
      <c r="AY83" s="378"/>
      <c r="AZ83" s="378"/>
      <c r="BA83" s="378"/>
      <c r="BB83" s="25"/>
    </row>
    <row r="84" spans="1:54" x14ac:dyDescent="0.3">
      <c r="A84" s="21" t="s">
        <v>1140</v>
      </c>
      <c r="B84" s="21" t="s">
        <v>26</v>
      </c>
      <c r="C84" s="21" t="s">
        <v>26</v>
      </c>
      <c r="D84" s="299" t="s">
        <v>1998</v>
      </c>
      <c r="E84" s="299" t="s">
        <v>9</v>
      </c>
      <c r="F84" s="299" t="s">
        <v>9</v>
      </c>
      <c r="G84" s="299" t="s">
        <v>1998</v>
      </c>
      <c r="H84" s="241">
        <v>603600</v>
      </c>
      <c r="I84" s="20">
        <v>2412</v>
      </c>
      <c r="J84" s="20">
        <v>22</v>
      </c>
      <c r="K84" s="417">
        <v>109.63636363636364</v>
      </c>
      <c r="L84" s="243">
        <v>2412</v>
      </c>
      <c r="M84" s="20">
        <v>22</v>
      </c>
      <c r="N84" s="20">
        <v>109.63636363636364</v>
      </c>
      <c r="O84" s="20">
        <v>1371</v>
      </c>
      <c r="P84" s="20">
        <v>14</v>
      </c>
      <c r="Q84" s="20">
        <v>97.9</v>
      </c>
      <c r="R84" s="414">
        <v>1477</v>
      </c>
      <c r="S84" s="378">
        <v>16</v>
      </c>
      <c r="T84" s="415">
        <v>92.3</v>
      </c>
      <c r="U84" s="378">
        <v>0</v>
      </c>
      <c r="V84" s="378">
        <v>0</v>
      </c>
      <c r="W84" s="378">
        <v>0</v>
      </c>
      <c r="X84" s="378">
        <v>0</v>
      </c>
      <c r="Y84" s="416">
        <v>0</v>
      </c>
      <c r="Z84" s="298"/>
      <c r="AA84" s="241">
        <v>509200</v>
      </c>
      <c r="AB84" s="417">
        <v>92.666666666666671</v>
      </c>
      <c r="AC84" s="417">
        <v>96</v>
      </c>
      <c r="AD84" s="20">
        <v>71</v>
      </c>
      <c r="AE84" s="20">
        <v>6</v>
      </c>
      <c r="AF84" s="20">
        <v>556</v>
      </c>
      <c r="AG84" s="200"/>
      <c r="AH84" s="450"/>
      <c r="AI84" s="444"/>
      <c r="AJ84" s="444"/>
      <c r="AK84" s="444"/>
      <c r="AL84" s="444"/>
      <c r="AM84" s="444"/>
      <c r="AN84" s="244"/>
      <c r="AO84" s="450"/>
      <c r="AP84" s="444"/>
      <c r="AQ84" s="444"/>
      <c r="AR84" s="444"/>
      <c r="AS84" s="444"/>
      <c r="AT84" s="444"/>
      <c r="AU84" s="244"/>
      <c r="AV84" s="450"/>
      <c r="AW84" s="444"/>
      <c r="AX84" s="444"/>
      <c r="AY84" s="444"/>
      <c r="AZ84" s="444"/>
      <c r="BA84" s="444"/>
      <c r="BB84" s="244"/>
    </row>
    <row r="85" spans="1:54" x14ac:dyDescent="0.3">
      <c r="A85" s="21" t="s">
        <v>1141</v>
      </c>
      <c r="B85" s="21" t="s">
        <v>12</v>
      </c>
      <c r="C85" s="21" t="s">
        <v>12</v>
      </c>
      <c r="D85" s="299" t="s">
        <v>1998</v>
      </c>
      <c r="E85" s="299" t="s">
        <v>9</v>
      </c>
      <c r="F85" s="299" t="s">
        <v>9</v>
      </c>
      <c r="G85" s="299" t="s">
        <v>1998</v>
      </c>
      <c r="H85" s="241">
        <v>422300</v>
      </c>
      <c r="I85" s="20">
        <v>1534</v>
      </c>
      <c r="J85" s="20">
        <v>20</v>
      </c>
      <c r="K85" s="417">
        <v>76.7</v>
      </c>
      <c r="L85" s="243">
        <v>1534</v>
      </c>
      <c r="M85" s="20">
        <v>20</v>
      </c>
      <c r="N85" s="20">
        <v>76.7</v>
      </c>
      <c r="O85" s="20">
        <v>1793</v>
      </c>
      <c r="P85" s="20">
        <v>21</v>
      </c>
      <c r="Q85" s="20">
        <v>85.4</v>
      </c>
      <c r="R85" s="414">
        <v>767</v>
      </c>
      <c r="S85" s="378">
        <v>9</v>
      </c>
      <c r="T85" s="415">
        <v>85.2</v>
      </c>
      <c r="U85" s="378">
        <v>56</v>
      </c>
      <c r="V85" s="378">
        <v>1</v>
      </c>
      <c r="W85" s="378">
        <v>56</v>
      </c>
      <c r="X85" s="378">
        <v>1644</v>
      </c>
      <c r="Y85" s="416">
        <v>20</v>
      </c>
      <c r="Z85" s="20"/>
      <c r="AA85" s="241">
        <v>387600</v>
      </c>
      <c r="AB85" s="417">
        <v>78</v>
      </c>
      <c r="AC85" s="417">
        <v>67</v>
      </c>
      <c r="AD85" s="20">
        <v>61</v>
      </c>
      <c r="AE85" s="20">
        <v>8</v>
      </c>
      <c r="AF85" s="20">
        <v>624</v>
      </c>
      <c r="AH85" s="379"/>
      <c r="AI85" s="378"/>
      <c r="AJ85" s="378"/>
      <c r="AK85" s="378"/>
      <c r="AL85" s="378"/>
      <c r="AM85" s="378"/>
      <c r="AN85" s="21"/>
      <c r="AO85" s="418"/>
      <c r="AP85" s="378"/>
      <c r="AQ85" s="378"/>
      <c r="AR85" s="378"/>
      <c r="AS85" s="378"/>
      <c r="AT85" s="378"/>
      <c r="AU85" s="21"/>
      <c r="AV85" s="418"/>
      <c r="AW85" s="378"/>
      <c r="AX85" s="378"/>
      <c r="AY85" s="378"/>
      <c r="AZ85" s="378"/>
      <c r="BA85" s="378"/>
      <c r="BB85" s="21"/>
    </row>
    <row r="86" spans="1:54" x14ac:dyDescent="0.3">
      <c r="A86" s="199" t="s">
        <v>1750</v>
      </c>
      <c r="B86" s="199" t="s">
        <v>14</v>
      </c>
      <c r="C86" s="199" t="s">
        <v>14</v>
      </c>
      <c r="D86" s="441" t="s">
        <v>1998</v>
      </c>
      <c r="E86" s="435" t="s">
        <v>9</v>
      </c>
      <c r="F86" s="441" t="s">
        <v>10</v>
      </c>
      <c r="G86" s="441" t="s">
        <v>38</v>
      </c>
      <c r="H86" s="245">
        <v>123900</v>
      </c>
      <c r="I86" s="246">
        <v>0</v>
      </c>
      <c r="J86" s="246">
        <v>0</v>
      </c>
      <c r="K86" s="442" t="s">
        <v>1020</v>
      </c>
      <c r="L86" s="322">
        <v>0</v>
      </c>
      <c r="M86" s="246">
        <v>0</v>
      </c>
      <c r="N86" s="246">
        <v>0</v>
      </c>
      <c r="O86" s="246">
        <v>0</v>
      </c>
      <c r="P86" s="246">
        <v>0</v>
      </c>
      <c r="Q86" s="246">
        <v>0</v>
      </c>
      <c r="R86" s="443">
        <v>0</v>
      </c>
      <c r="S86" s="444">
        <v>0</v>
      </c>
      <c r="T86" s="445">
        <v>0</v>
      </c>
      <c r="U86" s="444">
        <v>0</v>
      </c>
      <c r="V86" s="444">
        <v>0</v>
      </c>
      <c r="W86" s="444">
        <v>0</v>
      </c>
      <c r="X86" s="444">
        <v>0</v>
      </c>
      <c r="Y86" s="446">
        <v>0</v>
      </c>
      <c r="Z86" s="246"/>
      <c r="AA86" s="245">
        <v>123900</v>
      </c>
      <c r="AB86" s="442">
        <v>0</v>
      </c>
      <c r="AC86" s="442">
        <v>0</v>
      </c>
      <c r="AD86" s="246">
        <v>23</v>
      </c>
      <c r="AE86" s="246">
        <v>0</v>
      </c>
      <c r="AF86" s="246">
        <v>0</v>
      </c>
      <c r="AH86" s="379"/>
      <c r="AI86" s="378"/>
      <c r="AJ86" s="378"/>
      <c r="AK86" s="378"/>
      <c r="AL86" s="378"/>
      <c r="AM86" s="378"/>
      <c r="AN86" s="25"/>
      <c r="AO86" s="418"/>
      <c r="AP86" s="378"/>
      <c r="AQ86" s="378"/>
      <c r="AR86" s="378"/>
      <c r="AS86" s="378"/>
      <c r="AT86" s="378"/>
      <c r="AU86" s="25"/>
      <c r="AV86" s="418"/>
      <c r="AW86" s="378"/>
      <c r="AX86" s="378"/>
      <c r="AY86" s="378"/>
      <c r="AZ86" s="378"/>
      <c r="BA86" s="378"/>
      <c r="BB86" s="25"/>
    </row>
    <row r="87" spans="1:54" x14ac:dyDescent="0.3">
      <c r="A87" s="21" t="s">
        <v>1145</v>
      </c>
      <c r="B87" s="21" t="s">
        <v>25</v>
      </c>
      <c r="C87" s="21" t="s">
        <v>25</v>
      </c>
      <c r="D87" s="299" t="s">
        <v>1998</v>
      </c>
      <c r="E87" s="435" t="s">
        <v>9</v>
      </c>
      <c r="F87" s="299" t="s">
        <v>1971</v>
      </c>
      <c r="G87" s="299" t="s">
        <v>38</v>
      </c>
      <c r="H87" s="241">
        <v>432200</v>
      </c>
      <c r="I87" s="20">
        <v>1581</v>
      </c>
      <c r="J87" s="20">
        <v>20</v>
      </c>
      <c r="K87" s="417">
        <v>79.05</v>
      </c>
      <c r="L87" s="243">
        <v>1581</v>
      </c>
      <c r="M87" s="20">
        <v>20</v>
      </c>
      <c r="N87" s="20">
        <v>79.05</v>
      </c>
      <c r="O87" s="20">
        <v>1058</v>
      </c>
      <c r="P87" s="20">
        <v>14</v>
      </c>
      <c r="Q87" s="20">
        <v>75.599999999999994</v>
      </c>
      <c r="R87" s="414">
        <v>1336</v>
      </c>
      <c r="S87" s="378">
        <v>16</v>
      </c>
      <c r="T87" s="415">
        <v>83.5</v>
      </c>
      <c r="U87" s="378">
        <v>975</v>
      </c>
      <c r="V87" s="378">
        <v>15</v>
      </c>
      <c r="W87" s="378">
        <v>65</v>
      </c>
      <c r="X87" s="378">
        <v>1451</v>
      </c>
      <c r="Y87" s="416">
        <v>21</v>
      </c>
      <c r="Z87" s="20"/>
      <c r="AA87" s="241">
        <v>445300</v>
      </c>
      <c r="AB87" s="417">
        <v>79.5</v>
      </c>
      <c r="AC87" s="417">
        <v>85.666666666666671</v>
      </c>
      <c r="AD87" s="20">
        <v>78</v>
      </c>
      <c r="AE87" s="20">
        <v>8</v>
      </c>
      <c r="AF87" s="20">
        <v>636</v>
      </c>
      <c r="AH87" s="379"/>
      <c r="AI87" s="378"/>
      <c r="AJ87" s="378"/>
      <c r="AK87" s="378"/>
      <c r="AL87" s="378"/>
      <c r="AM87" s="378"/>
      <c r="AN87" s="25"/>
      <c r="AO87" s="418"/>
      <c r="AP87" s="378"/>
      <c r="AQ87" s="378"/>
      <c r="AR87" s="378"/>
      <c r="AS87" s="378"/>
      <c r="AT87" s="378"/>
      <c r="AU87" s="25"/>
      <c r="AV87" s="418"/>
      <c r="AW87" s="378"/>
      <c r="AX87" s="378"/>
      <c r="AY87" s="378"/>
      <c r="AZ87" s="378"/>
      <c r="BA87" s="378"/>
      <c r="BB87" s="25"/>
    </row>
    <row r="88" spans="1:54" x14ac:dyDescent="0.3">
      <c r="A88" s="21" t="s">
        <v>1147</v>
      </c>
      <c r="B88" s="21" t="s">
        <v>18</v>
      </c>
      <c r="C88" s="21" t="s">
        <v>18</v>
      </c>
      <c r="D88" s="299" t="s">
        <v>1998</v>
      </c>
      <c r="E88" s="435" t="s">
        <v>9</v>
      </c>
      <c r="F88" s="299" t="s">
        <v>1972</v>
      </c>
      <c r="G88" s="299" t="s">
        <v>38</v>
      </c>
      <c r="H88" s="241">
        <v>486800</v>
      </c>
      <c r="I88" s="20">
        <v>1680</v>
      </c>
      <c r="J88" s="20">
        <v>19</v>
      </c>
      <c r="K88" s="417">
        <v>88.421052631578945</v>
      </c>
      <c r="L88" s="243">
        <v>1680</v>
      </c>
      <c r="M88" s="20">
        <v>19</v>
      </c>
      <c r="N88" s="20">
        <v>88.421052631578945</v>
      </c>
      <c r="O88" s="20">
        <v>992</v>
      </c>
      <c r="P88" s="20">
        <v>10</v>
      </c>
      <c r="Q88" s="20">
        <v>99.2</v>
      </c>
      <c r="R88" s="414">
        <v>1658</v>
      </c>
      <c r="S88" s="378">
        <v>16</v>
      </c>
      <c r="T88" s="415">
        <v>103.6</v>
      </c>
      <c r="U88" s="378">
        <v>2271</v>
      </c>
      <c r="V88" s="378">
        <v>22</v>
      </c>
      <c r="W88" s="378">
        <v>103.23</v>
      </c>
      <c r="X88" s="378">
        <v>2124</v>
      </c>
      <c r="Y88" s="416">
        <v>20</v>
      </c>
      <c r="Z88" s="21"/>
      <c r="AA88" s="241">
        <v>414900</v>
      </c>
      <c r="AB88" s="417">
        <v>76</v>
      </c>
      <c r="AC88" s="417">
        <v>76.666666666666671</v>
      </c>
      <c r="AD88" s="20">
        <v>72</v>
      </c>
      <c r="AE88" s="20">
        <v>5</v>
      </c>
      <c r="AF88" s="20">
        <v>380</v>
      </c>
      <c r="AH88" s="379"/>
      <c r="AI88" s="378"/>
      <c r="AJ88" s="378"/>
      <c r="AK88" s="378"/>
      <c r="AL88" s="378"/>
      <c r="AM88" s="378"/>
      <c r="AN88" s="63"/>
      <c r="AO88" s="418"/>
      <c r="AP88" s="378"/>
      <c r="AQ88" s="378"/>
      <c r="AR88" s="378"/>
      <c r="AS88" s="378"/>
      <c r="AT88" s="378"/>
      <c r="AU88" s="63"/>
      <c r="AV88" s="418"/>
      <c r="AW88" s="378"/>
      <c r="AX88" s="378"/>
      <c r="AY88" s="378"/>
      <c r="AZ88" s="378"/>
      <c r="BA88" s="378"/>
      <c r="BB88" s="63"/>
    </row>
    <row r="89" spans="1:54" x14ac:dyDescent="0.3">
      <c r="A89" s="199" t="s">
        <v>1149</v>
      </c>
      <c r="B89" s="199" t="s">
        <v>26</v>
      </c>
      <c r="C89" s="199" t="s">
        <v>1020</v>
      </c>
      <c r="D89" s="441" t="s">
        <v>1020</v>
      </c>
      <c r="E89" s="441" t="s">
        <v>9</v>
      </c>
      <c r="F89" s="441" t="s">
        <v>1020</v>
      </c>
      <c r="G89" s="441" t="s">
        <v>1020</v>
      </c>
      <c r="H89" s="245">
        <v>188300</v>
      </c>
      <c r="I89" s="246">
        <v>57</v>
      </c>
      <c r="J89" s="246">
        <v>1</v>
      </c>
      <c r="K89" s="442">
        <v>57</v>
      </c>
      <c r="L89" s="322" t="s">
        <v>1020</v>
      </c>
      <c r="M89" s="246" t="s">
        <v>1020</v>
      </c>
      <c r="N89" s="246" t="s">
        <v>1020</v>
      </c>
      <c r="O89" s="246" t="s">
        <v>1020</v>
      </c>
      <c r="P89" s="246" t="s">
        <v>1020</v>
      </c>
      <c r="Q89" s="246" t="s">
        <v>1020</v>
      </c>
      <c r="R89" s="443" t="s">
        <v>1020</v>
      </c>
      <c r="S89" s="444" t="s">
        <v>1020</v>
      </c>
      <c r="T89" s="445" t="s">
        <v>1020</v>
      </c>
      <c r="U89" s="444" t="s">
        <v>1020</v>
      </c>
      <c r="V89" s="444" t="s">
        <v>1020</v>
      </c>
      <c r="W89" s="444" t="s">
        <v>1020</v>
      </c>
      <c r="X89" s="444" t="s">
        <v>1020</v>
      </c>
      <c r="Y89" s="446" t="s">
        <v>1020</v>
      </c>
      <c r="Z89" s="246"/>
      <c r="AA89" s="245">
        <v>188300</v>
      </c>
      <c r="AB89" s="442">
        <v>0</v>
      </c>
      <c r="AC89" s="442">
        <v>0</v>
      </c>
      <c r="AD89" s="246">
        <v>36</v>
      </c>
      <c r="AE89" s="246">
        <v>0</v>
      </c>
      <c r="AF89" s="246">
        <v>0</v>
      </c>
      <c r="AH89" s="418"/>
      <c r="AI89" s="378"/>
      <c r="AJ89" s="378"/>
      <c r="AK89" s="378"/>
      <c r="AL89" s="378"/>
      <c r="AM89" s="378"/>
      <c r="AN89" s="25"/>
      <c r="AO89" s="418"/>
      <c r="AP89" s="378"/>
      <c r="AQ89" s="378"/>
      <c r="AR89" s="378"/>
      <c r="AS89" s="378"/>
      <c r="AT89" s="378"/>
      <c r="AU89" s="25"/>
      <c r="AV89" s="418"/>
      <c r="AW89" s="378"/>
      <c r="AX89" s="378"/>
      <c r="AY89" s="378"/>
      <c r="AZ89" s="378"/>
      <c r="BA89" s="378"/>
      <c r="BB89" s="25"/>
    </row>
    <row r="90" spans="1:54" x14ac:dyDescent="0.3">
      <c r="A90" s="21" t="s">
        <v>1150</v>
      </c>
      <c r="B90" s="21" t="s">
        <v>3</v>
      </c>
      <c r="C90" s="21" t="s">
        <v>3</v>
      </c>
      <c r="D90" s="299" t="s">
        <v>1998</v>
      </c>
      <c r="E90" s="299" t="s">
        <v>9</v>
      </c>
      <c r="F90" s="299" t="s">
        <v>9</v>
      </c>
      <c r="G90" s="299" t="s">
        <v>1998</v>
      </c>
      <c r="H90" s="241">
        <v>311500</v>
      </c>
      <c r="I90" s="20">
        <v>679</v>
      </c>
      <c r="J90" s="20">
        <v>12</v>
      </c>
      <c r="K90" s="417">
        <v>56.583333333333336</v>
      </c>
      <c r="L90" s="243">
        <v>679</v>
      </c>
      <c r="M90" s="20">
        <v>12</v>
      </c>
      <c r="N90" s="20">
        <v>56.583333333333336</v>
      </c>
      <c r="O90" s="20">
        <v>1583</v>
      </c>
      <c r="P90" s="20">
        <v>21</v>
      </c>
      <c r="Q90" s="20">
        <v>75.400000000000006</v>
      </c>
      <c r="R90" s="414">
        <v>182</v>
      </c>
      <c r="S90" s="378">
        <v>2</v>
      </c>
      <c r="T90" s="415">
        <v>91</v>
      </c>
      <c r="U90" s="378">
        <v>985</v>
      </c>
      <c r="V90" s="378">
        <v>13</v>
      </c>
      <c r="W90" s="378">
        <v>75.77</v>
      </c>
      <c r="X90" s="378">
        <v>1002</v>
      </c>
      <c r="Y90" s="416">
        <v>16</v>
      </c>
      <c r="Z90" s="21"/>
      <c r="AA90" s="241">
        <v>267200</v>
      </c>
      <c r="AB90" s="417">
        <v>49</v>
      </c>
      <c r="AC90" s="417">
        <v>47.333333333333336</v>
      </c>
      <c r="AD90" s="20">
        <v>52</v>
      </c>
      <c r="AE90" s="20">
        <v>6</v>
      </c>
      <c r="AF90" s="20">
        <v>294</v>
      </c>
      <c r="AH90" s="379"/>
      <c r="AI90" s="378"/>
      <c r="AJ90" s="378"/>
      <c r="AK90" s="378"/>
      <c r="AL90" s="378"/>
      <c r="AM90" s="378"/>
      <c r="AN90" s="63"/>
      <c r="AO90" s="418"/>
      <c r="AP90" s="378"/>
      <c r="AQ90" s="378"/>
      <c r="AR90" s="378"/>
      <c r="AS90" s="378"/>
      <c r="AT90" s="378"/>
      <c r="AU90" s="63"/>
      <c r="AV90" s="418"/>
      <c r="AW90" s="378"/>
      <c r="AX90" s="378"/>
      <c r="AY90" s="378"/>
      <c r="AZ90" s="378"/>
      <c r="BA90" s="378"/>
      <c r="BB90" s="63"/>
    </row>
    <row r="91" spans="1:54" x14ac:dyDescent="0.3">
      <c r="A91" s="21" t="s">
        <v>972</v>
      </c>
      <c r="B91" s="21" t="s">
        <v>25</v>
      </c>
      <c r="C91" s="21" t="s">
        <v>25</v>
      </c>
      <c r="D91" s="299" t="s">
        <v>1998</v>
      </c>
      <c r="E91" s="299" t="s">
        <v>9</v>
      </c>
      <c r="F91" s="299" t="s">
        <v>9</v>
      </c>
      <c r="G91" s="299" t="s">
        <v>1998</v>
      </c>
      <c r="H91" s="241">
        <v>308600</v>
      </c>
      <c r="I91" s="20">
        <v>955</v>
      </c>
      <c r="J91" s="20">
        <v>17</v>
      </c>
      <c r="K91" s="417">
        <v>56.176470588235297</v>
      </c>
      <c r="L91" s="243">
        <v>955</v>
      </c>
      <c r="M91" s="20">
        <v>17</v>
      </c>
      <c r="N91" s="20">
        <v>56.176470588235297</v>
      </c>
      <c r="O91" s="20">
        <v>678</v>
      </c>
      <c r="P91" s="20">
        <v>10</v>
      </c>
      <c r="Q91" s="20">
        <v>67.8</v>
      </c>
      <c r="R91" s="414">
        <v>10</v>
      </c>
      <c r="S91" s="378">
        <v>1</v>
      </c>
      <c r="T91" s="415">
        <v>10</v>
      </c>
      <c r="U91" s="378">
        <v>0</v>
      </c>
      <c r="V91" s="378">
        <v>0</v>
      </c>
      <c r="W91" s="378">
        <v>0</v>
      </c>
      <c r="X91" s="378">
        <v>0</v>
      </c>
      <c r="Y91" s="416">
        <v>0</v>
      </c>
      <c r="Z91" s="280"/>
      <c r="AA91" s="241">
        <v>308600</v>
      </c>
      <c r="AB91" s="417">
        <v>0</v>
      </c>
      <c r="AC91" s="417">
        <v>0</v>
      </c>
      <c r="AD91" s="20">
        <v>58</v>
      </c>
      <c r="AE91" s="20">
        <v>0</v>
      </c>
      <c r="AF91" s="20">
        <v>0</v>
      </c>
      <c r="AH91" s="379"/>
      <c r="AI91" s="378"/>
      <c r="AJ91" s="378"/>
      <c r="AK91" s="378"/>
      <c r="AL91" s="378"/>
      <c r="AM91" s="378"/>
      <c r="AN91" s="25"/>
      <c r="AO91" s="418"/>
      <c r="AP91" s="378"/>
      <c r="AQ91" s="378"/>
      <c r="AR91" s="378"/>
      <c r="AS91" s="378"/>
      <c r="AT91" s="378"/>
      <c r="AU91" s="25"/>
      <c r="AV91" s="418"/>
      <c r="AW91" s="378"/>
      <c r="AX91" s="378"/>
      <c r="AY91" s="378"/>
      <c r="AZ91" s="378"/>
      <c r="BA91" s="378"/>
      <c r="BB91" s="25"/>
    </row>
    <row r="92" spans="1:54" x14ac:dyDescent="0.3">
      <c r="A92" s="199" t="s">
        <v>1890</v>
      </c>
      <c r="B92" s="199" t="s">
        <v>24</v>
      </c>
      <c r="C92" s="199" t="s">
        <v>1020</v>
      </c>
      <c r="D92" s="441" t="s">
        <v>1020</v>
      </c>
      <c r="E92" s="441" t="s">
        <v>9</v>
      </c>
      <c r="F92" s="441" t="s">
        <v>1020</v>
      </c>
      <c r="G92" s="441" t="s">
        <v>1020</v>
      </c>
      <c r="H92" s="245">
        <v>102400</v>
      </c>
      <c r="I92" s="246" t="s">
        <v>1020</v>
      </c>
      <c r="J92" s="246" t="s">
        <v>1020</v>
      </c>
      <c r="K92" s="442" t="s">
        <v>1020</v>
      </c>
      <c r="L92" s="322" t="s">
        <v>1020</v>
      </c>
      <c r="M92" s="246" t="s">
        <v>1020</v>
      </c>
      <c r="N92" s="246" t="s">
        <v>1020</v>
      </c>
      <c r="O92" s="246" t="s">
        <v>1020</v>
      </c>
      <c r="P92" s="246" t="s">
        <v>1020</v>
      </c>
      <c r="Q92" s="246" t="s">
        <v>1020</v>
      </c>
      <c r="R92" s="443" t="s">
        <v>1020</v>
      </c>
      <c r="S92" s="444" t="s">
        <v>1020</v>
      </c>
      <c r="T92" s="445" t="s">
        <v>1020</v>
      </c>
      <c r="U92" s="444" t="s">
        <v>1020</v>
      </c>
      <c r="V92" s="444" t="s">
        <v>1020</v>
      </c>
      <c r="W92" s="444" t="s">
        <v>1020</v>
      </c>
      <c r="X92" s="444" t="s">
        <v>1020</v>
      </c>
      <c r="Y92" s="446" t="s">
        <v>1020</v>
      </c>
      <c r="Z92" s="246"/>
      <c r="AA92" s="245">
        <v>102400</v>
      </c>
      <c r="AB92" s="442">
        <v>0</v>
      </c>
      <c r="AC92" s="442">
        <v>0</v>
      </c>
      <c r="AD92" s="246">
        <v>19</v>
      </c>
      <c r="AE92" s="246">
        <v>0</v>
      </c>
      <c r="AF92" s="246">
        <v>0</v>
      </c>
      <c r="AH92" s="379"/>
      <c r="AI92" s="378"/>
      <c r="AJ92" s="378"/>
      <c r="AK92" s="378"/>
      <c r="AL92" s="378"/>
      <c r="AM92" s="378"/>
      <c r="AN92" s="20"/>
      <c r="AO92" s="418"/>
      <c r="AP92" s="378"/>
      <c r="AQ92" s="378"/>
      <c r="AR92" s="378"/>
      <c r="AS92" s="378"/>
      <c r="AT92" s="378"/>
      <c r="AU92" s="20"/>
      <c r="AV92" s="418"/>
      <c r="AW92" s="378"/>
      <c r="AX92" s="378"/>
      <c r="AY92" s="378"/>
      <c r="AZ92" s="378"/>
      <c r="BA92" s="378"/>
      <c r="BB92" s="20"/>
    </row>
    <row r="93" spans="1:54" x14ac:dyDescent="0.3">
      <c r="A93" s="21" t="s">
        <v>1153</v>
      </c>
      <c r="B93" s="21" t="s">
        <v>17</v>
      </c>
      <c r="C93" s="21" t="s">
        <v>17</v>
      </c>
      <c r="D93" s="299" t="s">
        <v>1998</v>
      </c>
      <c r="E93" s="299" t="s">
        <v>1971</v>
      </c>
      <c r="F93" s="299" t="s">
        <v>1971</v>
      </c>
      <c r="G93" s="299" t="s">
        <v>1998</v>
      </c>
      <c r="H93" s="241">
        <v>506500</v>
      </c>
      <c r="I93" s="20">
        <v>1932</v>
      </c>
      <c r="J93" s="20">
        <v>21</v>
      </c>
      <c r="K93" s="417">
        <v>92</v>
      </c>
      <c r="L93" s="243">
        <v>1932</v>
      </c>
      <c r="M93" s="20">
        <v>21</v>
      </c>
      <c r="N93" s="20">
        <v>92</v>
      </c>
      <c r="O93" s="20">
        <v>1611</v>
      </c>
      <c r="P93" s="20">
        <v>18</v>
      </c>
      <c r="Q93" s="20">
        <v>89.5</v>
      </c>
      <c r="R93" s="414">
        <v>1342</v>
      </c>
      <c r="S93" s="378">
        <v>16</v>
      </c>
      <c r="T93" s="415">
        <v>83.9</v>
      </c>
      <c r="U93" s="378">
        <v>1734</v>
      </c>
      <c r="V93" s="378">
        <v>20</v>
      </c>
      <c r="W93" s="378">
        <v>86.7</v>
      </c>
      <c r="X93" s="378">
        <v>1285</v>
      </c>
      <c r="Y93" s="416">
        <v>18</v>
      </c>
      <c r="Z93" s="21"/>
      <c r="AA93" s="241">
        <v>487600</v>
      </c>
      <c r="AB93" s="417">
        <v>80.5</v>
      </c>
      <c r="AC93" s="417">
        <v>87.333333333333329</v>
      </c>
      <c r="AD93" s="20">
        <v>107</v>
      </c>
      <c r="AE93" s="20">
        <v>4</v>
      </c>
      <c r="AF93" s="20">
        <v>322</v>
      </c>
      <c r="AG93" s="200"/>
      <c r="AH93" s="449"/>
      <c r="AI93" s="444"/>
      <c r="AJ93" s="444"/>
      <c r="AK93" s="444"/>
      <c r="AL93" s="444"/>
      <c r="AM93" s="444"/>
      <c r="AN93" s="199"/>
      <c r="AO93" s="450"/>
      <c r="AP93" s="444"/>
      <c r="AQ93" s="444"/>
      <c r="AR93" s="444"/>
      <c r="AS93" s="444"/>
      <c r="AT93" s="444"/>
      <c r="AU93" s="199"/>
      <c r="AV93" s="450"/>
      <c r="AW93" s="444"/>
      <c r="AX93" s="444"/>
      <c r="AY93" s="444"/>
      <c r="AZ93" s="444"/>
      <c r="BA93" s="444"/>
      <c r="BB93" s="199"/>
    </row>
    <row r="94" spans="1:54" x14ac:dyDescent="0.3">
      <c r="A94" s="199" t="s">
        <v>1652</v>
      </c>
      <c r="B94" s="199" t="s">
        <v>19</v>
      </c>
      <c r="C94" s="199" t="s">
        <v>19</v>
      </c>
      <c r="D94" s="441" t="s">
        <v>1998</v>
      </c>
      <c r="E94" s="435" t="s">
        <v>1971</v>
      </c>
      <c r="F94" s="441" t="s">
        <v>9</v>
      </c>
      <c r="G94" s="441" t="s">
        <v>38</v>
      </c>
      <c r="H94" s="245">
        <v>123900</v>
      </c>
      <c r="I94" s="246">
        <v>0</v>
      </c>
      <c r="J94" s="246">
        <v>0</v>
      </c>
      <c r="K94" s="442" t="s">
        <v>1020</v>
      </c>
      <c r="L94" s="322">
        <v>0</v>
      </c>
      <c r="M94" s="246">
        <v>0</v>
      </c>
      <c r="N94" s="246">
        <v>0</v>
      </c>
      <c r="O94" s="246">
        <v>0</v>
      </c>
      <c r="P94" s="246">
        <v>0</v>
      </c>
      <c r="Q94" s="246">
        <v>0</v>
      </c>
      <c r="R94" s="443">
        <v>0</v>
      </c>
      <c r="S94" s="444">
        <v>0</v>
      </c>
      <c r="T94" s="445">
        <v>0</v>
      </c>
      <c r="U94" s="444">
        <v>0</v>
      </c>
      <c r="V94" s="444">
        <v>0</v>
      </c>
      <c r="W94" s="444">
        <v>0</v>
      </c>
      <c r="X94" s="444">
        <v>0</v>
      </c>
      <c r="Y94" s="446">
        <v>0</v>
      </c>
      <c r="Z94" s="372"/>
      <c r="AA94" s="245">
        <v>123900</v>
      </c>
      <c r="AB94" s="442">
        <v>0</v>
      </c>
      <c r="AC94" s="442">
        <v>0</v>
      </c>
      <c r="AD94" s="246">
        <v>23</v>
      </c>
      <c r="AE94" s="246">
        <v>0</v>
      </c>
      <c r="AF94" s="246">
        <v>0</v>
      </c>
      <c r="AH94" s="379"/>
      <c r="AI94" s="378"/>
      <c r="AJ94" s="378"/>
      <c r="AK94" s="378"/>
      <c r="AL94" s="378"/>
      <c r="AM94" s="378"/>
      <c r="AN94" s="25"/>
      <c r="AO94" s="418"/>
      <c r="AP94" s="378"/>
      <c r="AQ94" s="378"/>
      <c r="AR94" s="378"/>
      <c r="AS94" s="378"/>
      <c r="AT94" s="378"/>
      <c r="AU94" s="25"/>
      <c r="AV94" s="418"/>
      <c r="AW94" s="378"/>
      <c r="AX94" s="378"/>
      <c r="AY94" s="378"/>
      <c r="AZ94" s="378"/>
      <c r="BA94" s="378"/>
      <c r="BB94" s="25"/>
    </row>
    <row r="95" spans="1:54" x14ac:dyDescent="0.3">
      <c r="A95" s="21" t="s">
        <v>1158</v>
      </c>
      <c r="B95" s="21" t="s">
        <v>17</v>
      </c>
      <c r="C95" s="21" t="s">
        <v>17</v>
      </c>
      <c r="D95" s="299" t="s">
        <v>1998</v>
      </c>
      <c r="E95" s="299" t="s">
        <v>9</v>
      </c>
      <c r="F95" s="299" t="s">
        <v>9</v>
      </c>
      <c r="G95" s="299" t="s">
        <v>1998</v>
      </c>
      <c r="H95" s="241">
        <v>333100</v>
      </c>
      <c r="I95" s="20">
        <v>847</v>
      </c>
      <c r="J95" s="20">
        <v>14</v>
      </c>
      <c r="K95" s="417">
        <v>60.5</v>
      </c>
      <c r="L95" s="243">
        <v>847</v>
      </c>
      <c r="M95" s="20">
        <v>14</v>
      </c>
      <c r="N95" s="20">
        <v>60.5</v>
      </c>
      <c r="O95" s="20">
        <v>557</v>
      </c>
      <c r="P95" s="20">
        <v>10</v>
      </c>
      <c r="Q95" s="20">
        <v>55.7</v>
      </c>
      <c r="R95" s="414">
        <v>49</v>
      </c>
      <c r="S95" s="378">
        <v>1</v>
      </c>
      <c r="T95" s="415">
        <v>49</v>
      </c>
      <c r="U95" s="378">
        <v>0</v>
      </c>
      <c r="V95" s="378">
        <v>0</v>
      </c>
      <c r="W95" s="378">
        <v>0</v>
      </c>
      <c r="X95" s="378">
        <v>0</v>
      </c>
      <c r="Y95" s="416">
        <v>0</v>
      </c>
      <c r="Z95" s="298"/>
      <c r="AA95" s="241">
        <v>333100</v>
      </c>
      <c r="AB95" s="417">
        <v>69.5</v>
      </c>
      <c r="AC95" s="417">
        <v>69.5</v>
      </c>
      <c r="AD95" s="20">
        <v>49</v>
      </c>
      <c r="AE95" s="20">
        <v>2</v>
      </c>
      <c r="AF95" s="20">
        <v>139</v>
      </c>
      <c r="AG95" s="200"/>
      <c r="AH95" s="449"/>
      <c r="AI95" s="444"/>
      <c r="AJ95" s="444"/>
      <c r="AK95" s="444"/>
      <c r="AL95" s="444"/>
      <c r="AM95" s="444"/>
      <c r="AN95" s="278"/>
      <c r="AO95" s="450"/>
      <c r="AP95" s="444"/>
      <c r="AQ95" s="444"/>
      <c r="AR95" s="444"/>
      <c r="AS95" s="444"/>
      <c r="AT95" s="444"/>
      <c r="AU95" s="451"/>
      <c r="AV95" s="450"/>
      <c r="AW95" s="444"/>
      <c r="AX95" s="444"/>
      <c r="AY95" s="444"/>
      <c r="AZ95" s="444"/>
      <c r="BA95" s="444"/>
      <c r="BB95" s="451"/>
    </row>
    <row r="96" spans="1:54" x14ac:dyDescent="0.3">
      <c r="A96" s="21" t="s">
        <v>1159</v>
      </c>
      <c r="B96" s="21" t="s">
        <v>23</v>
      </c>
      <c r="C96" s="21" t="s">
        <v>23</v>
      </c>
      <c r="D96" s="299" t="s">
        <v>1998</v>
      </c>
      <c r="E96" s="435" t="s">
        <v>1971</v>
      </c>
      <c r="F96" s="299" t="s">
        <v>1972</v>
      </c>
      <c r="G96" s="299" t="s">
        <v>38</v>
      </c>
      <c r="H96" s="241">
        <v>403300</v>
      </c>
      <c r="I96" s="20">
        <v>1172</v>
      </c>
      <c r="J96" s="20">
        <v>16</v>
      </c>
      <c r="K96" s="417">
        <v>73.25</v>
      </c>
      <c r="L96" s="243">
        <v>1172</v>
      </c>
      <c r="M96" s="20">
        <v>16</v>
      </c>
      <c r="N96" s="20">
        <v>73.25</v>
      </c>
      <c r="O96" s="20">
        <v>482</v>
      </c>
      <c r="P96" s="20">
        <v>10</v>
      </c>
      <c r="Q96" s="20">
        <v>48.2</v>
      </c>
      <c r="R96" s="414">
        <v>633</v>
      </c>
      <c r="S96" s="378">
        <v>11</v>
      </c>
      <c r="T96" s="415">
        <v>57.5</v>
      </c>
      <c r="U96" s="378">
        <v>340</v>
      </c>
      <c r="V96" s="378">
        <v>7</v>
      </c>
      <c r="W96" s="378">
        <v>48.57</v>
      </c>
      <c r="X96" s="378">
        <v>222</v>
      </c>
      <c r="Y96" s="416">
        <v>5</v>
      </c>
      <c r="Z96" s="298"/>
      <c r="AA96" s="241">
        <v>383400</v>
      </c>
      <c r="AB96" s="417">
        <v>73</v>
      </c>
      <c r="AC96" s="417">
        <v>63</v>
      </c>
      <c r="AD96" s="20">
        <v>112</v>
      </c>
      <c r="AE96" s="20">
        <v>6</v>
      </c>
      <c r="AF96" s="20">
        <v>438</v>
      </c>
      <c r="AH96" s="379"/>
      <c r="AI96" s="378"/>
      <c r="AJ96" s="378"/>
      <c r="AK96" s="378"/>
      <c r="AL96" s="378"/>
      <c r="AM96" s="378"/>
      <c r="AN96" s="203"/>
      <c r="AO96" s="418"/>
      <c r="AP96" s="378"/>
      <c r="AQ96" s="378"/>
      <c r="AR96" s="378"/>
      <c r="AS96" s="378"/>
      <c r="AT96" s="378"/>
      <c r="AU96" s="203"/>
      <c r="AV96" s="418"/>
      <c r="AW96" s="378"/>
      <c r="AX96" s="378"/>
      <c r="AY96" s="378"/>
      <c r="AZ96" s="378"/>
      <c r="BA96" s="378"/>
      <c r="BB96" s="203"/>
    </row>
    <row r="97" spans="1:55" x14ac:dyDescent="0.3">
      <c r="A97" s="199" t="s">
        <v>1513</v>
      </c>
      <c r="B97" s="199" t="s">
        <v>19</v>
      </c>
      <c r="C97" s="199" t="s">
        <v>19</v>
      </c>
      <c r="D97" s="441" t="s">
        <v>1998</v>
      </c>
      <c r="E97" s="441" t="s">
        <v>9</v>
      </c>
      <c r="F97" s="441" t="s">
        <v>9</v>
      </c>
      <c r="G97" s="441" t="s">
        <v>1998</v>
      </c>
      <c r="H97" s="245">
        <v>123900</v>
      </c>
      <c r="I97" s="246">
        <v>0</v>
      </c>
      <c r="J97" s="246">
        <v>0</v>
      </c>
      <c r="K97" s="442" t="s">
        <v>1020</v>
      </c>
      <c r="L97" s="322">
        <v>0</v>
      </c>
      <c r="M97" s="246">
        <v>0</v>
      </c>
      <c r="N97" s="246">
        <v>0</v>
      </c>
      <c r="O97" s="246">
        <v>0</v>
      </c>
      <c r="P97" s="246">
        <v>0</v>
      </c>
      <c r="Q97" s="246">
        <v>0</v>
      </c>
      <c r="R97" s="443">
        <v>0</v>
      </c>
      <c r="S97" s="444">
        <v>0</v>
      </c>
      <c r="T97" s="445">
        <v>0</v>
      </c>
      <c r="U97" s="444">
        <v>0</v>
      </c>
      <c r="V97" s="444">
        <v>0</v>
      </c>
      <c r="W97" s="444">
        <v>0</v>
      </c>
      <c r="X97" s="444">
        <v>0</v>
      </c>
      <c r="Y97" s="446">
        <v>0</v>
      </c>
      <c r="Z97" s="372"/>
      <c r="AA97" s="245">
        <v>123900</v>
      </c>
      <c r="AB97" s="442">
        <v>0</v>
      </c>
      <c r="AC97" s="442">
        <v>0</v>
      </c>
      <c r="AD97" s="246">
        <v>23</v>
      </c>
      <c r="AE97" s="246">
        <v>0</v>
      </c>
      <c r="AF97" s="246">
        <v>0</v>
      </c>
      <c r="AH97" s="379"/>
      <c r="AI97" s="378"/>
      <c r="AJ97" s="378"/>
      <c r="AK97" s="378"/>
      <c r="AL97" s="378"/>
      <c r="AM97" s="378"/>
      <c r="AN97" s="63"/>
      <c r="AO97" s="418"/>
      <c r="AP97" s="378"/>
      <c r="AQ97" s="378"/>
      <c r="AR97" s="378"/>
      <c r="AS97" s="378"/>
      <c r="AT97" s="378"/>
      <c r="AU97" s="63"/>
      <c r="AV97" s="418"/>
      <c r="AW97" s="378"/>
      <c r="AX97" s="378"/>
      <c r="AY97" s="378"/>
      <c r="AZ97" s="378"/>
      <c r="BA97" s="378"/>
      <c r="BB97" s="63"/>
    </row>
    <row r="98" spans="1:55" x14ac:dyDescent="0.3">
      <c r="A98" s="21" t="s">
        <v>1164</v>
      </c>
      <c r="B98" s="21" t="s">
        <v>24</v>
      </c>
      <c r="C98" s="21" t="s">
        <v>24</v>
      </c>
      <c r="D98" s="299" t="s">
        <v>1998</v>
      </c>
      <c r="E98" s="435" t="s">
        <v>9</v>
      </c>
      <c r="F98" s="299" t="s">
        <v>1971</v>
      </c>
      <c r="G98" s="299" t="s">
        <v>38</v>
      </c>
      <c r="H98" s="241">
        <v>372900</v>
      </c>
      <c r="I98" s="20">
        <v>1490</v>
      </c>
      <c r="J98" s="20">
        <v>22</v>
      </c>
      <c r="K98" s="417">
        <v>67.727272727272734</v>
      </c>
      <c r="L98" s="243">
        <v>1490</v>
      </c>
      <c r="M98" s="20">
        <v>22</v>
      </c>
      <c r="N98" s="20">
        <v>67.727272727272734</v>
      </c>
      <c r="O98" s="20">
        <v>1682</v>
      </c>
      <c r="P98" s="20">
        <v>22</v>
      </c>
      <c r="Q98" s="20">
        <v>76.5</v>
      </c>
      <c r="R98" s="414">
        <v>1292</v>
      </c>
      <c r="S98" s="378">
        <v>17</v>
      </c>
      <c r="T98" s="415">
        <v>76</v>
      </c>
      <c r="U98" s="378">
        <v>1444</v>
      </c>
      <c r="V98" s="378">
        <v>21</v>
      </c>
      <c r="W98" s="378">
        <v>68.760000000000005</v>
      </c>
      <c r="X98" s="378">
        <v>1456</v>
      </c>
      <c r="Y98" s="416">
        <v>22</v>
      </c>
      <c r="Z98" s="280"/>
      <c r="AA98" s="241">
        <v>372000</v>
      </c>
      <c r="AB98" s="417">
        <v>81.25</v>
      </c>
      <c r="AC98" s="417">
        <v>64.666666666666671</v>
      </c>
      <c r="AD98" s="20">
        <v>60</v>
      </c>
      <c r="AE98" s="20">
        <v>8</v>
      </c>
      <c r="AF98" s="20">
        <v>650</v>
      </c>
      <c r="AH98" s="379"/>
      <c r="AI98" s="378"/>
      <c r="AJ98" s="378"/>
      <c r="AK98" s="378"/>
      <c r="AL98" s="378"/>
      <c r="AM98" s="378"/>
      <c r="AN98" s="20"/>
      <c r="AO98" s="418"/>
      <c r="AP98" s="378"/>
      <c r="AQ98" s="378"/>
      <c r="AR98" s="378"/>
      <c r="AS98" s="378"/>
      <c r="AT98" s="378"/>
      <c r="AU98" s="20"/>
      <c r="AV98" s="418"/>
      <c r="AW98" s="378"/>
      <c r="AX98" s="378"/>
      <c r="AY98" s="378"/>
      <c r="AZ98" s="378"/>
      <c r="BA98" s="378"/>
      <c r="BB98" s="20"/>
    </row>
    <row r="99" spans="1:55" x14ac:dyDescent="0.3">
      <c r="A99" s="21" t="s">
        <v>973</v>
      </c>
      <c r="B99" s="21" t="s">
        <v>25</v>
      </c>
      <c r="C99" s="21" t="s">
        <v>25</v>
      </c>
      <c r="D99" s="299" t="s">
        <v>1998</v>
      </c>
      <c r="E99" s="299" t="s">
        <v>9</v>
      </c>
      <c r="F99" s="299" t="s">
        <v>9</v>
      </c>
      <c r="G99" s="299" t="s">
        <v>1998</v>
      </c>
      <c r="H99" s="241">
        <v>305200</v>
      </c>
      <c r="I99" s="20">
        <v>888</v>
      </c>
      <c r="J99" s="20">
        <v>16</v>
      </c>
      <c r="K99" s="417">
        <v>55.5</v>
      </c>
      <c r="L99" s="243">
        <v>888</v>
      </c>
      <c r="M99" s="20">
        <v>16</v>
      </c>
      <c r="N99" s="20">
        <v>55.5</v>
      </c>
      <c r="O99" s="20">
        <v>300</v>
      </c>
      <c r="P99" s="20">
        <v>6</v>
      </c>
      <c r="Q99" s="20">
        <v>50</v>
      </c>
      <c r="R99" s="414">
        <v>34</v>
      </c>
      <c r="S99" s="378">
        <v>1</v>
      </c>
      <c r="T99" s="415">
        <v>34</v>
      </c>
      <c r="U99" s="378">
        <v>0</v>
      </c>
      <c r="V99" s="378">
        <v>0</v>
      </c>
      <c r="W99" s="378">
        <v>0</v>
      </c>
      <c r="X99" s="378">
        <v>0</v>
      </c>
      <c r="Y99" s="416">
        <v>0</v>
      </c>
      <c r="Z99" s="280"/>
      <c r="AA99" s="241">
        <v>277700</v>
      </c>
      <c r="AB99" s="417">
        <v>37.333333333333336</v>
      </c>
      <c r="AC99" s="417">
        <v>37.333333333333336</v>
      </c>
      <c r="AD99" s="20">
        <v>103</v>
      </c>
      <c r="AE99" s="20">
        <v>3</v>
      </c>
      <c r="AF99" s="20">
        <v>112</v>
      </c>
      <c r="AH99" s="379"/>
      <c r="AI99" s="378"/>
      <c r="AJ99" s="378"/>
      <c r="AK99" s="378"/>
      <c r="AL99" s="378"/>
      <c r="AM99" s="378"/>
      <c r="AN99" s="21"/>
      <c r="AO99" s="418"/>
      <c r="AP99" s="378"/>
      <c r="AQ99" s="378"/>
      <c r="AR99" s="378"/>
      <c r="AS99" s="378"/>
      <c r="AT99" s="378"/>
      <c r="AU99" s="21"/>
      <c r="AV99" s="418"/>
      <c r="AW99" s="378"/>
      <c r="AX99" s="378"/>
      <c r="AY99" s="378"/>
      <c r="AZ99" s="378"/>
      <c r="BA99" s="378"/>
      <c r="BB99" s="21"/>
    </row>
    <row r="100" spans="1:55" x14ac:dyDescent="0.3">
      <c r="A100" s="21" t="s">
        <v>1167</v>
      </c>
      <c r="B100" s="21" t="s">
        <v>24</v>
      </c>
      <c r="C100" s="21" t="s">
        <v>24</v>
      </c>
      <c r="D100" s="299" t="s">
        <v>1998</v>
      </c>
      <c r="E100" s="299" t="s">
        <v>9</v>
      </c>
      <c r="F100" s="299" t="s">
        <v>9</v>
      </c>
      <c r="G100" s="299" t="s">
        <v>1998</v>
      </c>
      <c r="H100" s="241">
        <v>425000</v>
      </c>
      <c r="I100" s="20">
        <v>772</v>
      </c>
      <c r="J100" s="20">
        <v>10</v>
      </c>
      <c r="K100" s="417">
        <v>77.2</v>
      </c>
      <c r="L100" s="243">
        <v>772</v>
      </c>
      <c r="M100" s="20">
        <v>10</v>
      </c>
      <c r="N100" s="20">
        <v>77.2</v>
      </c>
      <c r="O100" s="20">
        <v>837</v>
      </c>
      <c r="P100" s="20">
        <v>14</v>
      </c>
      <c r="Q100" s="20">
        <v>59.8</v>
      </c>
      <c r="R100" s="414">
        <v>1005</v>
      </c>
      <c r="S100" s="378">
        <v>14</v>
      </c>
      <c r="T100" s="415">
        <v>71.8</v>
      </c>
      <c r="U100" s="378">
        <v>605</v>
      </c>
      <c r="V100" s="378">
        <v>11</v>
      </c>
      <c r="W100" s="378">
        <v>55</v>
      </c>
      <c r="X100" s="378">
        <v>0</v>
      </c>
      <c r="Y100" s="416">
        <v>0</v>
      </c>
      <c r="Z100" s="298"/>
      <c r="AA100" s="241">
        <v>412400</v>
      </c>
      <c r="AB100" s="417">
        <v>74.25</v>
      </c>
      <c r="AC100" s="417">
        <v>81</v>
      </c>
      <c r="AD100" s="20">
        <v>52</v>
      </c>
      <c r="AE100" s="20">
        <v>4</v>
      </c>
      <c r="AF100" s="20">
        <v>297</v>
      </c>
      <c r="AG100" s="200"/>
      <c r="AH100" s="449"/>
      <c r="AI100" s="444"/>
      <c r="AJ100" s="444"/>
      <c r="AK100" s="444"/>
      <c r="AL100" s="444"/>
      <c r="AM100" s="444"/>
      <c r="AN100" s="199"/>
      <c r="AO100" s="450"/>
      <c r="AP100" s="444"/>
      <c r="AQ100" s="444"/>
      <c r="AR100" s="444"/>
      <c r="AS100" s="444"/>
      <c r="AT100" s="444"/>
      <c r="AU100" s="199"/>
      <c r="AV100" s="450"/>
      <c r="AW100" s="444"/>
      <c r="AX100" s="444"/>
      <c r="AY100" s="444"/>
      <c r="AZ100" s="444"/>
      <c r="BA100" s="444"/>
      <c r="BB100" s="199"/>
    </row>
    <row r="101" spans="1:55" x14ac:dyDescent="0.3">
      <c r="A101" s="21" t="s">
        <v>1168</v>
      </c>
      <c r="B101" s="437" t="s">
        <v>14</v>
      </c>
      <c r="C101" s="21" t="s">
        <v>12</v>
      </c>
      <c r="D101" s="299" t="s">
        <v>38</v>
      </c>
      <c r="E101" s="435" t="s">
        <v>9</v>
      </c>
      <c r="F101" s="299" t="s">
        <v>1974</v>
      </c>
      <c r="G101" s="299" t="s">
        <v>38</v>
      </c>
      <c r="H101" s="241">
        <v>408000</v>
      </c>
      <c r="I101" s="20">
        <v>494</v>
      </c>
      <c r="J101" s="20">
        <v>6</v>
      </c>
      <c r="K101" s="417">
        <v>82.333333333333329</v>
      </c>
      <c r="L101" s="243">
        <v>494</v>
      </c>
      <c r="M101" s="20">
        <v>6</v>
      </c>
      <c r="N101" s="20">
        <v>82.333333333333329</v>
      </c>
      <c r="O101" s="20">
        <v>446</v>
      </c>
      <c r="P101" s="20">
        <v>10</v>
      </c>
      <c r="Q101" s="20">
        <v>44.6</v>
      </c>
      <c r="R101" s="414">
        <v>266</v>
      </c>
      <c r="S101" s="378">
        <v>5</v>
      </c>
      <c r="T101" s="415">
        <v>53.2</v>
      </c>
      <c r="U101" s="378">
        <v>87</v>
      </c>
      <c r="V101" s="378">
        <v>2</v>
      </c>
      <c r="W101" s="378">
        <v>43.5</v>
      </c>
      <c r="X101" s="378">
        <v>44</v>
      </c>
      <c r="Y101" s="416">
        <v>1</v>
      </c>
      <c r="Z101" s="21"/>
      <c r="AA101" s="241">
        <v>403100</v>
      </c>
      <c r="AB101" s="417">
        <v>70.571428571428569</v>
      </c>
      <c r="AC101" s="417">
        <v>90.666666666666671</v>
      </c>
      <c r="AD101" s="20">
        <v>55</v>
      </c>
      <c r="AE101" s="20">
        <v>7</v>
      </c>
      <c r="AF101" s="20">
        <v>494</v>
      </c>
      <c r="AG101" s="200"/>
      <c r="AH101" s="449"/>
      <c r="AI101" s="444"/>
      <c r="AJ101" s="444"/>
      <c r="AK101" s="444"/>
      <c r="AL101" s="444"/>
      <c r="AM101" s="444"/>
      <c r="AN101" s="199"/>
      <c r="AO101" s="450"/>
      <c r="AP101" s="444"/>
      <c r="AQ101" s="444"/>
      <c r="AR101" s="444"/>
      <c r="AS101" s="444"/>
      <c r="AT101" s="444"/>
      <c r="AU101" s="199"/>
      <c r="AV101" s="450"/>
      <c r="AW101" s="444"/>
      <c r="AX101" s="444"/>
      <c r="AY101" s="444"/>
      <c r="AZ101" s="444"/>
      <c r="BA101" s="444"/>
      <c r="BB101" s="199"/>
    </row>
    <row r="102" spans="1:55" x14ac:dyDescent="0.3">
      <c r="A102" s="199" t="s">
        <v>1169</v>
      </c>
      <c r="B102" s="437" t="s">
        <v>24</v>
      </c>
      <c r="C102" s="199" t="s">
        <v>15</v>
      </c>
      <c r="D102" s="441" t="s">
        <v>38</v>
      </c>
      <c r="E102" s="435" t="s">
        <v>1974</v>
      </c>
      <c r="F102" s="441" t="s">
        <v>9</v>
      </c>
      <c r="G102" s="441" t="s">
        <v>38</v>
      </c>
      <c r="H102" s="245">
        <v>189400</v>
      </c>
      <c r="I102" s="246">
        <v>172</v>
      </c>
      <c r="J102" s="246">
        <v>4</v>
      </c>
      <c r="K102" s="442">
        <v>43</v>
      </c>
      <c r="L102" s="322">
        <v>172</v>
      </c>
      <c r="M102" s="246">
        <v>4</v>
      </c>
      <c r="N102" s="246">
        <v>43</v>
      </c>
      <c r="O102" s="246">
        <v>789</v>
      </c>
      <c r="P102" s="246">
        <v>14</v>
      </c>
      <c r="Q102" s="246">
        <v>56.4</v>
      </c>
      <c r="R102" s="443">
        <v>477</v>
      </c>
      <c r="S102" s="444">
        <v>8</v>
      </c>
      <c r="T102" s="445">
        <v>59.6</v>
      </c>
      <c r="U102" s="444">
        <v>1038</v>
      </c>
      <c r="V102" s="444">
        <v>16</v>
      </c>
      <c r="W102" s="444">
        <v>64.88</v>
      </c>
      <c r="X102" s="444">
        <v>404</v>
      </c>
      <c r="Y102" s="446">
        <v>5</v>
      </c>
      <c r="Z102" s="372"/>
      <c r="AA102" s="245">
        <v>189800</v>
      </c>
      <c r="AB102" s="442">
        <v>36</v>
      </c>
      <c r="AC102" s="442">
        <v>36</v>
      </c>
      <c r="AD102" s="246">
        <v>37</v>
      </c>
      <c r="AE102" s="246">
        <v>3</v>
      </c>
      <c r="AF102" s="246">
        <v>108</v>
      </c>
      <c r="AG102" s="200"/>
      <c r="AH102" s="449"/>
      <c r="AI102" s="444"/>
      <c r="AJ102" s="444"/>
      <c r="AK102" s="444"/>
      <c r="AL102" s="444"/>
      <c r="AM102" s="444"/>
      <c r="AN102" s="244"/>
      <c r="AO102" s="450"/>
      <c r="AP102" s="444"/>
      <c r="AQ102" s="444"/>
      <c r="AR102" s="444"/>
      <c r="AS102" s="444"/>
      <c r="AT102" s="444"/>
      <c r="AU102" s="244"/>
      <c r="AV102" s="450"/>
      <c r="AW102" s="444"/>
      <c r="AX102" s="444"/>
      <c r="AY102" s="444"/>
      <c r="AZ102" s="444"/>
      <c r="BA102" s="444"/>
      <c r="BB102" s="244"/>
    </row>
    <row r="103" spans="1:55" x14ac:dyDescent="0.3">
      <c r="A103" s="21" t="s">
        <v>1171</v>
      </c>
      <c r="B103" s="21" t="s">
        <v>20</v>
      </c>
      <c r="C103" s="21" t="s">
        <v>20</v>
      </c>
      <c r="D103" s="299" t="s">
        <v>1998</v>
      </c>
      <c r="E103" s="299" t="s">
        <v>9</v>
      </c>
      <c r="F103" s="299" t="s">
        <v>9</v>
      </c>
      <c r="G103" s="299" t="s">
        <v>1998</v>
      </c>
      <c r="H103" s="241">
        <v>345500</v>
      </c>
      <c r="I103" s="20">
        <v>753</v>
      </c>
      <c r="J103" s="20">
        <v>12</v>
      </c>
      <c r="K103" s="417">
        <v>62.75</v>
      </c>
      <c r="L103" s="243">
        <v>753</v>
      </c>
      <c r="M103" s="20">
        <v>12</v>
      </c>
      <c r="N103" s="20">
        <v>62.75</v>
      </c>
      <c r="O103" s="20">
        <v>1483</v>
      </c>
      <c r="P103" s="20">
        <v>22</v>
      </c>
      <c r="Q103" s="20">
        <v>67.400000000000006</v>
      </c>
      <c r="R103" s="414">
        <v>908</v>
      </c>
      <c r="S103" s="378">
        <v>16</v>
      </c>
      <c r="T103" s="415">
        <v>56.8</v>
      </c>
      <c r="U103" s="378">
        <v>1410</v>
      </c>
      <c r="V103" s="378">
        <v>22</v>
      </c>
      <c r="W103" s="378">
        <v>64.09</v>
      </c>
      <c r="X103" s="378">
        <v>611</v>
      </c>
      <c r="Y103" s="416">
        <v>10</v>
      </c>
      <c r="Z103" s="280"/>
      <c r="AA103" s="241">
        <v>359500</v>
      </c>
      <c r="AB103" s="417">
        <v>63.375</v>
      </c>
      <c r="AC103" s="417">
        <v>68.666666666666671</v>
      </c>
      <c r="AD103" s="20">
        <v>92</v>
      </c>
      <c r="AE103" s="20">
        <v>8</v>
      </c>
      <c r="AF103" s="20">
        <v>507</v>
      </c>
      <c r="AH103" s="379"/>
      <c r="AI103" s="378"/>
      <c r="AJ103" s="378"/>
      <c r="AK103" s="378"/>
      <c r="AL103" s="378"/>
      <c r="AM103" s="378"/>
      <c r="AN103" s="25"/>
      <c r="AO103" s="418"/>
      <c r="AP103" s="378"/>
      <c r="AQ103" s="378"/>
      <c r="AR103" s="378"/>
      <c r="AS103" s="378"/>
      <c r="AT103" s="378"/>
      <c r="AU103" s="25"/>
      <c r="AV103" s="418"/>
      <c r="AW103" s="378"/>
      <c r="AX103" s="378"/>
      <c r="AY103" s="378"/>
      <c r="AZ103" s="378"/>
      <c r="BA103" s="378"/>
      <c r="BB103" s="25"/>
    </row>
    <row r="104" spans="1:55" x14ac:dyDescent="0.3">
      <c r="A104" s="199" t="s">
        <v>1897</v>
      </c>
      <c r="B104" s="199" t="s">
        <v>3</v>
      </c>
      <c r="C104" s="199" t="s">
        <v>1020</v>
      </c>
      <c r="D104" s="441" t="s">
        <v>1020</v>
      </c>
      <c r="E104" s="441" t="s">
        <v>1974</v>
      </c>
      <c r="F104" s="441" t="s">
        <v>1020</v>
      </c>
      <c r="G104" s="441" t="s">
        <v>1020</v>
      </c>
      <c r="H104" s="245">
        <v>117300</v>
      </c>
      <c r="I104" s="246" t="s">
        <v>1020</v>
      </c>
      <c r="J104" s="246" t="s">
        <v>1020</v>
      </c>
      <c r="K104" s="442" t="s">
        <v>1020</v>
      </c>
      <c r="L104" s="322" t="s">
        <v>1020</v>
      </c>
      <c r="M104" s="246" t="s">
        <v>1020</v>
      </c>
      <c r="N104" s="246" t="s">
        <v>1020</v>
      </c>
      <c r="O104" s="246" t="s">
        <v>1020</v>
      </c>
      <c r="P104" s="246" t="s">
        <v>1020</v>
      </c>
      <c r="Q104" s="246" t="s">
        <v>1020</v>
      </c>
      <c r="R104" s="443" t="s">
        <v>1020</v>
      </c>
      <c r="S104" s="444" t="s">
        <v>1020</v>
      </c>
      <c r="T104" s="445" t="s">
        <v>1020</v>
      </c>
      <c r="U104" s="444" t="s">
        <v>1020</v>
      </c>
      <c r="V104" s="444" t="s">
        <v>1020</v>
      </c>
      <c r="W104" s="444" t="s">
        <v>1020</v>
      </c>
      <c r="X104" s="444" t="s">
        <v>1020</v>
      </c>
      <c r="Y104" s="446" t="s">
        <v>1020</v>
      </c>
      <c r="Z104" s="372"/>
      <c r="AA104" s="245">
        <v>117300</v>
      </c>
      <c r="AB104" s="442">
        <v>0</v>
      </c>
      <c r="AC104" s="442">
        <v>0</v>
      </c>
      <c r="AD104" s="246">
        <v>22</v>
      </c>
      <c r="AE104" s="246">
        <v>0</v>
      </c>
      <c r="AF104" s="246">
        <v>0</v>
      </c>
      <c r="AH104" s="379"/>
      <c r="AI104" s="378"/>
      <c r="AJ104" s="378"/>
      <c r="AK104" s="378"/>
      <c r="AL104" s="378"/>
      <c r="AM104" s="378"/>
      <c r="AN104" s="23"/>
      <c r="AO104" s="418"/>
      <c r="AP104" s="378"/>
      <c r="AQ104" s="378"/>
      <c r="AR104" s="378"/>
      <c r="AS104" s="378"/>
      <c r="AT104" s="378"/>
      <c r="AU104" s="23"/>
      <c r="AV104" s="418"/>
      <c r="AW104" s="378"/>
      <c r="AX104" s="378"/>
      <c r="AY104" s="378"/>
      <c r="AZ104" s="378"/>
      <c r="BA104" s="378"/>
      <c r="BB104" s="23"/>
      <c r="BC104" s="200"/>
    </row>
    <row r="105" spans="1:55" x14ac:dyDescent="0.3">
      <c r="A105" s="21" t="s">
        <v>1175</v>
      </c>
      <c r="B105" s="21" t="s">
        <v>13</v>
      </c>
      <c r="C105" s="21" t="s">
        <v>13</v>
      </c>
      <c r="D105" s="299" t="s">
        <v>1998</v>
      </c>
      <c r="E105" s="299" t="s">
        <v>9</v>
      </c>
      <c r="F105" s="299" t="s">
        <v>9</v>
      </c>
      <c r="G105" s="299" t="s">
        <v>1998</v>
      </c>
      <c r="H105" s="241">
        <v>344400</v>
      </c>
      <c r="I105" s="20">
        <v>1126</v>
      </c>
      <c r="J105" s="20">
        <v>18</v>
      </c>
      <c r="K105" s="417">
        <v>62.555555555555557</v>
      </c>
      <c r="L105" s="243">
        <v>1126</v>
      </c>
      <c r="M105" s="20">
        <v>18</v>
      </c>
      <c r="N105" s="20">
        <v>62.555555555555557</v>
      </c>
      <c r="O105" s="20">
        <v>381</v>
      </c>
      <c r="P105" s="20">
        <v>7</v>
      </c>
      <c r="Q105" s="20">
        <v>54.4</v>
      </c>
      <c r="R105" s="414">
        <v>1148</v>
      </c>
      <c r="S105" s="378">
        <v>17</v>
      </c>
      <c r="T105" s="415">
        <v>67.5</v>
      </c>
      <c r="U105" s="378">
        <v>1472</v>
      </c>
      <c r="V105" s="378">
        <v>22</v>
      </c>
      <c r="W105" s="378">
        <v>66.91</v>
      </c>
      <c r="X105" s="378">
        <v>1409</v>
      </c>
      <c r="Y105" s="416">
        <v>20</v>
      </c>
      <c r="Z105" s="20"/>
      <c r="AA105" s="241">
        <v>344400</v>
      </c>
      <c r="AB105" s="417">
        <v>0</v>
      </c>
      <c r="AC105" s="417">
        <v>0</v>
      </c>
      <c r="AD105" s="20">
        <v>65</v>
      </c>
      <c r="AE105" s="20">
        <v>0</v>
      </c>
      <c r="AF105" s="20">
        <v>0</v>
      </c>
      <c r="AH105" s="418"/>
      <c r="AI105" s="378"/>
      <c r="AJ105" s="378"/>
      <c r="AK105" s="378"/>
      <c r="AL105" s="378"/>
      <c r="AM105" s="378"/>
      <c r="AN105" s="20"/>
      <c r="AO105" s="418"/>
      <c r="AP105" s="378"/>
      <c r="AQ105" s="378"/>
      <c r="AR105" s="378"/>
      <c r="AS105" s="378"/>
      <c r="AT105" s="378"/>
      <c r="AU105" s="20"/>
      <c r="AV105" s="418"/>
      <c r="AW105" s="378"/>
      <c r="AX105" s="378"/>
      <c r="AY105" s="378"/>
      <c r="AZ105" s="378"/>
      <c r="BA105" s="378"/>
      <c r="BB105" s="20"/>
    </row>
    <row r="106" spans="1:55" s="200" customFormat="1" x14ac:dyDescent="0.3">
      <c r="A106" s="21" t="s">
        <v>1031</v>
      </c>
      <c r="B106" s="21" t="s">
        <v>3</v>
      </c>
      <c r="C106" s="21" t="s">
        <v>3</v>
      </c>
      <c r="D106" s="299" t="s">
        <v>1998</v>
      </c>
      <c r="E106" s="299" t="s">
        <v>9</v>
      </c>
      <c r="F106" s="299" t="s">
        <v>9</v>
      </c>
      <c r="G106" s="299" t="s">
        <v>1998</v>
      </c>
      <c r="H106" s="241">
        <v>339800</v>
      </c>
      <c r="I106" s="20">
        <v>1296</v>
      </c>
      <c r="J106" s="20">
        <v>21</v>
      </c>
      <c r="K106" s="417">
        <v>61.714285714285715</v>
      </c>
      <c r="L106" s="243">
        <v>1296</v>
      </c>
      <c r="M106" s="20">
        <v>21</v>
      </c>
      <c r="N106" s="20">
        <v>61.714285714285715</v>
      </c>
      <c r="O106" s="20">
        <v>233</v>
      </c>
      <c r="P106" s="20">
        <v>6</v>
      </c>
      <c r="Q106" s="20">
        <v>38.799999999999997</v>
      </c>
      <c r="R106" s="414">
        <v>390</v>
      </c>
      <c r="S106" s="378">
        <v>9</v>
      </c>
      <c r="T106" s="415">
        <v>43.3</v>
      </c>
      <c r="U106" s="378">
        <v>63</v>
      </c>
      <c r="V106" s="378">
        <v>2</v>
      </c>
      <c r="W106" s="378">
        <v>31.5</v>
      </c>
      <c r="X106" s="378">
        <v>0</v>
      </c>
      <c r="Y106" s="416">
        <v>0</v>
      </c>
      <c r="Z106" s="298"/>
      <c r="AA106" s="241">
        <v>339800</v>
      </c>
      <c r="AB106" s="417">
        <v>74</v>
      </c>
      <c r="AC106" s="417">
        <v>74</v>
      </c>
      <c r="AD106" s="20">
        <v>56</v>
      </c>
      <c r="AE106" s="20">
        <v>1</v>
      </c>
      <c r="AF106" s="20">
        <v>74</v>
      </c>
      <c r="AH106" s="449"/>
      <c r="AI106" s="444"/>
      <c r="AJ106" s="444"/>
      <c r="AK106" s="444"/>
      <c r="AL106" s="444"/>
      <c r="AM106" s="444"/>
      <c r="AN106" s="244"/>
      <c r="AO106" s="450"/>
      <c r="AP106" s="444"/>
      <c r="AQ106" s="444"/>
      <c r="AR106" s="444"/>
      <c r="AS106" s="444"/>
      <c r="AT106" s="444"/>
      <c r="AU106" s="244"/>
      <c r="AV106" s="450"/>
      <c r="AW106" s="444"/>
      <c r="AX106" s="444"/>
      <c r="AY106" s="444"/>
      <c r="AZ106" s="444"/>
      <c r="BA106" s="444"/>
      <c r="BB106" s="244"/>
      <c r="BC106"/>
    </row>
    <row r="107" spans="1:55" x14ac:dyDescent="0.3">
      <c r="A107" s="21" t="s">
        <v>1653</v>
      </c>
      <c r="B107" s="21" t="s">
        <v>2</v>
      </c>
      <c r="C107" s="21" t="s">
        <v>2</v>
      </c>
      <c r="D107" s="299" t="s">
        <v>1998</v>
      </c>
      <c r="E107" s="299" t="s">
        <v>9</v>
      </c>
      <c r="F107" s="299" t="s">
        <v>9</v>
      </c>
      <c r="G107" s="299" t="s">
        <v>1998</v>
      </c>
      <c r="H107" s="241">
        <v>297000</v>
      </c>
      <c r="I107" s="20">
        <v>917</v>
      </c>
      <c r="J107" s="20">
        <v>17</v>
      </c>
      <c r="K107" s="417">
        <v>53.941176470588232</v>
      </c>
      <c r="L107" s="243">
        <v>917</v>
      </c>
      <c r="M107" s="20">
        <v>17</v>
      </c>
      <c r="N107" s="20">
        <v>53.941176470588232</v>
      </c>
      <c r="O107" s="20">
        <v>0</v>
      </c>
      <c r="P107" s="20">
        <v>0</v>
      </c>
      <c r="Q107" s="20">
        <v>0</v>
      </c>
      <c r="R107" s="414">
        <v>0</v>
      </c>
      <c r="S107" s="378">
        <v>0</v>
      </c>
      <c r="T107" s="415">
        <v>0</v>
      </c>
      <c r="U107" s="378">
        <v>0</v>
      </c>
      <c r="V107" s="378">
        <v>0</v>
      </c>
      <c r="W107" s="378">
        <v>0</v>
      </c>
      <c r="X107" s="378">
        <v>0</v>
      </c>
      <c r="Y107" s="416">
        <v>0</v>
      </c>
      <c r="Z107" s="20"/>
      <c r="AA107" s="241">
        <v>297000</v>
      </c>
      <c r="AB107" s="417">
        <v>0</v>
      </c>
      <c r="AC107" s="417">
        <v>0</v>
      </c>
      <c r="AD107" s="20">
        <v>56</v>
      </c>
      <c r="AE107" s="20">
        <v>0</v>
      </c>
      <c r="AF107" s="20">
        <v>0</v>
      </c>
      <c r="AG107" s="200"/>
      <c r="AH107" s="449"/>
      <c r="AI107" s="444"/>
      <c r="AJ107" s="444"/>
      <c r="AK107" s="444"/>
      <c r="AL107" s="444"/>
      <c r="AM107" s="444"/>
      <c r="AN107" s="246"/>
      <c r="AO107" s="450"/>
      <c r="AP107" s="444"/>
      <c r="AQ107" s="444"/>
      <c r="AR107" s="444"/>
      <c r="AS107" s="444"/>
      <c r="AT107" s="444"/>
      <c r="AU107" s="246"/>
      <c r="AV107" s="450"/>
      <c r="AW107" s="444"/>
      <c r="AX107" s="444"/>
      <c r="AY107" s="444"/>
      <c r="AZ107" s="444"/>
      <c r="BA107" s="444"/>
      <c r="BB107" s="246"/>
    </row>
    <row r="108" spans="1:55" x14ac:dyDescent="0.3">
      <c r="A108" s="199" t="s">
        <v>1899</v>
      </c>
      <c r="B108" s="199" t="s">
        <v>19</v>
      </c>
      <c r="C108" s="199" t="s">
        <v>1020</v>
      </c>
      <c r="D108" s="441" t="s">
        <v>1020</v>
      </c>
      <c r="E108" s="441" t="s">
        <v>1971</v>
      </c>
      <c r="F108" s="441" t="s">
        <v>1020</v>
      </c>
      <c r="G108" s="441" t="s">
        <v>1020</v>
      </c>
      <c r="H108" s="245">
        <v>102400</v>
      </c>
      <c r="I108" s="246" t="s">
        <v>1020</v>
      </c>
      <c r="J108" s="246" t="s">
        <v>1020</v>
      </c>
      <c r="K108" s="442" t="s">
        <v>1020</v>
      </c>
      <c r="L108" s="322" t="s">
        <v>1020</v>
      </c>
      <c r="M108" s="246" t="s">
        <v>1020</v>
      </c>
      <c r="N108" s="246" t="s">
        <v>1020</v>
      </c>
      <c r="O108" s="246" t="s">
        <v>1020</v>
      </c>
      <c r="P108" s="246" t="s">
        <v>1020</v>
      </c>
      <c r="Q108" s="246" t="s">
        <v>1020</v>
      </c>
      <c r="R108" s="443" t="s">
        <v>1020</v>
      </c>
      <c r="S108" s="444" t="s">
        <v>1020</v>
      </c>
      <c r="T108" s="445" t="s">
        <v>1020</v>
      </c>
      <c r="U108" s="444" t="s">
        <v>1020</v>
      </c>
      <c r="V108" s="444" t="s">
        <v>1020</v>
      </c>
      <c r="W108" s="444" t="s">
        <v>1020</v>
      </c>
      <c r="X108" s="444" t="s">
        <v>1020</v>
      </c>
      <c r="Y108" s="446" t="s">
        <v>1020</v>
      </c>
      <c r="Z108" s="246"/>
      <c r="AA108" s="245">
        <v>102400</v>
      </c>
      <c r="AB108" s="442">
        <v>0</v>
      </c>
      <c r="AC108" s="442">
        <v>0</v>
      </c>
      <c r="AD108" s="246">
        <v>19</v>
      </c>
      <c r="AE108" s="246">
        <v>0</v>
      </c>
      <c r="AF108" s="246">
        <v>0</v>
      </c>
      <c r="AH108" s="379"/>
      <c r="AI108" s="378"/>
      <c r="AJ108" s="378"/>
      <c r="AK108" s="378"/>
      <c r="AL108" s="378"/>
      <c r="AM108" s="378"/>
      <c r="AN108" s="21"/>
      <c r="AO108" s="418"/>
      <c r="AP108" s="378"/>
      <c r="AQ108" s="378"/>
      <c r="AR108" s="378"/>
      <c r="AS108" s="378"/>
      <c r="AT108" s="378"/>
      <c r="AU108" s="21"/>
      <c r="AV108" s="418"/>
      <c r="AW108" s="378"/>
      <c r="AX108" s="378"/>
      <c r="AY108" s="378"/>
      <c r="AZ108" s="378"/>
      <c r="BA108" s="378"/>
      <c r="BB108" s="21"/>
    </row>
    <row r="109" spans="1:55" x14ac:dyDescent="0.3">
      <c r="A109" s="199" t="s">
        <v>1900</v>
      </c>
      <c r="B109" s="199" t="s">
        <v>25</v>
      </c>
      <c r="C109" s="199" t="s">
        <v>1020</v>
      </c>
      <c r="D109" s="441" t="s">
        <v>1020</v>
      </c>
      <c r="E109" s="441" t="s">
        <v>1971</v>
      </c>
      <c r="F109" s="441" t="s">
        <v>1020</v>
      </c>
      <c r="G109" s="441" t="s">
        <v>1020</v>
      </c>
      <c r="H109" s="245">
        <v>171300</v>
      </c>
      <c r="I109" s="246" t="s">
        <v>1020</v>
      </c>
      <c r="J109" s="246" t="s">
        <v>1020</v>
      </c>
      <c r="K109" s="442" t="s">
        <v>1020</v>
      </c>
      <c r="L109" s="322" t="s">
        <v>1020</v>
      </c>
      <c r="M109" s="246" t="s">
        <v>1020</v>
      </c>
      <c r="N109" s="246" t="s">
        <v>1020</v>
      </c>
      <c r="O109" s="246" t="s">
        <v>1020</v>
      </c>
      <c r="P109" s="246" t="s">
        <v>1020</v>
      </c>
      <c r="Q109" s="246" t="s">
        <v>1020</v>
      </c>
      <c r="R109" s="443" t="s">
        <v>1020</v>
      </c>
      <c r="S109" s="444" t="s">
        <v>1020</v>
      </c>
      <c r="T109" s="445" t="s">
        <v>1020</v>
      </c>
      <c r="U109" s="444" t="s">
        <v>1020</v>
      </c>
      <c r="V109" s="444" t="s">
        <v>1020</v>
      </c>
      <c r="W109" s="444" t="s">
        <v>1020</v>
      </c>
      <c r="X109" s="444" t="s">
        <v>1020</v>
      </c>
      <c r="Y109" s="446" t="s">
        <v>1020</v>
      </c>
      <c r="Z109" s="246"/>
      <c r="AA109" s="245">
        <v>284000</v>
      </c>
      <c r="AB109" s="442">
        <v>64.75</v>
      </c>
      <c r="AC109" s="442">
        <v>54</v>
      </c>
      <c r="AD109" s="246">
        <v>61</v>
      </c>
      <c r="AE109" s="246">
        <v>8</v>
      </c>
      <c r="AF109" s="246">
        <v>518</v>
      </c>
      <c r="AH109" s="379"/>
      <c r="AI109" s="378"/>
      <c r="AJ109" s="378"/>
      <c r="AK109" s="381"/>
      <c r="AL109" s="378"/>
      <c r="AM109" s="378"/>
      <c r="AN109" s="64"/>
      <c r="AO109" s="379"/>
      <c r="AP109" s="378"/>
      <c r="AQ109" s="378"/>
      <c r="AR109" s="378"/>
      <c r="AS109" s="378"/>
      <c r="AT109" s="378"/>
      <c r="AU109" s="64"/>
      <c r="AV109" s="379"/>
      <c r="AW109" s="378"/>
      <c r="AX109" s="378"/>
      <c r="AY109" s="378"/>
      <c r="AZ109" s="378"/>
      <c r="BA109" s="378"/>
      <c r="BB109" s="64"/>
    </row>
    <row r="110" spans="1:55" x14ac:dyDescent="0.3">
      <c r="A110" s="199" t="s">
        <v>1748</v>
      </c>
      <c r="B110" s="199" t="s">
        <v>22</v>
      </c>
      <c r="C110" s="199" t="s">
        <v>22</v>
      </c>
      <c r="D110" s="441" t="s">
        <v>1998</v>
      </c>
      <c r="E110" s="435" t="s">
        <v>1971</v>
      </c>
      <c r="F110" s="441" t="s">
        <v>10</v>
      </c>
      <c r="G110" s="441" t="s">
        <v>38</v>
      </c>
      <c r="H110" s="245">
        <v>192700</v>
      </c>
      <c r="I110" s="246">
        <v>70</v>
      </c>
      <c r="J110" s="246">
        <v>1</v>
      </c>
      <c r="K110" s="442">
        <v>70</v>
      </c>
      <c r="L110" s="322">
        <v>70</v>
      </c>
      <c r="M110" s="246">
        <v>1</v>
      </c>
      <c r="N110" s="246">
        <v>70</v>
      </c>
      <c r="O110" s="246">
        <v>0</v>
      </c>
      <c r="P110" s="246">
        <v>0</v>
      </c>
      <c r="Q110" s="246">
        <v>0</v>
      </c>
      <c r="R110" s="443">
        <v>0</v>
      </c>
      <c r="S110" s="444">
        <v>0</v>
      </c>
      <c r="T110" s="445">
        <v>0</v>
      </c>
      <c r="U110" s="444">
        <v>0</v>
      </c>
      <c r="V110" s="444">
        <v>0</v>
      </c>
      <c r="W110" s="444">
        <v>0</v>
      </c>
      <c r="X110" s="444">
        <v>0</v>
      </c>
      <c r="Y110" s="446">
        <v>0</v>
      </c>
      <c r="Z110" s="301"/>
      <c r="AA110" s="245">
        <v>214200</v>
      </c>
      <c r="AB110" s="442">
        <v>52.666666666666664</v>
      </c>
      <c r="AC110" s="442">
        <v>52.666666666666664</v>
      </c>
      <c r="AD110" s="246">
        <v>20</v>
      </c>
      <c r="AE110" s="246">
        <v>3</v>
      </c>
      <c r="AF110" s="246">
        <v>158</v>
      </c>
      <c r="AH110" s="379"/>
      <c r="AI110" s="378"/>
      <c r="AJ110" s="378"/>
      <c r="AK110" s="378"/>
      <c r="AL110" s="378"/>
      <c r="AM110" s="378"/>
      <c r="AN110" s="20"/>
      <c r="AO110" s="418"/>
      <c r="AP110" s="378"/>
      <c r="AQ110" s="378"/>
      <c r="AR110" s="378"/>
      <c r="AS110" s="378"/>
      <c r="AT110" s="378"/>
      <c r="AU110" s="20"/>
      <c r="AV110" s="418"/>
      <c r="AW110" s="378"/>
      <c r="AX110" s="378"/>
      <c r="AY110" s="378"/>
      <c r="AZ110" s="378"/>
      <c r="BA110" s="378"/>
      <c r="BB110" s="20"/>
    </row>
    <row r="111" spans="1:55" x14ac:dyDescent="0.3">
      <c r="A111" s="199" t="s">
        <v>1180</v>
      </c>
      <c r="B111" s="199" t="s">
        <v>24</v>
      </c>
      <c r="C111" s="199" t="s">
        <v>24</v>
      </c>
      <c r="D111" s="441" t="s">
        <v>1998</v>
      </c>
      <c r="E111" s="441" t="s">
        <v>9</v>
      </c>
      <c r="F111" s="441" t="s">
        <v>9</v>
      </c>
      <c r="G111" s="441" t="s">
        <v>1998</v>
      </c>
      <c r="H111" s="245">
        <v>123900</v>
      </c>
      <c r="I111" s="246">
        <v>0</v>
      </c>
      <c r="J111" s="246">
        <v>0</v>
      </c>
      <c r="K111" s="442" t="s">
        <v>1020</v>
      </c>
      <c r="L111" s="322">
        <v>0</v>
      </c>
      <c r="M111" s="246">
        <v>0</v>
      </c>
      <c r="N111" s="246">
        <v>0</v>
      </c>
      <c r="O111" s="246">
        <v>0</v>
      </c>
      <c r="P111" s="246">
        <v>0</v>
      </c>
      <c r="Q111" s="246">
        <v>0</v>
      </c>
      <c r="R111" s="443">
        <v>0</v>
      </c>
      <c r="S111" s="444">
        <v>0</v>
      </c>
      <c r="T111" s="445">
        <v>0</v>
      </c>
      <c r="U111" s="444">
        <v>0</v>
      </c>
      <c r="V111" s="444">
        <v>0</v>
      </c>
      <c r="W111" s="444">
        <v>0</v>
      </c>
      <c r="X111" s="444">
        <v>0</v>
      </c>
      <c r="Y111" s="446">
        <v>0</v>
      </c>
      <c r="Z111" s="199"/>
      <c r="AA111" s="245">
        <v>123900</v>
      </c>
      <c r="AB111" s="442">
        <v>32</v>
      </c>
      <c r="AC111" s="442">
        <v>32</v>
      </c>
      <c r="AD111" s="246">
        <v>6</v>
      </c>
      <c r="AE111" s="246">
        <v>2</v>
      </c>
      <c r="AF111" s="246">
        <v>64</v>
      </c>
      <c r="AH111" s="379"/>
      <c r="AI111" s="378"/>
      <c r="AJ111" s="378"/>
      <c r="AK111" s="378"/>
      <c r="AL111" s="378"/>
      <c r="AM111" s="378"/>
      <c r="AN111" s="21"/>
      <c r="AO111" s="418"/>
      <c r="AP111" s="378"/>
      <c r="AQ111" s="378"/>
      <c r="AR111" s="378"/>
      <c r="AS111" s="378"/>
      <c r="AT111" s="378"/>
      <c r="AU111" s="21"/>
      <c r="AV111" s="418"/>
      <c r="AW111" s="378"/>
      <c r="AX111" s="378"/>
      <c r="AY111" s="378"/>
      <c r="AZ111" s="378"/>
      <c r="BA111" s="378"/>
      <c r="BB111" s="21"/>
    </row>
    <row r="112" spans="1:55" x14ac:dyDescent="0.3">
      <c r="A112" s="21" t="s">
        <v>976</v>
      </c>
      <c r="B112" s="21" t="s">
        <v>17</v>
      </c>
      <c r="C112" s="21" t="s">
        <v>17</v>
      </c>
      <c r="D112" s="299" t="s">
        <v>1998</v>
      </c>
      <c r="E112" s="435" t="s">
        <v>9</v>
      </c>
      <c r="F112" s="299" t="s">
        <v>1976</v>
      </c>
      <c r="G112" s="299" t="s">
        <v>38</v>
      </c>
      <c r="H112" s="241">
        <v>321500</v>
      </c>
      <c r="I112" s="20">
        <v>876</v>
      </c>
      <c r="J112" s="20">
        <v>15</v>
      </c>
      <c r="K112" s="417">
        <v>58.4</v>
      </c>
      <c r="L112" s="243">
        <v>876</v>
      </c>
      <c r="M112" s="20">
        <v>15</v>
      </c>
      <c r="N112" s="20">
        <v>58.4</v>
      </c>
      <c r="O112" s="20">
        <v>526</v>
      </c>
      <c r="P112" s="20">
        <v>12</v>
      </c>
      <c r="Q112" s="20">
        <v>43.8</v>
      </c>
      <c r="R112" s="414">
        <v>371</v>
      </c>
      <c r="S112" s="378">
        <v>7</v>
      </c>
      <c r="T112" s="415">
        <v>53</v>
      </c>
      <c r="U112" s="378">
        <v>164</v>
      </c>
      <c r="V112" s="378">
        <v>3</v>
      </c>
      <c r="W112" s="378">
        <v>54.67</v>
      </c>
      <c r="X112" s="378">
        <v>0</v>
      </c>
      <c r="Y112" s="416">
        <v>0</v>
      </c>
      <c r="Z112" s="20"/>
      <c r="AA112" s="241">
        <v>321500</v>
      </c>
      <c r="AB112" s="417">
        <v>0</v>
      </c>
      <c r="AC112" s="417">
        <v>0</v>
      </c>
      <c r="AD112" s="20">
        <v>61</v>
      </c>
      <c r="AE112" s="20">
        <v>0</v>
      </c>
      <c r="AF112" s="20">
        <v>0</v>
      </c>
      <c r="AH112" s="21"/>
      <c r="AI112" s="320"/>
      <c r="AJ112" s="320"/>
      <c r="AK112" s="320"/>
      <c r="AL112" s="20"/>
      <c r="AM112" s="20"/>
      <c r="AN112" s="21"/>
      <c r="AO112" s="21"/>
      <c r="AP112" s="320"/>
      <c r="AQ112" s="320"/>
      <c r="AR112" s="466"/>
      <c r="AS112" s="20"/>
      <c r="AT112" s="20"/>
      <c r="AU112" s="21"/>
      <c r="AV112" s="20"/>
      <c r="AW112" s="20"/>
      <c r="AX112" s="20"/>
      <c r="AY112" s="20"/>
      <c r="AZ112" s="20"/>
      <c r="BA112" s="20"/>
      <c r="BB112" s="21"/>
    </row>
    <row r="113" spans="1:54" x14ac:dyDescent="0.3">
      <c r="A113" s="21" t="s">
        <v>1995</v>
      </c>
      <c r="B113" s="21" t="s">
        <v>20</v>
      </c>
      <c r="C113" s="21" t="s">
        <v>20</v>
      </c>
      <c r="D113" s="299" t="s">
        <v>1998</v>
      </c>
      <c r="E113" s="299" t="s">
        <v>9</v>
      </c>
      <c r="F113" s="299" t="s">
        <v>9</v>
      </c>
      <c r="G113" s="299" t="s">
        <v>1998</v>
      </c>
      <c r="H113" s="241">
        <v>254300</v>
      </c>
      <c r="I113" s="20">
        <v>536</v>
      </c>
      <c r="J113" s="20">
        <v>11</v>
      </c>
      <c r="K113" s="417">
        <v>48.727272727272727</v>
      </c>
      <c r="L113" s="243">
        <v>536</v>
      </c>
      <c r="M113" s="20">
        <v>11</v>
      </c>
      <c r="N113" s="20">
        <v>48.727272727272727</v>
      </c>
      <c r="O113" s="20">
        <v>211</v>
      </c>
      <c r="P113" s="20">
        <v>5</v>
      </c>
      <c r="Q113" s="20">
        <v>42.2</v>
      </c>
      <c r="R113" s="414">
        <v>0</v>
      </c>
      <c r="S113" s="378">
        <v>0</v>
      </c>
      <c r="T113" s="415">
        <v>0</v>
      </c>
      <c r="U113" s="378">
        <v>0</v>
      </c>
      <c r="V113" s="378">
        <v>0</v>
      </c>
      <c r="W113" s="378">
        <v>0</v>
      </c>
      <c r="X113" s="378">
        <v>0</v>
      </c>
      <c r="Y113" s="416">
        <v>0</v>
      </c>
      <c r="Z113" s="21"/>
      <c r="AA113" s="241">
        <v>254300</v>
      </c>
      <c r="AB113" s="417">
        <v>0</v>
      </c>
      <c r="AC113" s="417">
        <v>0</v>
      </c>
      <c r="AD113" s="20">
        <v>95</v>
      </c>
      <c r="AE113" s="20">
        <v>0</v>
      </c>
      <c r="AF113" s="20">
        <v>0</v>
      </c>
      <c r="AH113" s="21"/>
      <c r="AI113" s="320"/>
      <c r="AJ113" s="320"/>
      <c r="AK113" s="320"/>
      <c r="AL113" s="20"/>
      <c r="AM113" s="20"/>
      <c r="AN113" s="21"/>
      <c r="AO113" s="21"/>
      <c r="AP113" s="320"/>
      <c r="AQ113" s="320"/>
      <c r="AR113" s="466"/>
      <c r="AS113" s="20"/>
      <c r="AT113" s="20"/>
      <c r="AU113" s="21"/>
      <c r="AV113" s="20"/>
      <c r="AW113" s="20"/>
      <c r="AX113" s="20"/>
      <c r="AY113" s="20"/>
      <c r="AZ113" s="20"/>
      <c r="BA113" s="20"/>
      <c r="BB113" s="21"/>
    </row>
    <row r="114" spans="1:54" x14ac:dyDescent="0.3">
      <c r="A114" s="21" t="s">
        <v>1188</v>
      </c>
      <c r="B114" s="21" t="s">
        <v>2</v>
      </c>
      <c r="C114" s="21" t="s">
        <v>2</v>
      </c>
      <c r="D114" s="299" t="s">
        <v>1998</v>
      </c>
      <c r="E114" s="299" t="s">
        <v>9</v>
      </c>
      <c r="F114" s="299" t="s">
        <v>9</v>
      </c>
      <c r="G114" s="299" t="s">
        <v>1998</v>
      </c>
      <c r="H114" s="241">
        <v>322300</v>
      </c>
      <c r="I114" s="20">
        <v>878</v>
      </c>
      <c r="J114" s="20">
        <v>15</v>
      </c>
      <c r="K114" s="417">
        <v>58.533333333333331</v>
      </c>
      <c r="L114" s="243">
        <v>878</v>
      </c>
      <c r="M114" s="20">
        <v>15</v>
      </c>
      <c r="N114" s="20">
        <v>58.533333333333331</v>
      </c>
      <c r="O114" s="20">
        <v>1501</v>
      </c>
      <c r="P114" s="20">
        <v>21</v>
      </c>
      <c r="Q114" s="20">
        <v>71.5</v>
      </c>
      <c r="R114" s="414">
        <v>1140</v>
      </c>
      <c r="S114" s="378">
        <v>16</v>
      </c>
      <c r="T114" s="415">
        <v>71.2</v>
      </c>
      <c r="U114" s="378">
        <v>1545</v>
      </c>
      <c r="V114" s="378">
        <v>21</v>
      </c>
      <c r="W114" s="378">
        <v>73.569999999999993</v>
      </c>
      <c r="X114" s="378">
        <v>1298</v>
      </c>
      <c r="Y114" s="416">
        <v>21</v>
      </c>
      <c r="Z114" s="21"/>
      <c r="AA114" s="241">
        <v>275000</v>
      </c>
      <c r="AB114" s="417">
        <v>52.5</v>
      </c>
      <c r="AC114" s="417">
        <v>47</v>
      </c>
      <c r="AD114" s="20">
        <v>61</v>
      </c>
      <c r="AE114" s="20">
        <v>8</v>
      </c>
      <c r="AF114" s="20">
        <v>420</v>
      </c>
      <c r="AH114" s="21"/>
      <c r="AI114" s="320"/>
      <c r="AJ114" s="320"/>
      <c r="AK114" s="320"/>
      <c r="AL114" s="20"/>
      <c r="AM114" s="20"/>
      <c r="AN114" s="21"/>
      <c r="AO114" s="21"/>
      <c r="AP114" s="320"/>
      <c r="AQ114" s="320"/>
      <c r="AR114" s="466"/>
      <c r="AS114" s="20"/>
      <c r="AT114" s="20"/>
      <c r="AU114" s="21"/>
      <c r="AV114" s="20"/>
      <c r="AW114" s="20"/>
      <c r="AX114" s="20"/>
      <c r="AY114" s="20"/>
      <c r="AZ114" s="20"/>
      <c r="BA114" s="20"/>
      <c r="BB114" s="21"/>
    </row>
    <row r="115" spans="1:54" x14ac:dyDescent="0.3">
      <c r="A115" s="199" t="s">
        <v>1902</v>
      </c>
      <c r="B115" s="199" t="s">
        <v>19</v>
      </c>
      <c r="C115" s="199" t="s">
        <v>1020</v>
      </c>
      <c r="D115" s="441" t="s">
        <v>1020</v>
      </c>
      <c r="E115" s="441" t="s">
        <v>9</v>
      </c>
      <c r="F115" s="441" t="s">
        <v>1020</v>
      </c>
      <c r="G115" s="441" t="s">
        <v>1020</v>
      </c>
      <c r="H115" s="245">
        <v>117300</v>
      </c>
      <c r="I115" s="246" t="s">
        <v>1020</v>
      </c>
      <c r="J115" s="246" t="s">
        <v>1020</v>
      </c>
      <c r="K115" s="442" t="s">
        <v>1020</v>
      </c>
      <c r="L115" s="322" t="s">
        <v>1020</v>
      </c>
      <c r="M115" s="246" t="s">
        <v>1020</v>
      </c>
      <c r="N115" s="246" t="s">
        <v>1020</v>
      </c>
      <c r="O115" s="246" t="s">
        <v>1020</v>
      </c>
      <c r="P115" s="246" t="s">
        <v>1020</v>
      </c>
      <c r="Q115" s="246" t="s">
        <v>1020</v>
      </c>
      <c r="R115" s="443" t="s">
        <v>1020</v>
      </c>
      <c r="S115" s="444" t="s">
        <v>1020</v>
      </c>
      <c r="T115" s="445" t="s">
        <v>1020</v>
      </c>
      <c r="U115" s="444" t="s">
        <v>1020</v>
      </c>
      <c r="V115" s="444" t="s">
        <v>1020</v>
      </c>
      <c r="W115" s="444" t="s">
        <v>1020</v>
      </c>
      <c r="X115" s="444" t="s">
        <v>1020</v>
      </c>
      <c r="Y115" s="446" t="s">
        <v>1020</v>
      </c>
      <c r="Z115" s="372"/>
      <c r="AA115" s="245">
        <v>117300</v>
      </c>
      <c r="AB115" s="442">
        <v>0</v>
      </c>
      <c r="AC115" s="442">
        <v>0</v>
      </c>
      <c r="AD115" s="246">
        <v>22</v>
      </c>
      <c r="AE115" s="246">
        <v>0</v>
      </c>
      <c r="AF115" s="246">
        <v>0</v>
      </c>
      <c r="AH115" s="21"/>
      <c r="AI115" s="320"/>
      <c r="AJ115" s="320"/>
      <c r="AK115" s="320"/>
      <c r="AL115" s="20"/>
      <c r="AM115" s="20"/>
      <c r="AN115" s="63"/>
      <c r="AO115" s="21"/>
      <c r="AP115" s="320"/>
      <c r="AQ115" s="320"/>
      <c r="AR115" s="466"/>
      <c r="AS115" s="20"/>
      <c r="AT115" s="20"/>
      <c r="AU115" s="63"/>
      <c r="AV115" s="20"/>
      <c r="AW115" s="20"/>
      <c r="AX115" s="20"/>
      <c r="AY115" s="20"/>
      <c r="AZ115" s="20"/>
      <c r="BA115" s="20"/>
      <c r="BB115" s="63"/>
    </row>
    <row r="116" spans="1:54" x14ac:dyDescent="0.3">
      <c r="A116" s="21" t="s">
        <v>1192</v>
      </c>
      <c r="B116" s="21" t="s">
        <v>18</v>
      </c>
      <c r="C116" s="21" t="s">
        <v>18</v>
      </c>
      <c r="D116" s="299" t="s">
        <v>1998</v>
      </c>
      <c r="E116" s="299" t="s">
        <v>9</v>
      </c>
      <c r="F116" s="299" t="s">
        <v>9</v>
      </c>
      <c r="G116" s="299" t="s">
        <v>1998</v>
      </c>
      <c r="H116" s="241">
        <v>371900</v>
      </c>
      <c r="I116" s="20">
        <v>1216</v>
      </c>
      <c r="J116" s="20">
        <v>18</v>
      </c>
      <c r="K116" s="417">
        <v>67.555555555555557</v>
      </c>
      <c r="L116" s="243">
        <v>1216</v>
      </c>
      <c r="M116" s="20">
        <v>18</v>
      </c>
      <c r="N116" s="20">
        <v>67.555555555555557</v>
      </c>
      <c r="O116" s="20">
        <v>570</v>
      </c>
      <c r="P116" s="20">
        <v>10</v>
      </c>
      <c r="Q116" s="20">
        <v>57</v>
      </c>
      <c r="R116" s="414">
        <v>126</v>
      </c>
      <c r="S116" s="378">
        <v>3</v>
      </c>
      <c r="T116" s="415">
        <v>42</v>
      </c>
      <c r="U116" s="378">
        <v>50</v>
      </c>
      <c r="V116" s="378">
        <v>1</v>
      </c>
      <c r="W116" s="378">
        <v>50</v>
      </c>
      <c r="X116" s="378">
        <v>292</v>
      </c>
      <c r="Y116" s="416">
        <v>7</v>
      </c>
      <c r="Z116" s="280"/>
      <c r="AA116" s="241">
        <v>392200</v>
      </c>
      <c r="AB116" s="417">
        <v>75.125</v>
      </c>
      <c r="AC116" s="417">
        <v>80.333333333333329</v>
      </c>
      <c r="AD116" s="20">
        <v>46</v>
      </c>
      <c r="AE116" s="20">
        <v>8</v>
      </c>
      <c r="AF116" s="20">
        <v>601</v>
      </c>
      <c r="AH116" s="21"/>
      <c r="AI116" s="320"/>
      <c r="AJ116" s="320"/>
      <c r="AK116" s="320"/>
      <c r="AL116" s="20"/>
      <c r="AM116" s="20"/>
      <c r="AN116" s="63"/>
      <c r="AO116" s="21"/>
      <c r="AP116" s="320"/>
      <c r="AQ116" s="320"/>
      <c r="AR116" s="466"/>
      <c r="AS116" s="20"/>
      <c r="AT116" s="20"/>
      <c r="AU116" s="63"/>
      <c r="AV116" s="20"/>
      <c r="AW116" s="20"/>
      <c r="AX116" s="20"/>
      <c r="AY116" s="20"/>
      <c r="AZ116" s="20"/>
      <c r="BA116" s="20"/>
      <c r="BB116" s="63"/>
    </row>
    <row r="117" spans="1:54" x14ac:dyDescent="0.3">
      <c r="A117" s="21" t="s">
        <v>1193</v>
      </c>
      <c r="B117" s="21" t="s">
        <v>22</v>
      </c>
      <c r="C117" s="21" t="s">
        <v>22</v>
      </c>
      <c r="D117" s="299" t="s">
        <v>1998</v>
      </c>
      <c r="E117" s="299" t="s">
        <v>9</v>
      </c>
      <c r="F117" s="299" t="s">
        <v>9</v>
      </c>
      <c r="G117" s="299" t="s">
        <v>1998</v>
      </c>
      <c r="H117" s="241">
        <v>538600</v>
      </c>
      <c r="I117" s="20">
        <v>1076</v>
      </c>
      <c r="J117" s="20">
        <v>11</v>
      </c>
      <c r="K117" s="417">
        <v>97.818181818181813</v>
      </c>
      <c r="L117" s="243">
        <v>1076</v>
      </c>
      <c r="M117" s="20">
        <v>11</v>
      </c>
      <c r="N117" s="20">
        <v>97.818181818181813</v>
      </c>
      <c r="O117" s="20">
        <v>2105</v>
      </c>
      <c r="P117" s="20">
        <v>20</v>
      </c>
      <c r="Q117" s="20">
        <v>105.2</v>
      </c>
      <c r="R117" s="414">
        <v>1095</v>
      </c>
      <c r="S117" s="378">
        <v>15</v>
      </c>
      <c r="T117" s="415">
        <v>73</v>
      </c>
      <c r="U117" s="378">
        <v>455</v>
      </c>
      <c r="V117" s="378">
        <v>6</v>
      </c>
      <c r="W117" s="378">
        <v>75.83</v>
      </c>
      <c r="X117" s="378">
        <v>478</v>
      </c>
      <c r="Y117" s="416">
        <v>6</v>
      </c>
      <c r="Z117" s="298"/>
      <c r="AA117" s="241">
        <v>538600</v>
      </c>
      <c r="AB117" s="417">
        <v>90</v>
      </c>
      <c r="AC117" s="417">
        <v>90</v>
      </c>
      <c r="AD117" s="20">
        <v>125</v>
      </c>
      <c r="AE117" s="20">
        <v>2</v>
      </c>
      <c r="AF117" s="20">
        <v>180</v>
      </c>
      <c r="AH117" s="21"/>
      <c r="AI117" s="320"/>
      <c r="AJ117" s="320"/>
      <c r="AK117" s="320"/>
      <c r="AL117" s="20"/>
      <c r="AM117" s="20"/>
      <c r="AN117" s="63"/>
      <c r="AO117" s="21"/>
      <c r="AP117" s="320"/>
      <c r="AQ117" s="320"/>
      <c r="AR117" s="466"/>
      <c r="AS117" s="20"/>
      <c r="AT117" s="20"/>
      <c r="AU117" s="63"/>
      <c r="AV117" s="20"/>
      <c r="AW117" s="20"/>
      <c r="AX117" s="20"/>
      <c r="AY117" s="20"/>
      <c r="AZ117" s="20"/>
      <c r="BA117" s="20"/>
      <c r="BB117" s="63"/>
    </row>
    <row r="118" spans="1:54" x14ac:dyDescent="0.3">
      <c r="A118" s="21" t="s">
        <v>1521</v>
      </c>
      <c r="B118" s="21" t="s">
        <v>12</v>
      </c>
      <c r="C118" s="21" t="s">
        <v>12</v>
      </c>
      <c r="D118" s="299" t="s">
        <v>1998</v>
      </c>
      <c r="E118" s="299" t="s">
        <v>9</v>
      </c>
      <c r="F118" s="299" t="s">
        <v>9</v>
      </c>
      <c r="G118" s="299" t="s">
        <v>1998</v>
      </c>
      <c r="H118" s="241">
        <v>284000</v>
      </c>
      <c r="I118" s="20">
        <v>619</v>
      </c>
      <c r="J118" s="20">
        <v>12</v>
      </c>
      <c r="K118" s="417">
        <v>51.583333333333336</v>
      </c>
      <c r="L118" s="243">
        <v>619</v>
      </c>
      <c r="M118" s="20">
        <v>12</v>
      </c>
      <c r="N118" s="20">
        <v>51.583333333333336</v>
      </c>
      <c r="O118" s="20">
        <v>730</v>
      </c>
      <c r="P118" s="20">
        <v>17</v>
      </c>
      <c r="Q118" s="20">
        <v>42.9</v>
      </c>
      <c r="R118" s="414">
        <v>314</v>
      </c>
      <c r="S118" s="378">
        <v>8</v>
      </c>
      <c r="T118" s="415">
        <v>39.200000000000003</v>
      </c>
      <c r="U118" s="378">
        <v>0</v>
      </c>
      <c r="V118" s="378">
        <v>0</v>
      </c>
      <c r="W118" s="378">
        <v>0</v>
      </c>
      <c r="X118" s="378">
        <v>0</v>
      </c>
      <c r="Y118" s="416">
        <v>0</v>
      </c>
      <c r="Z118" s="20"/>
      <c r="AA118" s="241">
        <v>284000</v>
      </c>
      <c r="AB118" s="417">
        <v>0</v>
      </c>
      <c r="AC118" s="417">
        <v>0</v>
      </c>
      <c r="AD118" s="20">
        <v>54</v>
      </c>
      <c r="AE118" s="20">
        <v>0</v>
      </c>
      <c r="AF118" s="20">
        <v>0</v>
      </c>
      <c r="AH118" s="21"/>
      <c r="AI118" s="320"/>
      <c r="AJ118" s="320"/>
      <c r="AK118" s="320"/>
      <c r="AL118" s="20"/>
      <c r="AM118" s="20"/>
      <c r="AN118" s="63"/>
      <c r="AO118" s="21"/>
      <c r="AP118" s="320"/>
      <c r="AQ118" s="320"/>
      <c r="AR118" s="466"/>
      <c r="AS118" s="20"/>
      <c r="AT118" s="20"/>
      <c r="AU118" s="63"/>
      <c r="AV118" s="20"/>
      <c r="AW118" s="20"/>
      <c r="AX118" s="20"/>
      <c r="AY118" s="20"/>
      <c r="AZ118" s="20"/>
      <c r="BA118" s="20"/>
      <c r="BB118" s="63"/>
    </row>
    <row r="119" spans="1:54" x14ac:dyDescent="0.3">
      <c r="A119" s="21" t="s">
        <v>1746</v>
      </c>
      <c r="B119" s="21" t="s">
        <v>19</v>
      </c>
      <c r="C119" s="21" t="s">
        <v>19</v>
      </c>
      <c r="D119" s="299" t="s">
        <v>1998</v>
      </c>
      <c r="E119" s="435" t="s">
        <v>1971</v>
      </c>
      <c r="F119" s="299" t="s">
        <v>1972</v>
      </c>
      <c r="G119" s="299" t="s">
        <v>38</v>
      </c>
      <c r="H119" s="241">
        <v>233800</v>
      </c>
      <c r="I119" s="20">
        <v>182</v>
      </c>
      <c r="J119" s="20">
        <v>3</v>
      </c>
      <c r="K119" s="417">
        <v>60.666666666666664</v>
      </c>
      <c r="L119" s="243">
        <v>182</v>
      </c>
      <c r="M119" s="20">
        <v>3</v>
      </c>
      <c r="N119" s="20">
        <v>60.666666666666664</v>
      </c>
      <c r="O119" s="20">
        <v>0</v>
      </c>
      <c r="P119" s="20">
        <v>0</v>
      </c>
      <c r="Q119" s="20">
        <v>0</v>
      </c>
      <c r="R119" s="414">
        <v>0</v>
      </c>
      <c r="S119" s="378">
        <v>0</v>
      </c>
      <c r="T119" s="415">
        <v>0</v>
      </c>
      <c r="U119" s="378">
        <v>0</v>
      </c>
      <c r="V119" s="378">
        <v>0</v>
      </c>
      <c r="W119" s="378">
        <v>0</v>
      </c>
      <c r="X119" s="378">
        <v>0</v>
      </c>
      <c r="Y119" s="416">
        <v>0</v>
      </c>
      <c r="Z119" s="280"/>
      <c r="AA119" s="241">
        <v>204800</v>
      </c>
      <c r="AB119" s="417">
        <v>40</v>
      </c>
      <c r="AC119" s="417">
        <v>26.333333333333332</v>
      </c>
      <c r="AD119" s="20">
        <v>61</v>
      </c>
      <c r="AE119" s="20">
        <v>4</v>
      </c>
      <c r="AF119" s="20">
        <v>160</v>
      </c>
      <c r="AH119" s="21"/>
      <c r="AI119" s="320"/>
      <c r="AJ119" s="320"/>
      <c r="AK119" s="320"/>
      <c r="AL119" s="20"/>
      <c r="AM119" s="20"/>
      <c r="AN119" s="25"/>
      <c r="AO119" s="21"/>
      <c r="AP119" s="320"/>
      <c r="AQ119" s="320"/>
      <c r="AR119" s="466"/>
      <c r="AS119" s="20"/>
      <c r="AT119" s="20"/>
      <c r="AU119" s="25"/>
      <c r="AV119" s="20"/>
      <c r="AW119" s="20"/>
      <c r="AX119" s="20"/>
      <c r="AY119" s="20"/>
      <c r="AZ119" s="20"/>
      <c r="BA119" s="20"/>
      <c r="BB119" s="25"/>
    </row>
    <row r="120" spans="1:54" x14ac:dyDescent="0.3">
      <c r="A120" s="199" t="s">
        <v>1194</v>
      </c>
      <c r="B120" s="199" t="s">
        <v>16</v>
      </c>
      <c r="C120" s="199" t="s">
        <v>16</v>
      </c>
      <c r="D120" s="441" t="s">
        <v>1998</v>
      </c>
      <c r="E120" s="441" t="s">
        <v>9</v>
      </c>
      <c r="F120" s="441" t="s">
        <v>9</v>
      </c>
      <c r="G120" s="441" t="s">
        <v>1998</v>
      </c>
      <c r="H120" s="245">
        <v>169600</v>
      </c>
      <c r="I120" s="246">
        <v>44</v>
      </c>
      <c r="J120" s="246">
        <v>1</v>
      </c>
      <c r="K120" s="442">
        <v>44</v>
      </c>
      <c r="L120" s="322">
        <v>44</v>
      </c>
      <c r="M120" s="246">
        <v>1</v>
      </c>
      <c r="N120" s="246">
        <v>44</v>
      </c>
      <c r="O120" s="246">
        <v>72</v>
      </c>
      <c r="P120" s="246">
        <v>1</v>
      </c>
      <c r="Q120" s="246">
        <v>72</v>
      </c>
      <c r="R120" s="443">
        <v>0</v>
      </c>
      <c r="S120" s="444">
        <v>0</v>
      </c>
      <c r="T120" s="445">
        <v>0</v>
      </c>
      <c r="U120" s="444">
        <v>1387</v>
      </c>
      <c r="V120" s="444">
        <v>22</v>
      </c>
      <c r="W120" s="444">
        <v>63.05</v>
      </c>
      <c r="X120" s="444">
        <v>1287</v>
      </c>
      <c r="Y120" s="446">
        <v>18</v>
      </c>
      <c r="Z120" s="372"/>
      <c r="AA120" s="245">
        <v>169600</v>
      </c>
      <c r="AB120" s="442">
        <v>0</v>
      </c>
      <c r="AC120" s="442">
        <v>0</v>
      </c>
      <c r="AD120" s="246">
        <v>32</v>
      </c>
      <c r="AE120" s="246">
        <v>0</v>
      </c>
      <c r="AF120" s="246">
        <v>0</v>
      </c>
      <c r="AH120" s="21"/>
      <c r="AI120" s="320"/>
      <c r="AJ120" s="320"/>
      <c r="AK120" s="320"/>
      <c r="AL120" s="20"/>
      <c r="AM120" s="20"/>
      <c r="AN120" s="25"/>
      <c r="AO120" s="21"/>
      <c r="AP120" s="320"/>
      <c r="AQ120" s="320"/>
      <c r="AR120" s="466"/>
      <c r="AS120" s="20"/>
      <c r="AT120" s="20"/>
      <c r="AU120" s="25"/>
      <c r="AV120" s="20"/>
      <c r="AW120" s="20"/>
      <c r="AX120" s="20"/>
      <c r="AY120" s="20"/>
      <c r="AZ120" s="20"/>
      <c r="BA120" s="20"/>
      <c r="BB120" s="25"/>
    </row>
    <row r="121" spans="1:54" x14ac:dyDescent="0.3">
      <c r="A121" s="21" t="s">
        <v>1195</v>
      </c>
      <c r="B121" s="21" t="s">
        <v>3</v>
      </c>
      <c r="C121" s="21" t="s">
        <v>1020</v>
      </c>
      <c r="D121" s="299" t="s">
        <v>1020</v>
      </c>
      <c r="E121" s="299" t="s">
        <v>9</v>
      </c>
      <c r="F121" s="299" t="s">
        <v>1020</v>
      </c>
      <c r="G121" s="299" t="s">
        <v>1020</v>
      </c>
      <c r="H121" s="241">
        <v>239300</v>
      </c>
      <c r="I121" s="20" t="s">
        <v>1020</v>
      </c>
      <c r="J121" s="20" t="s">
        <v>1020</v>
      </c>
      <c r="K121" s="417" t="s">
        <v>1020</v>
      </c>
      <c r="L121" s="243" t="s">
        <v>1020</v>
      </c>
      <c r="M121" s="20" t="s">
        <v>1020</v>
      </c>
      <c r="N121" s="20" t="s">
        <v>1020</v>
      </c>
      <c r="O121" s="20" t="s">
        <v>1020</v>
      </c>
      <c r="P121" s="20" t="s">
        <v>1020</v>
      </c>
      <c r="Q121" s="20" t="s">
        <v>1020</v>
      </c>
      <c r="R121" s="414" t="s">
        <v>1020</v>
      </c>
      <c r="S121" s="378" t="s">
        <v>1020</v>
      </c>
      <c r="T121" s="415" t="s">
        <v>1020</v>
      </c>
      <c r="U121" s="378" t="s">
        <v>1020</v>
      </c>
      <c r="V121" s="378" t="s">
        <v>1020</v>
      </c>
      <c r="W121" s="378" t="s">
        <v>1020</v>
      </c>
      <c r="X121" s="378" t="s">
        <v>1020</v>
      </c>
      <c r="Y121" s="416" t="s">
        <v>1020</v>
      </c>
      <c r="Z121" s="20"/>
      <c r="AA121" s="241">
        <v>229700</v>
      </c>
      <c r="AB121" s="417">
        <v>39</v>
      </c>
      <c r="AC121" s="417">
        <v>39</v>
      </c>
      <c r="AD121" s="20">
        <v>31</v>
      </c>
      <c r="AE121" s="20">
        <v>3</v>
      </c>
      <c r="AF121" s="20">
        <v>117</v>
      </c>
      <c r="AH121" s="21"/>
      <c r="AI121" s="320"/>
      <c r="AJ121" s="320"/>
      <c r="AK121" s="320"/>
      <c r="AL121" s="20"/>
      <c r="AM121" s="20"/>
      <c r="AN121" s="21"/>
      <c r="AO121" s="21"/>
      <c r="AP121" s="320"/>
      <c r="AQ121" s="320"/>
      <c r="AR121" s="466"/>
      <c r="AS121" s="20"/>
      <c r="AT121" s="20"/>
      <c r="AU121" s="21"/>
      <c r="AV121" s="20"/>
      <c r="AW121" s="20"/>
      <c r="AX121" s="20"/>
      <c r="AY121" s="20"/>
      <c r="AZ121" s="20"/>
      <c r="BA121" s="20"/>
      <c r="BB121" s="21"/>
    </row>
    <row r="122" spans="1:54" x14ac:dyDescent="0.3">
      <c r="A122" s="21" t="s">
        <v>1196</v>
      </c>
      <c r="B122" s="21" t="s">
        <v>20</v>
      </c>
      <c r="C122" s="21" t="s">
        <v>20</v>
      </c>
      <c r="D122" s="299" t="s">
        <v>1998</v>
      </c>
      <c r="E122" s="299" t="s">
        <v>9</v>
      </c>
      <c r="F122" s="299" t="s">
        <v>9</v>
      </c>
      <c r="G122" s="299" t="s">
        <v>1998</v>
      </c>
      <c r="H122" s="241">
        <v>427500</v>
      </c>
      <c r="I122" s="20">
        <v>1565</v>
      </c>
      <c r="J122" s="20">
        <v>22</v>
      </c>
      <c r="K122" s="417">
        <v>71.13636363636364</v>
      </c>
      <c r="L122" s="243">
        <v>1565</v>
      </c>
      <c r="M122" s="20">
        <v>22</v>
      </c>
      <c r="N122" s="20">
        <v>71.13636363636364</v>
      </c>
      <c r="O122" s="20">
        <v>1824</v>
      </c>
      <c r="P122" s="20">
        <v>20</v>
      </c>
      <c r="Q122" s="20">
        <v>91.2</v>
      </c>
      <c r="R122" s="414">
        <v>1111</v>
      </c>
      <c r="S122" s="378">
        <v>16</v>
      </c>
      <c r="T122" s="415">
        <v>69.400000000000006</v>
      </c>
      <c r="U122" s="378">
        <v>1738</v>
      </c>
      <c r="V122" s="378">
        <v>22</v>
      </c>
      <c r="W122" s="378">
        <v>79</v>
      </c>
      <c r="X122" s="378">
        <v>1635</v>
      </c>
      <c r="Y122" s="416">
        <v>22</v>
      </c>
      <c r="Z122" s="298"/>
      <c r="AA122" s="241">
        <v>459900</v>
      </c>
      <c r="AB122" s="417">
        <v>87.25</v>
      </c>
      <c r="AC122" s="417">
        <v>100</v>
      </c>
      <c r="AD122" s="20">
        <v>61</v>
      </c>
      <c r="AE122" s="20">
        <v>8</v>
      </c>
      <c r="AF122" s="20">
        <v>698</v>
      </c>
      <c r="AH122" s="21"/>
      <c r="AI122" s="320"/>
      <c r="AJ122" s="320"/>
      <c r="AK122" s="320"/>
      <c r="AL122" s="20"/>
      <c r="AM122" s="20"/>
      <c r="AN122" s="63"/>
      <c r="AO122" s="21"/>
      <c r="AP122" s="320"/>
      <c r="AQ122" s="320"/>
      <c r="AR122" s="466"/>
      <c r="AS122" s="20"/>
      <c r="AT122" s="20"/>
      <c r="AU122" s="63"/>
      <c r="AV122" s="20"/>
      <c r="AW122" s="20"/>
      <c r="AX122" s="20"/>
      <c r="AY122" s="20"/>
      <c r="AZ122" s="20"/>
      <c r="BA122" s="20"/>
      <c r="BB122" s="63"/>
    </row>
    <row r="123" spans="1:54" x14ac:dyDescent="0.3">
      <c r="A123" s="199" t="s">
        <v>1905</v>
      </c>
      <c r="B123" s="199" t="s">
        <v>15</v>
      </c>
      <c r="C123" s="199" t="s">
        <v>1020</v>
      </c>
      <c r="D123" s="441" t="s">
        <v>1020</v>
      </c>
      <c r="E123" s="441" t="s">
        <v>9</v>
      </c>
      <c r="F123" s="441" t="s">
        <v>1020</v>
      </c>
      <c r="G123" s="441" t="s">
        <v>1020</v>
      </c>
      <c r="H123" s="245">
        <v>117300</v>
      </c>
      <c r="I123" s="246" t="s">
        <v>1020</v>
      </c>
      <c r="J123" s="246" t="s">
        <v>1020</v>
      </c>
      <c r="K123" s="442" t="s">
        <v>1020</v>
      </c>
      <c r="L123" s="322" t="s">
        <v>1020</v>
      </c>
      <c r="M123" s="246" t="s">
        <v>1020</v>
      </c>
      <c r="N123" s="246" t="s">
        <v>1020</v>
      </c>
      <c r="O123" s="246" t="s">
        <v>1020</v>
      </c>
      <c r="P123" s="246" t="s">
        <v>1020</v>
      </c>
      <c r="Q123" s="246" t="s">
        <v>1020</v>
      </c>
      <c r="R123" s="443" t="s">
        <v>1020</v>
      </c>
      <c r="S123" s="444" t="s">
        <v>1020</v>
      </c>
      <c r="T123" s="445" t="s">
        <v>1020</v>
      </c>
      <c r="U123" s="444" t="s">
        <v>1020</v>
      </c>
      <c r="V123" s="444" t="s">
        <v>1020</v>
      </c>
      <c r="W123" s="444" t="s">
        <v>1020</v>
      </c>
      <c r="X123" s="444" t="s">
        <v>1020</v>
      </c>
      <c r="Y123" s="446" t="s">
        <v>1020</v>
      </c>
      <c r="Z123" s="301"/>
      <c r="AA123" s="245">
        <v>117300</v>
      </c>
      <c r="AB123" s="442">
        <v>0</v>
      </c>
      <c r="AC123" s="442">
        <v>0</v>
      </c>
      <c r="AD123" s="246">
        <v>22</v>
      </c>
      <c r="AE123" s="246">
        <v>0</v>
      </c>
      <c r="AF123" s="246">
        <v>0</v>
      </c>
      <c r="AH123" s="21"/>
      <c r="AI123" s="320"/>
      <c r="AJ123" s="320"/>
      <c r="AK123" s="320"/>
      <c r="AL123" s="20"/>
      <c r="AM123" s="20"/>
      <c r="AN123" s="25"/>
      <c r="AO123" s="21"/>
      <c r="AP123" s="320"/>
      <c r="AQ123" s="320"/>
      <c r="AR123" s="466"/>
      <c r="AS123" s="20"/>
      <c r="AT123" s="20"/>
      <c r="AU123" s="25"/>
      <c r="AV123" s="20"/>
      <c r="AW123" s="20"/>
      <c r="AX123" s="20"/>
      <c r="AY123" s="20"/>
      <c r="AZ123" s="20"/>
      <c r="BA123" s="20"/>
      <c r="BB123" s="25"/>
    </row>
    <row r="124" spans="1:54" x14ac:dyDescent="0.3">
      <c r="A124" s="21" t="s">
        <v>1200</v>
      </c>
      <c r="B124" s="21" t="s">
        <v>19</v>
      </c>
      <c r="C124" s="21" t="s">
        <v>19</v>
      </c>
      <c r="D124" s="299" t="s">
        <v>1998</v>
      </c>
      <c r="E124" s="299" t="s">
        <v>9</v>
      </c>
      <c r="F124" s="299" t="s">
        <v>9</v>
      </c>
      <c r="G124" s="299" t="s">
        <v>1998</v>
      </c>
      <c r="H124" s="241">
        <v>318700</v>
      </c>
      <c r="I124" s="20">
        <v>984</v>
      </c>
      <c r="J124" s="20">
        <v>17</v>
      </c>
      <c r="K124" s="417">
        <v>57.882352941176471</v>
      </c>
      <c r="L124" s="243">
        <v>984</v>
      </c>
      <c r="M124" s="20">
        <v>17</v>
      </c>
      <c r="N124" s="20">
        <v>57.882352941176471</v>
      </c>
      <c r="O124" s="20">
        <v>1444</v>
      </c>
      <c r="P124" s="20">
        <v>19</v>
      </c>
      <c r="Q124" s="20">
        <v>76</v>
      </c>
      <c r="R124" s="414">
        <v>1672</v>
      </c>
      <c r="S124" s="378">
        <v>17</v>
      </c>
      <c r="T124" s="415">
        <v>98.4</v>
      </c>
      <c r="U124" s="378">
        <v>1661</v>
      </c>
      <c r="V124" s="378">
        <v>19</v>
      </c>
      <c r="W124" s="378">
        <v>87.42</v>
      </c>
      <c r="X124" s="378">
        <v>1654</v>
      </c>
      <c r="Y124" s="416">
        <v>22</v>
      </c>
      <c r="Z124" s="20"/>
      <c r="AA124" s="241">
        <v>476900</v>
      </c>
      <c r="AB124" s="417">
        <v>94.25</v>
      </c>
      <c r="AC124" s="417">
        <v>101</v>
      </c>
      <c r="AD124" s="20">
        <v>86</v>
      </c>
      <c r="AE124" s="20">
        <v>8</v>
      </c>
      <c r="AF124" s="20">
        <v>754</v>
      </c>
      <c r="AH124" s="21"/>
      <c r="AI124" s="320"/>
      <c r="AJ124" s="320"/>
      <c r="AK124" s="320"/>
      <c r="AL124" s="20"/>
      <c r="AM124" s="20"/>
      <c r="AN124" s="21"/>
      <c r="AO124" s="21"/>
      <c r="AP124" s="320"/>
      <c r="AQ124" s="320"/>
      <c r="AR124" s="466"/>
      <c r="AS124" s="20"/>
      <c r="AT124" s="20"/>
      <c r="AU124" s="21"/>
      <c r="AV124" s="20"/>
      <c r="AW124" s="20"/>
      <c r="AX124" s="20"/>
      <c r="AY124" s="20"/>
      <c r="AZ124" s="20"/>
      <c r="BA124" s="20"/>
      <c r="BB124" s="21"/>
    </row>
    <row r="125" spans="1:54" x14ac:dyDescent="0.3">
      <c r="A125" s="21" t="s">
        <v>1203</v>
      </c>
      <c r="B125" s="21" t="s">
        <v>18</v>
      </c>
      <c r="C125" s="21" t="s">
        <v>18</v>
      </c>
      <c r="D125" s="299" t="s">
        <v>1998</v>
      </c>
      <c r="E125" s="299" t="s">
        <v>9</v>
      </c>
      <c r="F125" s="299" t="s">
        <v>9</v>
      </c>
      <c r="G125" s="299" t="s">
        <v>1998</v>
      </c>
      <c r="H125" s="241">
        <v>338600</v>
      </c>
      <c r="I125" s="20">
        <v>861</v>
      </c>
      <c r="J125" s="20">
        <v>14</v>
      </c>
      <c r="K125" s="417">
        <v>61.5</v>
      </c>
      <c r="L125" s="243">
        <v>861</v>
      </c>
      <c r="M125" s="20">
        <v>14</v>
      </c>
      <c r="N125" s="20">
        <v>61.5</v>
      </c>
      <c r="O125" s="20">
        <v>1726</v>
      </c>
      <c r="P125" s="20">
        <v>21</v>
      </c>
      <c r="Q125" s="20">
        <v>82.2</v>
      </c>
      <c r="R125" s="414">
        <v>1030</v>
      </c>
      <c r="S125" s="378">
        <v>17</v>
      </c>
      <c r="T125" s="415">
        <v>60.6</v>
      </c>
      <c r="U125" s="378">
        <v>1065</v>
      </c>
      <c r="V125" s="378">
        <v>20</v>
      </c>
      <c r="W125" s="378">
        <v>53.25</v>
      </c>
      <c r="X125" s="378">
        <v>1300</v>
      </c>
      <c r="Y125" s="416">
        <v>21</v>
      </c>
      <c r="Z125" s="298"/>
      <c r="AA125" s="241">
        <v>338600</v>
      </c>
      <c r="AB125" s="417">
        <v>0</v>
      </c>
      <c r="AC125" s="417">
        <v>0</v>
      </c>
      <c r="AD125" s="20">
        <v>64</v>
      </c>
      <c r="AE125" s="20">
        <v>0</v>
      </c>
      <c r="AF125" s="20">
        <v>0</v>
      </c>
      <c r="AH125" s="21"/>
      <c r="AI125" s="320"/>
      <c r="AJ125" s="320"/>
      <c r="AK125" s="320"/>
      <c r="AL125" s="20"/>
      <c r="AM125" s="20"/>
      <c r="AN125" s="25"/>
      <c r="AO125" s="21"/>
      <c r="AP125" s="320"/>
      <c r="AQ125" s="320"/>
      <c r="AR125" s="466"/>
      <c r="AS125" s="20"/>
      <c r="AT125" s="20"/>
      <c r="AU125" s="25"/>
      <c r="AV125" s="20"/>
      <c r="AW125" s="20"/>
      <c r="AX125" s="20"/>
      <c r="AY125" s="20"/>
      <c r="AZ125" s="20"/>
      <c r="BA125" s="20"/>
      <c r="BB125" s="25"/>
    </row>
    <row r="126" spans="1:54" x14ac:dyDescent="0.3">
      <c r="A126" s="21" t="s">
        <v>1205</v>
      </c>
      <c r="B126" s="21" t="s">
        <v>15</v>
      </c>
      <c r="C126" s="21" t="s">
        <v>15</v>
      </c>
      <c r="D126" s="299" t="s">
        <v>1998</v>
      </c>
      <c r="E126" s="435" t="s">
        <v>1971</v>
      </c>
      <c r="F126" s="299" t="s">
        <v>10</v>
      </c>
      <c r="G126" s="299" t="s">
        <v>38</v>
      </c>
      <c r="H126" s="241">
        <v>481000</v>
      </c>
      <c r="I126" s="20">
        <v>1922</v>
      </c>
      <c r="J126" s="20">
        <v>22</v>
      </c>
      <c r="K126" s="417">
        <v>87.36363636363636</v>
      </c>
      <c r="L126" s="243">
        <v>1922</v>
      </c>
      <c r="M126" s="20">
        <v>22</v>
      </c>
      <c r="N126" s="20">
        <v>87.36363636363636</v>
      </c>
      <c r="O126" s="20">
        <v>1789</v>
      </c>
      <c r="P126" s="20">
        <v>18</v>
      </c>
      <c r="Q126" s="20">
        <v>99.4</v>
      </c>
      <c r="R126" s="414">
        <v>198</v>
      </c>
      <c r="S126" s="378">
        <v>3</v>
      </c>
      <c r="T126" s="415">
        <v>66</v>
      </c>
      <c r="U126" s="378">
        <v>1610</v>
      </c>
      <c r="V126" s="378">
        <v>17</v>
      </c>
      <c r="W126" s="378">
        <v>94.71</v>
      </c>
      <c r="X126" s="378">
        <v>2235</v>
      </c>
      <c r="Y126" s="416">
        <v>22</v>
      </c>
      <c r="Z126" s="280"/>
      <c r="AA126" s="241">
        <v>375600</v>
      </c>
      <c r="AB126" s="417">
        <v>63.142857142857146</v>
      </c>
      <c r="AC126" s="417">
        <v>73</v>
      </c>
      <c r="AD126" s="20">
        <v>72</v>
      </c>
      <c r="AE126" s="20">
        <v>7</v>
      </c>
      <c r="AF126" s="20">
        <v>442</v>
      </c>
      <c r="AH126" s="21"/>
      <c r="AI126" s="320"/>
      <c r="AJ126" s="320"/>
      <c r="AK126" s="320"/>
      <c r="AL126" s="20"/>
      <c r="AM126" s="20"/>
      <c r="AN126" s="25"/>
      <c r="AO126" s="21"/>
      <c r="AP126" s="320"/>
      <c r="AQ126" s="320"/>
      <c r="AR126" s="466"/>
      <c r="AS126" s="20"/>
      <c r="AT126" s="20"/>
      <c r="AU126" s="25"/>
      <c r="AV126" s="20"/>
      <c r="AW126" s="20"/>
      <c r="AX126" s="20"/>
      <c r="AY126" s="20"/>
      <c r="AZ126" s="20"/>
      <c r="BA126" s="20"/>
      <c r="BB126" s="25"/>
    </row>
    <row r="127" spans="1:54" x14ac:dyDescent="0.3">
      <c r="A127" s="21" t="s">
        <v>1207</v>
      </c>
      <c r="B127" s="21" t="s">
        <v>21</v>
      </c>
      <c r="C127" s="21" t="s">
        <v>21</v>
      </c>
      <c r="D127" s="299" t="s">
        <v>1998</v>
      </c>
      <c r="E127" s="299" t="s">
        <v>9</v>
      </c>
      <c r="F127" s="299" t="s">
        <v>9</v>
      </c>
      <c r="G127" s="299" t="s">
        <v>1998</v>
      </c>
      <c r="H127" s="241">
        <v>339700</v>
      </c>
      <c r="I127" s="20">
        <v>617</v>
      </c>
      <c r="J127" s="20">
        <v>10</v>
      </c>
      <c r="K127" s="417">
        <v>61.7</v>
      </c>
      <c r="L127" s="243">
        <v>617</v>
      </c>
      <c r="M127" s="20">
        <v>10</v>
      </c>
      <c r="N127" s="20">
        <v>61.7</v>
      </c>
      <c r="O127" s="20">
        <v>873</v>
      </c>
      <c r="P127" s="20">
        <v>15</v>
      </c>
      <c r="Q127" s="20">
        <v>58.2</v>
      </c>
      <c r="R127" s="414">
        <v>985</v>
      </c>
      <c r="S127" s="378">
        <v>14</v>
      </c>
      <c r="T127" s="415">
        <v>70.400000000000006</v>
      </c>
      <c r="U127" s="378">
        <v>1222</v>
      </c>
      <c r="V127" s="378">
        <v>19</v>
      </c>
      <c r="W127" s="378">
        <v>64.319999999999993</v>
      </c>
      <c r="X127" s="378">
        <v>1322</v>
      </c>
      <c r="Y127" s="416">
        <v>18</v>
      </c>
      <c r="Z127" s="20"/>
      <c r="AA127" s="241">
        <v>351800</v>
      </c>
      <c r="AB127" s="417">
        <v>67.25</v>
      </c>
      <c r="AC127" s="417">
        <v>70.333333333333329</v>
      </c>
      <c r="AD127" s="20">
        <v>31</v>
      </c>
      <c r="AE127" s="20">
        <v>4</v>
      </c>
      <c r="AF127" s="20">
        <v>269</v>
      </c>
      <c r="AH127" s="21"/>
      <c r="AI127" s="320"/>
      <c r="AJ127" s="320"/>
      <c r="AK127" s="320"/>
      <c r="AL127" s="20"/>
      <c r="AM127" s="20"/>
      <c r="AN127" s="21"/>
      <c r="AO127" s="21"/>
      <c r="AP127" s="320"/>
      <c r="AQ127" s="320"/>
      <c r="AR127" s="466"/>
      <c r="AS127" s="20"/>
      <c r="AT127" s="20"/>
      <c r="AU127" s="21"/>
      <c r="AV127" s="20"/>
      <c r="AW127" s="20"/>
      <c r="AX127" s="20"/>
      <c r="AY127" s="20"/>
      <c r="AZ127" s="20"/>
      <c r="BA127" s="20"/>
      <c r="BB127" s="21"/>
    </row>
    <row r="128" spans="1:54" x14ac:dyDescent="0.3">
      <c r="A128" s="21" t="s">
        <v>1656</v>
      </c>
      <c r="B128" s="21" t="s">
        <v>41</v>
      </c>
      <c r="C128" s="21" t="s">
        <v>41</v>
      </c>
      <c r="D128" s="299" t="s">
        <v>1998</v>
      </c>
      <c r="E128" s="299" t="s">
        <v>9</v>
      </c>
      <c r="F128" s="299" t="s">
        <v>9</v>
      </c>
      <c r="G128" s="299" t="s">
        <v>1998</v>
      </c>
      <c r="H128" s="241">
        <v>252500</v>
      </c>
      <c r="I128" s="20">
        <v>172</v>
      </c>
      <c r="J128" s="20">
        <v>3</v>
      </c>
      <c r="K128" s="417">
        <v>57.333333333333336</v>
      </c>
      <c r="L128" s="243">
        <v>172</v>
      </c>
      <c r="M128" s="20">
        <v>3</v>
      </c>
      <c r="N128" s="20">
        <v>57.333333333333336</v>
      </c>
      <c r="O128" s="20">
        <v>812</v>
      </c>
      <c r="P128" s="20">
        <v>12</v>
      </c>
      <c r="Q128" s="20">
        <v>67.7</v>
      </c>
      <c r="R128" s="414">
        <v>0</v>
      </c>
      <c r="S128" s="378">
        <v>0</v>
      </c>
      <c r="T128" s="415">
        <v>0</v>
      </c>
      <c r="U128" s="378">
        <v>0</v>
      </c>
      <c r="V128" s="378">
        <v>0</v>
      </c>
      <c r="W128" s="378">
        <v>0</v>
      </c>
      <c r="X128" s="378">
        <v>0</v>
      </c>
      <c r="Y128" s="416">
        <v>0</v>
      </c>
      <c r="Z128" s="298"/>
      <c r="AA128" s="241">
        <v>252500</v>
      </c>
      <c r="AB128" s="417">
        <v>0</v>
      </c>
      <c r="AC128" s="417">
        <v>0</v>
      </c>
      <c r="AD128" s="20">
        <v>48</v>
      </c>
      <c r="AE128" s="20">
        <v>0</v>
      </c>
      <c r="AF128" s="20">
        <v>0</v>
      </c>
      <c r="AH128" s="21"/>
      <c r="AI128" s="320"/>
      <c r="AJ128" s="320"/>
      <c r="AK128" s="320"/>
      <c r="AL128" s="20"/>
      <c r="AM128" s="20"/>
      <c r="AN128" s="21"/>
      <c r="AO128" s="21"/>
      <c r="AP128" s="320"/>
      <c r="AQ128" s="320"/>
      <c r="AR128" s="466"/>
      <c r="AS128" s="20"/>
      <c r="AT128" s="20"/>
      <c r="AU128" s="21"/>
      <c r="AV128" s="20"/>
      <c r="AW128" s="20"/>
      <c r="AX128" s="20"/>
      <c r="AY128" s="20"/>
      <c r="AZ128" s="20"/>
      <c r="BA128" s="20"/>
      <c r="BB128" s="21"/>
    </row>
    <row r="129" spans="1:56" x14ac:dyDescent="0.3">
      <c r="A129" s="21" t="s">
        <v>1211</v>
      </c>
      <c r="B129" s="21" t="s">
        <v>41</v>
      </c>
      <c r="C129" s="21" t="s">
        <v>41</v>
      </c>
      <c r="D129" s="299" t="s">
        <v>1998</v>
      </c>
      <c r="E129" s="299" t="s">
        <v>1974</v>
      </c>
      <c r="F129" s="299" t="s">
        <v>1974</v>
      </c>
      <c r="G129" s="299" t="s">
        <v>1998</v>
      </c>
      <c r="H129" s="241">
        <v>418400</v>
      </c>
      <c r="I129" s="20">
        <v>1596</v>
      </c>
      <c r="J129" s="20">
        <v>21</v>
      </c>
      <c r="K129" s="417">
        <v>76</v>
      </c>
      <c r="L129" s="243">
        <v>1596</v>
      </c>
      <c r="M129" s="20">
        <v>21</v>
      </c>
      <c r="N129" s="20">
        <v>76</v>
      </c>
      <c r="O129" s="20">
        <v>1596</v>
      </c>
      <c r="P129" s="20">
        <v>22</v>
      </c>
      <c r="Q129" s="20">
        <v>72.5</v>
      </c>
      <c r="R129" s="414">
        <v>1120</v>
      </c>
      <c r="S129" s="378">
        <v>17</v>
      </c>
      <c r="T129" s="415">
        <v>65.900000000000006</v>
      </c>
      <c r="U129" s="378">
        <v>1853</v>
      </c>
      <c r="V129" s="378">
        <v>22</v>
      </c>
      <c r="W129" s="378">
        <v>84.23</v>
      </c>
      <c r="X129" s="378">
        <v>786</v>
      </c>
      <c r="Y129" s="416">
        <v>10</v>
      </c>
      <c r="Z129" s="20"/>
      <c r="AA129" s="241">
        <v>375100</v>
      </c>
      <c r="AB129" s="417">
        <v>70.125</v>
      </c>
      <c r="AC129" s="417">
        <v>74</v>
      </c>
      <c r="AD129" s="20">
        <v>71</v>
      </c>
      <c r="AE129" s="20">
        <v>8</v>
      </c>
      <c r="AF129" s="20">
        <v>561</v>
      </c>
      <c r="AH129" s="21"/>
      <c r="AI129" s="320"/>
      <c r="AJ129" s="320"/>
      <c r="AK129" s="320"/>
      <c r="AL129" s="20"/>
      <c r="AM129" s="20"/>
      <c r="AN129" s="21"/>
      <c r="AO129" s="21"/>
      <c r="AP129" s="320"/>
      <c r="AQ129" s="320"/>
      <c r="AR129" s="466"/>
      <c r="AS129" s="20"/>
      <c r="AT129" s="20"/>
      <c r="AU129" s="21"/>
      <c r="AV129" s="20"/>
      <c r="AW129" s="20"/>
      <c r="AX129" s="20"/>
      <c r="AY129" s="20"/>
      <c r="AZ129" s="20"/>
      <c r="BA129" s="20"/>
      <c r="BB129" s="21"/>
    </row>
    <row r="130" spans="1:56" x14ac:dyDescent="0.3">
      <c r="A130" s="21" t="s">
        <v>1213</v>
      </c>
      <c r="B130" s="21" t="s">
        <v>19</v>
      </c>
      <c r="C130" s="21" t="s">
        <v>19</v>
      </c>
      <c r="D130" s="299" t="s">
        <v>1998</v>
      </c>
      <c r="E130" s="299" t="s">
        <v>1974</v>
      </c>
      <c r="F130" s="299" t="s">
        <v>1974</v>
      </c>
      <c r="G130" s="299" t="s">
        <v>1998</v>
      </c>
      <c r="H130" s="241">
        <v>499000</v>
      </c>
      <c r="I130" s="20">
        <v>1994</v>
      </c>
      <c r="J130" s="20">
        <v>22</v>
      </c>
      <c r="K130" s="417">
        <v>90.63636363636364</v>
      </c>
      <c r="L130" s="243">
        <v>1994</v>
      </c>
      <c r="M130" s="20">
        <v>22</v>
      </c>
      <c r="N130" s="20">
        <v>90.63636363636364</v>
      </c>
      <c r="O130" s="20">
        <v>1578</v>
      </c>
      <c r="P130" s="20">
        <v>22</v>
      </c>
      <c r="Q130" s="20">
        <v>71.7</v>
      </c>
      <c r="R130" s="414">
        <v>1058</v>
      </c>
      <c r="S130" s="378">
        <v>16</v>
      </c>
      <c r="T130" s="415">
        <v>66.099999999999994</v>
      </c>
      <c r="U130" s="378">
        <v>1600</v>
      </c>
      <c r="V130" s="378">
        <v>21</v>
      </c>
      <c r="W130" s="378">
        <v>76.19</v>
      </c>
      <c r="X130" s="378">
        <v>1557</v>
      </c>
      <c r="Y130" s="416">
        <v>22</v>
      </c>
      <c r="Z130" s="20"/>
      <c r="AA130" s="241">
        <v>424800</v>
      </c>
      <c r="AB130" s="417">
        <v>68.375</v>
      </c>
      <c r="AC130" s="417">
        <v>87.333333333333329</v>
      </c>
      <c r="AD130" s="20">
        <v>78</v>
      </c>
      <c r="AE130" s="20">
        <v>8</v>
      </c>
      <c r="AF130" s="20">
        <v>547</v>
      </c>
      <c r="AH130" s="21"/>
      <c r="AI130" s="320"/>
      <c r="AJ130" s="320"/>
      <c r="AK130" s="320"/>
      <c r="AL130" s="20"/>
      <c r="AM130" s="20"/>
      <c r="AN130" s="21"/>
      <c r="AO130" s="21"/>
      <c r="AP130" s="320"/>
      <c r="AQ130" s="320"/>
      <c r="AR130" s="466"/>
      <c r="AS130" s="20"/>
      <c r="AT130" s="20"/>
      <c r="AU130" s="21"/>
      <c r="AV130" s="20"/>
      <c r="AW130" s="20"/>
      <c r="AX130" s="20"/>
      <c r="AY130" s="20"/>
      <c r="AZ130" s="20"/>
      <c r="BA130" s="20"/>
      <c r="BB130" s="21"/>
    </row>
    <row r="131" spans="1:56" x14ac:dyDescent="0.3">
      <c r="A131" s="21" t="s">
        <v>979</v>
      </c>
      <c r="B131" s="21" t="s">
        <v>15</v>
      </c>
      <c r="C131" s="21" t="s">
        <v>15</v>
      </c>
      <c r="D131" s="299" t="s">
        <v>1998</v>
      </c>
      <c r="E131" s="299" t="s">
        <v>9</v>
      </c>
      <c r="F131" s="299" t="s">
        <v>9</v>
      </c>
      <c r="G131" s="299" t="s">
        <v>1998</v>
      </c>
      <c r="H131" s="241">
        <v>491300</v>
      </c>
      <c r="I131" s="20">
        <v>1874</v>
      </c>
      <c r="J131" s="20">
        <v>21</v>
      </c>
      <c r="K131" s="417">
        <v>89.238095238095241</v>
      </c>
      <c r="L131" s="243">
        <v>1874</v>
      </c>
      <c r="M131" s="20">
        <v>21</v>
      </c>
      <c r="N131" s="20">
        <v>89.238095238095241</v>
      </c>
      <c r="O131" s="20">
        <v>2046</v>
      </c>
      <c r="P131" s="20">
        <v>22</v>
      </c>
      <c r="Q131" s="20">
        <v>93</v>
      </c>
      <c r="R131" s="414">
        <v>616</v>
      </c>
      <c r="S131" s="378">
        <v>10</v>
      </c>
      <c r="T131" s="415">
        <v>61.6</v>
      </c>
      <c r="U131" s="378">
        <v>630</v>
      </c>
      <c r="V131" s="378">
        <v>11</v>
      </c>
      <c r="W131" s="378">
        <v>57.27</v>
      </c>
      <c r="X131" s="378">
        <v>0</v>
      </c>
      <c r="Y131" s="416">
        <v>0</v>
      </c>
      <c r="Z131" s="298"/>
      <c r="AA131" s="241">
        <v>371100</v>
      </c>
      <c r="AB131" s="417">
        <v>41.75</v>
      </c>
      <c r="AC131" s="417">
        <v>45.333333333333336</v>
      </c>
      <c r="AD131" s="20">
        <v>105</v>
      </c>
      <c r="AE131" s="20">
        <v>4</v>
      </c>
      <c r="AF131" s="20">
        <v>167</v>
      </c>
      <c r="AH131" s="21"/>
      <c r="AI131" s="320"/>
      <c r="AJ131" s="320"/>
      <c r="AK131" s="320"/>
      <c r="AL131" s="20"/>
      <c r="AM131" s="20"/>
      <c r="AN131" s="25"/>
      <c r="AO131" s="21"/>
      <c r="AP131" s="320"/>
      <c r="AQ131" s="320"/>
      <c r="AR131" s="466"/>
      <c r="AS131" s="20"/>
      <c r="AT131" s="20"/>
      <c r="AU131" s="25"/>
      <c r="AV131" s="20"/>
      <c r="AW131" s="20"/>
      <c r="AX131" s="20"/>
      <c r="AY131" s="20"/>
      <c r="AZ131" s="20"/>
      <c r="BA131" s="20"/>
      <c r="BB131" s="25"/>
    </row>
    <row r="132" spans="1:56" x14ac:dyDescent="0.3">
      <c r="A132" s="21" t="s">
        <v>1214</v>
      </c>
      <c r="B132" s="21" t="s">
        <v>12</v>
      </c>
      <c r="C132" s="21" t="s">
        <v>12</v>
      </c>
      <c r="D132" s="299" t="s">
        <v>1998</v>
      </c>
      <c r="E132" s="435" t="s">
        <v>1971</v>
      </c>
      <c r="F132" s="299" t="s">
        <v>9</v>
      </c>
      <c r="G132" s="299" t="s">
        <v>38</v>
      </c>
      <c r="H132" s="241">
        <v>371800</v>
      </c>
      <c r="I132" s="20">
        <v>1148</v>
      </c>
      <c r="J132" s="20">
        <v>17</v>
      </c>
      <c r="K132" s="417">
        <v>67.529411764705884</v>
      </c>
      <c r="L132" s="243">
        <v>1148</v>
      </c>
      <c r="M132" s="20">
        <v>17</v>
      </c>
      <c r="N132" s="20">
        <v>67.529411764705884</v>
      </c>
      <c r="O132" s="20">
        <v>31</v>
      </c>
      <c r="P132" s="20">
        <v>1</v>
      </c>
      <c r="Q132" s="20">
        <v>31</v>
      </c>
      <c r="R132" s="414">
        <v>102</v>
      </c>
      <c r="S132" s="378">
        <v>1</v>
      </c>
      <c r="T132" s="415">
        <v>102</v>
      </c>
      <c r="U132" s="378">
        <v>129</v>
      </c>
      <c r="V132" s="378">
        <v>2</v>
      </c>
      <c r="W132" s="378">
        <v>64.5</v>
      </c>
      <c r="X132" s="378">
        <v>0</v>
      </c>
      <c r="Y132" s="416">
        <v>0</v>
      </c>
      <c r="Z132" s="298"/>
      <c r="AA132" s="241">
        <v>422800</v>
      </c>
      <c r="AB132" s="417">
        <v>79.375</v>
      </c>
      <c r="AC132" s="417">
        <v>83.333333333333329</v>
      </c>
      <c r="AD132" s="20">
        <v>69</v>
      </c>
      <c r="AE132" s="20">
        <v>8</v>
      </c>
      <c r="AF132" s="20">
        <v>635</v>
      </c>
      <c r="AH132" s="21"/>
      <c r="AI132" s="320"/>
      <c r="AJ132" s="320"/>
      <c r="AK132" s="320"/>
      <c r="AL132" s="20"/>
      <c r="AM132" s="20"/>
      <c r="AN132" s="25"/>
      <c r="AO132" s="21"/>
      <c r="AP132" s="320"/>
      <c r="AQ132" s="320"/>
      <c r="AR132" s="466"/>
      <c r="AS132" s="20"/>
      <c r="AT132" s="20"/>
      <c r="AU132" s="25"/>
      <c r="AV132" s="20"/>
      <c r="AW132" s="20"/>
      <c r="AX132" s="20"/>
      <c r="AY132" s="20"/>
      <c r="AZ132" s="20"/>
      <c r="BA132" s="20"/>
      <c r="BB132" s="25"/>
    </row>
    <row r="133" spans="1:56" x14ac:dyDescent="0.3">
      <c r="A133" s="21" t="s">
        <v>1659</v>
      </c>
      <c r="B133" s="21" t="s">
        <v>25</v>
      </c>
      <c r="C133" s="21" t="s">
        <v>25</v>
      </c>
      <c r="D133" s="299" t="s">
        <v>1998</v>
      </c>
      <c r="E133" s="299" t="s">
        <v>1971</v>
      </c>
      <c r="F133" s="299" t="s">
        <v>1971</v>
      </c>
      <c r="G133" s="299" t="s">
        <v>1998</v>
      </c>
      <c r="H133" s="241">
        <v>250700</v>
      </c>
      <c r="I133" s="20">
        <v>684</v>
      </c>
      <c r="J133" s="20">
        <v>15</v>
      </c>
      <c r="K133" s="417">
        <v>45.6</v>
      </c>
      <c r="L133" s="243">
        <v>684</v>
      </c>
      <c r="M133" s="20">
        <v>15</v>
      </c>
      <c r="N133" s="20">
        <v>45.6</v>
      </c>
      <c r="O133" s="20">
        <v>0</v>
      </c>
      <c r="P133" s="20">
        <v>0</v>
      </c>
      <c r="Q133" s="20">
        <v>0</v>
      </c>
      <c r="R133" s="414">
        <v>0</v>
      </c>
      <c r="S133" s="378">
        <v>0</v>
      </c>
      <c r="T133" s="415">
        <v>0</v>
      </c>
      <c r="U133" s="378">
        <v>0</v>
      </c>
      <c r="V133" s="378">
        <v>0</v>
      </c>
      <c r="W133" s="378">
        <v>0</v>
      </c>
      <c r="X133" s="378">
        <v>0</v>
      </c>
      <c r="Y133" s="416">
        <v>0</v>
      </c>
      <c r="Z133" s="280"/>
      <c r="AA133" s="241">
        <v>250700</v>
      </c>
      <c r="AB133" s="417">
        <v>48.5</v>
      </c>
      <c r="AC133" s="417">
        <v>48.5</v>
      </c>
      <c r="AD133" s="20">
        <v>45</v>
      </c>
      <c r="AE133" s="20">
        <v>2</v>
      </c>
      <c r="AF133" s="20">
        <v>97</v>
      </c>
      <c r="AH133" s="21"/>
      <c r="AI133" s="320"/>
      <c r="AJ133" s="320"/>
      <c r="AK133" s="320"/>
      <c r="AL133" s="20"/>
      <c r="AM133" s="20"/>
      <c r="AN133" s="63"/>
      <c r="AO133" s="21"/>
      <c r="AP133" s="320"/>
      <c r="AQ133" s="320"/>
      <c r="AR133" s="466"/>
      <c r="AS133" s="20"/>
      <c r="AT133" s="20"/>
      <c r="AU133" s="63"/>
      <c r="AV133" s="20"/>
      <c r="AW133" s="20"/>
      <c r="AX133" s="20"/>
      <c r="AY133" s="20"/>
      <c r="AZ133" s="20"/>
      <c r="BA133" s="20"/>
      <c r="BB133" s="63"/>
    </row>
    <row r="134" spans="1:56" x14ac:dyDescent="0.3">
      <c r="A134" s="21" t="s">
        <v>1220</v>
      </c>
      <c r="B134" s="21" t="s">
        <v>23</v>
      </c>
      <c r="C134" s="21" t="s">
        <v>23</v>
      </c>
      <c r="D134" s="299" t="s">
        <v>1998</v>
      </c>
      <c r="E134" s="435" t="s">
        <v>9</v>
      </c>
      <c r="F134" s="299" t="s">
        <v>1971</v>
      </c>
      <c r="G134" s="299" t="s">
        <v>38</v>
      </c>
      <c r="H134" s="241">
        <v>545100</v>
      </c>
      <c r="I134" s="20">
        <v>2079</v>
      </c>
      <c r="J134" s="20">
        <v>21</v>
      </c>
      <c r="K134" s="417">
        <v>99</v>
      </c>
      <c r="L134" s="243">
        <v>2079</v>
      </c>
      <c r="M134" s="20">
        <v>21</v>
      </c>
      <c r="N134" s="20">
        <v>99</v>
      </c>
      <c r="O134" s="20">
        <v>1805</v>
      </c>
      <c r="P134" s="20">
        <v>21</v>
      </c>
      <c r="Q134" s="20">
        <v>86</v>
      </c>
      <c r="R134" s="414">
        <v>1366</v>
      </c>
      <c r="S134" s="378">
        <v>15</v>
      </c>
      <c r="T134" s="415">
        <v>91.1</v>
      </c>
      <c r="U134" s="378">
        <v>1875</v>
      </c>
      <c r="V134" s="378">
        <v>21</v>
      </c>
      <c r="W134" s="378">
        <v>89.29</v>
      </c>
      <c r="X134" s="378">
        <v>1704</v>
      </c>
      <c r="Y134" s="416">
        <v>22</v>
      </c>
      <c r="Z134" s="280"/>
      <c r="AA134" s="241">
        <v>540000</v>
      </c>
      <c r="AB134" s="417">
        <v>99.125</v>
      </c>
      <c r="AC134" s="417">
        <v>108.33333333333333</v>
      </c>
      <c r="AD134" s="20">
        <v>73</v>
      </c>
      <c r="AE134" s="20">
        <v>8</v>
      </c>
      <c r="AF134" s="20">
        <v>793</v>
      </c>
      <c r="AH134" s="21"/>
      <c r="AI134" s="320"/>
      <c r="AJ134" s="320"/>
      <c r="AK134" s="320"/>
      <c r="AL134" s="20"/>
      <c r="AM134" s="20"/>
      <c r="AN134" s="63"/>
      <c r="AO134" s="21"/>
      <c r="AP134" s="320"/>
      <c r="AQ134" s="320"/>
      <c r="AR134" s="466"/>
      <c r="AS134" s="20"/>
      <c r="AT134" s="20"/>
      <c r="AU134" s="63"/>
      <c r="AV134" s="20"/>
      <c r="AW134" s="20"/>
      <c r="AX134" s="20"/>
      <c r="AY134" s="20"/>
      <c r="AZ134" s="20"/>
      <c r="BA134" s="20"/>
      <c r="BB134" s="63"/>
    </row>
    <row r="135" spans="1:56" x14ac:dyDescent="0.3">
      <c r="A135" s="21" t="s">
        <v>1221</v>
      </c>
      <c r="B135" s="21" t="s">
        <v>41</v>
      </c>
      <c r="C135" s="21" t="s">
        <v>41</v>
      </c>
      <c r="D135" s="299" t="s">
        <v>1998</v>
      </c>
      <c r="E135" s="299" t="s">
        <v>9</v>
      </c>
      <c r="F135" s="299" t="s">
        <v>9</v>
      </c>
      <c r="G135" s="299" t="s">
        <v>1998</v>
      </c>
      <c r="H135" s="241">
        <v>370500</v>
      </c>
      <c r="I135" s="20">
        <v>1144</v>
      </c>
      <c r="J135" s="20">
        <v>17</v>
      </c>
      <c r="K135" s="417">
        <v>67.294117647058826</v>
      </c>
      <c r="L135" s="243">
        <v>1144</v>
      </c>
      <c r="M135" s="20">
        <v>17</v>
      </c>
      <c r="N135" s="20">
        <v>67.294117647058826</v>
      </c>
      <c r="O135" s="20">
        <v>1685</v>
      </c>
      <c r="P135" s="20">
        <v>21</v>
      </c>
      <c r="Q135" s="20">
        <v>80.2</v>
      </c>
      <c r="R135" s="414">
        <v>1124</v>
      </c>
      <c r="S135" s="378">
        <v>17</v>
      </c>
      <c r="T135" s="415">
        <v>66.099999999999994</v>
      </c>
      <c r="U135" s="378">
        <v>1040</v>
      </c>
      <c r="V135" s="378">
        <v>15</v>
      </c>
      <c r="W135" s="378">
        <v>69.33</v>
      </c>
      <c r="X135" s="378">
        <v>1435</v>
      </c>
      <c r="Y135" s="416">
        <v>20</v>
      </c>
      <c r="Z135" s="21"/>
      <c r="AA135" s="241">
        <v>334000</v>
      </c>
      <c r="AB135" s="417">
        <v>63.75</v>
      </c>
      <c r="AC135" s="417">
        <v>48.333333333333336</v>
      </c>
      <c r="AD135" s="20">
        <v>91</v>
      </c>
      <c r="AE135" s="20">
        <v>8</v>
      </c>
      <c r="AF135" s="20">
        <v>510</v>
      </c>
      <c r="AH135" s="21"/>
      <c r="AI135" s="320"/>
      <c r="AJ135" s="320"/>
      <c r="AK135" s="320"/>
      <c r="AL135" s="20"/>
      <c r="AM135" s="20"/>
      <c r="AN135" s="63"/>
      <c r="AO135" s="21"/>
      <c r="AP135" s="320"/>
      <c r="AQ135" s="320"/>
      <c r="AR135" s="466"/>
      <c r="AS135" s="20"/>
      <c r="AT135" s="20"/>
      <c r="AU135" s="63"/>
      <c r="AV135" s="20"/>
      <c r="AW135" s="20"/>
      <c r="AX135" s="20"/>
      <c r="AY135" s="20"/>
      <c r="AZ135" s="20"/>
      <c r="BA135" s="20"/>
      <c r="BB135" s="63"/>
    </row>
    <row r="136" spans="1:56" x14ac:dyDescent="0.3">
      <c r="A136" s="21" t="s">
        <v>1223</v>
      </c>
      <c r="B136" s="21" t="s">
        <v>14</v>
      </c>
      <c r="C136" s="21" t="s">
        <v>14</v>
      </c>
      <c r="D136" s="299" t="s">
        <v>1998</v>
      </c>
      <c r="E136" s="299" t="s">
        <v>9</v>
      </c>
      <c r="F136" s="299" t="s">
        <v>9</v>
      </c>
      <c r="G136" s="299" t="s">
        <v>1998</v>
      </c>
      <c r="H136" s="241">
        <v>463800</v>
      </c>
      <c r="I136" s="20">
        <v>1769</v>
      </c>
      <c r="J136" s="20">
        <v>21</v>
      </c>
      <c r="K136" s="417">
        <v>84.238095238095241</v>
      </c>
      <c r="L136" s="243">
        <v>1769</v>
      </c>
      <c r="M136" s="20">
        <v>21</v>
      </c>
      <c r="N136" s="20">
        <v>84.238095238095241</v>
      </c>
      <c r="O136" s="20">
        <v>628</v>
      </c>
      <c r="P136" s="20">
        <v>8</v>
      </c>
      <c r="Q136" s="20">
        <v>78.5</v>
      </c>
      <c r="R136" s="414">
        <v>482</v>
      </c>
      <c r="S136" s="378">
        <v>4</v>
      </c>
      <c r="T136" s="415">
        <v>120.5</v>
      </c>
      <c r="U136" s="378">
        <v>1511</v>
      </c>
      <c r="V136" s="378">
        <v>19</v>
      </c>
      <c r="W136" s="378">
        <v>79.53</v>
      </c>
      <c r="X136" s="378">
        <v>1557</v>
      </c>
      <c r="Y136" s="416">
        <v>17</v>
      </c>
      <c r="Z136" s="21"/>
      <c r="AA136" s="241">
        <v>463800</v>
      </c>
      <c r="AB136" s="417">
        <v>38</v>
      </c>
      <c r="AC136" s="417">
        <v>38</v>
      </c>
      <c r="AD136" s="20">
        <v>140</v>
      </c>
      <c r="AE136" s="20">
        <v>1</v>
      </c>
      <c r="AF136" s="20">
        <v>38</v>
      </c>
      <c r="AH136" s="21"/>
      <c r="AI136" s="320"/>
      <c r="AJ136" s="320"/>
      <c r="AK136" s="320"/>
      <c r="AL136" s="20"/>
      <c r="AM136" s="20"/>
      <c r="AN136" s="63"/>
      <c r="AO136" s="21"/>
      <c r="AP136" s="320"/>
      <c r="AQ136" s="320"/>
      <c r="AR136" s="466"/>
      <c r="AS136" s="20"/>
      <c r="AT136" s="20"/>
      <c r="AU136" s="63"/>
      <c r="AV136" s="20"/>
      <c r="AW136" s="20"/>
      <c r="AX136" s="20"/>
      <c r="AY136" s="20"/>
      <c r="AZ136" s="20"/>
      <c r="BA136" s="20"/>
      <c r="BB136" s="63"/>
    </row>
    <row r="137" spans="1:56" x14ac:dyDescent="0.3">
      <c r="A137" s="21" t="s">
        <v>1224</v>
      </c>
      <c r="B137" s="21" t="s">
        <v>16</v>
      </c>
      <c r="C137" s="21" t="s">
        <v>16</v>
      </c>
      <c r="D137" s="299" t="s">
        <v>1998</v>
      </c>
      <c r="E137" s="435" t="s">
        <v>1971</v>
      </c>
      <c r="F137" s="299" t="s">
        <v>9</v>
      </c>
      <c r="G137" s="299" t="s">
        <v>38</v>
      </c>
      <c r="H137" s="241">
        <v>283700</v>
      </c>
      <c r="I137" s="20">
        <v>322</v>
      </c>
      <c r="J137" s="20">
        <v>5</v>
      </c>
      <c r="K137" s="417">
        <v>64.400000000000006</v>
      </c>
      <c r="L137" s="243">
        <v>322</v>
      </c>
      <c r="M137" s="20">
        <v>5</v>
      </c>
      <c r="N137" s="20">
        <v>64.400000000000006</v>
      </c>
      <c r="O137" s="20">
        <v>502</v>
      </c>
      <c r="P137" s="20">
        <v>8</v>
      </c>
      <c r="Q137" s="20">
        <v>62.8</v>
      </c>
      <c r="R137" s="414">
        <v>1208</v>
      </c>
      <c r="S137" s="378">
        <v>17</v>
      </c>
      <c r="T137" s="415">
        <v>71.099999999999994</v>
      </c>
      <c r="U137" s="378">
        <v>1408</v>
      </c>
      <c r="V137" s="378">
        <v>21</v>
      </c>
      <c r="W137" s="378">
        <v>67.05</v>
      </c>
      <c r="X137" s="378">
        <v>269</v>
      </c>
      <c r="Y137" s="416">
        <v>5</v>
      </c>
      <c r="Z137" s="21"/>
      <c r="AA137" s="241">
        <v>299300</v>
      </c>
      <c r="AB137" s="417">
        <v>59.875</v>
      </c>
      <c r="AC137" s="417">
        <v>61</v>
      </c>
      <c r="AD137" s="20">
        <v>41</v>
      </c>
      <c r="AE137" s="20">
        <v>8</v>
      </c>
      <c r="AF137" s="20">
        <v>479</v>
      </c>
      <c r="AH137" s="21"/>
      <c r="AI137" s="320"/>
      <c r="AJ137" s="320"/>
      <c r="AK137" s="320"/>
      <c r="AL137" s="20"/>
      <c r="AM137" s="20"/>
      <c r="AN137" s="21"/>
      <c r="AO137" s="21"/>
      <c r="AP137" s="320"/>
      <c r="AQ137" s="320"/>
      <c r="AR137" s="466"/>
      <c r="AS137" s="20"/>
      <c r="AT137" s="20"/>
      <c r="AU137" s="21"/>
      <c r="AV137" s="20"/>
      <c r="AW137" s="20"/>
      <c r="AX137" s="20"/>
      <c r="AY137" s="20"/>
      <c r="AZ137" s="20"/>
      <c r="BA137" s="20"/>
      <c r="BB137" s="21"/>
    </row>
    <row r="138" spans="1:56" x14ac:dyDescent="0.3">
      <c r="A138" s="21" t="s">
        <v>1225</v>
      </c>
      <c r="B138" s="437" t="s">
        <v>25</v>
      </c>
      <c r="C138" s="21" t="s">
        <v>21</v>
      </c>
      <c r="D138" s="299" t="s">
        <v>38</v>
      </c>
      <c r="E138" s="435" t="s">
        <v>1971</v>
      </c>
      <c r="F138" s="299" t="s">
        <v>9</v>
      </c>
      <c r="G138" s="299" t="s">
        <v>38</v>
      </c>
      <c r="H138" s="241">
        <v>285600</v>
      </c>
      <c r="I138" s="20">
        <v>830</v>
      </c>
      <c r="J138" s="20">
        <v>16</v>
      </c>
      <c r="K138" s="417">
        <v>51.875</v>
      </c>
      <c r="L138" s="243">
        <v>830</v>
      </c>
      <c r="M138" s="20">
        <v>16</v>
      </c>
      <c r="N138" s="20">
        <v>51.875</v>
      </c>
      <c r="O138" s="20">
        <v>1116</v>
      </c>
      <c r="P138" s="20">
        <v>20</v>
      </c>
      <c r="Q138" s="20">
        <v>55.8</v>
      </c>
      <c r="R138" s="414">
        <v>294</v>
      </c>
      <c r="S138" s="378">
        <v>6</v>
      </c>
      <c r="T138" s="415">
        <v>49</v>
      </c>
      <c r="U138" s="378">
        <v>1227</v>
      </c>
      <c r="V138" s="378">
        <v>21</v>
      </c>
      <c r="W138" s="378">
        <v>58.43</v>
      </c>
      <c r="X138" s="378">
        <v>298</v>
      </c>
      <c r="Y138" s="416">
        <v>6</v>
      </c>
      <c r="Z138" s="280"/>
      <c r="AA138" s="241">
        <v>393500</v>
      </c>
      <c r="AB138" s="417">
        <v>79.75</v>
      </c>
      <c r="AC138" s="417">
        <v>81</v>
      </c>
      <c r="AD138" s="20">
        <v>57</v>
      </c>
      <c r="AE138" s="20">
        <v>8</v>
      </c>
      <c r="AF138" s="20">
        <v>638</v>
      </c>
      <c r="AH138" s="21"/>
      <c r="AI138" s="320"/>
      <c r="AJ138" s="320"/>
      <c r="AK138" s="320"/>
      <c r="AL138" s="20"/>
      <c r="AM138" s="20"/>
      <c r="AN138" s="21"/>
      <c r="AO138" s="21"/>
      <c r="AP138" s="320"/>
      <c r="AQ138" s="320"/>
      <c r="AR138" s="466"/>
      <c r="AS138" s="20"/>
      <c r="AT138" s="20"/>
      <c r="AU138" s="21"/>
      <c r="AV138" s="20"/>
      <c r="AW138" s="20"/>
      <c r="AX138" s="20"/>
      <c r="AY138" s="20"/>
      <c r="AZ138" s="20"/>
      <c r="BA138" s="20"/>
      <c r="BB138" s="21"/>
    </row>
    <row r="139" spans="1:56" x14ac:dyDescent="0.3">
      <c r="A139" s="21" t="s">
        <v>1228</v>
      </c>
      <c r="B139" s="21" t="s">
        <v>25</v>
      </c>
      <c r="C139" s="21" t="s">
        <v>25</v>
      </c>
      <c r="D139" s="299" t="s">
        <v>1998</v>
      </c>
      <c r="E139" s="299" t="s">
        <v>9</v>
      </c>
      <c r="F139" s="299" t="s">
        <v>9</v>
      </c>
      <c r="G139" s="299" t="s">
        <v>1998</v>
      </c>
      <c r="H139" s="241">
        <v>577800</v>
      </c>
      <c r="I139" s="20">
        <v>1994</v>
      </c>
      <c r="J139" s="20">
        <v>19</v>
      </c>
      <c r="K139" s="417">
        <v>104.94736842105263</v>
      </c>
      <c r="L139" s="243">
        <v>1994</v>
      </c>
      <c r="M139" s="20">
        <v>19</v>
      </c>
      <c r="N139" s="20">
        <v>104.94736842105263</v>
      </c>
      <c r="O139" s="20">
        <v>1363</v>
      </c>
      <c r="P139" s="20">
        <v>15</v>
      </c>
      <c r="Q139" s="20">
        <v>90.9</v>
      </c>
      <c r="R139" s="414">
        <v>1423</v>
      </c>
      <c r="S139" s="378">
        <v>16</v>
      </c>
      <c r="T139" s="415">
        <v>88.9</v>
      </c>
      <c r="U139" s="378">
        <v>1967</v>
      </c>
      <c r="V139" s="378">
        <v>19</v>
      </c>
      <c r="W139" s="378">
        <v>103.53</v>
      </c>
      <c r="X139" s="378">
        <v>2121</v>
      </c>
      <c r="Y139" s="416">
        <v>22</v>
      </c>
      <c r="Z139" s="20"/>
      <c r="AA139" s="241">
        <v>480000</v>
      </c>
      <c r="AB139" s="417">
        <v>88.833333333333329</v>
      </c>
      <c r="AC139" s="417">
        <v>81</v>
      </c>
      <c r="AD139" s="20">
        <v>94</v>
      </c>
      <c r="AE139" s="20">
        <v>6</v>
      </c>
      <c r="AF139" s="20">
        <v>533</v>
      </c>
      <c r="AH139" s="21"/>
      <c r="AI139" s="320"/>
      <c r="AJ139" s="320"/>
      <c r="AK139" s="320"/>
      <c r="AL139" s="20"/>
      <c r="AM139" s="20"/>
      <c r="AN139" s="21"/>
      <c r="AO139" s="21"/>
      <c r="AP139" s="320"/>
      <c r="AQ139" s="320"/>
      <c r="AR139" s="466"/>
      <c r="AS139" s="20"/>
      <c r="AT139" s="20"/>
      <c r="AU139" s="21"/>
      <c r="AV139" s="20"/>
      <c r="AW139" s="20"/>
      <c r="AX139" s="20"/>
      <c r="AY139" s="20"/>
      <c r="AZ139" s="20"/>
      <c r="BA139" s="20"/>
      <c r="BB139" s="21"/>
    </row>
    <row r="140" spans="1:56" x14ac:dyDescent="0.3">
      <c r="A140" s="21" t="s">
        <v>980</v>
      </c>
      <c r="B140" s="21" t="s">
        <v>19</v>
      </c>
      <c r="C140" s="21" t="s">
        <v>19</v>
      </c>
      <c r="D140" s="299" t="s">
        <v>1998</v>
      </c>
      <c r="E140" s="299" t="s">
        <v>9</v>
      </c>
      <c r="F140" s="299" t="s">
        <v>9</v>
      </c>
      <c r="G140" s="299" t="s">
        <v>1998</v>
      </c>
      <c r="H140" s="241">
        <v>345800</v>
      </c>
      <c r="I140" s="20">
        <v>1005</v>
      </c>
      <c r="J140" s="20">
        <v>16</v>
      </c>
      <c r="K140" s="417">
        <v>62.8125</v>
      </c>
      <c r="L140" s="243">
        <v>1005</v>
      </c>
      <c r="M140" s="20">
        <v>16</v>
      </c>
      <c r="N140" s="20">
        <v>62.8125</v>
      </c>
      <c r="O140" s="20">
        <v>1290</v>
      </c>
      <c r="P140" s="20">
        <v>21</v>
      </c>
      <c r="Q140" s="20">
        <v>61.4</v>
      </c>
      <c r="R140" s="414">
        <v>100</v>
      </c>
      <c r="S140" s="378">
        <v>2</v>
      </c>
      <c r="T140" s="415">
        <v>50</v>
      </c>
      <c r="U140" s="378">
        <v>33</v>
      </c>
      <c r="V140" s="378">
        <v>1</v>
      </c>
      <c r="W140" s="378">
        <v>33</v>
      </c>
      <c r="X140" s="378">
        <v>0</v>
      </c>
      <c r="Y140" s="416">
        <v>0</v>
      </c>
      <c r="Z140" s="20"/>
      <c r="AA140" s="241">
        <v>415700</v>
      </c>
      <c r="AB140" s="417">
        <v>80.375</v>
      </c>
      <c r="AC140" s="417">
        <v>89.333333333333329</v>
      </c>
      <c r="AD140" s="20">
        <v>41</v>
      </c>
      <c r="AE140" s="20">
        <v>8</v>
      </c>
      <c r="AF140" s="20">
        <v>643</v>
      </c>
      <c r="AH140" s="21"/>
      <c r="AI140" s="320"/>
      <c r="AJ140" s="320"/>
      <c r="AK140" s="320"/>
      <c r="AL140" s="20"/>
      <c r="AM140" s="20"/>
      <c r="AN140" s="25"/>
      <c r="AO140" s="21"/>
      <c r="AP140" s="320"/>
      <c r="AQ140" s="320"/>
      <c r="AR140" s="466"/>
      <c r="AS140" s="20"/>
      <c r="AT140" s="20"/>
      <c r="AU140" s="25"/>
      <c r="AV140" s="20"/>
      <c r="AW140" s="20"/>
      <c r="AX140" s="20"/>
      <c r="AY140" s="20"/>
      <c r="AZ140" s="20"/>
      <c r="BA140" s="20"/>
      <c r="BB140" s="25"/>
      <c r="BD140" s="200"/>
    </row>
    <row r="141" spans="1:56" s="200" customFormat="1" x14ac:dyDescent="0.3">
      <c r="A141" s="21" t="s">
        <v>1229</v>
      </c>
      <c r="B141" s="21" t="s">
        <v>20</v>
      </c>
      <c r="C141" s="21" t="s">
        <v>20</v>
      </c>
      <c r="D141" s="299" t="s">
        <v>1998</v>
      </c>
      <c r="E141" s="299" t="s">
        <v>9</v>
      </c>
      <c r="F141" s="299" t="s">
        <v>9</v>
      </c>
      <c r="G141" s="299" t="s">
        <v>1998</v>
      </c>
      <c r="H141" s="241">
        <v>339300</v>
      </c>
      <c r="I141" s="20">
        <v>986</v>
      </c>
      <c r="J141" s="20">
        <v>16</v>
      </c>
      <c r="K141" s="417">
        <v>61.625</v>
      </c>
      <c r="L141" s="243">
        <v>986</v>
      </c>
      <c r="M141" s="20">
        <v>16</v>
      </c>
      <c r="N141" s="20">
        <v>61.625</v>
      </c>
      <c r="O141" s="20">
        <v>1181</v>
      </c>
      <c r="P141" s="20">
        <v>13</v>
      </c>
      <c r="Q141" s="20">
        <v>90.8</v>
      </c>
      <c r="R141" s="414">
        <v>198</v>
      </c>
      <c r="S141" s="378">
        <v>5</v>
      </c>
      <c r="T141" s="415">
        <v>39.6</v>
      </c>
      <c r="U141" s="378">
        <v>1260</v>
      </c>
      <c r="V141" s="378">
        <v>17</v>
      </c>
      <c r="W141" s="378">
        <v>74.12</v>
      </c>
      <c r="X141" s="378">
        <v>1502</v>
      </c>
      <c r="Y141" s="416">
        <v>22</v>
      </c>
      <c r="Z141" s="298"/>
      <c r="AA141" s="241">
        <v>396800</v>
      </c>
      <c r="AB141" s="417">
        <v>75.5</v>
      </c>
      <c r="AC141" s="417">
        <v>76.666666666666671</v>
      </c>
      <c r="AD141" s="20">
        <v>77</v>
      </c>
      <c r="AE141" s="20">
        <v>8</v>
      </c>
      <c r="AF141" s="20">
        <v>604</v>
      </c>
      <c r="AG141"/>
      <c r="AH141" s="21"/>
      <c r="AI141" s="320"/>
      <c r="AJ141" s="320"/>
      <c r="AK141" s="320"/>
      <c r="AL141" s="20"/>
      <c r="AM141" s="20"/>
      <c r="AN141" s="25"/>
      <c r="AO141" s="21"/>
      <c r="AP141" s="320"/>
      <c r="AQ141" s="320"/>
      <c r="AR141" s="466"/>
      <c r="AS141" s="20"/>
      <c r="AT141" s="20"/>
      <c r="AU141" s="25"/>
      <c r="AV141" s="20"/>
      <c r="AW141" s="20"/>
      <c r="AX141" s="20"/>
      <c r="AY141" s="20"/>
      <c r="AZ141" s="20"/>
      <c r="BA141" s="20"/>
      <c r="BB141" s="25"/>
      <c r="BC141"/>
      <c r="BD141"/>
    </row>
    <row r="142" spans="1:56" x14ac:dyDescent="0.3">
      <c r="A142" s="21" t="s">
        <v>1232</v>
      </c>
      <c r="B142" s="21" t="s">
        <v>20</v>
      </c>
      <c r="C142" s="21" t="s">
        <v>20</v>
      </c>
      <c r="D142" s="299" t="s">
        <v>1998</v>
      </c>
      <c r="E142" s="435" t="s">
        <v>1974</v>
      </c>
      <c r="F142" s="299" t="s">
        <v>38</v>
      </c>
      <c r="G142" s="299" t="s">
        <v>38</v>
      </c>
      <c r="H142" s="241">
        <v>211400</v>
      </c>
      <c r="I142" s="20">
        <v>144</v>
      </c>
      <c r="J142" s="20">
        <v>3</v>
      </c>
      <c r="K142" s="417">
        <v>48</v>
      </c>
      <c r="L142" s="243">
        <v>144</v>
      </c>
      <c r="M142" s="20">
        <v>3</v>
      </c>
      <c r="N142" s="20">
        <v>48</v>
      </c>
      <c r="O142" s="20">
        <v>140</v>
      </c>
      <c r="P142" s="20">
        <v>4</v>
      </c>
      <c r="Q142" s="20">
        <v>35</v>
      </c>
      <c r="R142" s="414">
        <v>0</v>
      </c>
      <c r="S142" s="378">
        <v>0</v>
      </c>
      <c r="T142" s="415">
        <v>0</v>
      </c>
      <c r="U142" s="378">
        <v>0</v>
      </c>
      <c r="V142" s="378">
        <v>0</v>
      </c>
      <c r="W142" s="378">
        <v>0</v>
      </c>
      <c r="X142" s="378">
        <v>0</v>
      </c>
      <c r="Y142" s="416">
        <v>0</v>
      </c>
      <c r="Z142" s="203"/>
      <c r="AA142" s="241">
        <v>211400</v>
      </c>
      <c r="AB142" s="417">
        <v>0</v>
      </c>
      <c r="AC142" s="417">
        <v>0</v>
      </c>
      <c r="AD142" s="20">
        <v>40</v>
      </c>
      <c r="AE142" s="20">
        <v>0</v>
      </c>
      <c r="AF142" s="20">
        <v>0</v>
      </c>
      <c r="AH142" s="21"/>
      <c r="AI142" s="320"/>
      <c r="AJ142" s="320"/>
      <c r="AK142" s="320"/>
      <c r="AL142" s="20"/>
      <c r="AM142" s="20"/>
      <c r="AN142" s="63"/>
      <c r="AO142" s="21"/>
      <c r="AP142" s="320"/>
      <c r="AQ142" s="320"/>
      <c r="AR142" s="466"/>
      <c r="AS142" s="20"/>
      <c r="AT142" s="20"/>
      <c r="AU142" s="63"/>
      <c r="AV142" s="20"/>
      <c r="AW142" s="20"/>
      <c r="AX142" s="20"/>
      <c r="AY142" s="20"/>
      <c r="AZ142" s="20"/>
      <c r="BA142" s="20"/>
      <c r="BB142" s="63"/>
    </row>
    <row r="143" spans="1:56" x14ac:dyDescent="0.3">
      <c r="A143" s="21" t="s">
        <v>1233</v>
      </c>
      <c r="B143" s="21" t="s">
        <v>20</v>
      </c>
      <c r="C143" s="21" t="s">
        <v>20</v>
      </c>
      <c r="D143" s="299" t="s">
        <v>1998</v>
      </c>
      <c r="E143" s="299" t="s">
        <v>9</v>
      </c>
      <c r="F143" s="299" t="s">
        <v>9</v>
      </c>
      <c r="G143" s="299" t="s">
        <v>1998</v>
      </c>
      <c r="H143" s="241">
        <v>427500</v>
      </c>
      <c r="I143" s="20">
        <v>1087</v>
      </c>
      <c r="J143" s="20">
        <v>14</v>
      </c>
      <c r="K143" s="417">
        <v>77.642857142857139</v>
      </c>
      <c r="L143" s="243">
        <v>1087</v>
      </c>
      <c r="M143" s="20">
        <v>14</v>
      </c>
      <c r="N143" s="20">
        <v>77.642857142857139</v>
      </c>
      <c r="O143" s="20">
        <v>1350</v>
      </c>
      <c r="P143" s="20">
        <v>16</v>
      </c>
      <c r="Q143" s="20">
        <v>84.4</v>
      </c>
      <c r="R143" s="414">
        <v>248</v>
      </c>
      <c r="S143" s="378">
        <v>5</v>
      </c>
      <c r="T143" s="415">
        <v>49.6</v>
      </c>
      <c r="U143" s="378">
        <v>135</v>
      </c>
      <c r="V143" s="378">
        <v>2</v>
      </c>
      <c r="W143" s="378">
        <v>67.5</v>
      </c>
      <c r="X143" s="378">
        <v>0</v>
      </c>
      <c r="Y143" s="416">
        <v>0</v>
      </c>
      <c r="Z143" s="298"/>
      <c r="AA143" s="241">
        <v>342400</v>
      </c>
      <c r="AB143" s="417">
        <v>63.142857142857146</v>
      </c>
      <c r="AC143" s="417">
        <v>60.666666666666664</v>
      </c>
      <c r="AD143" s="20">
        <v>63</v>
      </c>
      <c r="AE143" s="20">
        <v>7</v>
      </c>
      <c r="AF143" s="20">
        <v>442</v>
      </c>
      <c r="AH143" s="21"/>
      <c r="AI143" s="320"/>
      <c r="AJ143" s="320"/>
      <c r="AK143" s="320"/>
      <c r="AL143" s="20"/>
      <c r="AM143" s="20"/>
      <c r="AN143" s="25"/>
      <c r="AO143" s="21"/>
      <c r="AP143" s="320"/>
      <c r="AQ143" s="320"/>
      <c r="AR143" s="466"/>
      <c r="AS143" s="20"/>
      <c r="AT143" s="20"/>
      <c r="AU143" s="25"/>
      <c r="AV143" s="20"/>
      <c r="AW143" s="20"/>
      <c r="AX143" s="20"/>
      <c r="AY143" s="20"/>
      <c r="AZ143" s="20"/>
      <c r="BA143" s="20"/>
      <c r="BB143" s="25"/>
    </row>
    <row r="144" spans="1:56" x14ac:dyDescent="0.3">
      <c r="A144" s="21" t="s">
        <v>1234</v>
      </c>
      <c r="B144" s="21" t="s">
        <v>3</v>
      </c>
      <c r="C144" s="21" t="s">
        <v>3</v>
      </c>
      <c r="D144" s="299" t="s">
        <v>1998</v>
      </c>
      <c r="E144" s="435" t="s">
        <v>1974</v>
      </c>
      <c r="F144" s="299" t="s">
        <v>38</v>
      </c>
      <c r="G144" s="299" t="s">
        <v>38</v>
      </c>
      <c r="H144" s="241">
        <v>298700</v>
      </c>
      <c r="I144" s="20">
        <v>422</v>
      </c>
      <c r="J144" s="20">
        <v>7</v>
      </c>
      <c r="K144" s="417">
        <v>60.285714285714285</v>
      </c>
      <c r="L144" s="243">
        <v>422</v>
      </c>
      <c r="M144" s="20">
        <v>7</v>
      </c>
      <c r="N144" s="20">
        <v>60.285714285714285</v>
      </c>
      <c r="O144" s="20">
        <v>1128</v>
      </c>
      <c r="P144" s="20">
        <v>20</v>
      </c>
      <c r="Q144" s="20">
        <v>56.4</v>
      </c>
      <c r="R144" s="414">
        <v>1335</v>
      </c>
      <c r="S144" s="378">
        <v>16</v>
      </c>
      <c r="T144" s="415">
        <v>83.4</v>
      </c>
      <c r="U144" s="378">
        <v>1603</v>
      </c>
      <c r="V144" s="378">
        <v>19</v>
      </c>
      <c r="W144" s="378">
        <v>84.37</v>
      </c>
      <c r="X144" s="378">
        <v>1887</v>
      </c>
      <c r="Y144" s="416">
        <v>22</v>
      </c>
      <c r="Z144" s="20"/>
      <c r="AA144" s="241">
        <v>419800</v>
      </c>
      <c r="AB144" s="417">
        <v>76.428571428571431</v>
      </c>
      <c r="AC144" s="417">
        <v>86.333333333333329</v>
      </c>
      <c r="AD144" s="20">
        <v>62</v>
      </c>
      <c r="AE144" s="20">
        <v>7</v>
      </c>
      <c r="AF144" s="20">
        <v>535</v>
      </c>
      <c r="AH144" s="21"/>
      <c r="AI144" s="320"/>
      <c r="AJ144" s="320"/>
      <c r="AK144" s="320"/>
      <c r="AL144" s="20"/>
      <c r="AM144" s="20"/>
      <c r="AN144" s="25"/>
      <c r="AO144" s="21"/>
      <c r="AP144" s="320"/>
      <c r="AQ144" s="320"/>
      <c r="AR144" s="466"/>
      <c r="AS144" s="20"/>
      <c r="AT144" s="20"/>
      <c r="AU144" s="25"/>
      <c r="AV144" s="20"/>
      <c r="AW144" s="20"/>
      <c r="AX144" s="20"/>
      <c r="AY144" s="20"/>
      <c r="AZ144" s="20"/>
      <c r="BA144" s="20"/>
      <c r="BB144" s="25"/>
    </row>
    <row r="145" spans="1:54" x14ac:dyDescent="0.3">
      <c r="A145" s="199" t="s">
        <v>1912</v>
      </c>
      <c r="B145" s="199" t="s">
        <v>17</v>
      </c>
      <c r="C145" s="199" t="s">
        <v>1020</v>
      </c>
      <c r="D145" s="441" t="s">
        <v>1020</v>
      </c>
      <c r="E145" s="441" t="s">
        <v>9</v>
      </c>
      <c r="F145" s="441" t="s">
        <v>1020</v>
      </c>
      <c r="G145" s="441" t="s">
        <v>1020</v>
      </c>
      <c r="H145" s="245">
        <v>102400</v>
      </c>
      <c r="I145" s="246" t="s">
        <v>1020</v>
      </c>
      <c r="J145" s="246" t="s">
        <v>1020</v>
      </c>
      <c r="K145" s="442" t="s">
        <v>1020</v>
      </c>
      <c r="L145" s="322" t="s">
        <v>1020</v>
      </c>
      <c r="M145" s="246" t="s">
        <v>1020</v>
      </c>
      <c r="N145" s="246" t="s">
        <v>1020</v>
      </c>
      <c r="O145" s="246" t="s">
        <v>1020</v>
      </c>
      <c r="P145" s="246" t="s">
        <v>1020</v>
      </c>
      <c r="Q145" s="246" t="s">
        <v>1020</v>
      </c>
      <c r="R145" s="443" t="s">
        <v>1020</v>
      </c>
      <c r="S145" s="444" t="s">
        <v>1020</v>
      </c>
      <c r="T145" s="445" t="s">
        <v>1020</v>
      </c>
      <c r="U145" s="444" t="s">
        <v>1020</v>
      </c>
      <c r="V145" s="444" t="s">
        <v>1020</v>
      </c>
      <c r="W145" s="444" t="s">
        <v>1020</v>
      </c>
      <c r="X145" s="444" t="s">
        <v>1020</v>
      </c>
      <c r="Y145" s="446" t="s">
        <v>1020</v>
      </c>
      <c r="Z145" s="246"/>
      <c r="AA145" s="245">
        <v>102400</v>
      </c>
      <c r="AB145" s="442">
        <v>0</v>
      </c>
      <c r="AC145" s="442">
        <v>0</v>
      </c>
      <c r="AD145" s="246">
        <v>19</v>
      </c>
      <c r="AE145" s="246">
        <v>0</v>
      </c>
      <c r="AF145" s="246">
        <v>0</v>
      </c>
      <c r="AH145" s="21"/>
      <c r="AI145" s="320"/>
      <c r="AJ145" s="320"/>
      <c r="AK145" s="320"/>
      <c r="AL145" s="20"/>
      <c r="AM145" s="20"/>
      <c r="AN145" s="21"/>
      <c r="AO145" s="21"/>
      <c r="AP145" s="320"/>
      <c r="AQ145" s="320"/>
      <c r="AR145" s="466"/>
      <c r="AS145" s="20"/>
      <c r="AT145" s="20"/>
      <c r="AU145" s="21"/>
      <c r="AV145" s="20"/>
      <c r="AW145" s="20"/>
      <c r="AX145" s="20"/>
      <c r="AY145" s="20"/>
      <c r="AZ145" s="20"/>
      <c r="BA145" s="20"/>
      <c r="BB145" s="21"/>
    </row>
    <row r="146" spans="1:54" x14ac:dyDescent="0.3">
      <c r="A146" s="21" t="s">
        <v>1235</v>
      </c>
      <c r="B146" s="21" t="s">
        <v>23</v>
      </c>
      <c r="C146" s="21" t="s">
        <v>23</v>
      </c>
      <c r="D146" s="299" t="s">
        <v>1998</v>
      </c>
      <c r="E146" s="299" t="s">
        <v>9</v>
      </c>
      <c r="F146" s="299" t="s">
        <v>9</v>
      </c>
      <c r="G146" s="299" t="s">
        <v>1998</v>
      </c>
      <c r="H146" s="241">
        <v>344500</v>
      </c>
      <c r="I146" s="20">
        <v>1314</v>
      </c>
      <c r="J146" s="20">
        <v>21</v>
      </c>
      <c r="K146" s="417">
        <v>62.571428571428569</v>
      </c>
      <c r="L146" s="243">
        <v>1314</v>
      </c>
      <c r="M146" s="20">
        <v>21</v>
      </c>
      <c r="N146" s="20">
        <v>62.571428571428569</v>
      </c>
      <c r="O146" s="20">
        <v>1643</v>
      </c>
      <c r="P146" s="20">
        <v>22</v>
      </c>
      <c r="Q146" s="20">
        <v>74.7</v>
      </c>
      <c r="R146" s="414">
        <v>1182</v>
      </c>
      <c r="S146" s="378">
        <v>17</v>
      </c>
      <c r="T146" s="415">
        <v>69.5</v>
      </c>
      <c r="U146" s="378">
        <v>1384</v>
      </c>
      <c r="V146" s="378">
        <v>18</v>
      </c>
      <c r="W146" s="378">
        <v>76.89</v>
      </c>
      <c r="X146" s="378">
        <v>1562</v>
      </c>
      <c r="Y146" s="416">
        <v>18</v>
      </c>
      <c r="Z146" s="20"/>
      <c r="AA146" s="241">
        <v>250100</v>
      </c>
      <c r="AB146" s="417">
        <v>40</v>
      </c>
      <c r="AC146" s="417">
        <v>36.333333333333336</v>
      </c>
      <c r="AD146" s="20">
        <v>68</v>
      </c>
      <c r="AE146" s="20">
        <v>6</v>
      </c>
      <c r="AF146" s="20">
        <v>240</v>
      </c>
      <c r="AH146" s="21"/>
      <c r="AI146" s="320"/>
      <c r="AJ146" s="320"/>
      <c r="AK146" s="320"/>
      <c r="AL146" s="20"/>
      <c r="AM146" s="20"/>
      <c r="AN146" s="21"/>
      <c r="AO146" s="21"/>
      <c r="AP146" s="320"/>
      <c r="AQ146" s="320"/>
      <c r="AR146" s="466"/>
      <c r="AS146" s="20"/>
      <c r="AT146" s="20"/>
      <c r="AU146" s="21"/>
      <c r="AV146" s="20"/>
      <c r="AW146" s="20"/>
      <c r="AX146" s="20"/>
      <c r="AY146" s="20"/>
      <c r="AZ146" s="20"/>
      <c r="BA146" s="20"/>
      <c r="BB146" s="21"/>
    </row>
    <row r="147" spans="1:54" x14ac:dyDescent="0.3">
      <c r="A147" s="21" t="s">
        <v>981</v>
      </c>
      <c r="B147" s="21" t="s">
        <v>12</v>
      </c>
      <c r="C147" s="21" t="s">
        <v>12</v>
      </c>
      <c r="D147" s="299" t="s">
        <v>1998</v>
      </c>
      <c r="E147" s="299" t="s">
        <v>9</v>
      </c>
      <c r="F147" s="299" t="s">
        <v>9</v>
      </c>
      <c r="G147" s="299" t="s">
        <v>1998</v>
      </c>
      <c r="H147" s="241">
        <v>268700</v>
      </c>
      <c r="I147" s="20">
        <v>976</v>
      </c>
      <c r="J147" s="20">
        <v>20</v>
      </c>
      <c r="K147" s="417">
        <v>48.8</v>
      </c>
      <c r="L147" s="243">
        <v>976</v>
      </c>
      <c r="M147" s="20">
        <v>20</v>
      </c>
      <c r="N147" s="20">
        <v>48.8</v>
      </c>
      <c r="O147" s="20">
        <v>703</v>
      </c>
      <c r="P147" s="20">
        <v>14</v>
      </c>
      <c r="Q147" s="20">
        <v>50.2</v>
      </c>
      <c r="R147" s="414">
        <v>661</v>
      </c>
      <c r="S147" s="378">
        <v>15</v>
      </c>
      <c r="T147" s="415">
        <v>44.1</v>
      </c>
      <c r="U147" s="378">
        <v>400</v>
      </c>
      <c r="V147" s="378">
        <v>8</v>
      </c>
      <c r="W147" s="378">
        <v>50</v>
      </c>
      <c r="X147" s="378">
        <v>0</v>
      </c>
      <c r="Y147" s="416">
        <v>0</v>
      </c>
      <c r="Z147" s="21"/>
      <c r="AA147" s="241">
        <v>382600</v>
      </c>
      <c r="AB147" s="417">
        <v>77.666666666666671</v>
      </c>
      <c r="AC147" s="417">
        <v>74.333333333333329</v>
      </c>
      <c r="AD147" s="20">
        <v>38</v>
      </c>
      <c r="AE147" s="20">
        <v>6</v>
      </c>
      <c r="AF147" s="20">
        <v>466</v>
      </c>
      <c r="AH147" s="21"/>
      <c r="AI147" s="320"/>
      <c r="AJ147" s="320"/>
      <c r="AK147" s="320"/>
      <c r="AL147" s="20"/>
      <c r="AM147" s="20"/>
      <c r="AN147" s="21"/>
      <c r="AO147" s="21"/>
      <c r="AP147" s="320"/>
      <c r="AQ147" s="320"/>
      <c r="AR147" s="466"/>
      <c r="AS147" s="20"/>
      <c r="AT147" s="20"/>
      <c r="AU147" s="21"/>
      <c r="AV147" s="20"/>
      <c r="AW147" s="20"/>
      <c r="AX147" s="20"/>
      <c r="AY147" s="20"/>
      <c r="AZ147" s="20"/>
      <c r="BA147" s="20"/>
      <c r="BB147" s="21"/>
    </row>
    <row r="148" spans="1:54" x14ac:dyDescent="0.3">
      <c r="A148" s="21" t="s">
        <v>1483</v>
      </c>
      <c r="B148" s="21" t="s">
        <v>25</v>
      </c>
      <c r="C148" s="21" t="s">
        <v>25</v>
      </c>
      <c r="D148" s="299" t="s">
        <v>1998</v>
      </c>
      <c r="E148" s="435" t="s">
        <v>9</v>
      </c>
      <c r="F148" s="299" t="s">
        <v>1974</v>
      </c>
      <c r="G148" s="299" t="s">
        <v>38</v>
      </c>
      <c r="H148" s="241">
        <v>352700</v>
      </c>
      <c r="I148" s="20">
        <v>1154</v>
      </c>
      <c r="J148" s="20">
        <v>18</v>
      </c>
      <c r="K148" s="417">
        <v>64.111111111111114</v>
      </c>
      <c r="L148" s="243">
        <v>1154</v>
      </c>
      <c r="M148" s="20">
        <v>18</v>
      </c>
      <c r="N148" s="20">
        <v>64.111111111111114</v>
      </c>
      <c r="O148" s="20">
        <v>660</v>
      </c>
      <c r="P148" s="20">
        <v>12</v>
      </c>
      <c r="Q148" s="20">
        <v>55</v>
      </c>
      <c r="R148" s="414">
        <v>97</v>
      </c>
      <c r="S148" s="378">
        <v>2</v>
      </c>
      <c r="T148" s="415">
        <v>48.5</v>
      </c>
      <c r="U148" s="378">
        <v>0</v>
      </c>
      <c r="V148" s="378">
        <v>0</v>
      </c>
      <c r="W148" s="378">
        <v>0</v>
      </c>
      <c r="X148" s="378">
        <v>0</v>
      </c>
      <c r="Y148" s="416">
        <v>0</v>
      </c>
      <c r="Z148" s="21"/>
      <c r="AA148" s="241">
        <v>430600</v>
      </c>
      <c r="AB148" s="417">
        <v>82.625</v>
      </c>
      <c r="AC148" s="417">
        <v>90</v>
      </c>
      <c r="AD148" s="20">
        <v>65</v>
      </c>
      <c r="AE148" s="20">
        <v>8</v>
      </c>
      <c r="AF148" s="20">
        <v>661</v>
      </c>
      <c r="AH148" s="21"/>
      <c r="AI148" s="320"/>
      <c r="AJ148" s="320"/>
      <c r="AK148" s="320"/>
      <c r="AL148" s="20"/>
      <c r="AM148" s="20"/>
      <c r="AN148" s="21"/>
      <c r="AO148" s="21"/>
      <c r="AP148" s="320"/>
      <c r="AQ148" s="320"/>
      <c r="AR148" s="466"/>
      <c r="AS148" s="20"/>
      <c r="AT148" s="20"/>
      <c r="AU148" s="21"/>
      <c r="AV148" s="20"/>
      <c r="AW148" s="20"/>
      <c r="AX148" s="20"/>
      <c r="AY148" s="20"/>
      <c r="AZ148" s="20"/>
      <c r="BA148" s="20"/>
      <c r="BB148" s="21"/>
    </row>
    <row r="149" spans="1:54" x14ac:dyDescent="0.3">
      <c r="A149" s="21" t="s">
        <v>1914</v>
      </c>
      <c r="B149" s="21" t="s">
        <v>23</v>
      </c>
      <c r="C149" s="21" t="s">
        <v>1020</v>
      </c>
      <c r="D149" s="299" t="s">
        <v>1020</v>
      </c>
      <c r="E149" s="299" t="s">
        <v>1974</v>
      </c>
      <c r="F149" s="299" t="s">
        <v>1020</v>
      </c>
      <c r="G149" s="299" t="s">
        <v>1020</v>
      </c>
      <c r="H149" s="241">
        <v>265500</v>
      </c>
      <c r="I149" s="20" t="s">
        <v>1020</v>
      </c>
      <c r="J149" s="20" t="s">
        <v>1020</v>
      </c>
      <c r="K149" s="417" t="s">
        <v>1020</v>
      </c>
      <c r="L149" s="243" t="s">
        <v>1020</v>
      </c>
      <c r="M149" s="20" t="s">
        <v>1020</v>
      </c>
      <c r="N149" s="20" t="s">
        <v>1020</v>
      </c>
      <c r="O149" s="20" t="s">
        <v>1020</v>
      </c>
      <c r="P149" s="20" t="s">
        <v>1020</v>
      </c>
      <c r="Q149" s="20" t="s">
        <v>1020</v>
      </c>
      <c r="R149" s="414" t="s">
        <v>1020</v>
      </c>
      <c r="S149" s="378" t="s">
        <v>1020</v>
      </c>
      <c r="T149" s="415" t="s">
        <v>1020</v>
      </c>
      <c r="U149" s="378" t="s">
        <v>1020</v>
      </c>
      <c r="V149" s="378" t="s">
        <v>1020</v>
      </c>
      <c r="W149" s="378" t="s">
        <v>1020</v>
      </c>
      <c r="X149" s="378" t="s">
        <v>1020</v>
      </c>
      <c r="Y149" s="416" t="s">
        <v>1020</v>
      </c>
      <c r="Z149" s="280"/>
      <c r="AA149" s="241">
        <v>264100</v>
      </c>
      <c r="AB149" s="417">
        <v>49.666666666666664</v>
      </c>
      <c r="AC149" s="417">
        <v>49.666666666666664</v>
      </c>
      <c r="AD149" s="20">
        <v>76</v>
      </c>
      <c r="AE149" s="20">
        <v>3</v>
      </c>
      <c r="AF149" s="20">
        <v>149</v>
      </c>
      <c r="AH149" s="21"/>
      <c r="AI149" s="320"/>
      <c r="AJ149" s="320"/>
      <c r="AK149" s="320"/>
      <c r="AL149" s="20"/>
      <c r="AM149" s="20"/>
      <c r="AN149" s="63"/>
      <c r="AO149" s="21"/>
      <c r="AP149" s="320"/>
      <c r="AQ149" s="320"/>
      <c r="AR149" s="466"/>
      <c r="AS149" s="20"/>
      <c r="AT149" s="20"/>
      <c r="AU149" s="63"/>
      <c r="AV149" s="20"/>
      <c r="AW149" s="20"/>
      <c r="AX149" s="20"/>
      <c r="AY149" s="20"/>
      <c r="AZ149" s="20"/>
      <c r="BA149" s="20"/>
      <c r="BB149" s="63"/>
    </row>
    <row r="150" spans="1:54" x14ac:dyDescent="0.3">
      <c r="A150" s="21" t="s">
        <v>1236</v>
      </c>
      <c r="B150" s="437" t="s">
        <v>3</v>
      </c>
      <c r="C150" s="21" t="s">
        <v>26</v>
      </c>
      <c r="D150" s="299" t="s">
        <v>38</v>
      </c>
      <c r="E150" s="299" t="s">
        <v>9</v>
      </c>
      <c r="F150" s="299" t="s">
        <v>1020</v>
      </c>
      <c r="G150" s="299" t="s">
        <v>1020</v>
      </c>
      <c r="H150" s="241">
        <v>228100</v>
      </c>
      <c r="I150" s="20" t="s">
        <v>1020</v>
      </c>
      <c r="J150" s="20" t="s">
        <v>1020</v>
      </c>
      <c r="K150" s="417" t="s">
        <v>1020</v>
      </c>
      <c r="L150" s="243" t="s">
        <v>1020</v>
      </c>
      <c r="M150" s="20" t="s">
        <v>1020</v>
      </c>
      <c r="N150" s="20" t="s">
        <v>1020</v>
      </c>
      <c r="O150" s="20">
        <v>0</v>
      </c>
      <c r="P150" s="20">
        <v>0</v>
      </c>
      <c r="Q150" s="20">
        <v>0</v>
      </c>
      <c r="R150" s="414">
        <v>1226</v>
      </c>
      <c r="S150" s="378">
        <v>17</v>
      </c>
      <c r="T150" s="415">
        <v>72.099999999999994</v>
      </c>
      <c r="U150" s="378">
        <v>859</v>
      </c>
      <c r="V150" s="378">
        <v>13</v>
      </c>
      <c r="W150" s="378">
        <v>66.08</v>
      </c>
      <c r="X150" s="378">
        <v>1198</v>
      </c>
      <c r="Y150" s="416">
        <v>17</v>
      </c>
      <c r="Z150" s="20"/>
      <c r="AA150" s="241">
        <v>294800</v>
      </c>
      <c r="AB150" s="417">
        <v>53.75</v>
      </c>
      <c r="AC150" s="417">
        <v>49.333333333333336</v>
      </c>
      <c r="AD150" s="20">
        <v>72</v>
      </c>
      <c r="AE150" s="20">
        <v>8</v>
      </c>
      <c r="AF150" s="20">
        <v>430</v>
      </c>
      <c r="AH150" s="21"/>
      <c r="AI150" s="320"/>
      <c r="AJ150" s="320"/>
      <c r="AK150" s="320"/>
      <c r="AL150" s="20"/>
      <c r="AM150" s="20"/>
      <c r="AN150" s="21"/>
      <c r="AO150" s="21"/>
      <c r="AP150" s="320"/>
      <c r="AQ150" s="320"/>
      <c r="AR150" s="466"/>
      <c r="AS150" s="20"/>
      <c r="AT150" s="20"/>
      <c r="AU150" s="21"/>
      <c r="AV150" s="20"/>
      <c r="AW150" s="20"/>
      <c r="AX150" s="20"/>
      <c r="AY150" s="20"/>
      <c r="AZ150" s="20"/>
      <c r="BA150" s="20"/>
      <c r="BB150" s="21"/>
    </row>
    <row r="151" spans="1:54" x14ac:dyDescent="0.3">
      <c r="A151" s="199" t="s">
        <v>1238</v>
      </c>
      <c r="B151" s="437" t="s">
        <v>13</v>
      </c>
      <c r="C151" s="199" t="s">
        <v>41</v>
      </c>
      <c r="D151" s="441" t="s">
        <v>38</v>
      </c>
      <c r="E151" s="441" t="s">
        <v>9</v>
      </c>
      <c r="F151" s="441" t="s">
        <v>9</v>
      </c>
      <c r="G151" s="441" t="s">
        <v>1998</v>
      </c>
      <c r="H151" s="245">
        <v>179200</v>
      </c>
      <c r="I151" s="246">
        <v>93</v>
      </c>
      <c r="J151" s="246">
        <v>2</v>
      </c>
      <c r="K151" s="442">
        <v>46.5</v>
      </c>
      <c r="L151" s="322">
        <v>93</v>
      </c>
      <c r="M151" s="246">
        <v>2</v>
      </c>
      <c r="N151" s="246">
        <v>46.5</v>
      </c>
      <c r="O151" s="246">
        <v>211</v>
      </c>
      <c r="P151" s="246">
        <v>5</v>
      </c>
      <c r="Q151" s="246">
        <v>42.2</v>
      </c>
      <c r="R151" s="443">
        <v>0</v>
      </c>
      <c r="S151" s="444">
        <v>0</v>
      </c>
      <c r="T151" s="445">
        <v>0</v>
      </c>
      <c r="U151" s="444">
        <v>165</v>
      </c>
      <c r="V151" s="444">
        <v>3</v>
      </c>
      <c r="W151" s="444">
        <v>55</v>
      </c>
      <c r="X151" s="444">
        <v>30</v>
      </c>
      <c r="Y151" s="446">
        <v>2</v>
      </c>
      <c r="Z151" s="246"/>
      <c r="AA151" s="245">
        <v>205000</v>
      </c>
      <c r="AB151" s="442">
        <v>45.2</v>
      </c>
      <c r="AC151" s="442">
        <v>40</v>
      </c>
      <c r="AD151" s="246">
        <v>22</v>
      </c>
      <c r="AE151" s="246">
        <v>5</v>
      </c>
      <c r="AF151" s="246">
        <v>226</v>
      </c>
      <c r="AH151" s="21"/>
      <c r="AI151" s="320"/>
      <c r="AJ151" s="320"/>
      <c r="AK151" s="320"/>
      <c r="AL151" s="20"/>
      <c r="AM151" s="20"/>
      <c r="AN151" s="21"/>
      <c r="AO151" s="21"/>
      <c r="AP151" s="320"/>
      <c r="AQ151" s="320"/>
      <c r="AR151" s="466"/>
      <c r="AS151" s="20"/>
      <c r="AT151" s="20"/>
      <c r="AU151" s="21"/>
      <c r="AV151" s="20"/>
      <c r="AW151" s="20"/>
      <c r="AX151" s="20"/>
      <c r="AY151" s="20"/>
      <c r="AZ151" s="20"/>
      <c r="BA151" s="20"/>
      <c r="BB151" s="21"/>
    </row>
    <row r="152" spans="1:54" x14ac:dyDescent="0.3">
      <c r="A152" s="199" t="s">
        <v>985</v>
      </c>
      <c r="B152" s="437" t="s">
        <v>12</v>
      </c>
      <c r="C152" s="199" t="s">
        <v>14</v>
      </c>
      <c r="D152" s="441" t="s">
        <v>38</v>
      </c>
      <c r="E152" s="441" t="s">
        <v>9</v>
      </c>
      <c r="F152" s="441" t="s">
        <v>9</v>
      </c>
      <c r="G152" s="441" t="s">
        <v>1998</v>
      </c>
      <c r="H152" s="245">
        <v>150700</v>
      </c>
      <c r="I152" s="246">
        <v>0</v>
      </c>
      <c r="J152" s="246">
        <v>0</v>
      </c>
      <c r="K152" s="442" t="s">
        <v>1020</v>
      </c>
      <c r="L152" s="322">
        <v>0</v>
      </c>
      <c r="M152" s="246">
        <v>0</v>
      </c>
      <c r="N152" s="246">
        <v>0</v>
      </c>
      <c r="O152" s="246">
        <v>219</v>
      </c>
      <c r="P152" s="246">
        <v>4</v>
      </c>
      <c r="Q152" s="246">
        <v>54.8</v>
      </c>
      <c r="R152" s="443">
        <v>42</v>
      </c>
      <c r="S152" s="444">
        <v>1</v>
      </c>
      <c r="T152" s="445">
        <v>42</v>
      </c>
      <c r="U152" s="444">
        <v>0</v>
      </c>
      <c r="V152" s="444">
        <v>0</v>
      </c>
      <c r="W152" s="444">
        <v>0</v>
      </c>
      <c r="X152" s="444">
        <v>0</v>
      </c>
      <c r="Y152" s="446">
        <v>0</v>
      </c>
      <c r="Z152" s="301"/>
      <c r="AA152" s="245">
        <v>150700</v>
      </c>
      <c r="AB152" s="442">
        <v>0</v>
      </c>
      <c r="AC152" s="442">
        <v>0</v>
      </c>
      <c r="AD152" s="246">
        <v>28</v>
      </c>
      <c r="AE152" s="246">
        <v>0</v>
      </c>
      <c r="AF152" s="246">
        <v>0</v>
      </c>
      <c r="AH152" s="21"/>
      <c r="AI152" s="320"/>
      <c r="AJ152" s="320"/>
      <c r="AK152" s="320"/>
      <c r="AL152" s="20"/>
      <c r="AM152" s="20"/>
      <c r="AN152" s="25"/>
      <c r="AO152" s="21"/>
      <c r="AP152" s="320"/>
      <c r="AQ152" s="320"/>
      <c r="AR152" s="466"/>
      <c r="AS152" s="20"/>
      <c r="AT152" s="20"/>
      <c r="AU152" s="25"/>
      <c r="AV152" s="20"/>
      <c r="AW152" s="20"/>
      <c r="AX152" s="20"/>
      <c r="AY152" s="20"/>
      <c r="AZ152" s="20"/>
      <c r="BA152" s="20"/>
      <c r="BB152" s="25"/>
    </row>
    <row r="153" spans="1:54" x14ac:dyDescent="0.3">
      <c r="A153" s="21" t="s">
        <v>1239</v>
      </c>
      <c r="B153" s="21" t="s">
        <v>3</v>
      </c>
      <c r="C153" s="21" t="s">
        <v>3</v>
      </c>
      <c r="D153" s="299" t="s">
        <v>1998</v>
      </c>
      <c r="E153" s="299" t="s">
        <v>9</v>
      </c>
      <c r="F153" s="299" t="s">
        <v>9</v>
      </c>
      <c r="G153" s="299" t="s">
        <v>1998</v>
      </c>
      <c r="H153" s="241">
        <v>310300</v>
      </c>
      <c r="I153" s="20">
        <v>789</v>
      </c>
      <c r="J153" s="20">
        <v>14</v>
      </c>
      <c r="K153" s="417">
        <v>56.357142857142854</v>
      </c>
      <c r="L153" s="243">
        <v>789</v>
      </c>
      <c r="M153" s="20">
        <v>14</v>
      </c>
      <c r="N153" s="20">
        <v>56.357142857142854</v>
      </c>
      <c r="O153" s="20">
        <v>1446</v>
      </c>
      <c r="P153" s="20">
        <v>20</v>
      </c>
      <c r="Q153" s="20">
        <v>72.3</v>
      </c>
      <c r="R153" s="414">
        <v>1025</v>
      </c>
      <c r="S153" s="378">
        <v>17</v>
      </c>
      <c r="T153" s="415">
        <v>60.3</v>
      </c>
      <c r="U153" s="378">
        <v>1369</v>
      </c>
      <c r="V153" s="378">
        <v>18</v>
      </c>
      <c r="W153" s="378">
        <v>76.06</v>
      </c>
      <c r="X153" s="378">
        <v>441</v>
      </c>
      <c r="Y153" s="416">
        <v>6</v>
      </c>
      <c r="Z153" s="280"/>
      <c r="AA153" s="241">
        <v>301500</v>
      </c>
      <c r="AB153" s="417">
        <v>56.428571428571431</v>
      </c>
      <c r="AC153" s="417">
        <v>61.333333333333336</v>
      </c>
      <c r="AD153" s="20">
        <v>55</v>
      </c>
      <c r="AE153" s="20">
        <v>7</v>
      </c>
      <c r="AF153" s="20">
        <v>395</v>
      </c>
      <c r="AH153" s="21"/>
      <c r="AI153" s="320"/>
      <c r="AJ153" s="320"/>
      <c r="AK153" s="320"/>
      <c r="AL153" s="20"/>
      <c r="AM153" s="20"/>
      <c r="AN153" s="63"/>
      <c r="AO153" s="21"/>
      <c r="AP153" s="320"/>
      <c r="AQ153" s="320"/>
      <c r="AR153" s="466"/>
      <c r="AS153" s="20"/>
      <c r="AT153" s="20"/>
      <c r="AU153" s="63"/>
      <c r="AV153" s="20"/>
      <c r="AW153" s="20"/>
      <c r="AX153" s="20"/>
      <c r="AY153" s="20"/>
      <c r="AZ153" s="20"/>
      <c r="BA153" s="20"/>
      <c r="BB153" s="63"/>
    </row>
    <row r="154" spans="1:54" x14ac:dyDescent="0.3">
      <c r="A154" s="21" t="s">
        <v>910</v>
      </c>
      <c r="B154" s="21" t="s">
        <v>19</v>
      </c>
      <c r="C154" s="21" t="s">
        <v>19</v>
      </c>
      <c r="D154" s="299" t="s">
        <v>1998</v>
      </c>
      <c r="E154" s="299" t="s">
        <v>9</v>
      </c>
      <c r="F154" s="299" t="s">
        <v>9</v>
      </c>
      <c r="G154" s="299" t="s">
        <v>1998</v>
      </c>
      <c r="H154" s="241">
        <v>250000</v>
      </c>
      <c r="I154" s="20">
        <v>772</v>
      </c>
      <c r="J154" s="20">
        <v>17</v>
      </c>
      <c r="K154" s="417">
        <v>45.411764705882355</v>
      </c>
      <c r="L154" s="243">
        <v>772</v>
      </c>
      <c r="M154" s="20">
        <v>17</v>
      </c>
      <c r="N154" s="20">
        <v>45.411764705882355</v>
      </c>
      <c r="O154" s="20">
        <v>505</v>
      </c>
      <c r="P154" s="20">
        <v>8</v>
      </c>
      <c r="Q154" s="20">
        <v>63.1</v>
      </c>
      <c r="R154" s="414">
        <v>902</v>
      </c>
      <c r="S154" s="378">
        <v>13</v>
      </c>
      <c r="T154" s="415">
        <v>69.400000000000006</v>
      </c>
      <c r="U154" s="378">
        <v>452</v>
      </c>
      <c r="V154" s="378">
        <v>9</v>
      </c>
      <c r="W154" s="378">
        <v>50.22</v>
      </c>
      <c r="X154" s="378">
        <v>273</v>
      </c>
      <c r="Y154" s="416">
        <v>7</v>
      </c>
      <c r="Z154" s="21"/>
      <c r="AA154" s="241">
        <v>250000</v>
      </c>
      <c r="AB154" s="417">
        <v>0</v>
      </c>
      <c r="AC154" s="417">
        <v>0</v>
      </c>
      <c r="AD154" s="20">
        <v>47</v>
      </c>
      <c r="AE154" s="20">
        <v>0</v>
      </c>
      <c r="AF154" s="20">
        <v>0</v>
      </c>
      <c r="AH154" s="21"/>
      <c r="AI154" s="320"/>
      <c r="AJ154" s="320"/>
      <c r="AK154" s="320"/>
      <c r="AL154" s="20"/>
      <c r="AM154" s="20"/>
      <c r="AN154" s="21"/>
      <c r="AO154" s="21"/>
      <c r="AP154" s="320"/>
      <c r="AQ154" s="320"/>
      <c r="AR154" s="466"/>
      <c r="AS154" s="20"/>
      <c r="AT154" s="20"/>
      <c r="AU154" s="21"/>
      <c r="AV154" s="20"/>
      <c r="AW154" s="20"/>
      <c r="AX154" s="20"/>
      <c r="AY154" s="20"/>
      <c r="AZ154" s="20"/>
      <c r="BA154" s="20"/>
      <c r="BB154" s="21"/>
    </row>
    <row r="155" spans="1:54" x14ac:dyDescent="0.3">
      <c r="A155" s="21" t="s">
        <v>1241</v>
      </c>
      <c r="B155" s="21" t="s">
        <v>15</v>
      </c>
      <c r="C155" s="21" t="s">
        <v>15</v>
      </c>
      <c r="D155" s="299" t="s">
        <v>1998</v>
      </c>
      <c r="E155" s="299" t="s">
        <v>9</v>
      </c>
      <c r="F155" s="299" t="s">
        <v>9</v>
      </c>
      <c r="G155" s="299" t="s">
        <v>1998</v>
      </c>
      <c r="H155" s="241">
        <v>332200</v>
      </c>
      <c r="I155" s="20">
        <v>1267</v>
      </c>
      <c r="J155" s="20">
        <v>21</v>
      </c>
      <c r="K155" s="417">
        <v>60.333333333333336</v>
      </c>
      <c r="L155" s="243">
        <v>1267</v>
      </c>
      <c r="M155" s="20">
        <v>21</v>
      </c>
      <c r="N155" s="20">
        <v>60.333333333333336</v>
      </c>
      <c r="O155" s="20">
        <v>1370</v>
      </c>
      <c r="P155" s="20">
        <v>20</v>
      </c>
      <c r="Q155" s="20">
        <v>68.5</v>
      </c>
      <c r="R155" s="414">
        <v>865</v>
      </c>
      <c r="S155" s="378">
        <v>15</v>
      </c>
      <c r="T155" s="415">
        <v>57.7</v>
      </c>
      <c r="U155" s="378">
        <v>1646</v>
      </c>
      <c r="V155" s="378">
        <v>22</v>
      </c>
      <c r="W155" s="378">
        <v>74.819999999999993</v>
      </c>
      <c r="X155" s="378">
        <v>1277</v>
      </c>
      <c r="Y155" s="416">
        <v>19</v>
      </c>
      <c r="Z155" s="21"/>
      <c r="AA155" s="241">
        <v>315400</v>
      </c>
      <c r="AB155" s="417">
        <v>63.25</v>
      </c>
      <c r="AC155" s="417">
        <v>54.666666666666664</v>
      </c>
      <c r="AD155" s="20">
        <v>70</v>
      </c>
      <c r="AE155" s="20">
        <v>8</v>
      </c>
      <c r="AF155" s="20">
        <v>506</v>
      </c>
      <c r="AH155" s="21"/>
      <c r="AI155" s="320"/>
      <c r="AJ155" s="320"/>
      <c r="AK155" s="320"/>
      <c r="AL155" s="20"/>
      <c r="AM155" s="20"/>
      <c r="AN155" s="21"/>
      <c r="AO155" s="21"/>
      <c r="AP155" s="320"/>
      <c r="AQ155" s="320"/>
      <c r="AR155" s="466"/>
      <c r="AS155" s="20"/>
      <c r="AT155" s="20"/>
      <c r="AU155" s="21"/>
      <c r="AV155" s="20"/>
      <c r="AW155" s="20"/>
      <c r="AX155" s="20"/>
      <c r="AY155" s="20"/>
      <c r="AZ155" s="20"/>
      <c r="BA155" s="20"/>
      <c r="BB155" s="21"/>
    </row>
    <row r="156" spans="1:54" x14ac:dyDescent="0.3">
      <c r="A156" s="199" t="s">
        <v>986</v>
      </c>
      <c r="B156" s="199" t="s">
        <v>14</v>
      </c>
      <c r="C156" s="199" t="s">
        <v>14</v>
      </c>
      <c r="D156" s="441" t="s">
        <v>1998</v>
      </c>
      <c r="E156" s="435" t="s">
        <v>9</v>
      </c>
      <c r="F156" s="441" t="s">
        <v>1974</v>
      </c>
      <c r="G156" s="441" t="s">
        <v>38</v>
      </c>
      <c r="H156" s="245">
        <v>123900</v>
      </c>
      <c r="I156" s="246">
        <v>0</v>
      </c>
      <c r="J156" s="246">
        <v>0</v>
      </c>
      <c r="K156" s="442" t="s">
        <v>1020</v>
      </c>
      <c r="L156" s="322">
        <v>0</v>
      </c>
      <c r="M156" s="246">
        <v>0</v>
      </c>
      <c r="N156" s="246">
        <v>0</v>
      </c>
      <c r="O156" s="246">
        <v>44</v>
      </c>
      <c r="P156" s="246">
        <v>2</v>
      </c>
      <c r="Q156" s="246">
        <v>22</v>
      </c>
      <c r="R156" s="443">
        <v>36</v>
      </c>
      <c r="S156" s="444">
        <v>1</v>
      </c>
      <c r="T156" s="445">
        <v>36</v>
      </c>
      <c r="U156" s="444">
        <v>0</v>
      </c>
      <c r="V156" s="444">
        <v>0</v>
      </c>
      <c r="W156" s="444">
        <v>0</v>
      </c>
      <c r="X156" s="444">
        <v>0</v>
      </c>
      <c r="Y156" s="446">
        <v>0</v>
      </c>
      <c r="Z156" s="199"/>
      <c r="AA156" s="245">
        <v>123900</v>
      </c>
      <c r="AB156" s="442">
        <v>28</v>
      </c>
      <c r="AC156" s="442">
        <v>28</v>
      </c>
      <c r="AD156" s="246">
        <v>14</v>
      </c>
      <c r="AE156" s="246">
        <v>2</v>
      </c>
      <c r="AF156" s="246">
        <v>56</v>
      </c>
      <c r="AH156" s="21"/>
      <c r="AI156" s="320"/>
      <c r="AJ156" s="320"/>
      <c r="AK156" s="320"/>
      <c r="AL156" s="20"/>
      <c r="AM156" s="20"/>
      <c r="AN156" s="21"/>
      <c r="AO156" s="21"/>
      <c r="AP156" s="320"/>
      <c r="AQ156" s="320"/>
      <c r="AR156" s="466"/>
      <c r="AS156" s="20"/>
      <c r="AT156" s="20"/>
      <c r="AU156" s="21"/>
      <c r="AV156" s="20"/>
      <c r="AW156" s="20"/>
      <c r="AX156" s="20"/>
      <c r="AY156" s="20"/>
      <c r="AZ156" s="20"/>
      <c r="BA156" s="20"/>
      <c r="BB156" s="21"/>
    </row>
    <row r="157" spans="1:54" x14ac:dyDescent="0.3">
      <c r="A157" s="21" t="s">
        <v>1244</v>
      </c>
      <c r="B157" s="21" t="s">
        <v>26</v>
      </c>
      <c r="C157" s="21" t="s">
        <v>26</v>
      </c>
      <c r="D157" s="299" t="s">
        <v>1998</v>
      </c>
      <c r="E157" s="435" t="s">
        <v>1974</v>
      </c>
      <c r="F157" s="299" t="s">
        <v>9</v>
      </c>
      <c r="G157" s="299" t="s">
        <v>38</v>
      </c>
      <c r="H157" s="241">
        <v>245100</v>
      </c>
      <c r="I157" s="20">
        <v>191</v>
      </c>
      <c r="J157" s="20">
        <v>3</v>
      </c>
      <c r="K157" s="417">
        <v>63.666666666666664</v>
      </c>
      <c r="L157" s="243">
        <v>191</v>
      </c>
      <c r="M157" s="20">
        <v>3</v>
      </c>
      <c r="N157" s="20">
        <v>63.666666666666664</v>
      </c>
      <c r="O157" s="20">
        <v>72</v>
      </c>
      <c r="P157" s="20">
        <v>2</v>
      </c>
      <c r="Q157" s="20">
        <v>36</v>
      </c>
      <c r="R157" s="414">
        <v>0</v>
      </c>
      <c r="S157" s="378">
        <v>0</v>
      </c>
      <c r="T157" s="415">
        <v>0</v>
      </c>
      <c r="U157" s="378">
        <v>0</v>
      </c>
      <c r="V157" s="378">
        <v>0</v>
      </c>
      <c r="W157" s="378">
        <v>0</v>
      </c>
      <c r="X157" s="378">
        <v>0</v>
      </c>
      <c r="Y157" s="416">
        <v>0</v>
      </c>
      <c r="Z157" s="20"/>
      <c r="AA157" s="241">
        <v>245400</v>
      </c>
      <c r="AB157" s="417">
        <v>77</v>
      </c>
      <c r="AC157" s="417">
        <v>77</v>
      </c>
      <c r="AD157" s="20">
        <v>-15</v>
      </c>
      <c r="AE157" s="20">
        <v>2</v>
      </c>
      <c r="AF157" s="20">
        <v>154</v>
      </c>
      <c r="AH157" s="21"/>
      <c r="AI157" s="320"/>
      <c r="AJ157" s="320"/>
      <c r="AK157" s="320"/>
      <c r="AL157" s="20"/>
      <c r="AM157" s="20"/>
      <c r="AN157" s="21"/>
      <c r="AO157" s="21"/>
      <c r="AP157" s="320"/>
      <c r="AQ157" s="320"/>
      <c r="AR157" s="466"/>
      <c r="AS157" s="20"/>
      <c r="AT157" s="20"/>
      <c r="AU157" s="21"/>
      <c r="AV157" s="20"/>
      <c r="AW157" s="20"/>
      <c r="AX157" s="20"/>
      <c r="AY157" s="20"/>
      <c r="AZ157" s="20"/>
      <c r="BA157" s="20"/>
      <c r="BB157" s="21"/>
    </row>
    <row r="158" spans="1:54" x14ac:dyDescent="0.3">
      <c r="A158" s="21" t="s">
        <v>1245</v>
      </c>
      <c r="B158" s="21" t="s">
        <v>19</v>
      </c>
      <c r="C158" s="21" t="s">
        <v>19</v>
      </c>
      <c r="D158" s="299" t="s">
        <v>1998</v>
      </c>
      <c r="E158" s="435" t="s">
        <v>1974</v>
      </c>
      <c r="F158" s="299" t="s">
        <v>1971</v>
      </c>
      <c r="G158" s="299" t="s">
        <v>38</v>
      </c>
      <c r="H158" s="241">
        <v>329400</v>
      </c>
      <c r="I158" s="20">
        <v>1017</v>
      </c>
      <c r="J158" s="20">
        <v>17</v>
      </c>
      <c r="K158" s="417">
        <v>59.823529411764703</v>
      </c>
      <c r="L158" s="243">
        <v>1017</v>
      </c>
      <c r="M158" s="20">
        <v>17</v>
      </c>
      <c r="N158" s="20">
        <v>59.823529411764703</v>
      </c>
      <c r="O158" s="20">
        <v>586</v>
      </c>
      <c r="P158" s="20">
        <v>9</v>
      </c>
      <c r="Q158" s="20">
        <v>65.099999999999994</v>
      </c>
      <c r="R158" s="414">
        <v>336</v>
      </c>
      <c r="S158" s="378">
        <v>6</v>
      </c>
      <c r="T158" s="415">
        <v>56</v>
      </c>
      <c r="U158" s="378">
        <v>1237</v>
      </c>
      <c r="V158" s="378">
        <v>19</v>
      </c>
      <c r="W158" s="378">
        <v>65.11</v>
      </c>
      <c r="X158" s="378">
        <v>614</v>
      </c>
      <c r="Y158" s="416">
        <v>7</v>
      </c>
      <c r="Z158" s="21"/>
      <c r="AA158" s="241">
        <v>218500</v>
      </c>
      <c r="AB158" s="417">
        <v>32.6</v>
      </c>
      <c r="AC158" s="417">
        <v>18</v>
      </c>
      <c r="AD158" s="20">
        <v>93</v>
      </c>
      <c r="AE158" s="20">
        <v>5</v>
      </c>
      <c r="AF158" s="20">
        <v>163</v>
      </c>
      <c r="AH158" s="21"/>
      <c r="AI158" s="320"/>
      <c r="AJ158" s="320"/>
      <c r="AK158" s="320"/>
      <c r="AL158" s="20"/>
      <c r="AM158" s="20"/>
      <c r="AN158" s="21"/>
      <c r="AO158" s="21"/>
      <c r="AP158" s="320"/>
      <c r="AQ158" s="320"/>
      <c r="AR158" s="466"/>
      <c r="AS158" s="20"/>
      <c r="AT158" s="20"/>
      <c r="AU158" s="21"/>
      <c r="AV158" s="20"/>
      <c r="AW158" s="20"/>
      <c r="AX158" s="20"/>
      <c r="AY158" s="20"/>
      <c r="AZ158" s="20"/>
      <c r="BA158" s="20"/>
      <c r="BB158" s="21"/>
    </row>
    <row r="159" spans="1:54" x14ac:dyDescent="0.3">
      <c r="A159" s="21" t="s">
        <v>1994</v>
      </c>
      <c r="B159" s="21" t="s">
        <v>3</v>
      </c>
      <c r="C159" s="21" t="s">
        <v>3</v>
      </c>
      <c r="D159" s="299" t="s">
        <v>1998</v>
      </c>
      <c r="E159" s="435" t="s">
        <v>1974</v>
      </c>
      <c r="F159" s="299" t="s">
        <v>9</v>
      </c>
      <c r="G159" s="299" t="s">
        <v>38</v>
      </c>
      <c r="H159" s="241">
        <v>271200</v>
      </c>
      <c r="I159" s="20">
        <v>394</v>
      </c>
      <c r="J159" s="20">
        <v>8</v>
      </c>
      <c r="K159" s="417">
        <v>49.25</v>
      </c>
      <c r="L159" s="243">
        <v>394</v>
      </c>
      <c r="M159" s="20">
        <v>8</v>
      </c>
      <c r="N159" s="20">
        <v>49.25</v>
      </c>
      <c r="O159" s="20">
        <v>39</v>
      </c>
      <c r="P159" s="20">
        <v>1</v>
      </c>
      <c r="Q159" s="20">
        <v>39</v>
      </c>
      <c r="R159" s="414">
        <v>0</v>
      </c>
      <c r="S159" s="378">
        <v>0</v>
      </c>
      <c r="T159" s="415">
        <v>0</v>
      </c>
      <c r="U159" s="378">
        <v>0</v>
      </c>
      <c r="V159" s="378">
        <v>0</v>
      </c>
      <c r="W159" s="378">
        <v>0</v>
      </c>
      <c r="X159" s="378">
        <v>0</v>
      </c>
      <c r="Y159" s="416">
        <v>0</v>
      </c>
      <c r="Z159" s="21"/>
      <c r="AA159" s="241">
        <v>271200</v>
      </c>
      <c r="AB159" s="417">
        <v>0</v>
      </c>
      <c r="AC159" s="417">
        <v>0</v>
      </c>
      <c r="AD159" s="20">
        <v>51</v>
      </c>
      <c r="AE159" s="20">
        <v>0</v>
      </c>
      <c r="AF159" s="20">
        <v>0</v>
      </c>
      <c r="AH159" s="21"/>
      <c r="AI159" s="320"/>
      <c r="AJ159" s="320"/>
      <c r="AK159" s="320"/>
      <c r="AL159" s="20"/>
      <c r="AM159" s="20"/>
      <c r="AN159" s="21"/>
      <c r="AO159" s="21"/>
      <c r="AP159" s="320"/>
      <c r="AQ159" s="320"/>
      <c r="AR159" s="466"/>
      <c r="AS159" s="20"/>
      <c r="AT159" s="20"/>
      <c r="AU159" s="21"/>
      <c r="AV159" s="20"/>
      <c r="AW159" s="20"/>
      <c r="AX159" s="20"/>
      <c r="AY159" s="20"/>
      <c r="AZ159" s="20"/>
      <c r="BA159" s="20"/>
      <c r="BB159" s="21"/>
    </row>
    <row r="160" spans="1:54" x14ac:dyDescent="0.3">
      <c r="A160" s="21" t="s">
        <v>1247</v>
      </c>
      <c r="B160" s="21" t="s">
        <v>18</v>
      </c>
      <c r="C160" s="21" t="s">
        <v>18</v>
      </c>
      <c r="D160" s="299" t="s">
        <v>1998</v>
      </c>
      <c r="E160" s="299" t="s">
        <v>9</v>
      </c>
      <c r="F160" s="299" t="s">
        <v>9</v>
      </c>
      <c r="G160" s="299" t="s">
        <v>1998</v>
      </c>
      <c r="H160" s="241">
        <v>312200</v>
      </c>
      <c r="I160" s="20">
        <v>1134</v>
      </c>
      <c r="J160" s="20">
        <v>20</v>
      </c>
      <c r="K160" s="417">
        <v>56.7</v>
      </c>
      <c r="L160" s="243">
        <v>1134</v>
      </c>
      <c r="M160" s="20">
        <v>20</v>
      </c>
      <c r="N160" s="20">
        <v>56.7</v>
      </c>
      <c r="O160" s="20">
        <v>1138</v>
      </c>
      <c r="P160" s="20">
        <v>19</v>
      </c>
      <c r="Q160" s="20">
        <v>59.9</v>
      </c>
      <c r="R160" s="414">
        <v>799</v>
      </c>
      <c r="S160" s="378">
        <v>13</v>
      </c>
      <c r="T160" s="415">
        <v>61.5</v>
      </c>
      <c r="U160" s="378">
        <v>1096</v>
      </c>
      <c r="V160" s="378">
        <v>20</v>
      </c>
      <c r="W160" s="378">
        <v>54.8</v>
      </c>
      <c r="X160" s="378">
        <v>1297</v>
      </c>
      <c r="Y160" s="416">
        <v>22</v>
      </c>
      <c r="Z160" s="21"/>
      <c r="AA160" s="241">
        <v>354100</v>
      </c>
      <c r="AB160" s="417">
        <v>68.8</v>
      </c>
      <c r="AC160" s="417">
        <v>74</v>
      </c>
      <c r="AD160" s="20">
        <v>72</v>
      </c>
      <c r="AE160" s="20">
        <v>5</v>
      </c>
      <c r="AF160" s="20">
        <v>344</v>
      </c>
      <c r="AH160" s="21"/>
      <c r="AI160" s="320"/>
      <c r="AJ160" s="320"/>
      <c r="AK160" s="320"/>
      <c r="AL160" s="20"/>
      <c r="AM160" s="20"/>
      <c r="AN160" s="21"/>
      <c r="AO160" s="21"/>
      <c r="AP160" s="320"/>
      <c r="AQ160" s="320"/>
      <c r="AR160" s="466"/>
      <c r="AS160" s="20"/>
      <c r="AT160" s="20"/>
      <c r="AU160" s="21"/>
      <c r="AV160" s="20"/>
      <c r="AW160" s="20"/>
      <c r="AX160" s="20"/>
      <c r="AY160" s="20"/>
      <c r="AZ160" s="20"/>
      <c r="BA160" s="20"/>
      <c r="BB160" s="21"/>
    </row>
    <row r="161" spans="1:54" x14ac:dyDescent="0.3">
      <c r="A161" s="21" t="s">
        <v>1253</v>
      </c>
      <c r="B161" s="21" t="s">
        <v>15</v>
      </c>
      <c r="C161" s="21" t="s">
        <v>15</v>
      </c>
      <c r="D161" s="299" t="s">
        <v>1998</v>
      </c>
      <c r="E161" s="299" t="s">
        <v>9</v>
      </c>
      <c r="F161" s="299" t="s">
        <v>9</v>
      </c>
      <c r="G161" s="299" t="s">
        <v>1998</v>
      </c>
      <c r="H161" s="241">
        <v>375100</v>
      </c>
      <c r="I161" s="20">
        <v>1499</v>
      </c>
      <c r="J161" s="20">
        <v>22</v>
      </c>
      <c r="K161" s="417">
        <v>68.13636363636364</v>
      </c>
      <c r="L161" s="243">
        <v>1499</v>
      </c>
      <c r="M161" s="20">
        <v>22</v>
      </c>
      <c r="N161" s="20">
        <v>68.13636363636364</v>
      </c>
      <c r="O161" s="20">
        <v>1445</v>
      </c>
      <c r="P161" s="20">
        <v>22</v>
      </c>
      <c r="Q161" s="20">
        <v>65.7</v>
      </c>
      <c r="R161" s="414">
        <v>344</v>
      </c>
      <c r="S161" s="378">
        <v>6</v>
      </c>
      <c r="T161" s="415">
        <v>57.3</v>
      </c>
      <c r="U161" s="378">
        <v>604</v>
      </c>
      <c r="V161" s="378">
        <v>9</v>
      </c>
      <c r="W161" s="378">
        <v>67.11</v>
      </c>
      <c r="X161" s="378">
        <v>433</v>
      </c>
      <c r="Y161" s="416">
        <v>7</v>
      </c>
      <c r="Z161" s="298"/>
      <c r="AA161" s="241">
        <v>370600</v>
      </c>
      <c r="AB161" s="417">
        <v>68.333333333333329</v>
      </c>
      <c r="AC161" s="417">
        <v>73.666666666666671</v>
      </c>
      <c r="AD161" s="20">
        <v>57</v>
      </c>
      <c r="AE161" s="20">
        <v>6</v>
      </c>
      <c r="AF161" s="20">
        <v>410</v>
      </c>
      <c r="AH161" s="21"/>
      <c r="AI161" s="320"/>
      <c r="AJ161" s="320"/>
      <c r="AK161" s="320"/>
      <c r="AL161" s="20"/>
      <c r="AM161" s="20"/>
      <c r="AN161" s="21"/>
      <c r="AO161" s="21"/>
      <c r="AP161" s="320"/>
      <c r="AQ161" s="320"/>
      <c r="AR161" s="466"/>
      <c r="AS161" s="20"/>
      <c r="AT161" s="20"/>
      <c r="AU161" s="21"/>
      <c r="AV161" s="20"/>
      <c r="AW161" s="20"/>
      <c r="AX161" s="20"/>
      <c r="AY161" s="20"/>
      <c r="AZ161" s="20"/>
      <c r="BA161" s="20"/>
      <c r="BB161" s="21"/>
    </row>
    <row r="162" spans="1:54" x14ac:dyDescent="0.3">
      <c r="A162" s="21" t="s">
        <v>1254</v>
      </c>
      <c r="B162" s="21" t="s">
        <v>17</v>
      </c>
      <c r="C162" s="21" t="s">
        <v>17</v>
      </c>
      <c r="D162" s="299" t="s">
        <v>1998</v>
      </c>
      <c r="E162" s="299" t="s">
        <v>9</v>
      </c>
      <c r="F162" s="299" t="s">
        <v>9</v>
      </c>
      <c r="G162" s="299" t="s">
        <v>1998</v>
      </c>
      <c r="H162" s="241">
        <v>320700</v>
      </c>
      <c r="I162" s="20">
        <v>1165</v>
      </c>
      <c r="J162" s="20">
        <v>20</v>
      </c>
      <c r="K162" s="417">
        <v>58.25</v>
      </c>
      <c r="L162" s="243">
        <v>1165</v>
      </c>
      <c r="M162" s="20">
        <v>20</v>
      </c>
      <c r="N162" s="20">
        <v>58.25</v>
      </c>
      <c r="O162" s="20">
        <v>1093</v>
      </c>
      <c r="P162" s="20">
        <v>21</v>
      </c>
      <c r="Q162" s="20">
        <v>52</v>
      </c>
      <c r="R162" s="414">
        <v>283</v>
      </c>
      <c r="S162" s="378">
        <v>6</v>
      </c>
      <c r="T162" s="415">
        <v>47.2</v>
      </c>
      <c r="U162" s="378">
        <v>386</v>
      </c>
      <c r="V162" s="378">
        <v>8</v>
      </c>
      <c r="W162" s="378">
        <v>48.25</v>
      </c>
      <c r="X162" s="378">
        <v>408</v>
      </c>
      <c r="Y162" s="416">
        <v>10</v>
      </c>
      <c r="Z162" s="21"/>
      <c r="AA162" s="241">
        <v>320200</v>
      </c>
      <c r="AB162" s="417">
        <v>56.25</v>
      </c>
      <c r="AC162" s="417">
        <v>61.333333333333336</v>
      </c>
      <c r="AD162" s="20">
        <v>74</v>
      </c>
      <c r="AE162" s="20">
        <v>4</v>
      </c>
      <c r="AF162" s="20">
        <v>225</v>
      </c>
      <c r="AH162" s="21"/>
      <c r="AI162" s="320"/>
      <c r="AJ162" s="320"/>
      <c r="AK162" s="320"/>
      <c r="AL162" s="20"/>
      <c r="AM162" s="20"/>
      <c r="AN162" s="21"/>
      <c r="AO162" s="21"/>
      <c r="AP162" s="320"/>
      <c r="AQ162" s="320"/>
      <c r="AR162" s="466"/>
      <c r="AS162" s="20"/>
      <c r="AT162" s="20"/>
      <c r="AU162" s="21"/>
      <c r="AV162" s="20"/>
      <c r="AW162" s="20"/>
      <c r="AX162" s="20"/>
      <c r="AY162" s="20"/>
      <c r="AZ162" s="20"/>
      <c r="BA162" s="20"/>
      <c r="BB162" s="21"/>
    </row>
    <row r="163" spans="1:54" x14ac:dyDescent="0.3">
      <c r="A163" s="21" t="s">
        <v>1255</v>
      </c>
      <c r="B163" s="21" t="s">
        <v>13</v>
      </c>
      <c r="C163" s="21" t="s">
        <v>13</v>
      </c>
      <c r="D163" s="299" t="s">
        <v>1998</v>
      </c>
      <c r="E163" s="299" t="s">
        <v>9</v>
      </c>
      <c r="F163" s="299" t="s">
        <v>9</v>
      </c>
      <c r="G163" s="299" t="s">
        <v>1998</v>
      </c>
      <c r="H163" s="241">
        <v>250500</v>
      </c>
      <c r="I163" s="20">
        <v>130</v>
      </c>
      <c r="J163" s="20">
        <v>2</v>
      </c>
      <c r="K163" s="417">
        <v>65</v>
      </c>
      <c r="L163" s="243">
        <v>130</v>
      </c>
      <c r="M163" s="20">
        <v>2</v>
      </c>
      <c r="N163" s="20">
        <v>65</v>
      </c>
      <c r="O163" s="20">
        <v>954</v>
      </c>
      <c r="P163" s="20">
        <v>16</v>
      </c>
      <c r="Q163" s="20">
        <v>59.6</v>
      </c>
      <c r="R163" s="414">
        <v>920</v>
      </c>
      <c r="S163" s="378">
        <v>13</v>
      </c>
      <c r="T163" s="415">
        <v>70.8</v>
      </c>
      <c r="U163" s="378">
        <v>547</v>
      </c>
      <c r="V163" s="378">
        <v>9</v>
      </c>
      <c r="W163" s="378">
        <v>60.78</v>
      </c>
      <c r="X163" s="378">
        <v>1026</v>
      </c>
      <c r="Y163" s="416">
        <v>15</v>
      </c>
      <c r="Z163" s="21"/>
      <c r="AA163" s="241">
        <v>250500</v>
      </c>
      <c r="AB163" s="417">
        <v>57.5</v>
      </c>
      <c r="AC163" s="417">
        <v>57.5</v>
      </c>
      <c r="AD163" s="20">
        <v>27</v>
      </c>
      <c r="AE163" s="20">
        <v>2</v>
      </c>
      <c r="AF163" s="20">
        <v>115</v>
      </c>
      <c r="AH163" s="21"/>
      <c r="AI163" s="320"/>
      <c r="AJ163" s="320"/>
      <c r="AK163" s="320"/>
      <c r="AL163" s="20"/>
      <c r="AM163" s="20"/>
      <c r="AN163" s="21"/>
      <c r="AO163" s="21"/>
      <c r="AP163" s="320"/>
      <c r="AQ163" s="320"/>
      <c r="AR163" s="466"/>
      <c r="AS163" s="20"/>
      <c r="AT163" s="20"/>
      <c r="AU163" s="21"/>
      <c r="AV163" s="20"/>
      <c r="AW163" s="20"/>
      <c r="AX163" s="20"/>
      <c r="AY163" s="20"/>
      <c r="AZ163" s="20"/>
      <c r="BA163" s="20"/>
      <c r="BB163" s="21"/>
    </row>
    <row r="164" spans="1:54" x14ac:dyDescent="0.3">
      <c r="A164" s="21" t="s">
        <v>1256</v>
      </c>
      <c r="B164" s="21" t="s">
        <v>21</v>
      </c>
      <c r="C164" s="21" t="s">
        <v>21</v>
      </c>
      <c r="D164" s="299" t="s">
        <v>1998</v>
      </c>
      <c r="E164" s="299" t="s">
        <v>9</v>
      </c>
      <c r="F164" s="299" t="s">
        <v>9</v>
      </c>
      <c r="G164" s="299" t="s">
        <v>1998</v>
      </c>
      <c r="H164" s="241">
        <v>375700</v>
      </c>
      <c r="I164" s="20">
        <v>1160</v>
      </c>
      <c r="J164" s="20">
        <v>17</v>
      </c>
      <c r="K164" s="417">
        <v>68.235294117647058</v>
      </c>
      <c r="L164" s="243">
        <v>1160</v>
      </c>
      <c r="M164" s="20">
        <v>17</v>
      </c>
      <c r="N164" s="20">
        <v>68.235294117647058</v>
      </c>
      <c r="O164" s="20">
        <v>2000</v>
      </c>
      <c r="P164" s="20">
        <v>22</v>
      </c>
      <c r="Q164" s="20">
        <v>90.9</v>
      </c>
      <c r="R164" s="414">
        <v>1327</v>
      </c>
      <c r="S164" s="378">
        <v>17</v>
      </c>
      <c r="T164" s="415">
        <v>78.099999999999994</v>
      </c>
      <c r="U164" s="378">
        <v>566</v>
      </c>
      <c r="V164" s="378">
        <v>8</v>
      </c>
      <c r="W164" s="378">
        <v>70.75</v>
      </c>
      <c r="X164" s="378">
        <v>759</v>
      </c>
      <c r="Y164" s="416">
        <v>11</v>
      </c>
      <c r="Z164" s="21"/>
      <c r="AA164" s="241">
        <v>381400</v>
      </c>
      <c r="AB164" s="417">
        <v>78.428571428571431</v>
      </c>
      <c r="AC164" s="417">
        <v>66</v>
      </c>
      <c r="AD164" s="20">
        <v>96</v>
      </c>
      <c r="AE164" s="20">
        <v>7</v>
      </c>
      <c r="AF164" s="20">
        <v>549</v>
      </c>
      <c r="AH164" s="21"/>
      <c r="AI164" s="320"/>
      <c r="AJ164" s="320"/>
      <c r="AK164" s="320"/>
      <c r="AL164" s="20"/>
      <c r="AM164" s="20"/>
      <c r="AN164" s="21"/>
      <c r="AO164" s="21"/>
      <c r="AP164" s="320"/>
      <c r="AQ164" s="320"/>
      <c r="AR164" s="466"/>
      <c r="AS164" s="20"/>
      <c r="AT164" s="20"/>
      <c r="AU164" s="21"/>
      <c r="AV164" s="20"/>
      <c r="AW164" s="20"/>
      <c r="AX164" s="20"/>
      <c r="AY164" s="20"/>
      <c r="AZ164" s="20"/>
      <c r="BA164" s="20"/>
      <c r="BB164" s="21"/>
    </row>
    <row r="165" spans="1:54" x14ac:dyDescent="0.3">
      <c r="A165" s="21" t="s">
        <v>1262</v>
      </c>
      <c r="B165" s="21" t="s">
        <v>24</v>
      </c>
      <c r="C165" s="21" t="s">
        <v>24</v>
      </c>
      <c r="D165" s="299" t="s">
        <v>1998</v>
      </c>
      <c r="E165" s="299" t="s">
        <v>9</v>
      </c>
      <c r="F165" s="299" t="s">
        <v>9</v>
      </c>
      <c r="G165" s="299" t="s">
        <v>1998</v>
      </c>
      <c r="H165" s="241">
        <v>507300</v>
      </c>
      <c r="I165" s="20">
        <v>1935</v>
      </c>
      <c r="J165" s="20">
        <v>21</v>
      </c>
      <c r="K165" s="417">
        <v>92.142857142857139</v>
      </c>
      <c r="L165" s="243">
        <v>1935</v>
      </c>
      <c r="M165" s="20">
        <v>21</v>
      </c>
      <c r="N165" s="20">
        <v>92.142857142857139</v>
      </c>
      <c r="O165" s="20">
        <v>2263</v>
      </c>
      <c r="P165" s="20">
        <v>21</v>
      </c>
      <c r="Q165" s="20">
        <v>107.8</v>
      </c>
      <c r="R165" s="414">
        <v>2077</v>
      </c>
      <c r="S165" s="378">
        <v>17</v>
      </c>
      <c r="T165" s="415">
        <v>122.2</v>
      </c>
      <c r="U165" s="378">
        <v>2396</v>
      </c>
      <c r="V165" s="378">
        <v>22</v>
      </c>
      <c r="W165" s="378">
        <v>108.91</v>
      </c>
      <c r="X165" s="378">
        <v>2465</v>
      </c>
      <c r="Y165" s="416">
        <v>22</v>
      </c>
      <c r="Z165" s="20"/>
      <c r="AA165" s="241">
        <v>531200</v>
      </c>
      <c r="AB165" s="417">
        <v>103.375</v>
      </c>
      <c r="AC165" s="417">
        <v>97.666666666666671</v>
      </c>
      <c r="AD165" s="20">
        <v>84</v>
      </c>
      <c r="AE165" s="20">
        <v>8</v>
      </c>
      <c r="AF165" s="20">
        <v>827</v>
      </c>
      <c r="AH165" s="21"/>
      <c r="AI165" s="320"/>
      <c r="AJ165" s="320"/>
      <c r="AK165" s="320"/>
      <c r="AL165" s="20"/>
      <c r="AM165" s="20"/>
      <c r="AN165" s="21"/>
      <c r="AO165" s="21"/>
      <c r="AP165" s="320"/>
      <c r="AQ165" s="320"/>
      <c r="AR165" s="466"/>
      <c r="AS165" s="20"/>
      <c r="AT165" s="20"/>
      <c r="AU165" s="21"/>
      <c r="AV165" s="20"/>
      <c r="AW165" s="20"/>
      <c r="AX165" s="20"/>
      <c r="AY165" s="20"/>
      <c r="AZ165" s="20"/>
      <c r="BA165" s="20"/>
      <c r="BB165" s="21"/>
    </row>
    <row r="166" spans="1:54" x14ac:dyDescent="0.3">
      <c r="A166" s="21" t="s">
        <v>1264</v>
      </c>
      <c r="B166" s="437" t="s">
        <v>22</v>
      </c>
      <c r="C166" s="21" t="s">
        <v>16</v>
      </c>
      <c r="D166" s="299" t="s">
        <v>38</v>
      </c>
      <c r="E166" s="435" t="s">
        <v>1974</v>
      </c>
      <c r="F166" s="299" t="s">
        <v>9</v>
      </c>
      <c r="G166" s="299" t="s">
        <v>38</v>
      </c>
      <c r="H166" s="241">
        <v>410200</v>
      </c>
      <c r="I166" s="20">
        <v>1341</v>
      </c>
      <c r="J166" s="20">
        <v>18</v>
      </c>
      <c r="K166" s="417">
        <v>74.5</v>
      </c>
      <c r="L166" s="243">
        <v>1341</v>
      </c>
      <c r="M166" s="20">
        <v>18</v>
      </c>
      <c r="N166" s="20">
        <v>74.5</v>
      </c>
      <c r="O166" s="20">
        <v>941</v>
      </c>
      <c r="P166" s="20">
        <v>16</v>
      </c>
      <c r="Q166" s="20">
        <v>58.8</v>
      </c>
      <c r="R166" s="414">
        <v>351</v>
      </c>
      <c r="S166" s="378">
        <v>5</v>
      </c>
      <c r="T166" s="415">
        <v>70.2</v>
      </c>
      <c r="U166" s="378">
        <v>626</v>
      </c>
      <c r="V166" s="378">
        <v>10</v>
      </c>
      <c r="W166" s="378">
        <v>62.6</v>
      </c>
      <c r="X166" s="378">
        <v>0</v>
      </c>
      <c r="Y166" s="416">
        <v>0</v>
      </c>
      <c r="Z166" s="21"/>
      <c r="AA166" s="241">
        <v>389500</v>
      </c>
      <c r="AB166" s="417">
        <v>71.142857142857139</v>
      </c>
      <c r="AC166" s="417">
        <v>66.666666666666671</v>
      </c>
      <c r="AD166" s="20">
        <v>108</v>
      </c>
      <c r="AE166" s="20">
        <v>7</v>
      </c>
      <c r="AF166" s="20">
        <v>498</v>
      </c>
      <c r="AH166" s="21"/>
      <c r="AI166" s="320"/>
      <c r="AJ166" s="320"/>
      <c r="AK166" s="320"/>
      <c r="AL166" s="20"/>
      <c r="AM166" s="20"/>
      <c r="AN166" s="21"/>
      <c r="AO166" s="21"/>
      <c r="AP166" s="320"/>
      <c r="AQ166" s="320"/>
      <c r="AR166" s="466"/>
      <c r="AS166" s="20"/>
      <c r="AT166" s="20"/>
      <c r="AU166" s="21"/>
      <c r="AV166" s="20"/>
      <c r="AW166" s="20"/>
      <c r="AX166" s="20"/>
      <c r="AY166" s="20"/>
      <c r="AZ166" s="20"/>
      <c r="BA166" s="20"/>
      <c r="BB166" s="21"/>
    </row>
    <row r="167" spans="1:54" x14ac:dyDescent="0.3">
      <c r="A167" s="21" t="s">
        <v>1265</v>
      </c>
      <c r="B167" s="437" t="s">
        <v>17</v>
      </c>
      <c r="C167" s="21" t="s">
        <v>41</v>
      </c>
      <c r="D167" s="299" t="s">
        <v>38</v>
      </c>
      <c r="E167" s="299" t="s">
        <v>1974</v>
      </c>
      <c r="F167" s="299" t="s">
        <v>1974</v>
      </c>
      <c r="G167" s="299" t="s">
        <v>1998</v>
      </c>
      <c r="H167" s="241">
        <v>353900</v>
      </c>
      <c r="I167" s="20">
        <v>1157</v>
      </c>
      <c r="J167" s="20">
        <v>18</v>
      </c>
      <c r="K167" s="417">
        <v>64.277777777777771</v>
      </c>
      <c r="L167" s="243">
        <v>1157</v>
      </c>
      <c r="M167" s="20">
        <v>18</v>
      </c>
      <c r="N167" s="20">
        <v>64.277777777777771</v>
      </c>
      <c r="O167" s="20">
        <v>625</v>
      </c>
      <c r="P167" s="20">
        <v>14</v>
      </c>
      <c r="Q167" s="20">
        <v>44.6</v>
      </c>
      <c r="R167" s="414">
        <v>1001</v>
      </c>
      <c r="S167" s="378">
        <v>14</v>
      </c>
      <c r="T167" s="415">
        <v>71.5</v>
      </c>
      <c r="U167" s="378">
        <v>834</v>
      </c>
      <c r="V167" s="378">
        <v>16</v>
      </c>
      <c r="W167" s="378">
        <v>52.13</v>
      </c>
      <c r="X167" s="378">
        <v>539</v>
      </c>
      <c r="Y167" s="416">
        <v>10</v>
      </c>
      <c r="Z167" s="21"/>
      <c r="AA167" s="241">
        <v>289600</v>
      </c>
      <c r="AB167" s="417">
        <v>54.625</v>
      </c>
      <c r="AC167" s="417">
        <v>54</v>
      </c>
      <c r="AD167" s="20">
        <v>55</v>
      </c>
      <c r="AE167" s="20">
        <v>8</v>
      </c>
      <c r="AF167" s="20">
        <v>437</v>
      </c>
      <c r="AH167" s="21"/>
      <c r="AI167" s="320"/>
      <c r="AJ167" s="320"/>
      <c r="AK167" s="320"/>
      <c r="AL167" s="20"/>
      <c r="AM167" s="20"/>
      <c r="AN167" s="21"/>
      <c r="AO167" s="21"/>
      <c r="AP167" s="320"/>
      <c r="AQ167" s="320"/>
      <c r="AR167" s="466"/>
      <c r="AS167" s="20"/>
      <c r="AT167" s="20"/>
      <c r="AU167" s="21"/>
      <c r="AV167" s="20"/>
      <c r="AW167" s="20"/>
      <c r="AX167" s="20"/>
      <c r="AY167" s="20"/>
      <c r="AZ167" s="20"/>
      <c r="BA167" s="20"/>
      <c r="BB167" s="21"/>
    </row>
    <row r="168" spans="1:54" x14ac:dyDescent="0.3">
      <c r="A168" s="199" t="s">
        <v>1668</v>
      </c>
      <c r="B168" s="199" t="s">
        <v>15</v>
      </c>
      <c r="C168" s="199" t="s">
        <v>15</v>
      </c>
      <c r="D168" s="441" t="s">
        <v>1998</v>
      </c>
      <c r="E168" s="441" t="s">
        <v>9</v>
      </c>
      <c r="F168" s="441" t="s">
        <v>9</v>
      </c>
      <c r="G168" s="441" t="s">
        <v>1998</v>
      </c>
      <c r="H168" s="245">
        <v>123900</v>
      </c>
      <c r="I168" s="246">
        <v>0</v>
      </c>
      <c r="J168" s="246">
        <v>0</v>
      </c>
      <c r="K168" s="442" t="s">
        <v>1020</v>
      </c>
      <c r="L168" s="322">
        <v>0</v>
      </c>
      <c r="M168" s="246">
        <v>0</v>
      </c>
      <c r="N168" s="246">
        <v>0</v>
      </c>
      <c r="O168" s="246">
        <v>0</v>
      </c>
      <c r="P168" s="246">
        <v>0</v>
      </c>
      <c r="Q168" s="246">
        <v>0</v>
      </c>
      <c r="R168" s="443">
        <v>0</v>
      </c>
      <c r="S168" s="444">
        <v>0</v>
      </c>
      <c r="T168" s="445">
        <v>0</v>
      </c>
      <c r="U168" s="444">
        <v>0</v>
      </c>
      <c r="V168" s="444">
        <v>0</v>
      </c>
      <c r="W168" s="444">
        <v>0</v>
      </c>
      <c r="X168" s="444">
        <v>0</v>
      </c>
      <c r="Y168" s="446">
        <v>0</v>
      </c>
      <c r="Z168" s="372"/>
      <c r="AA168" s="245">
        <v>123900</v>
      </c>
      <c r="AB168" s="442">
        <v>0</v>
      </c>
      <c r="AC168" s="442">
        <v>0</v>
      </c>
      <c r="AD168" s="246">
        <v>23</v>
      </c>
      <c r="AE168" s="246">
        <v>0</v>
      </c>
      <c r="AF168" s="246">
        <v>0</v>
      </c>
      <c r="AH168" s="21"/>
      <c r="AI168" s="320"/>
      <c r="AJ168" s="320"/>
      <c r="AK168" s="320"/>
      <c r="AL168" s="20"/>
      <c r="AM168" s="20"/>
      <c r="AN168" s="21"/>
      <c r="AO168" s="21"/>
      <c r="AP168" s="320"/>
      <c r="AQ168" s="320"/>
      <c r="AR168" s="466"/>
      <c r="AS168" s="20"/>
      <c r="AT168" s="20"/>
      <c r="AU168" s="21"/>
      <c r="AV168" s="20"/>
      <c r="AW168" s="20"/>
      <c r="AX168" s="20"/>
      <c r="AY168" s="20"/>
      <c r="AZ168" s="20"/>
      <c r="BA168" s="20"/>
      <c r="BB168" s="21"/>
    </row>
    <row r="169" spans="1:54" x14ac:dyDescent="0.3">
      <c r="A169" s="199" t="s">
        <v>1532</v>
      </c>
      <c r="B169" s="199" t="s">
        <v>23</v>
      </c>
      <c r="C169" s="199" t="s">
        <v>23</v>
      </c>
      <c r="D169" s="441" t="s">
        <v>1998</v>
      </c>
      <c r="E169" s="435" t="s">
        <v>1974</v>
      </c>
      <c r="F169" s="441" t="s">
        <v>38</v>
      </c>
      <c r="G169" s="441" t="s">
        <v>38</v>
      </c>
      <c r="H169" s="245">
        <v>123900</v>
      </c>
      <c r="I169" s="246">
        <v>0</v>
      </c>
      <c r="J169" s="246">
        <v>0</v>
      </c>
      <c r="K169" s="442" t="s">
        <v>1020</v>
      </c>
      <c r="L169" s="322">
        <v>0</v>
      </c>
      <c r="M169" s="246">
        <v>0</v>
      </c>
      <c r="N169" s="246">
        <v>0</v>
      </c>
      <c r="O169" s="246">
        <v>0</v>
      </c>
      <c r="P169" s="246">
        <v>0</v>
      </c>
      <c r="Q169" s="246">
        <v>0</v>
      </c>
      <c r="R169" s="443">
        <v>0</v>
      </c>
      <c r="S169" s="444">
        <v>0</v>
      </c>
      <c r="T169" s="445">
        <v>0</v>
      </c>
      <c r="U169" s="444">
        <v>0</v>
      </c>
      <c r="V169" s="444">
        <v>0</v>
      </c>
      <c r="W169" s="444">
        <v>0</v>
      </c>
      <c r="X169" s="444">
        <v>0</v>
      </c>
      <c r="Y169" s="446">
        <v>0</v>
      </c>
      <c r="Z169" s="246"/>
      <c r="AA169" s="245">
        <v>123900</v>
      </c>
      <c r="AB169" s="442">
        <v>44</v>
      </c>
      <c r="AC169" s="442">
        <v>44</v>
      </c>
      <c r="AD169" s="246">
        <v>-18</v>
      </c>
      <c r="AE169" s="246">
        <v>2</v>
      </c>
      <c r="AF169" s="246">
        <v>88</v>
      </c>
      <c r="AH169" s="21"/>
      <c r="AI169" s="320"/>
      <c r="AJ169" s="320"/>
      <c r="AK169" s="320"/>
      <c r="AL169" s="20"/>
      <c r="AM169" s="20"/>
      <c r="AN169" s="21"/>
      <c r="AO169" s="21"/>
      <c r="AP169" s="320"/>
      <c r="AQ169" s="320"/>
      <c r="AR169" s="466"/>
      <c r="AS169" s="20"/>
      <c r="AT169" s="20"/>
      <c r="AU169" s="21"/>
      <c r="AV169" s="20"/>
      <c r="AW169" s="20"/>
      <c r="AX169" s="20"/>
      <c r="AY169" s="20"/>
      <c r="AZ169" s="20"/>
      <c r="BA169" s="20"/>
      <c r="BB169" s="21"/>
    </row>
    <row r="170" spans="1:54" x14ac:dyDescent="0.3">
      <c r="A170" s="199" t="s">
        <v>1922</v>
      </c>
      <c r="B170" s="199" t="s">
        <v>20</v>
      </c>
      <c r="C170" s="199" t="s">
        <v>1020</v>
      </c>
      <c r="D170" s="441" t="s">
        <v>1020</v>
      </c>
      <c r="E170" s="441" t="s">
        <v>9</v>
      </c>
      <c r="F170" s="441" t="s">
        <v>1020</v>
      </c>
      <c r="G170" s="441" t="s">
        <v>1020</v>
      </c>
      <c r="H170" s="245">
        <v>117300</v>
      </c>
      <c r="I170" s="246" t="s">
        <v>1020</v>
      </c>
      <c r="J170" s="246" t="s">
        <v>1020</v>
      </c>
      <c r="K170" s="442" t="s">
        <v>1020</v>
      </c>
      <c r="L170" s="322" t="s">
        <v>1020</v>
      </c>
      <c r="M170" s="246" t="s">
        <v>1020</v>
      </c>
      <c r="N170" s="246" t="s">
        <v>1020</v>
      </c>
      <c r="O170" s="246" t="s">
        <v>1020</v>
      </c>
      <c r="P170" s="246" t="s">
        <v>1020</v>
      </c>
      <c r="Q170" s="246" t="s">
        <v>1020</v>
      </c>
      <c r="R170" s="443" t="s">
        <v>1020</v>
      </c>
      <c r="S170" s="444" t="s">
        <v>1020</v>
      </c>
      <c r="T170" s="445" t="s">
        <v>1020</v>
      </c>
      <c r="U170" s="444" t="s">
        <v>1020</v>
      </c>
      <c r="V170" s="444" t="s">
        <v>1020</v>
      </c>
      <c r="W170" s="444" t="s">
        <v>1020</v>
      </c>
      <c r="X170" s="444" t="s">
        <v>1020</v>
      </c>
      <c r="Y170" s="446" t="s">
        <v>1020</v>
      </c>
      <c r="Z170" s="199"/>
      <c r="AA170" s="245">
        <v>117300</v>
      </c>
      <c r="AB170" s="442">
        <v>0</v>
      </c>
      <c r="AC170" s="442">
        <v>0</v>
      </c>
      <c r="AD170" s="246">
        <v>22</v>
      </c>
      <c r="AE170" s="246">
        <v>0</v>
      </c>
      <c r="AF170" s="246">
        <v>0</v>
      </c>
      <c r="AH170" s="21"/>
      <c r="AI170" s="320"/>
      <c r="AJ170" s="320"/>
      <c r="AK170" s="320"/>
      <c r="AL170" s="20"/>
      <c r="AM170" s="20"/>
      <c r="AN170" s="21"/>
      <c r="AO170" s="21"/>
      <c r="AP170" s="320"/>
      <c r="AQ170" s="320"/>
      <c r="AR170" s="466"/>
      <c r="AS170" s="20"/>
      <c r="AT170" s="20"/>
      <c r="AU170" s="21"/>
      <c r="AV170" s="20"/>
      <c r="AW170" s="20"/>
      <c r="AX170" s="20"/>
      <c r="AY170" s="20"/>
      <c r="AZ170" s="20"/>
      <c r="BA170" s="20"/>
      <c r="BB170" s="21"/>
    </row>
    <row r="171" spans="1:54" x14ac:dyDescent="0.3">
      <c r="A171" s="21" t="s">
        <v>1533</v>
      </c>
      <c r="B171" s="21" t="s">
        <v>17</v>
      </c>
      <c r="C171" s="21" t="s">
        <v>17</v>
      </c>
      <c r="D171" s="299" t="s">
        <v>1998</v>
      </c>
      <c r="E171" s="435" t="s">
        <v>1974</v>
      </c>
      <c r="F171" s="299" t="s">
        <v>38</v>
      </c>
      <c r="G171" s="299" t="s">
        <v>38</v>
      </c>
      <c r="H171" s="241">
        <v>310400</v>
      </c>
      <c r="I171" s="20">
        <v>451</v>
      </c>
      <c r="J171" s="20">
        <v>8</v>
      </c>
      <c r="K171" s="417">
        <v>56.375</v>
      </c>
      <c r="L171" s="243">
        <v>451</v>
      </c>
      <c r="M171" s="20">
        <v>8</v>
      </c>
      <c r="N171" s="20">
        <v>56.375</v>
      </c>
      <c r="O171" s="20">
        <v>650</v>
      </c>
      <c r="P171" s="20">
        <v>11</v>
      </c>
      <c r="Q171" s="20">
        <v>59.1</v>
      </c>
      <c r="R171" s="414">
        <v>685</v>
      </c>
      <c r="S171" s="378">
        <v>12</v>
      </c>
      <c r="T171" s="415">
        <v>57.1</v>
      </c>
      <c r="U171" s="378">
        <v>1798</v>
      </c>
      <c r="V171" s="378">
        <v>22</v>
      </c>
      <c r="W171" s="378">
        <v>81.73</v>
      </c>
      <c r="X171" s="378">
        <v>300</v>
      </c>
      <c r="Y171" s="416">
        <v>5</v>
      </c>
      <c r="Z171" s="21"/>
      <c r="AA171" s="241">
        <v>446300</v>
      </c>
      <c r="AB171" s="417">
        <v>86.5</v>
      </c>
      <c r="AC171" s="417">
        <v>99</v>
      </c>
      <c r="AD171" s="20">
        <v>59</v>
      </c>
      <c r="AE171" s="20">
        <v>8</v>
      </c>
      <c r="AF171" s="20">
        <v>692</v>
      </c>
      <c r="AH171" s="21"/>
      <c r="AI171" s="320"/>
      <c r="AJ171" s="320"/>
      <c r="AK171" s="320"/>
      <c r="AL171" s="20"/>
      <c r="AM171" s="20"/>
      <c r="AN171" s="21"/>
      <c r="AO171" s="21"/>
      <c r="AP171" s="320"/>
      <c r="AQ171" s="320"/>
      <c r="AR171" s="466"/>
      <c r="AS171" s="20"/>
      <c r="AT171" s="20"/>
      <c r="AU171" s="21"/>
      <c r="AV171" s="20"/>
      <c r="AW171" s="20"/>
      <c r="AX171" s="20"/>
      <c r="AY171" s="20"/>
      <c r="AZ171" s="20"/>
      <c r="BA171" s="20"/>
      <c r="BB171" s="21"/>
    </row>
    <row r="172" spans="1:54" x14ac:dyDescent="0.3">
      <c r="A172" s="199" t="s">
        <v>992</v>
      </c>
      <c r="B172" s="199" t="s">
        <v>13</v>
      </c>
      <c r="C172" s="199" t="s">
        <v>13</v>
      </c>
      <c r="D172" s="441" t="s">
        <v>1998</v>
      </c>
      <c r="E172" s="441" t="s">
        <v>9</v>
      </c>
      <c r="F172" s="441" t="s">
        <v>9</v>
      </c>
      <c r="G172" s="441" t="s">
        <v>1998</v>
      </c>
      <c r="H172" s="245">
        <v>148400</v>
      </c>
      <c r="I172" s="246">
        <v>0</v>
      </c>
      <c r="J172" s="246">
        <v>0</v>
      </c>
      <c r="K172" s="442" t="s">
        <v>1020</v>
      </c>
      <c r="L172" s="322">
        <v>0</v>
      </c>
      <c r="M172" s="246">
        <v>0</v>
      </c>
      <c r="N172" s="246">
        <v>0</v>
      </c>
      <c r="O172" s="246">
        <v>513</v>
      </c>
      <c r="P172" s="246">
        <v>9</v>
      </c>
      <c r="Q172" s="246">
        <v>57</v>
      </c>
      <c r="R172" s="443">
        <v>0</v>
      </c>
      <c r="S172" s="444">
        <v>0</v>
      </c>
      <c r="T172" s="445">
        <v>0</v>
      </c>
      <c r="U172" s="444">
        <v>0</v>
      </c>
      <c r="V172" s="444">
        <v>0</v>
      </c>
      <c r="W172" s="444">
        <v>0</v>
      </c>
      <c r="X172" s="444">
        <v>0</v>
      </c>
      <c r="Y172" s="446">
        <v>0</v>
      </c>
      <c r="Z172" s="301"/>
      <c r="AA172" s="245">
        <v>148400</v>
      </c>
      <c r="AB172" s="442">
        <v>0</v>
      </c>
      <c r="AC172" s="442">
        <v>0</v>
      </c>
      <c r="AD172" s="246">
        <v>28</v>
      </c>
      <c r="AE172" s="246">
        <v>0</v>
      </c>
      <c r="AF172" s="246">
        <v>0</v>
      </c>
      <c r="AH172" s="21"/>
      <c r="AI172" s="320"/>
      <c r="AJ172" s="320"/>
      <c r="AK172" s="320"/>
      <c r="AL172" s="20"/>
      <c r="AM172" s="20"/>
      <c r="AN172" s="21"/>
      <c r="AO172" s="21"/>
      <c r="AP172" s="320"/>
      <c r="AQ172" s="320"/>
      <c r="AR172" s="466"/>
      <c r="AS172" s="20"/>
      <c r="AT172" s="20"/>
      <c r="AU172" s="21"/>
      <c r="AV172" s="20"/>
      <c r="AW172" s="20"/>
      <c r="AX172" s="20"/>
      <c r="AY172" s="20"/>
      <c r="AZ172" s="20"/>
      <c r="BA172" s="20"/>
      <c r="BB172" s="21"/>
    </row>
    <row r="173" spans="1:54" x14ac:dyDescent="0.3">
      <c r="A173" s="21" t="s">
        <v>1270</v>
      </c>
      <c r="B173" s="21" t="s">
        <v>20</v>
      </c>
      <c r="C173" s="21" t="s">
        <v>20</v>
      </c>
      <c r="D173" s="299" t="s">
        <v>1998</v>
      </c>
      <c r="E173" s="435" t="s">
        <v>1971</v>
      </c>
      <c r="F173" s="299" t="s">
        <v>1972</v>
      </c>
      <c r="G173" s="299" t="s">
        <v>38</v>
      </c>
      <c r="H173" s="241">
        <v>264600</v>
      </c>
      <c r="I173" s="20">
        <v>769</v>
      </c>
      <c r="J173" s="20">
        <v>16</v>
      </c>
      <c r="K173" s="417">
        <v>48.0625</v>
      </c>
      <c r="L173" s="243">
        <v>769</v>
      </c>
      <c r="M173" s="20">
        <v>16</v>
      </c>
      <c r="N173" s="20">
        <v>48.0625</v>
      </c>
      <c r="O173" s="20">
        <v>66</v>
      </c>
      <c r="P173" s="20">
        <v>2</v>
      </c>
      <c r="Q173" s="20">
        <v>33</v>
      </c>
      <c r="R173" s="414">
        <v>52</v>
      </c>
      <c r="S173" s="378">
        <v>1</v>
      </c>
      <c r="T173" s="415">
        <v>52</v>
      </c>
      <c r="U173" s="378">
        <v>0</v>
      </c>
      <c r="V173" s="378">
        <v>0</v>
      </c>
      <c r="W173" s="378">
        <v>0</v>
      </c>
      <c r="X173" s="378">
        <v>0</v>
      </c>
      <c r="Y173" s="416">
        <v>0</v>
      </c>
      <c r="Z173" s="21"/>
      <c r="AA173" s="241">
        <v>224600</v>
      </c>
      <c r="AB173" s="417">
        <v>33</v>
      </c>
      <c r="AC173" s="417">
        <v>35.333333333333336</v>
      </c>
      <c r="AD173" s="20">
        <v>54</v>
      </c>
      <c r="AE173" s="20">
        <v>4</v>
      </c>
      <c r="AF173" s="20">
        <v>132</v>
      </c>
      <c r="AH173" s="21"/>
      <c r="AI173" s="320"/>
      <c r="AJ173" s="320"/>
      <c r="AK173" s="320"/>
      <c r="AL173" s="20"/>
      <c r="AM173" s="20"/>
      <c r="AN173" s="21"/>
      <c r="AO173" s="21"/>
      <c r="AP173" s="320"/>
      <c r="AQ173" s="320"/>
      <c r="AR173" s="466"/>
      <c r="AS173" s="20"/>
      <c r="AT173" s="20"/>
      <c r="AU173" s="21"/>
      <c r="AV173" s="20"/>
      <c r="AW173" s="20"/>
      <c r="AX173" s="20"/>
      <c r="AY173" s="20"/>
      <c r="AZ173" s="20"/>
      <c r="BA173" s="20"/>
      <c r="BB173" s="21"/>
    </row>
    <row r="174" spans="1:54" x14ac:dyDescent="0.3">
      <c r="A174" s="199" t="s">
        <v>1535</v>
      </c>
      <c r="B174" s="199" t="s">
        <v>2</v>
      </c>
      <c r="C174" s="199" t="s">
        <v>2</v>
      </c>
      <c r="D174" s="441" t="s">
        <v>1998</v>
      </c>
      <c r="E174" s="435" t="s">
        <v>1974</v>
      </c>
      <c r="F174" s="441" t="s">
        <v>9</v>
      </c>
      <c r="G174" s="441" t="s">
        <v>38</v>
      </c>
      <c r="H174" s="245">
        <v>188800</v>
      </c>
      <c r="I174" s="246">
        <v>98</v>
      </c>
      <c r="J174" s="246">
        <v>2</v>
      </c>
      <c r="K174" s="442">
        <v>49</v>
      </c>
      <c r="L174" s="322">
        <v>98</v>
      </c>
      <c r="M174" s="246">
        <v>2</v>
      </c>
      <c r="N174" s="246">
        <v>49</v>
      </c>
      <c r="O174" s="246">
        <v>630</v>
      </c>
      <c r="P174" s="246">
        <v>13</v>
      </c>
      <c r="Q174" s="246">
        <v>48.5</v>
      </c>
      <c r="R174" s="443">
        <v>0</v>
      </c>
      <c r="S174" s="444">
        <v>0</v>
      </c>
      <c r="T174" s="445">
        <v>0</v>
      </c>
      <c r="U174" s="444">
        <v>0</v>
      </c>
      <c r="V174" s="444">
        <v>0</v>
      </c>
      <c r="W174" s="444">
        <v>0</v>
      </c>
      <c r="X174" s="444">
        <v>0</v>
      </c>
      <c r="Y174" s="446">
        <v>0</v>
      </c>
      <c r="Z174" s="199"/>
      <c r="AA174" s="245">
        <v>239900</v>
      </c>
      <c r="AB174" s="442">
        <v>41.857142857142854</v>
      </c>
      <c r="AC174" s="442">
        <v>38.666666666666664</v>
      </c>
      <c r="AD174" s="246">
        <v>88</v>
      </c>
      <c r="AE174" s="246">
        <v>7</v>
      </c>
      <c r="AF174" s="246">
        <v>293</v>
      </c>
      <c r="AH174" s="21"/>
      <c r="AI174" s="320"/>
      <c r="AJ174" s="320"/>
      <c r="AK174" s="320"/>
      <c r="AL174" s="20"/>
      <c r="AM174" s="20"/>
      <c r="AN174" s="21"/>
      <c r="AO174" s="21"/>
      <c r="AP174" s="320"/>
      <c r="AQ174" s="320"/>
      <c r="AR174" s="466"/>
      <c r="AS174" s="20"/>
      <c r="AT174" s="20"/>
      <c r="AU174" s="21"/>
      <c r="AV174" s="20"/>
      <c r="AW174" s="20"/>
      <c r="AX174" s="20"/>
      <c r="AY174" s="20"/>
      <c r="AZ174" s="20"/>
      <c r="BA174" s="20"/>
      <c r="BB174" s="21"/>
    </row>
    <row r="175" spans="1:54" x14ac:dyDescent="0.3">
      <c r="A175" s="199" t="s">
        <v>1272</v>
      </c>
      <c r="B175" s="199" t="s">
        <v>26</v>
      </c>
      <c r="C175" s="199" t="s">
        <v>26</v>
      </c>
      <c r="D175" s="441" t="s">
        <v>1998</v>
      </c>
      <c r="E175" s="441" t="s">
        <v>9</v>
      </c>
      <c r="F175" s="441" t="s">
        <v>9</v>
      </c>
      <c r="G175" s="441" t="s">
        <v>1998</v>
      </c>
      <c r="H175" s="245">
        <v>198200</v>
      </c>
      <c r="I175" s="246">
        <v>180</v>
      </c>
      <c r="J175" s="246">
        <v>4</v>
      </c>
      <c r="K175" s="442">
        <v>45</v>
      </c>
      <c r="L175" s="322">
        <v>180</v>
      </c>
      <c r="M175" s="246">
        <v>4</v>
      </c>
      <c r="N175" s="246">
        <v>45</v>
      </c>
      <c r="O175" s="246">
        <v>0</v>
      </c>
      <c r="P175" s="246">
        <v>0</v>
      </c>
      <c r="Q175" s="246">
        <v>0</v>
      </c>
      <c r="R175" s="443">
        <v>0</v>
      </c>
      <c r="S175" s="444">
        <v>0</v>
      </c>
      <c r="T175" s="445">
        <v>0</v>
      </c>
      <c r="U175" s="444">
        <v>833</v>
      </c>
      <c r="V175" s="444">
        <v>13</v>
      </c>
      <c r="W175" s="444">
        <v>64.08</v>
      </c>
      <c r="X175" s="444">
        <v>786</v>
      </c>
      <c r="Y175" s="446">
        <v>12</v>
      </c>
      <c r="Z175" s="246"/>
      <c r="AA175" s="245">
        <v>198200</v>
      </c>
      <c r="AB175" s="442">
        <v>0</v>
      </c>
      <c r="AC175" s="442">
        <v>0</v>
      </c>
      <c r="AD175" s="246">
        <v>37</v>
      </c>
      <c r="AE175" s="246">
        <v>0</v>
      </c>
      <c r="AF175" s="246">
        <v>0</v>
      </c>
      <c r="AH175" s="21"/>
      <c r="AI175" s="320"/>
      <c r="AJ175" s="320"/>
      <c r="AK175" s="320"/>
      <c r="AL175" s="20"/>
      <c r="AM175" s="20"/>
      <c r="AN175" s="21"/>
      <c r="AO175" s="21"/>
      <c r="AP175" s="320"/>
      <c r="AQ175" s="320"/>
      <c r="AR175" s="466"/>
      <c r="AS175" s="20"/>
      <c r="AT175" s="20"/>
      <c r="AU175" s="21"/>
      <c r="AV175" s="20"/>
      <c r="AW175" s="20"/>
      <c r="AX175" s="20"/>
      <c r="AY175" s="20"/>
      <c r="AZ175" s="20"/>
      <c r="BA175" s="20"/>
      <c r="BB175" s="21"/>
    </row>
    <row r="176" spans="1:54" x14ac:dyDescent="0.3">
      <c r="A176" s="21" t="s">
        <v>1273</v>
      </c>
      <c r="B176" s="437" t="s">
        <v>14</v>
      </c>
      <c r="C176" s="21" t="s">
        <v>17</v>
      </c>
      <c r="D176" s="299" t="s">
        <v>38</v>
      </c>
      <c r="E176" s="299" t="s">
        <v>9</v>
      </c>
      <c r="F176" s="299" t="s">
        <v>9</v>
      </c>
      <c r="G176" s="299" t="s">
        <v>1998</v>
      </c>
      <c r="H176" s="241">
        <v>369900</v>
      </c>
      <c r="I176" s="20">
        <v>739</v>
      </c>
      <c r="J176" s="20">
        <v>11</v>
      </c>
      <c r="K176" s="417">
        <v>67.181818181818187</v>
      </c>
      <c r="L176" s="243">
        <v>739</v>
      </c>
      <c r="M176" s="20">
        <v>11</v>
      </c>
      <c r="N176" s="20">
        <v>67.181818181818187</v>
      </c>
      <c r="O176" s="20">
        <v>1288</v>
      </c>
      <c r="P176" s="20">
        <v>17</v>
      </c>
      <c r="Q176" s="20">
        <v>75.8</v>
      </c>
      <c r="R176" s="414">
        <v>390</v>
      </c>
      <c r="S176" s="378">
        <v>6</v>
      </c>
      <c r="T176" s="415">
        <v>65</v>
      </c>
      <c r="U176" s="378">
        <v>97</v>
      </c>
      <c r="V176" s="378">
        <v>2</v>
      </c>
      <c r="W176" s="378">
        <v>48.5</v>
      </c>
      <c r="X176" s="378">
        <v>0</v>
      </c>
      <c r="Y176" s="416">
        <v>0</v>
      </c>
      <c r="Z176" s="21"/>
      <c r="AA176" s="241">
        <v>333300</v>
      </c>
      <c r="AB176" s="417">
        <v>50.4</v>
      </c>
      <c r="AC176" s="417">
        <v>54.666666666666664</v>
      </c>
      <c r="AD176" s="20">
        <v>99</v>
      </c>
      <c r="AE176" s="20">
        <v>5</v>
      </c>
      <c r="AF176" s="20">
        <v>252</v>
      </c>
      <c r="AH176" s="21"/>
      <c r="AI176" s="320"/>
      <c r="AJ176" s="320"/>
      <c r="AK176" s="320"/>
      <c r="AL176" s="20"/>
      <c r="AM176" s="20"/>
      <c r="AN176" s="21"/>
      <c r="AO176" s="21"/>
      <c r="AP176" s="320"/>
      <c r="AQ176" s="320"/>
      <c r="AR176" s="466"/>
      <c r="AS176" s="20"/>
      <c r="AT176" s="20"/>
      <c r="AU176" s="21"/>
      <c r="AV176" s="20"/>
      <c r="AW176" s="20"/>
      <c r="AX176" s="20"/>
      <c r="AY176" s="20"/>
      <c r="AZ176" s="20"/>
      <c r="BA176" s="20"/>
      <c r="BB176" s="21"/>
    </row>
    <row r="177" spans="1:56" x14ac:dyDescent="0.3">
      <c r="A177" s="199" t="s">
        <v>1927</v>
      </c>
      <c r="B177" s="199" t="s">
        <v>23</v>
      </c>
      <c r="C177" s="199" t="s">
        <v>1020</v>
      </c>
      <c r="D177" s="441" t="s">
        <v>1020</v>
      </c>
      <c r="E177" s="441" t="s">
        <v>9</v>
      </c>
      <c r="F177" s="441" t="s">
        <v>1020</v>
      </c>
      <c r="G177" s="441" t="s">
        <v>1020</v>
      </c>
      <c r="H177" s="245">
        <v>117300</v>
      </c>
      <c r="I177" s="246" t="s">
        <v>1020</v>
      </c>
      <c r="J177" s="246" t="s">
        <v>1020</v>
      </c>
      <c r="K177" s="442" t="s">
        <v>1020</v>
      </c>
      <c r="L177" s="322" t="s">
        <v>1020</v>
      </c>
      <c r="M177" s="246" t="s">
        <v>1020</v>
      </c>
      <c r="N177" s="246" t="s">
        <v>1020</v>
      </c>
      <c r="O177" s="246" t="s">
        <v>1020</v>
      </c>
      <c r="P177" s="246" t="s">
        <v>1020</v>
      </c>
      <c r="Q177" s="246" t="s">
        <v>1020</v>
      </c>
      <c r="R177" s="443" t="s">
        <v>1020</v>
      </c>
      <c r="S177" s="444" t="s">
        <v>1020</v>
      </c>
      <c r="T177" s="445" t="s">
        <v>1020</v>
      </c>
      <c r="U177" s="444" t="s">
        <v>1020</v>
      </c>
      <c r="V177" s="444" t="s">
        <v>1020</v>
      </c>
      <c r="W177" s="444" t="s">
        <v>1020</v>
      </c>
      <c r="X177" s="444" t="s">
        <v>1020</v>
      </c>
      <c r="Y177" s="446" t="s">
        <v>1020</v>
      </c>
      <c r="Z177" s="246"/>
      <c r="AA177" s="245">
        <v>117300</v>
      </c>
      <c r="AB177" s="442">
        <v>0</v>
      </c>
      <c r="AC177" s="442">
        <v>0</v>
      </c>
      <c r="AD177" s="246">
        <v>22</v>
      </c>
      <c r="AE177" s="246">
        <v>0</v>
      </c>
      <c r="AF177" s="246">
        <v>0</v>
      </c>
      <c r="AH177" s="21"/>
      <c r="AI177" s="320"/>
      <c r="AJ177" s="320"/>
      <c r="AK177" s="320"/>
      <c r="AL177" s="20"/>
      <c r="AM177" s="20"/>
      <c r="AN177" s="21"/>
      <c r="AO177" s="21"/>
      <c r="AP177" s="320"/>
      <c r="AQ177" s="320"/>
      <c r="AR177" s="466"/>
      <c r="AS177" s="20"/>
      <c r="AT177" s="20"/>
      <c r="AU177" s="21"/>
      <c r="AV177" s="20"/>
      <c r="AW177" s="20"/>
      <c r="AX177" s="20"/>
      <c r="AY177" s="20"/>
      <c r="AZ177" s="20"/>
      <c r="BA177" s="20"/>
      <c r="BB177" s="21"/>
    </row>
    <row r="178" spans="1:56" x14ac:dyDescent="0.3">
      <c r="A178" s="21" t="s">
        <v>1279</v>
      </c>
      <c r="B178" s="21" t="s">
        <v>21</v>
      </c>
      <c r="C178" s="21" t="s">
        <v>21</v>
      </c>
      <c r="D178" s="299" t="s">
        <v>1998</v>
      </c>
      <c r="E178" s="299" t="s">
        <v>9</v>
      </c>
      <c r="F178" s="299" t="s">
        <v>9</v>
      </c>
      <c r="G178" s="299" t="s">
        <v>1998</v>
      </c>
      <c r="H178" s="241">
        <v>507400</v>
      </c>
      <c r="I178" s="20">
        <v>1843</v>
      </c>
      <c r="J178" s="20">
        <v>20</v>
      </c>
      <c r="K178" s="417">
        <v>92.15</v>
      </c>
      <c r="L178" s="243">
        <v>1843</v>
      </c>
      <c r="M178" s="20">
        <v>20</v>
      </c>
      <c r="N178" s="20">
        <v>92.15</v>
      </c>
      <c r="O178" s="20">
        <v>1809</v>
      </c>
      <c r="P178" s="20">
        <v>20</v>
      </c>
      <c r="Q178" s="20">
        <v>90.5</v>
      </c>
      <c r="R178" s="414">
        <v>1607</v>
      </c>
      <c r="S178" s="378">
        <v>17</v>
      </c>
      <c r="T178" s="415">
        <v>94.5</v>
      </c>
      <c r="U178" s="378">
        <v>566</v>
      </c>
      <c r="V178" s="378">
        <v>8</v>
      </c>
      <c r="W178" s="378">
        <v>70.75</v>
      </c>
      <c r="X178" s="378">
        <v>1389</v>
      </c>
      <c r="Y178" s="416">
        <v>17</v>
      </c>
      <c r="Z178" s="280"/>
      <c r="AA178" s="241">
        <v>450600</v>
      </c>
      <c r="AB178" s="417">
        <v>81.333333333333329</v>
      </c>
      <c r="AC178" s="417">
        <v>73.333333333333329</v>
      </c>
      <c r="AD178" s="20">
        <v>136</v>
      </c>
      <c r="AE178" s="20">
        <v>6</v>
      </c>
      <c r="AF178" s="20">
        <v>488</v>
      </c>
      <c r="AH178" s="21"/>
      <c r="AI178" s="320"/>
      <c r="AJ178" s="320"/>
      <c r="AK178" s="320"/>
      <c r="AL178" s="20"/>
      <c r="AM178" s="20"/>
      <c r="AN178" s="21"/>
      <c r="AO178" s="21"/>
      <c r="AP178" s="320"/>
      <c r="AQ178" s="320"/>
      <c r="AR178" s="466"/>
      <c r="AS178" s="20"/>
      <c r="AT178" s="20"/>
      <c r="AU178" s="21"/>
      <c r="AV178" s="20"/>
      <c r="AW178" s="20"/>
      <c r="AX178" s="20"/>
      <c r="AY178" s="20"/>
      <c r="AZ178" s="20"/>
      <c r="BA178" s="20"/>
      <c r="BB178" s="21"/>
    </row>
    <row r="179" spans="1:56" x14ac:dyDescent="0.3">
      <c r="A179" s="21" t="s">
        <v>1281</v>
      </c>
      <c r="B179" s="21" t="s">
        <v>14</v>
      </c>
      <c r="C179" s="21" t="s">
        <v>14</v>
      </c>
      <c r="D179" s="299" t="s">
        <v>1998</v>
      </c>
      <c r="E179" s="299" t="s">
        <v>9</v>
      </c>
      <c r="F179" s="299" t="s">
        <v>9</v>
      </c>
      <c r="G179" s="299" t="s">
        <v>1998</v>
      </c>
      <c r="H179" s="241">
        <v>455900</v>
      </c>
      <c r="I179" s="20">
        <v>1656</v>
      </c>
      <c r="J179" s="20">
        <v>20</v>
      </c>
      <c r="K179" s="417">
        <v>82.8</v>
      </c>
      <c r="L179" s="243">
        <v>1656</v>
      </c>
      <c r="M179" s="20">
        <v>20</v>
      </c>
      <c r="N179" s="20">
        <v>82.8</v>
      </c>
      <c r="O179" s="20">
        <v>2031</v>
      </c>
      <c r="P179" s="20">
        <v>22</v>
      </c>
      <c r="Q179" s="20">
        <v>92.3</v>
      </c>
      <c r="R179" s="414">
        <v>1740</v>
      </c>
      <c r="S179" s="378">
        <v>17</v>
      </c>
      <c r="T179" s="415">
        <v>102.4</v>
      </c>
      <c r="U179" s="378">
        <v>1758</v>
      </c>
      <c r="V179" s="378">
        <v>22</v>
      </c>
      <c r="W179" s="378">
        <v>79.91</v>
      </c>
      <c r="X179" s="378">
        <v>1349</v>
      </c>
      <c r="Y179" s="416">
        <v>18</v>
      </c>
      <c r="Z179" s="21"/>
      <c r="AA179" s="241">
        <v>417900</v>
      </c>
      <c r="AB179" s="417">
        <v>75.25</v>
      </c>
      <c r="AC179" s="417">
        <v>70.666666666666671</v>
      </c>
      <c r="AD179" s="20">
        <v>113</v>
      </c>
      <c r="AE179" s="20">
        <v>8</v>
      </c>
      <c r="AF179" s="20">
        <v>602</v>
      </c>
      <c r="AH179" s="21"/>
      <c r="AI179" s="320"/>
      <c r="AJ179" s="320"/>
      <c r="AK179" s="320"/>
      <c r="AL179" s="20"/>
      <c r="AM179" s="20"/>
      <c r="AN179" s="21"/>
      <c r="AO179" s="21"/>
      <c r="AP179" s="320"/>
      <c r="AQ179" s="320"/>
      <c r="AR179" s="466"/>
      <c r="AS179" s="20"/>
      <c r="AT179" s="20"/>
      <c r="AU179" s="21"/>
      <c r="AV179" s="20"/>
      <c r="AW179" s="20"/>
      <c r="AX179" s="20"/>
      <c r="AY179" s="20"/>
      <c r="AZ179" s="20"/>
      <c r="BA179" s="20"/>
      <c r="BB179" s="21"/>
    </row>
    <row r="180" spans="1:56" x14ac:dyDescent="0.3">
      <c r="A180" s="199" t="s">
        <v>1283</v>
      </c>
      <c r="B180" s="199" t="s">
        <v>15</v>
      </c>
      <c r="C180" s="199" t="s">
        <v>15</v>
      </c>
      <c r="D180" s="441" t="s">
        <v>1998</v>
      </c>
      <c r="E180" s="435" t="s">
        <v>1976</v>
      </c>
      <c r="F180" s="441" t="s">
        <v>1973</v>
      </c>
      <c r="G180" s="441" t="s">
        <v>38</v>
      </c>
      <c r="H180" s="245">
        <v>123900</v>
      </c>
      <c r="I180" s="246">
        <v>0</v>
      </c>
      <c r="J180" s="246">
        <v>0</v>
      </c>
      <c r="K180" s="442" t="s">
        <v>1020</v>
      </c>
      <c r="L180" s="322">
        <v>0</v>
      </c>
      <c r="M180" s="246">
        <v>0</v>
      </c>
      <c r="N180" s="246">
        <v>0</v>
      </c>
      <c r="O180" s="246">
        <v>0</v>
      </c>
      <c r="P180" s="246">
        <v>0</v>
      </c>
      <c r="Q180" s="246">
        <v>0</v>
      </c>
      <c r="R180" s="443">
        <v>0</v>
      </c>
      <c r="S180" s="444">
        <v>0</v>
      </c>
      <c r="T180" s="445">
        <v>0</v>
      </c>
      <c r="U180" s="444">
        <v>0</v>
      </c>
      <c r="V180" s="444">
        <v>0</v>
      </c>
      <c r="W180" s="444">
        <v>0</v>
      </c>
      <c r="X180" s="444">
        <v>0</v>
      </c>
      <c r="Y180" s="446">
        <v>0</v>
      </c>
      <c r="Z180" s="246"/>
      <c r="AA180" s="245">
        <v>123900</v>
      </c>
      <c r="AB180" s="442">
        <v>0</v>
      </c>
      <c r="AC180" s="442">
        <v>0</v>
      </c>
      <c r="AD180" s="246">
        <v>23</v>
      </c>
      <c r="AE180" s="246">
        <v>0</v>
      </c>
      <c r="AF180" s="246">
        <v>0</v>
      </c>
      <c r="AH180" s="21"/>
      <c r="AI180" s="320"/>
      <c r="AJ180" s="320"/>
      <c r="AK180" s="320"/>
      <c r="AL180" s="20"/>
      <c r="AM180" s="20"/>
      <c r="AN180" s="21"/>
      <c r="AO180" s="21"/>
      <c r="AP180" s="320"/>
      <c r="AQ180" s="320"/>
      <c r="AR180" s="466"/>
      <c r="AS180" s="20"/>
      <c r="AT180" s="20"/>
      <c r="AU180" s="21"/>
      <c r="AV180" s="20"/>
      <c r="AW180" s="20"/>
      <c r="AX180" s="20"/>
      <c r="AY180" s="20"/>
      <c r="AZ180" s="20"/>
      <c r="BA180" s="20"/>
      <c r="BB180" s="21"/>
    </row>
    <row r="181" spans="1:56" x14ac:dyDescent="0.3">
      <c r="A181" s="199" t="s">
        <v>1928</v>
      </c>
      <c r="B181" s="199" t="s">
        <v>23</v>
      </c>
      <c r="C181" s="199" t="s">
        <v>1020</v>
      </c>
      <c r="D181" s="441" t="s">
        <v>1020</v>
      </c>
      <c r="E181" s="441" t="s">
        <v>9</v>
      </c>
      <c r="F181" s="441" t="s">
        <v>1020</v>
      </c>
      <c r="G181" s="441" t="s">
        <v>1020</v>
      </c>
      <c r="H181" s="245">
        <v>117300</v>
      </c>
      <c r="I181" s="246" t="s">
        <v>1020</v>
      </c>
      <c r="J181" s="246" t="s">
        <v>1020</v>
      </c>
      <c r="K181" s="442" t="s">
        <v>1020</v>
      </c>
      <c r="L181" s="322" t="s">
        <v>1020</v>
      </c>
      <c r="M181" s="246" t="s">
        <v>1020</v>
      </c>
      <c r="N181" s="246" t="s">
        <v>1020</v>
      </c>
      <c r="O181" s="246" t="s">
        <v>1020</v>
      </c>
      <c r="P181" s="246" t="s">
        <v>1020</v>
      </c>
      <c r="Q181" s="246" t="s">
        <v>1020</v>
      </c>
      <c r="R181" s="443" t="s">
        <v>1020</v>
      </c>
      <c r="S181" s="444" t="s">
        <v>1020</v>
      </c>
      <c r="T181" s="445" t="s">
        <v>1020</v>
      </c>
      <c r="U181" s="444" t="s">
        <v>1020</v>
      </c>
      <c r="V181" s="444" t="s">
        <v>1020</v>
      </c>
      <c r="W181" s="444" t="s">
        <v>1020</v>
      </c>
      <c r="X181" s="444" t="s">
        <v>1020</v>
      </c>
      <c r="Y181" s="446" t="s">
        <v>1020</v>
      </c>
      <c r="Z181" s="372"/>
      <c r="AA181" s="245">
        <v>117300</v>
      </c>
      <c r="AB181" s="442">
        <v>0</v>
      </c>
      <c r="AC181" s="442">
        <v>0</v>
      </c>
      <c r="AD181" s="246">
        <v>22</v>
      </c>
      <c r="AE181" s="246">
        <v>0</v>
      </c>
      <c r="AF181" s="246">
        <v>0</v>
      </c>
      <c r="AH181" s="21"/>
      <c r="AI181" s="320"/>
      <c r="AJ181" s="320"/>
      <c r="AK181" s="320"/>
      <c r="AL181" s="20"/>
      <c r="AM181" s="20"/>
      <c r="AN181" s="25"/>
      <c r="AO181" s="21"/>
      <c r="AP181" s="320"/>
      <c r="AQ181" s="320"/>
      <c r="AR181" s="466"/>
      <c r="AS181" s="20"/>
      <c r="AT181" s="20"/>
      <c r="AU181" s="25"/>
      <c r="AV181" s="20"/>
      <c r="AW181" s="20"/>
      <c r="AX181" s="20"/>
      <c r="AY181" s="20"/>
      <c r="AZ181" s="20"/>
      <c r="BA181" s="20"/>
      <c r="BB181" s="25"/>
    </row>
    <row r="182" spans="1:56" x14ac:dyDescent="0.3">
      <c r="A182" s="21" t="s">
        <v>1929</v>
      </c>
      <c r="B182" s="21" t="s">
        <v>24</v>
      </c>
      <c r="C182" s="21" t="s">
        <v>1020</v>
      </c>
      <c r="D182" s="299" t="s">
        <v>1020</v>
      </c>
      <c r="E182" s="299" t="s">
        <v>9</v>
      </c>
      <c r="F182" s="299" t="s">
        <v>1020</v>
      </c>
      <c r="G182" s="299" t="s">
        <v>1020</v>
      </c>
      <c r="H182" s="241">
        <v>388500</v>
      </c>
      <c r="I182" s="20" t="s">
        <v>1020</v>
      </c>
      <c r="J182" s="20" t="s">
        <v>1020</v>
      </c>
      <c r="K182" s="417" t="s">
        <v>1020</v>
      </c>
      <c r="L182" s="243" t="s">
        <v>1020</v>
      </c>
      <c r="M182" s="20" t="s">
        <v>1020</v>
      </c>
      <c r="N182" s="20" t="s">
        <v>1020</v>
      </c>
      <c r="O182" s="20" t="s">
        <v>1020</v>
      </c>
      <c r="P182" s="20" t="s">
        <v>1020</v>
      </c>
      <c r="Q182" s="20" t="s">
        <v>1020</v>
      </c>
      <c r="R182" s="414" t="s">
        <v>1020</v>
      </c>
      <c r="S182" s="378" t="s">
        <v>1020</v>
      </c>
      <c r="T182" s="415" t="s">
        <v>1020</v>
      </c>
      <c r="U182" s="378" t="s">
        <v>1020</v>
      </c>
      <c r="V182" s="378" t="s">
        <v>1020</v>
      </c>
      <c r="W182" s="378" t="s">
        <v>1020</v>
      </c>
      <c r="X182" s="378" t="s">
        <v>1020</v>
      </c>
      <c r="Y182" s="416" t="s">
        <v>1020</v>
      </c>
      <c r="Z182" s="63"/>
      <c r="AA182" s="241">
        <v>342500</v>
      </c>
      <c r="AB182" s="417">
        <v>50.25</v>
      </c>
      <c r="AC182" s="417">
        <v>46.666666666666664</v>
      </c>
      <c r="AD182" s="20">
        <v>127</v>
      </c>
      <c r="AE182" s="20">
        <v>4</v>
      </c>
      <c r="AF182" s="20">
        <v>201</v>
      </c>
      <c r="AH182" s="21"/>
      <c r="AI182" s="320"/>
      <c r="AJ182" s="320"/>
      <c r="AK182" s="320"/>
      <c r="AL182" s="20"/>
      <c r="AM182" s="20"/>
      <c r="AN182" s="63"/>
      <c r="AO182" s="21"/>
      <c r="AP182" s="320"/>
      <c r="AQ182" s="320"/>
      <c r="AR182" s="466"/>
      <c r="AS182" s="20"/>
      <c r="AT182" s="20"/>
      <c r="AU182" s="63"/>
      <c r="AV182" s="20"/>
      <c r="AW182" s="20"/>
      <c r="AX182" s="20"/>
      <c r="AY182" s="20"/>
      <c r="AZ182" s="20"/>
      <c r="BA182" s="20"/>
      <c r="BB182" s="63"/>
    </row>
    <row r="183" spans="1:56" x14ac:dyDescent="0.3">
      <c r="A183" s="21" t="s">
        <v>1285</v>
      </c>
      <c r="B183" s="21" t="s">
        <v>24</v>
      </c>
      <c r="C183" s="21" t="s">
        <v>24</v>
      </c>
      <c r="D183" s="299" t="s">
        <v>1998</v>
      </c>
      <c r="E183" s="299" t="s">
        <v>9</v>
      </c>
      <c r="F183" s="299" t="s">
        <v>9</v>
      </c>
      <c r="G183" s="299" t="s">
        <v>1998</v>
      </c>
      <c r="H183" s="241">
        <v>331100</v>
      </c>
      <c r="I183" s="20">
        <v>1323</v>
      </c>
      <c r="J183" s="20">
        <v>22</v>
      </c>
      <c r="K183" s="417">
        <v>60.136363636363633</v>
      </c>
      <c r="L183" s="243">
        <v>1323</v>
      </c>
      <c r="M183" s="20">
        <v>22</v>
      </c>
      <c r="N183" s="20">
        <v>60.136363636363633</v>
      </c>
      <c r="O183" s="20">
        <v>1508</v>
      </c>
      <c r="P183" s="20">
        <v>21</v>
      </c>
      <c r="Q183" s="20">
        <v>71.8</v>
      </c>
      <c r="R183" s="414">
        <v>815</v>
      </c>
      <c r="S183" s="378">
        <v>14</v>
      </c>
      <c r="T183" s="415">
        <v>58.2</v>
      </c>
      <c r="U183" s="378">
        <v>944</v>
      </c>
      <c r="V183" s="378">
        <v>19</v>
      </c>
      <c r="W183" s="378">
        <v>49.68</v>
      </c>
      <c r="X183" s="378">
        <v>707</v>
      </c>
      <c r="Y183" s="416">
        <v>14</v>
      </c>
      <c r="Z183" s="280"/>
      <c r="AA183" s="241">
        <v>291800</v>
      </c>
      <c r="AB183" s="417">
        <v>59.666666666666664</v>
      </c>
      <c r="AC183" s="417">
        <v>44.666666666666664</v>
      </c>
      <c r="AD183" s="20">
        <v>45</v>
      </c>
      <c r="AE183" s="20">
        <v>6</v>
      </c>
      <c r="AF183" s="20">
        <v>358</v>
      </c>
      <c r="AH183" s="21"/>
      <c r="AI183" s="320"/>
      <c r="AJ183" s="320"/>
      <c r="AK183" s="320"/>
      <c r="AL183" s="20"/>
      <c r="AM183" s="20"/>
      <c r="AN183" s="63"/>
      <c r="AO183" s="21"/>
      <c r="AP183" s="320"/>
      <c r="AQ183" s="320"/>
      <c r="AR183" s="466"/>
      <c r="AS183" s="20"/>
      <c r="AT183" s="20"/>
      <c r="AU183" s="63"/>
      <c r="AV183" s="20"/>
      <c r="AW183" s="20"/>
      <c r="AX183" s="20"/>
      <c r="AY183" s="20"/>
      <c r="AZ183" s="20"/>
      <c r="BA183" s="20"/>
      <c r="BB183" s="63"/>
    </row>
    <row r="184" spans="1:56" x14ac:dyDescent="0.3">
      <c r="A184" s="21" t="s">
        <v>1287</v>
      </c>
      <c r="B184" s="21" t="s">
        <v>22</v>
      </c>
      <c r="C184" s="21" t="s">
        <v>22</v>
      </c>
      <c r="D184" s="299" t="s">
        <v>1998</v>
      </c>
      <c r="E184" s="435" t="s">
        <v>9</v>
      </c>
      <c r="F184" s="299" t="s">
        <v>1971</v>
      </c>
      <c r="G184" s="299" t="s">
        <v>38</v>
      </c>
      <c r="H184" s="241">
        <v>487300</v>
      </c>
      <c r="I184" s="20">
        <v>1947</v>
      </c>
      <c r="J184" s="20">
        <v>22</v>
      </c>
      <c r="K184" s="417">
        <v>88.5</v>
      </c>
      <c r="L184" s="243">
        <v>1947</v>
      </c>
      <c r="M184" s="20">
        <v>22</v>
      </c>
      <c r="N184" s="20">
        <v>88.5</v>
      </c>
      <c r="O184" s="20">
        <v>752</v>
      </c>
      <c r="P184" s="20">
        <v>11</v>
      </c>
      <c r="Q184" s="20">
        <v>68.400000000000006</v>
      </c>
      <c r="R184" s="414">
        <v>1623</v>
      </c>
      <c r="S184" s="378">
        <v>17</v>
      </c>
      <c r="T184" s="415">
        <v>95.5</v>
      </c>
      <c r="U184" s="378">
        <v>783</v>
      </c>
      <c r="V184" s="378">
        <v>13</v>
      </c>
      <c r="W184" s="378">
        <v>60.23</v>
      </c>
      <c r="X184" s="378">
        <v>1468</v>
      </c>
      <c r="Y184" s="416">
        <v>22</v>
      </c>
      <c r="Z184" s="20"/>
      <c r="AA184" s="241">
        <v>472300</v>
      </c>
      <c r="AB184" s="417">
        <v>89.875</v>
      </c>
      <c r="AC184" s="417">
        <v>98.666666666666671</v>
      </c>
      <c r="AD184" s="20">
        <v>61</v>
      </c>
      <c r="AE184" s="20">
        <v>8</v>
      </c>
      <c r="AF184" s="20">
        <v>719</v>
      </c>
      <c r="AH184" s="21"/>
      <c r="AI184" s="320"/>
      <c r="AJ184" s="320"/>
      <c r="AK184" s="320"/>
      <c r="AL184" s="20"/>
      <c r="AM184" s="20"/>
      <c r="AN184" s="21"/>
      <c r="AO184" s="21"/>
      <c r="AP184" s="320"/>
      <c r="AQ184" s="320"/>
      <c r="AR184" s="466"/>
      <c r="AS184" s="20"/>
      <c r="AT184" s="20"/>
      <c r="AU184" s="21"/>
      <c r="AV184" s="20"/>
      <c r="AW184" s="20"/>
      <c r="AX184" s="20"/>
      <c r="AY184" s="20"/>
      <c r="AZ184" s="20"/>
      <c r="BA184" s="20"/>
      <c r="BB184" s="21"/>
    </row>
    <row r="185" spans="1:56" x14ac:dyDescent="0.3">
      <c r="A185" s="21" t="s">
        <v>1292</v>
      </c>
      <c r="B185" s="21" t="s">
        <v>25</v>
      </c>
      <c r="C185" s="21" t="s">
        <v>25</v>
      </c>
      <c r="D185" s="299" t="s">
        <v>1998</v>
      </c>
      <c r="E185" s="299" t="s">
        <v>9</v>
      </c>
      <c r="F185" s="299" t="s">
        <v>9</v>
      </c>
      <c r="G185" s="299" t="s">
        <v>1998</v>
      </c>
      <c r="H185" s="241">
        <v>483400</v>
      </c>
      <c r="I185" s="20">
        <v>877</v>
      </c>
      <c r="J185" s="20">
        <v>10</v>
      </c>
      <c r="K185" s="417">
        <v>87.7</v>
      </c>
      <c r="L185" s="243">
        <v>877</v>
      </c>
      <c r="M185" s="20">
        <v>10</v>
      </c>
      <c r="N185" s="20">
        <v>87.7</v>
      </c>
      <c r="O185" s="20">
        <v>1328</v>
      </c>
      <c r="P185" s="20">
        <v>15</v>
      </c>
      <c r="Q185" s="20">
        <v>88.5</v>
      </c>
      <c r="R185" s="414">
        <v>946</v>
      </c>
      <c r="S185" s="378">
        <v>11</v>
      </c>
      <c r="T185" s="415">
        <v>86</v>
      </c>
      <c r="U185" s="378">
        <v>1838</v>
      </c>
      <c r="V185" s="378">
        <v>21</v>
      </c>
      <c r="W185" s="378">
        <v>87.52</v>
      </c>
      <c r="X185" s="378">
        <v>1869</v>
      </c>
      <c r="Y185" s="416">
        <v>21</v>
      </c>
      <c r="Z185" s="20"/>
      <c r="AA185" s="241">
        <v>481100</v>
      </c>
      <c r="AB185" s="417">
        <v>90.666666666666671</v>
      </c>
      <c r="AC185" s="417">
        <v>90.666666666666671</v>
      </c>
      <c r="AD185" s="20">
        <v>108</v>
      </c>
      <c r="AE185" s="20">
        <v>3</v>
      </c>
      <c r="AF185" s="20">
        <v>272</v>
      </c>
      <c r="AH185" s="21"/>
      <c r="AI185" s="320"/>
      <c r="AJ185" s="320"/>
      <c r="AK185" s="320"/>
      <c r="AL185" s="20"/>
      <c r="AM185" s="20"/>
      <c r="AN185" s="21"/>
      <c r="AO185" s="21"/>
      <c r="AP185" s="320"/>
      <c r="AQ185" s="320"/>
      <c r="AR185" s="466"/>
      <c r="AS185" s="20"/>
      <c r="AT185" s="20"/>
      <c r="AU185" s="21"/>
      <c r="AV185" s="20"/>
      <c r="AW185" s="20"/>
      <c r="AX185" s="20"/>
      <c r="AY185" s="20"/>
      <c r="AZ185" s="20"/>
      <c r="BA185" s="20"/>
      <c r="BB185" s="21"/>
      <c r="BC185" s="200"/>
    </row>
    <row r="186" spans="1:56" x14ac:dyDescent="0.3">
      <c r="A186" s="21" t="s">
        <v>1293</v>
      </c>
      <c r="B186" s="21" t="s">
        <v>26</v>
      </c>
      <c r="C186" s="21" t="s">
        <v>26</v>
      </c>
      <c r="D186" s="299" t="s">
        <v>1998</v>
      </c>
      <c r="E186" s="435" t="s">
        <v>9</v>
      </c>
      <c r="F186" s="299" t="s">
        <v>38</v>
      </c>
      <c r="G186" s="299" t="s">
        <v>38</v>
      </c>
      <c r="H186" s="241">
        <v>338400</v>
      </c>
      <c r="I186" s="20">
        <v>478</v>
      </c>
      <c r="J186" s="20">
        <v>7</v>
      </c>
      <c r="K186" s="417">
        <v>68.285714285714292</v>
      </c>
      <c r="L186" s="243">
        <v>478</v>
      </c>
      <c r="M186" s="20">
        <v>7</v>
      </c>
      <c r="N186" s="20">
        <v>68.285714285714292</v>
      </c>
      <c r="O186" s="20">
        <v>294</v>
      </c>
      <c r="P186" s="20">
        <v>5</v>
      </c>
      <c r="Q186" s="20">
        <v>58.8</v>
      </c>
      <c r="R186" s="414">
        <v>634</v>
      </c>
      <c r="S186" s="378">
        <v>12</v>
      </c>
      <c r="T186" s="415">
        <v>52.8</v>
      </c>
      <c r="U186" s="378">
        <v>776</v>
      </c>
      <c r="V186" s="378">
        <v>16</v>
      </c>
      <c r="W186" s="378">
        <v>48.5</v>
      </c>
      <c r="X186" s="378">
        <v>814</v>
      </c>
      <c r="Y186" s="416">
        <v>12</v>
      </c>
      <c r="Z186" s="21"/>
      <c r="AA186" s="241">
        <v>408600</v>
      </c>
      <c r="AB186" s="417">
        <v>82.571428571428569</v>
      </c>
      <c r="AC186" s="417">
        <v>70.333333333333329</v>
      </c>
      <c r="AD186" s="20">
        <v>104</v>
      </c>
      <c r="AE186" s="20">
        <v>7</v>
      </c>
      <c r="AF186" s="20">
        <v>578</v>
      </c>
      <c r="AH186" s="21"/>
      <c r="AI186" s="320"/>
      <c r="AJ186" s="320"/>
      <c r="AK186" s="320"/>
      <c r="AL186" s="20"/>
      <c r="AM186" s="20"/>
      <c r="AN186" s="21"/>
      <c r="AO186" s="21"/>
      <c r="AP186" s="320"/>
      <c r="AQ186" s="320"/>
      <c r="AR186" s="466"/>
      <c r="AS186" s="20"/>
      <c r="AT186" s="20"/>
      <c r="AU186" s="21"/>
      <c r="AV186" s="20"/>
      <c r="AW186" s="20"/>
      <c r="AX186" s="20"/>
      <c r="AY186" s="20"/>
      <c r="AZ186" s="20"/>
      <c r="BA186" s="20"/>
      <c r="BB186" s="21"/>
    </row>
    <row r="187" spans="1:56" x14ac:dyDescent="0.3">
      <c r="A187" s="21" t="s">
        <v>1294</v>
      </c>
      <c r="B187" s="21" t="s">
        <v>15</v>
      </c>
      <c r="C187" s="21" t="s">
        <v>15</v>
      </c>
      <c r="D187" s="299" t="s">
        <v>1998</v>
      </c>
      <c r="E187" s="435" t="s">
        <v>1971</v>
      </c>
      <c r="F187" s="299" t="s">
        <v>10</v>
      </c>
      <c r="G187" s="299" t="s">
        <v>38</v>
      </c>
      <c r="H187" s="241">
        <v>478700</v>
      </c>
      <c r="I187" s="20">
        <v>1565</v>
      </c>
      <c r="J187" s="20">
        <v>18</v>
      </c>
      <c r="K187" s="417">
        <v>86.944444444444443</v>
      </c>
      <c r="L187" s="243">
        <v>1565</v>
      </c>
      <c r="M187" s="20">
        <v>18</v>
      </c>
      <c r="N187" s="20">
        <v>86.944444444444443</v>
      </c>
      <c r="O187" s="20">
        <v>1195</v>
      </c>
      <c r="P187" s="20">
        <v>14</v>
      </c>
      <c r="Q187" s="20">
        <v>85.4</v>
      </c>
      <c r="R187" s="414">
        <v>1329</v>
      </c>
      <c r="S187" s="378">
        <v>14</v>
      </c>
      <c r="T187" s="415">
        <v>94.9</v>
      </c>
      <c r="U187" s="378">
        <v>1618</v>
      </c>
      <c r="V187" s="378">
        <v>22</v>
      </c>
      <c r="W187" s="378">
        <v>73.55</v>
      </c>
      <c r="X187" s="378">
        <v>1416</v>
      </c>
      <c r="Y187" s="416">
        <v>20</v>
      </c>
      <c r="Z187" s="21"/>
      <c r="AA187" s="241">
        <v>442700</v>
      </c>
      <c r="AB187" s="417">
        <v>84.75</v>
      </c>
      <c r="AC187" s="417">
        <v>77.333333333333329</v>
      </c>
      <c r="AD187" s="20">
        <v>94</v>
      </c>
      <c r="AE187" s="20">
        <v>8</v>
      </c>
      <c r="AF187" s="20">
        <v>678</v>
      </c>
      <c r="AH187" s="21"/>
      <c r="AI187" s="320"/>
      <c r="AJ187" s="320"/>
      <c r="AK187" s="320"/>
      <c r="AL187" s="20"/>
      <c r="AM187" s="20"/>
      <c r="AN187" s="21"/>
      <c r="AO187" s="21"/>
      <c r="AP187" s="320"/>
      <c r="AQ187" s="320"/>
      <c r="AR187" s="466"/>
      <c r="AS187" s="20"/>
      <c r="AT187" s="20"/>
      <c r="AU187" s="21"/>
      <c r="AV187" s="20"/>
      <c r="AW187" s="20"/>
      <c r="AX187" s="20"/>
      <c r="AY187" s="20"/>
      <c r="AZ187" s="20"/>
      <c r="BA187" s="20"/>
      <c r="BB187" s="21"/>
      <c r="BD187" s="200"/>
    </row>
    <row r="188" spans="1:56" s="200" customFormat="1" x14ac:dyDescent="0.3">
      <c r="A188" s="21" t="s">
        <v>1295</v>
      </c>
      <c r="B188" s="21" t="s">
        <v>22</v>
      </c>
      <c r="C188" s="21" t="s">
        <v>22</v>
      </c>
      <c r="D188" s="299" t="s">
        <v>1998</v>
      </c>
      <c r="E188" s="299" t="s">
        <v>9</v>
      </c>
      <c r="F188" s="299" t="s">
        <v>9</v>
      </c>
      <c r="G188" s="299" t="s">
        <v>1998</v>
      </c>
      <c r="H188" s="241">
        <v>313100</v>
      </c>
      <c r="I188" s="20">
        <v>853</v>
      </c>
      <c r="J188" s="20">
        <v>15</v>
      </c>
      <c r="K188" s="417">
        <v>56.866666666666667</v>
      </c>
      <c r="L188" s="243">
        <v>853</v>
      </c>
      <c r="M188" s="20">
        <v>15</v>
      </c>
      <c r="N188" s="20">
        <v>56.866666666666667</v>
      </c>
      <c r="O188" s="20">
        <v>1233</v>
      </c>
      <c r="P188" s="20">
        <v>22</v>
      </c>
      <c r="Q188" s="20">
        <v>56</v>
      </c>
      <c r="R188" s="414">
        <v>683</v>
      </c>
      <c r="S188" s="378">
        <v>11</v>
      </c>
      <c r="T188" s="415">
        <v>62.1</v>
      </c>
      <c r="U188" s="378">
        <v>103</v>
      </c>
      <c r="V188" s="378">
        <v>3</v>
      </c>
      <c r="W188" s="378">
        <v>34.33</v>
      </c>
      <c r="X188" s="378">
        <v>0</v>
      </c>
      <c r="Y188" s="416">
        <v>0</v>
      </c>
      <c r="Z188" s="298"/>
      <c r="AA188" s="241">
        <v>298400</v>
      </c>
      <c r="AB188" s="417">
        <v>52.75</v>
      </c>
      <c r="AC188" s="417">
        <v>55.333333333333336</v>
      </c>
      <c r="AD188" s="20">
        <v>58</v>
      </c>
      <c r="AE188" s="20">
        <v>4</v>
      </c>
      <c r="AF188" s="20">
        <v>211</v>
      </c>
      <c r="AG188"/>
      <c r="AH188" s="21"/>
      <c r="AI188" s="320"/>
      <c r="AJ188" s="320"/>
      <c r="AK188" s="320"/>
      <c r="AL188" s="20"/>
      <c r="AM188" s="20"/>
      <c r="AN188" s="21"/>
      <c r="AO188" s="21"/>
      <c r="AP188" s="320"/>
      <c r="AQ188" s="320"/>
      <c r="AR188" s="466"/>
      <c r="AS188" s="20"/>
      <c r="AT188" s="20"/>
      <c r="AU188" s="21"/>
      <c r="AV188" s="20"/>
      <c r="AW188" s="20"/>
      <c r="AX188" s="20"/>
      <c r="AY188" s="20"/>
      <c r="AZ188" s="20"/>
      <c r="BA188" s="20"/>
      <c r="BB188" s="21"/>
      <c r="BC188"/>
      <c r="BD188"/>
    </row>
    <row r="189" spans="1:56" x14ac:dyDescent="0.3">
      <c r="A189" s="199" t="s">
        <v>1297</v>
      </c>
      <c r="B189" s="199" t="s">
        <v>13</v>
      </c>
      <c r="C189" s="199" t="s">
        <v>1020</v>
      </c>
      <c r="D189" s="441" t="s">
        <v>1020</v>
      </c>
      <c r="E189" s="441" t="s">
        <v>9</v>
      </c>
      <c r="F189" s="441" t="s">
        <v>1020</v>
      </c>
      <c r="G189" s="441" t="s">
        <v>1020</v>
      </c>
      <c r="H189" s="245">
        <v>167500</v>
      </c>
      <c r="I189" s="246" t="s">
        <v>1020</v>
      </c>
      <c r="J189" s="246" t="s">
        <v>1020</v>
      </c>
      <c r="K189" s="442" t="s">
        <v>1020</v>
      </c>
      <c r="L189" s="322" t="s">
        <v>1020</v>
      </c>
      <c r="M189" s="246" t="s">
        <v>1020</v>
      </c>
      <c r="N189" s="246" t="s">
        <v>1020</v>
      </c>
      <c r="O189" s="246" t="s">
        <v>1020</v>
      </c>
      <c r="P189" s="246" t="s">
        <v>1020</v>
      </c>
      <c r="Q189" s="246" t="s">
        <v>1020</v>
      </c>
      <c r="R189" s="443" t="s">
        <v>1020</v>
      </c>
      <c r="S189" s="444" t="s">
        <v>1020</v>
      </c>
      <c r="T189" s="445" t="s">
        <v>1020</v>
      </c>
      <c r="U189" s="444" t="s">
        <v>1020</v>
      </c>
      <c r="V189" s="444" t="s">
        <v>1020</v>
      </c>
      <c r="W189" s="444" t="s">
        <v>1020</v>
      </c>
      <c r="X189" s="444" t="s">
        <v>1020</v>
      </c>
      <c r="Y189" s="446" t="s">
        <v>1020</v>
      </c>
      <c r="Z189" s="199"/>
      <c r="AA189" s="245">
        <v>306700</v>
      </c>
      <c r="AB189" s="442">
        <v>67.75</v>
      </c>
      <c r="AC189" s="442">
        <v>57.666666666666664</v>
      </c>
      <c r="AD189" s="246">
        <v>57</v>
      </c>
      <c r="AE189" s="246">
        <v>8</v>
      </c>
      <c r="AF189" s="246">
        <v>542</v>
      </c>
      <c r="AH189" s="21"/>
      <c r="AI189" s="320"/>
      <c r="AJ189" s="320"/>
      <c r="AK189" s="320"/>
      <c r="AL189" s="20"/>
      <c r="AM189" s="20"/>
      <c r="AN189" s="21"/>
      <c r="AO189" s="21"/>
      <c r="AP189" s="320"/>
      <c r="AQ189" s="320"/>
      <c r="AR189" s="466"/>
      <c r="AS189" s="20"/>
      <c r="AT189" s="20"/>
      <c r="AU189" s="21"/>
      <c r="AV189" s="20"/>
      <c r="AW189" s="20"/>
      <c r="AX189" s="20"/>
      <c r="AY189" s="20"/>
      <c r="AZ189" s="20"/>
      <c r="BA189" s="20"/>
      <c r="BB189" s="21"/>
    </row>
    <row r="190" spans="1:56" x14ac:dyDescent="0.3">
      <c r="A190" s="21" t="s">
        <v>1299</v>
      </c>
      <c r="B190" s="21" t="s">
        <v>23</v>
      </c>
      <c r="C190" s="21" t="s">
        <v>23</v>
      </c>
      <c r="D190" s="299" t="s">
        <v>1998</v>
      </c>
      <c r="E190" s="299" t="s">
        <v>9</v>
      </c>
      <c r="F190" s="299" t="s">
        <v>9</v>
      </c>
      <c r="G190" s="299" t="s">
        <v>1998</v>
      </c>
      <c r="H190" s="241">
        <v>275400</v>
      </c>
      <c r="I190" s="20">
        <v>389</v>
      </c>
      <c r="J190" s="20">
        <v>7</v>
      </c>
      <c r="K190" s="417">
        <v>55.571428571428569</v>
      </c>
      <c r="L190" s="243">
        <v>389</v>
      </c>
      <c r="M190" s="20">
        <v>7</v>
      </c>
      <c r="N190" s="20">
        <v>55.571428571428569</v>
      </c>
      <c r="O190" s="20">
        <v>1007</v>
      </c>
      <c r="P190" s="20">
        <v>12</v>
      </c>
      <c r="Q190" s="20">
        <v>83.9</v>
      </c>
      <c r="R190" s="414">
        <v>1084</v>
      </c>
      <c r="S190" s="378">
        <v>15</v>
      </c>
      <c r="T190" s="415">
        <v>72.3</v>
      </c>
      <c r="U190" s="378">
        <v>110</v>
      </c>
      <c r="V190" s="378">
        <v>1</v>
      </c>
      <c r="W190" s="378">
        <v>110</v>
      </c>
      <c r="X190" s="378">
        <v>60</v>
      </c>
      <c r="Y190" s="416">
        <v>1</v>
      </c>
      <c r="Z190" s="21"/>
      <c r="AA190" s="241">
        <v>329300</v>
      </c>
      <c r="AB190" s="417">
        <v>63.5</v>
      </c>
      <c r="AC190" s="417">
        <v>56.333333333333336</v>
      </c>
      <c r="AD190" s="20">
        <v>94</v>
      </c>
      <c r="AE190" s="20">
        <v>6</v>
      </c>
      <c r="AF190" s="20">
        <v>381</v>
      </c>
      <c r="AH190" s="21"/>
      <c r="AI190" s="320"/>
      <c r="AJ190" s="320"/>
      <c r="AK190" s="320"/>
      <c r="AL190" s="20"/>
      <c r="AM190" s="20"/>
      <c r="AN190" s="21"/>
      <c r="AO190" s="21"/>
      <c r="AP190" s="320"/>
      <c r="AQ190" s="320"/>
      <c r="AR190" s="466"/>
      <c r="AS190" s="20"/>
      <c r="AT190" s="20"/>
      <c r="AU190" s="21"/>
      <c r="AV190" s="20"/>
      <c r="AW190" s="20"/>
      <c r="AX190" s="20"/>
      <c r="AY190" s="20"/>
      <c r="AZ190" s="20"/>
      <c r="BA190" s="20"/>
      <c r="BB190" s="21"/>
    </row>
    <row r="191" spans="1:56" x14ac:dyDescent="0.3">
      <c r="A191" s="199" t="s">
        <v>1932</v>
      </c>
      <c r="B191" s="199" t="s">
        <v>41</v>
      </c>
      <c r="C191" s="199" t="s">
        <v>1020</v>
      </c>
      <c r="D191" s="441" t="s">
        <v>1020</v>
      </c>
      <c r="E191" s="441" t="s">
        <v>9</v>
      </c>
      <c r="F191" s="441" t="s">
        <v>1020</v>
      </c>
      <c r="G191" s="441" t="s">
        <v>1020</v>
      </c>
      <c r="H191" s="245">
        <v>102400</v>
      </c>
      <c r="I191" s="246" t="s">
        <v>1020</v>
      </c>
      <c r="J191" s="246" t="s">
        <v>1020</v>
      </c>
      <c r="K191" s="442" t="s">
        <v>1020</v>
      </c>
      <c r="L191" s="322" t="s">
        <v>1020</v>
      </c>
      <c r="M191" s="246" t="s">
        <v>1020</v>
      </c>
      <c r="N191" s="246" t="s">
        <v>1020</v>
      </c>
      <c r="O191" s="246" t="s">
        <v>1020</v>
      </c>
      <c r="P191" s="246" t="s">
        <v>1020</v>
      </c>
      <c r="Q191" s="246" t="s">
        <v>1020</v>
      </c>
      <c r="R191" s="443" t="s">
        <v>1020</v>
      </c>
      <c r="S191" s="444" t="s">
        <v>1020</v>
      </c>
      <c r="T191" s="445" t="s">
        <v>1020</v>
      </c>
      <c r="U191" s="444" t="s">
        <v>1020</v>
      </c>
      <c r="V191" s="444" t="s">
        <v>1020</v>
      </c>
      <c r="W191" s="444" t="s">
        <v>1020</v>
      </c>
      <c r="X191" s="444" t="s">
        <v>1020</v>
      </c>
      <c r="Y191" s="446" t="s">
        <v>1020</v>
      </c>
      <c r="Z191" s="301"/>
      <c r="AA191" s="245">
        <v>102400</v>
      </c>
      <c r="AB191" s="442">
        <v>0</v>
      </c>
      <c r="AC191" s="442">
        <v>0</v>
      </c>
      <c r="AD191" s="246">
        <v>19</v>
      </c>
      <c r="AE191" s="246">
        <v>0</v>
      </c>
      <c r="AF191" s="246">
        <v>0</v>
      </c>
      <c r="AH191" s="21"/>
      <c r="AI191" s="320"/>
      <c r="AJ191" s="320"/>
      <c r="AK191" s="320"/>
      <c r="AL191" s="20"/>
      <c r="AM191" s="20"/>
      <c r="AN191" s="21"/>
      <c r="AO191" s="21"/>
      <c r="AP191" s="320"/>
      <c r="AQ191" s="320"/>
      <c r="AR191" s="466"/>
      <c r="AS191" s="20"/>
      <c r="AT191" s="20"/>
      <c r="AU191" s="21"/>
      <c r="AV191" s="20"/>
      <c r="AW191" s="20"/>
      <c r="AX191" s="20"/>
      <c r="AY191" s="20"/>
      <c r="AZ191" s="20"/>
      <c r="BA191" s="20"/>
      <c r="BB191" s="21"/>
    </row>
    <row r="192" spans="1:56" x14ac:dyDescent="0.3">
      <c r="A192" s="199" t="s">
        <v>1301</v>
      </c>
      <c r="B192" s="199" t="s">
        <v>12</v>
      </c>
      <c r="C192" s="199" t="s">
        <v>12</v>
      </c>
      <c r="D192" s="441" t="s">
        <v>1998</v>
      </c>
      <c r="E192" s="441" t="s">
        <v>9</v>
      </c>
      <c r="F192" s="441" t="s">
        <v>9</v>
      </c>
      <c r="G192" s="441" t="s">
        <v>1998</v>
      </c>
      <c r="H192" s="245">
        <v>155700</v>
      </c>
      <c r="I192" s="246">
        <v>20</v>
      </c>
      <c r="J192" s="246">
        <v>1</v>
      </c>
      <c r="K192" s="442">
        <v>20</v>
      </c>
      <c r="L192" s="322">
        <v>20</v>
      </c>
      <c r="M192" s="246">
        <v>1</v>
      </c>
      <c r="N192" s="246">
        <v>20</v>
      </c>
      <c r="O192" s="246">
        <v>905</v>
      </c>
      <c r="P192" s="246">
        <v>16</v>
      </c>
      <c r="Q192" s="246">
        <v>56.6</v>
      </c>
      <c r="R192" s="443">
        <v>617</v>
      </c>
      <c r="S192" s="444">
        <v>9</v>
      </c>
      <c r="T192" s="445">
        <v>68.599999999999994</v>
      </c>
      <c r="U192" s="444">
        <v>0</v>
      </c>
      <c r="V192" s="444">
        <v>0</v>
      </c>
      <c r="W192" s="444">
        <v>0</v>
      </c>
      <c r="X192" s="444">
        <v>0</v>
      </c>
      <c r="Y192" s="446">
        <v>0</v>
      </c>
      <c r="Z192" s="301"/>
      <c r="AA192" s="245">
        <v>155700</v>
      </c>
      <c r="AB192" s="442">
        <v>0</v>
      </c>
      <c r="AC192" s="442">
        <v>0</v>
      </c>
      <c r="AD192" s="246">
        <v>29</v>
      </c>
      <c r="AE192" s="246">
        <v>0</v>
      </c>
      <c r="AF192" s="246">
        <v>0</v>
      </c>
      <c r="AH192" s="21"/>
      <c r="AI192" s="320"/>
      <c r="AJ192" s="320"/>
      <c r="AK192" s="320"/>
      <c r="AL192" s="20"/>
      <c r="AM192" s="20"/>
      <c r="AN192" s="21"/>
      <c r="AO192" s="21"/>
      <c r="AP192" s="320"/>
      <c r="AQ192" s="320"/>
      <c r="AR192" s="466"/>
      <c r="AS192" s="20"/>
      <c r="AT192" s="20"/>
      <c r="AU192" s="21"/>
      <c r="AV192" s="20"/>
      <c r="AW192" s="20"/>
      <c r="AX192" s="20"/>
      <c r="AY192" s="20"/>
      <c r="AZ192" s="20"/>
      <c r="BA192" s="20"/>
      <c r="BB192" s="21"/>
    </row>
    <row r="193" spans="1:56" x14ac:dyDescent="0.3">
      <c r="A193" s="199" t="s">
        <v>1675</v>
      </c>
      <c r="B193" s="199" t="s">
        <v>21</v>
      </c>
      <c r="C193" s="199" t="s">
        <v>21</v>
      </c>
      <c r="D193" s="441" t="s">
        <v>1998</v>
      </c>
      <c r="E193" s="441" t="s">
        <v>1971</v>
      </c>
      <c r="F193" s="441" t="s">
        <v>1971</v>
      </c>
      <c r="G193" s="441" t="s">
        <v>1998</v>
      </c>
      <c r="H193" s="245">
        <v>123900</v>
      </c>
      <c r="I193" s="246">
        <v>0</v>
      </c>
      <c r="J193" s="246">
        <v>0</v>
      </c>
      <c r="K193" s="442" t="s">
        <v>1020</v>
      </c>
      <c r="L193" s="322">
        <v>0</v>
      </c>
      <c r="M193" s="246">
        <v>0</v>
      </c>
      <c r="N193" s="246">
        <v>0</v>
      </c>
      <c r="O193" s="246">
        <v>0</v>
      </c>
      <c r="P193" s="246">
        <v>0</v>
      </c>
      <c r="Q193" s="246">
        <v>0</v>
      </c>
      <c r="R193" s="443">
        <v>0</v>
      </c>
      <c r="S193" s="444">
        <v>0</v>
      </c>
      <c r="T193" s="445">
        <v>0</v>
      </c>
      <c r="U193" s="444">
        <v>0</v>
      </c>
      <c r="V193" s="444">
        <v>0</v>
      </c>
      <c r="W193" s="444">
        <v>0</v>
      </c>
      <c r="X193" s="444">
        <v>0</v>
      </c>
      <c r="Y193" s="446">
        <v>0</v>
      </c>
      <c r="Z193" s="246"/>
      <c r="AA193" s="245">
        <v>276700</v>
      </c>
      <c r="AB193" s="442">
        <v>56.25</v>
      </c>
      <c r="AC193" s="442">
        <v>54.666666666666664</v>
      </c>
      <c r="AD193" s="246">
        <v>52</v>
      </c>
      <c r="AE193" s="246">
        <v>8</v>
      </c>
      <c r="AF193" s="246">
        <v>450</v>
      </c>
      <c r="AH193" s="21"/>
      <c r="AI193" s="320"/>
      <c r="AJ193" s="320"/>
      <c r="AK193" s="320"/>
      <c r="AL193" s="20"/>
      <c r="AM193" s="20"/>
      <c r="AN193" s="21"/>
      <c r="AO193" s="21"/>
      <c r="AP193" s="320"/>
      <c r="AQ193" s="320"/>
      <c r="AR193" s="466"/>
      <c r="AS193" s="20"/>
      <c r="AT193" s="20"/>
      <c r="AU193" s="21"/>
      <c r="AV193" s="20"/>
      <c r="AW193" s="20"/>
      <c r="AX193" s="20"/>
      <c r="AY193" s="20"/>
      <c r="AZ193" s="20"/>
      <c r="BA193" s="20"/>
      <c r="BB193" s="21"/>
    </row>
    <row r="194" spans="1:56" x14ac:dyDescent="0.3">
      <c r="A194" s="199" t="s">
        <v>1304</v>
      </c>
      <c r="B194" s="199" t="s">
        <v>24</v>
      </c>
      <c r="C194" s="199" t="s">
        <v>24</v>
      </c>
      <c r="D194" s="441" t="s">
        <v>1998</v>
      </c>
      <c r="E194" s="441" t="s">
        <v>9</v>
      </c>
      <c r="F194" s="441" t="s">
        <v>9</v>
      </c>
      <c r="G194" s="441" t="s">
        <v>1998</v>
      </c>
      <c r="H194" s="245">
        <v>172300</v>
      </c>
      <c r="I194" s="246">
        <v>0</v>
      </c>
      <c r="J194" s="246">
        <v>0</v>
      </c>
      <c r="K194" s="442" t="s">
        <v>1020</v>
      </c>
      <c r="L194" s="322">
        <v>0</v>
      </c>
      <c r="M194" s="246">
        <v>0</v>
      </c>
      <c r="N194" s="246">
        <v>0</v>
      </c>
      <c r="O194" s="246">
        <v>313</v>
      </c>
      <c r="P194" s="246">
        <v>5</v>
      </c>
      <c r="Q194" s="246">
        <v>62.6</v>
      </c>
      <c r="R194" s="443">
        <v>544</v>
      </c>
      <c r="S194" s="444">
        <v>9</v>
      </c>
      <c r="T194" s="445">
        <v>60.4</v>
      </c>
      <c r="U194" s="444">
        <v>891</v>
      </c>
      <c r="V194" s="444">
        <v>17</v>
      </c>
      <c r="W194" s="444">
        <v>52.41</v>
      </c>
      <c r="X194" s="444">
        <v>193</v>
      </c>
      <c r="Y194" s="446">
        <v>3</v>
      </c>
      <c r="Z194" s="246"/>
      <c r="AA194" s="245">
        <v>172300</v>
      </c>
      <c r="AB194" s="442">
        <v>0</v>
      </c>
      <c r="AC194" s="442">
        <v>0</v>
      </c>
      <c r="AD194" s="246">
        <v>32</v>
      </c>
      <c r="AE194" s="246">
        <v>0</v>
      </c>
      <c r="AF194" s="246">
        <v>0</v>
      </c>
      <c r="AH194" s="21"/>
      <c r="AI194" s="320"/>
      <c r="AJ194" s="320"/>
      <c r="AK194" s="320"/>
      <c r="AL194" s="20"/>
      <c r="AM194" s="20"/>
      <c r="AN194" s="21"/>
      <c r="AO194" s="21"/>
      <c r="AP194" s="320"/>
      <c r="AQ194" s="320"/>
      <c r="AR194" s="466"/>
      <c r="AS194" s="20"/>
      <c r="AT194" s="20"/>
      <c r="AU194" s="21"/>
      <c r="AV194" s="20"/>
      <c r="AW194" s="20"/>
      <c r="AX194" s="20"/>
      <c r="AY194" s="20"/>
      <c r="AZ194" s="20"/>
      <c r="BA194" s="20"/>
      <c r="BB194" s="21"/>
    </row>
    <row r="195" spans="1:56" s="200" customFormat="1" x14ac:dyDescent="0.3">
      <c r="A195" s="199" t="s">
        <v>1541</v>
      </c>
      <c r="B195" s="199" t="s">
        <v>13</v>
      </c>
      <c r="C195" s="199" t="s">
        <v>13</v>
      </c>
      <c r="D195" s="441" t="s">
        <v>1998</v>
      </c>
      <c r="E195" s="441" t="s">
        <v>9</v>
      </c>
      <c r="F195" s="441" t="s">
        <v>9</v>
      </c>
      <c r="G195" s="441" t="s">
        <v>1998</v>
      </c>
      <c r="H195" s="245">
        <v>188300</v>
      </c>
      <c r="I195" s="246">
        <v>57</v>
      </c>
      <c r="J195" s="246">
        <v>1</v>
      </c>
      <c r="K195" s="442">
        <v>57</v>
      </c>
      <c r="L195" s="322">
        <v>57</v>
      </c>
      <c r="M195" s="246">
        <v>1</v>
      </c>
      <c r="N195" s="246">
        <v>57</v>
      </c>
      <c r="O195" s="246">
        <v>0</v>
      </c>
      <c r="P195" s="246">
        <v>0</v>
      </c>
      <c r="Q195" s="246">
        <v>0</v>
      </c>
      <c r="R195" s="443">
        <v>0</v>
      </c>
      <c r="S195" s="444">
        <v>0</v>
      </c>
      <c r="T195" s="445">
        <v>0</v>
      </c>
      <c r="U195" s="444">
        <v>0</v>
      </c>
      <c r="V195" s="444">
        <v>0</v>
      </c>
      <c r="W195" s="444">
        <v>0</v>
      </c>
      <c r="X195" s="444">
        <v>0</v>
      </c>
      <c r="Y195" s="446">
        <v>0</v>
      </c>
      <c r="Z195" s="246"/>
      <c r="AA195" s="245">
        <v>188300</v>
      </c>
      <c r="AB195" s="442">
        <v>0</v>
      </c>
      <c r="AC195" s="442">
        <v>0</v>
      </c>
      <c r="AD195" s="246">
        <v>36</v>
      </c>
      <c r="AE195" s="246">
        <v>0</v>
      </c>
      <c r="AF195" s="246">
        <v>0</v>
      </c>
      <c r="AG195"/>
      <c r="AH195" s="21"/>
      <c r="AI195" s="320"/>
      <c r="AJ195" s="320"/>
      <c r="AK195" s="320"/>
      <c r="AL195" s="20"/>
      <c r="AM195" s="20"/>
      <c r="AN195" s="21"/>
      <c r="AO195" s="21"/>
      <c r="AP195" s="320"/>
      <c r="AQ195" s="320"/>
      <c r="AR195" s="466"/>
      <c r="AS195" s="20"/>
      <c r="AT195" s="20"/>
      <c r="AU195" s="21"/>
      <c r="AV195" s="20"/>
      <c r="AW195" s="20"/>
      <c r="AX195" s="20"/>
      <c r="AY195" s="20"/>
      <c r="AZ195" s="20"/>
      <c r="BA195" s="20"/>
      <c r="BB195" s="21"/>
    </row>
    <row r="196" spans="1:56" x14ac:dyDescent="0.3">
      <c r="A196" s="199" t="s">
        <v>1935</v>
      </c>
      <c r="B196" s="199" t="s">
        <v>12</v>
      </c>
      <c r="C196" s="199" t="s">
        <v>1020</v>
      </c>
      <c r="D196" s="441" t="s">
        <v>1020</v>
      </c>
      <c r="E196" s="441" t="s">
        <v>9</v>
      </c>
      <c r="F196" s="441" t="s">
        <v>1020</v>
      </c>
      <c r="G196" s="441" t="s">
        <v>1020</v>
      </c>
      <c r="H196" s="245">
        <v>135300</v>
      </c>
      <c r="I196" s="246" t="s">
        <v>1020</v>
      </c>
      <c r="J196" s="246" t="s">
        <v>1020</v>
      </c>
      <c r="K196" s="442" t="s">
        <v>1020</v>
      </c>
      <c r="L196" s="322" t="s">
        <v>1020</v>
      </c>
      <c r="M196" s="246" t="s">
        <v>1020</v>
      </c>
      <c r="N196" s="246" t="s">
        <v>1020</v>
      </c>
      <c r="O196" s="246" t="s">
        <v>1020</v>
      </c>
      <c r="P196" s="246" t="s">
        <v>1020</v>
      </c>
      <c r="Q196" s="246" t="s">
        <v>1020</v>
      </c>
      <c r="R196" s="443" t="s">
        <v>1020</v>
      </c>
      <c r="S196" s="444" t="s">
        <v>1020</v>
      </c>
      <c r="T196" s="445" t="s">
        <v>1020</v>
      </c>
      <c r="U196" s="444" t="s">
        <v>1020</v>
      </c>
      <c r="V196" s="444" t="s">
        <v>1020</v>
      </c>
      <c r="W196" s="444" t="s">
        <v>1020</v>
      </c>
      <c r="X196" s="444" t="s">
        <v>1020</v>
      </c>
      <c r="Y196" s="446" t="s">
        <v>1020</v>
      </c>
      <c r="Z196" s="246"/>
      <c r="AA196" s="245">
        <v>300900</v>
      </c>
      <c r="AB196" s="442">
        <v>65</v>
      </c>
      <c r="AC196" s="442">
        <v>55</v>
      </c>
      <c r="AD196" s="246">
        <v>55</v>
      </c>
      <c r="AE196" s="246">
        <v>8</v>
      </c>
      <c r="AF196" s="246">
        <v>520</v>
      </c>
      <c r="AH196" s="21"/>
      <c r="AI196" s="320"/>
      <c r="AJ196" s="320"/>
      <c r="AK196" s="320"/>
      <c r="AL196" s="20"/>
      <c r="AM196" s="20"/>
      <c r="AN196" s="21"/>
      <c r="AO196" s="21"/>
      <c r="AP196" s="320"/>
      <c r="AQ196" s="320"/>
      <c r="AR196" s="466"/>
      <c r="AS196" s="20"/>
      <c r="AT196" s="20"/>
      <c r="AU196" s="21"/>
      <c r="AV196" s="20"/>
      <c r="AW196" s="20"/>
      <c r="AX196" s="20"/>
      <c r="AY196" s="20"/>
      <c r="AZ196" s="20"/>
      <c r="BA196" s="20"/>
      <c r="BB196" s="21"/>
    </row>
    <row r="197" spans="1:56" x14ac:dyDescent="0.3">
      <c r="A197" s="21" t="s">
        <v>1311</v>
      </c>
      <c r="B197" s="21" t="s">
        <v>12</v>
      </c>
      <c r="C197" s="21" t="s">
        <v>12</v>
      </c>
      <c r="D197" s="299" t="s">
        <v>1998</v>
      </c>
      <c r="E197" s="435" t="s">
        <v>1974</v>
      </c>
      <c r="F197" s="299" t="s">
        <v>9</v>
      </c>
      <c r="G197" s="299" t="s">
        <v>38</v>
      </c>
      <c r="H197" s="241">
        <v>321200</v>
      </c>
      <c r="I197" s="20">
        <v>700</v>
      </c>
      <c r="J197" s="20">
        <v>12</v>
      </c>
      <c r="K197" s="417">
        <v>58.333333333333336</v>
      </c>
      <c r="L197" s="243">
        <v>700</v>
      </c>
      <c r="M197" s="20">
        <v>12</v>
      </c>
      <c r="N197" s="20">
        <v>58.333333333333336</v>
      </c>
      <c r="O197" s="20">
        <v>0</v>
      </c>
      <c r="P197" s="20">
        <v>0</v>
      </c>
      <c r="Q197" s="20">
        <v>0</v>
      </c>
      <c r="R197" s="414">
        <v>166</v>
      </c>
      <c r="S197" s="378">
        <v>2</v>
      </c>
      <c r="T197" s="415">
        <v>83</v>
      </c>
      <c r="U197" s="378">
        <v>1260</v>
      </c>
      <c r="V197" s="378">
        <v>17</v>
      </c>
      <c r="W197" s="378">
        <v>74.12</v>
      </c>
      <c r="X197" s="378">
        <v>1516</v>
      </c>
      <c r="Y197" s="416">
        <v>19</v>
      </c>
      <c r="Z197" s="21"/>
      <c r="AA197" s="241">
        <v>345500</v>
      </c>
      <c r="AB197" s="417">
        <v>69.571428571428569</v>
      </c>
      <c r="AC197" s="417">
        <v>54.333333333333336</v>
      </c>
      <c r="AD197" s="20">
        <v>86</v>
      </c>
      <c r="AE197" s="20">
        <v>7</v>
      </c>
      <c r="AF197" s="20">
        <v>487</v>
      </c>
      <c r="AH197" s="21"/>
      <c r="AI197" s="320"/>
      <c r="AJ197" s="320"/>
      <c r="AK197" s="320"/>
      <c r="AL197" s="20"/>
      <c r="AM197" s="20"/>
      <c r="AN197" s="21"/>
      <c r="AO197" s="21"/>
      <c r="AP197" s="320"/>
      <c r="AQ197" s="320"/>
      <c r="AR197" s="466"/>
      <c r="AS197" s="20"/>
      <c r="AT197" s="20"/>
      <c r="AU197" s="21"/>
      <c r="AV197" s="20"/>
      <c r="AW197" s="20"/>
      <c r="AX197" s="20"/>
      <c r="AY197" s="20"/>
      <c r="AZ197" s="20"/>
      <c r="BA197" s="20"/>
      <c r="BB197" s="21"/>
    </row>
    <row r="198" spans="1:56" x14ac:dyDescent="0.3">
      <c r="A198" s="21" t="s">
        <v>920</v>
      </c>
      <c r="B198" s="21" t="s">
        <v>2</v>
      </c>
      <c r="C198" s="21" t="s">
        <v>2</v>
      </c>
      <c r="D198" s="299" t="s">
        <v>1998</v>
      </c>
      <c r="E198" s="299" t="s">
        <v>9</v>
      </c>
      <c r="F198" s="299" t="s">
        <v>9</v>
      </c>
      <c r="G198" s="299" t="s">
        <v>1998</v>
      </c>
      <c r="H198" s="241">
        <v>339700</v>
      </c>
      <c r="I198" s="20">
        <v>617</v>
      </c>
      <c r="J198" s="20">
        <v>10</v>
      </c>
      <c r="K198" s="417">
        <v>61.7</v>
      </c>
      <c r="L198" s="243">
        <v>617</v>
      </c>
      <c r="M198" s="20">
        <v>10</v>
      </c>
      <c r="N198" s="20">
        <v>61.7</v>
      </c>
      <c r="O198" s="20">
        <v>49</v>
      </c>
      <c r="P198" s="20">
        <v>1</v>
      </c>
      <c r="Q198" s="20">
        <v>49</v>
      </c>
      <c r="R198" s="414">
        <v>0</v>
      </c>
      <c r="S198" s="378">
        <v>0</v>
      </c>
      <c r="T198" s="415">
        <v>0</v>
      </c>
      <c r="U198" s="378">
        <v>0</v>
      </c>
      <c r="V198" s="378">
        <v>0</v>
      </c>
      <c r="W198" s="378">
        <v>0</v>
      </c>
      <c r="X198" s="378">
        <v>0</v>
      </c>
      <c r="Y198" s="416">
        <v>0</v>
      </c>
      <c r="Z198" s="21"/>
      <c r="AA198" s="241">
        <v>330400</v>
      </c>
      <c r="AB198" s="417">
        <v>66</v>
      </c>
      <c r="AC198" s="417">
        <v>60.666666666666664</v>
      </c>
      <c r="AD198" s="20">
        <v>67</v>
      </c>
      <c r="AE198" s="20">
        <v>5</v>
      </c>
      <c r="AF198" s="20">
        <v>330</v>
      </c>
      <c r="AH198" s="21"/>
      <c r="AI198" s="320"/>
      <c r="AJ198" s="320"/>
      <c r="AK198" s="320"/>
      <c r="AL198" s="20"/>
      <c r="AM198" s="20"/>
      <c r="AN198" s="21"/>
      <c r="AO198" s="21"/>
      <c r="AP198" s="320"/>
      <c r="AQ198" s="320"/>
      <c r="AR198" s="466"/>
      <c r="AS198" s="20"/>
      <c r="AT198" s="20"/>
      <c r="AU198" s="21"/>
      <c r="AV198" s="20"/>
      <c r="AW198" s="20"/>
      <c r="AX198" s="20"/>
      <c r="AY198" s="20"/>
      <c r="AZ198" s="20"/>
      <c r="BA198" s="20"/>
      <c r="BB198" s="21"/>
    </row>
    <row r="199" spans="1:56" s="200" customFormat="1" x14ac:dyDescent="0.3">
      <c r="A199" s="199" t="s">
        <v>1936</v>
      </c>
      <c r="B199" s="199" t="s">
        <v>24</v>
      </c>
      <c r="C199" s="199" t="s">
        <v>1020</v>
      </c>
      <c r="D199" s="441" t="s">
        <v>1020</v>
      </c>
      <c r="E199" s="441" t="s">
        <v>1971</v>
      </c>
      <c r="F199" s="441" t="s">
        <v>1020</v>
      </c>
      <c r="G199" s="441" t="s">
        <v>1020</v>
      </c>
      <c r="H199" s="245">
        <v>117300</v>
      </c>
      <c r="I199" s="246" t="s">
        <v>1020</v>
      </c>
      <c r="J199" s="246" t="s">
        <v>1020</v>
      </c>
      <c r="K199" s="442" t="s">
        <v>1020</v>
      </c>
      <c r="L199" s="322" t="s">
        <v>1020</v>
      </c>
      <c r="M199" s="246" t="s">
        <v>1020</v>
      </c>
      <c r="N199" s="246" t="s">
        <v>1020</v>
      </c>
      <c r="O199" s="246" t="s">
        <v>1020</v>
      </c>
      <c r="P199" s="246" t="s">
        <v>1020</v>
      </c>
      <c r="Q199" s="246" t="s">
        <v>1020</v>
      </c>
      <c r="R199" s="443" t="s">
        <v>1020</v>
      </c>
      <c r="S199" s="444" t="s">
        <v>1020</v>
      </c>
      <c r="T199" s="445" t="s">
        <v>1020</v>
      </c>
      <c r="U199" s="444" t="s">
        <v>1020</v>
      </c>
      <c r="V199" s="444" t="s">
        <v>1020</v>
      </c>
      <c r="W199" s="444" t="s">
        <v>1020</v>
      </c>
      <c r="X199" s="444" t="s">
        <v>1020</v>
      </c>
      <c r="Y199" s="446" t="s">
        <v>1020</v>
      </c>
      <c r="Z199" s="199"/>
      <c r="AA199" s="245">
        <v>117300</v>
      </c>
      <c r="AB199" s="442">
        <v>0</v>
      </c>
      <c r="AC199" s="442">
        <v>0</v>
      </c>
      <c r="AD199" s="246">
        <v>22</v>
      </c>
      <c r="AE199" s="246">
        <v>0</v>
      </c>
      <c r="AF199" s="246">
        <v>0</v>
      </c>
      <c r="AG199"/>
      <c r="AH199" s="21"/>
      <c r="AI199" s="320"/>
      <c r="AJ199" s="320"/>
      <c r="AK199" s="320"/>
      <c r="AL199" s="20"/>
      <c r="AM199" s="20"/>
      <c r="AN199" s="21"/>
      <c r="AO199" s="21"/>
      <c r="AP199" s="320"/>
      <c r="AQ199" s="320"/>
      <c r="AR199" s="466"/>
      <c r="AS199" s="20"/>
      <c r="AT199" s="20"/>
      <c r="AU199" s="21"/>
      <c r="AV199" s="20"/>
      <c r="AW199" s="20"/>
      <c r="AX199" s="20"/>
      <c r="AY199" s="20"/>
      <c r="AZ199" s="20"/>
      <c r="BA199" s="20"/>
      <c r="BB199" s="21"/>
      <c r="BC199"/>
      <c r="BD199"/>
    </row>
    <row r="200" spans="1:56" x14ac:dyDescent="0.3">
      <c r="A200" s="199" t="s">
        <v>1542</v>
      </c>
      <c r="B200" s="199" t="s">
        <v>20</v>
      </c>
      <c r="C200" s="199" t="s">
        <v>20</v>
      </c>
      <c r="D200" s="441" t="s">
        <v>1998</v>
      </c>
      <c r="E200" s="435" t="s">
        <v>1974</v>
      </c>
      <c r="F200" s="441" t="s">
        <v>38</v>
      </c>
      <c r="G200" s="441" t="s">
        <v>38</v>
      </c>
      <c r="H200" s="245">
        <v>123900</v>
      </c>
      <c r="I200" s="246">
        <v>0</v>
      </c>
      <c r="J200" s="246">
        <v>0</v>
      </c>
      <c r="K200" s="442" t="s">
        <v>1020</v>
      </c>
      <c r="L200" s="322">
        <v>0</v>
      </c>
      <c r="M200" s="246">
        <v>0</v>
      </c>
      <c r="N200" s="246">
        <v>0</v>
      </c>
      <c r="O200" s="246">
        <v>0</v>
      </c>
      <c r="P200" s="246">
        <v>0</v>
      </c>
      <c r="Q200" s="246">
        <v>0</v>
      </c>
      <c r="R200" s="443">
        <v>0</v>
      </c>
      <c r="S200" s="444">
        <v>0</v>
      </c>
      <c r="T200" s="445">
        <v>0</v>
      </c>
      <c r="U200" s="444">
        <v>0</v>
      </c>
      <c r="V200" s="444">
        <v>0</v>
      </c>
      <c r="W200" s="444">
        <v>0</v>
      </c>
      <c r="X200" s="444">
        <v>0</v>
      </c>
      <c r="Y200" s="446">
        <v>0</v>
      </c>
      <c r="Z200" s="199"/>
      <c r="AA200" s="245">
        <v>210300</v>
      </c>
      <c r="AB200" s="442">
        <v>60.25</v>
      </c>
      <c r="AC200" s="442">
        <v>58</v>
      </c>
      <c r="AD200" s="246">
        <v>24</v>
      </c>
      <c r="AE200" s="246">
        <v>4</v>
      </c>
      <c r="AF200" s="246">
        <v>241</v>
      </c>
      <c r="AH200" s="21"/>
      <c r="AI200" s="320"/>
      <c r="AJ200" s="320"/>
      <c r="AK200" s="320"/>
      <c r="AL200" s="20"/>
      <c r="AM200" s="20"/>
      <c r="AN200" s="21"/>
      <c r="AO200" s="21"/>
      <c r="AP200" s="320"/>
      <c r="AQ200" s="320"/>
      <c r="AR200" s="466"/>
      <c r="AS200" s="20"/>
      <c r="AT200" s="20"/>
      <c r="AU200" s="21"/>
      <c r="AV200" s="20"/>
      <c r="AW200" s="20"/>
      <c r="AX200" s="20"/>
      <c r="AY200" s="20"/>
      <c r="AZ200" s="20"/>
      <c r="BA200" s="20"/>
      <c r="BB200" s="21"/>
    </row>
    <row r="201" spans="1:56" x14ac:dyDescent="0.3">
      <c r="A201" s="199" t="s">
        <v>1937</v>
      </c>
      <c r="B201" s="199" t="s">
        <v>15</v>
      </c>
      <c r="C201" s="199" t="s">
        <v>1020</v>
      </c>
      <c r="D201" s="441" t="s">
        <v>1020</v>
      </c>
      <c r="E201" s="441" t="s">
        <v>9</v>
      </c>
      <c r="F201" s="441" t="s">
        <v>1020</v>
      </c>
      <c r="G201" s="441" t="s">
        <v>1020</v>
      </c>
      <c r="H201" s="245">
        <v>102400</v>
      </c>
      <c r="I201" s="246" t="s">
        <v>1020</v>
      </c>
      <c r="J201" s="246" t="s">
        <v>1020</v>
      </c>
      <c r="K201" s="442" t="s">
        <v>1020</v>
      </c>
      <c r="L201" s="322" t="s">
        <v>1020</v>
      </c>
      <c r="M201" s="246" t="s">
        <v>1020</v>
      </c>
      <c r="N201" s="246" t="s">
        <v>1020</v>
      </c>
      <c r="O201" s="246" t="s">
        <v>1020</v>
      </c>
      <c r="P201" s="246" t="s">
        <v>1020</v>
      </c>
      <c r="Q201" s="246" t="s">
        <v>1020</v>
      </c>
      <c r="R201" s="443" t="s">
        <v>1020</v>
      </c>
      <c r="S201" s="444" t="s">
        <v>1020</v>
      </c>
      <c r="T201" s="445" t="s">
        <v>1020</v>
      </c>
      <c r="U201" s="444" t="s">
        <v>1020</v>
      </c>
      <c r="V201" s="444" t="s">
        <v>1020</v>
      </c>
      <c r="W201" s="444" t="s">
        <v>1020</v>
      </c>
      <c r="X201" s="444" t="s">
        <v>1020</v>
      </c>
      <c r="Y201" s="446" t="s">
        <v>1020</v>
      </c>
      <c r="Z201" s="372"/>
      <c r="AA201" s="245">
        <v>102400</v>
      </c>
      <c r="AB201" s="442">
        <v>0</v>
      </c>
      <c r="AC201" s="442">
        <v>0</v>
      </c>
      <c r="AD201" s="246">
        <v>19</v>
      </c>
      <c r="AE201" s="246">
        <v>0</v>
      </c>
      <c r="AF201" s="246">
        <v>0</v>
      </c>
      <c r="AH201" s="21"/>
      <c r="AI201" s="320"/>
      <c r="AJ201" s="320"/>
      <c r="AK201" s="320"/>
      <c r="AL201" s="20"/>
      <c r="AM201" s="20"/>
      <c r="AN201" s="25"/>
      <c r="AO201" s="21"/>
      <c r="AP201" s="320"/>
      <c r="AQ201" s="320"/>
      <c r="AR201" s="466"/>
      <c r="AS201" s="20"/>
      <c r="AT201" s="20"/>
      <c r="AU201" s="25"/>
      <c r="AV201" s="20"/>
      <c r="AW201" s="20"/>
      <c r="AX201" s="20"/>
      <c r="AY201" s="20"/>
      <c r="AZ201" s="20"/>
      <c r="BA201" s="20"/>
      <c r="BB201" s="25"/>
    </row>
    <row r="202" spans="1:56" x14ac:dyDescent="0.3">
      <c r="A202" s="21" t="s">
        <v>921</v>
      </c>
      <c r="B202" s="21" t="s">
        <v>14</v>
      </c>
      <c r="C202" s="21" t="s">
        <v>14</v>
      </c>
      <c r="D202" s="299" t="s">
        <v>1998</v>
      </c>
      <c r="E202" s="299" t="s">
        <v>9</v>
      </c>
      <c r="F202" s="299" t="s">
        <v>9</v>
      </c>
      <c r="G202" s="299" t="s">
        <v>1998</v>
      </c>
      <c r="H202" s="241">
        <v>455100</v>
      </c>
      <c r="I202" s="20">
        <v>1736</v>
      </c>
      <c r="J202" s="20">
        <v>21</v>
      </c>
      <c r="K202" s="417">
        <v>82.666666666666671</v>
      </c>
      <c r="L202" s="243">
        <v>1736</v>
      </c>
      <c r="M202" s="20">
        <v>21</v>
      </c>
      <c r="N202" s="20">
        <v>82.666666666666671</v>
      </c>
      <c r="O202" s="20">
        <v>1166</v>
      </c>
      <c r="P202" s="20">
        <v>13</v>
      </c>
      <c r="Q202" s="20">
        <v>89.7</v>
      </c>
      <c r="R202" s="414">
        <v>1281</v>
      </c>
      <c r="S202" s="378">
        <v>16</v>
      </c>
      <c r="T202" s="415">
        <v>80.099999999999994</v>
      </c>
      <c r="U202" s="378">
        <v>1121</v>
      </c>
      <c r="V202" s="378">
        <v>15</v>
      </c>
      <c r="W202" s="378">
        <v>74.73</v>
      </c>
      <c r="X202" s="378">
        <v>343</v>
      </c>
      <c r="Y202" s="416">
        <v>7</v>
      </c>
      <c r="Z202" s="21"/>
      <c r="AA202" s="241">
        <v>473900</v>
      </c>
      <c r="AB202" s="417">
        <v>87.75</v>
      </c>
      <c r="AC202" s="417">
        <v>108</v>
      </c>
      <c r="AD202" s="20">
        <v>45</v>
      </c>
      <c r="AE202" s="20">
        <v>8</v>
      </c>
      <c r="AF202" s="20">
        <v>702</v>
      </c>
      <c r="AH202" s="21"/>
      <c r="AI202" s="320"/>
      <c r="AJ202" s="320"/>
      <c r="AK202" s="320"/>
      <c r="AL202" s="20"/>
      <c r="AM202" s="20"/>
      <c r="AN202" s="25"/>
      <c r="AO202" s="21"/>
      <c r="AP202" s="320"/>
      <c r="AQ202" s="320"/>
      <c r="AR202" s="466"/>
      <c r="AS202" s="20"/>
      <c r="AT202" s="20"/>
      <c r="AU202" s="25"/>
      <c r="AV202" s="20"/>
      <c r="AW202" s="20"/>
      <c r="AX202" s="20"/>
      <c r="AY202" s="20"/>
      <c r="AZ202" s="20"/>
      <c r="BA202" s="20"/>
      <c r="BB202" s="25"/>
    </row>
    <row r="203" spans="1:56" x14ac:dyDescent="0.3">
      <c r="A203" s="199" t="s">
        <v>1316</v>
      </c>
      <c r="B203" s="199" t="s">
        <v>20</v>
      </c>
      <c r="C203" s="199" t="s">
        <v>20</v>
      </c>
      <c r="D203" s="441" t="s">
        <v>1998</v>
      </c>
      <c r="E203" s="435" t="s">
        <v>9</v>
      </c>
      <c r="F203" s="441" t="s">
        <v>38</v>
      </c>
      <c r="G203" s="441" t="s">
        <v>38</v>
      </c>
      <c r="H203" s="245">
        <v>123900</v>
      </c>
      <c r="I203" s="246">
        <v>162</v>
      </c>
      <c r="J203" s="246">
        <v>5</v>
      </c>
      <c r="K203" s="442">
        <v>32.4</v>
      </c>
      <c r="L203" s="322">
        <v>162</v>
      </c>
      <c r="M203" s="246">
        <v>5</v>
      </c>
      <c r="N203" s="246">
        <v>32.4</v>
      </c>
      <c r="O203" s="246">
        <v>35</v>
      </c>
      <c r="P203" s="246">
        <v>2</v>
      </c>
      <c r="Q203" s="246">
        <v>17.5</v>
      </c>
      <c r="R203" s="443">
        <v>108</v>
      </c>
      <c r="S203" s="444">
        <v>4</v>
      </c>
      <c r="T203" s="445">
        <v>27</v>
      </c>
      <c r="U203" s="444">
        <v>0</v>
      </c>
      <c r="V203" s="444">
        <v>0</v>
      </c>
      <c r="W203" s="444">
        <v>0</v>
      </c>
      <c r="X203" s="444">
        <v>0</v>
      </c>
      <c r="Y203" s="446">
        <v>0</v>
      </c>
      <c r="Z203" s="199"/>
      <c r="AA203" s="245">
        <v>142700</v>
      </c>
      <c r="AB203" s="442">
        <v>0</v>
      </c>
      <c r="AC203" s="442">
        <v>0</v>
      </c>
      <c r="AD203" s="246">
        <v>27</v>
      </c>
      <c r="AE203" s="246">
        <v>0</v>
      </c>
      <c r="AF203" s="246">
        <v>0</v>
      </c>
      <c r="AH203" s="21"/>
      <c r="AI203" s="320"/>
      <c r="AJ203" s="320"/>
      <c r="AK203" s="320"/>
      <c r="AL203" s="20"/>
      <c r="AM203" s="20"/>
      <c r="AN203" s="25"/>
      <c r="AO203" s="21"/>
      <c r="AP203" s="320"/>
      <c r="AQ203" s="320"/>
      <c r="AR203" s="466"/>
      <c r="AS203" s="20"/>
      <c r="AT203" s="20"/>
      <c r="AU203" s="25"/>
      <c r="AV203" s="20"/>
      <c r="AW203" s="20"/>
      <c r="AX203" s="20"/>
      <c r="AY203" s="20"/>
      <c r="AZ203" s="20"/>
      <c r="BA203" s="20"/>
      <c r="BB203" s="25"/>
    </row>
    <row r="204" spans="1:56" x14ac:dyDescent="0.3">
      <c r="A204" s="199" t="s">
        <v>1680</v>
      </c>
      <c r="B204" s="199" t="s">
        <v>18</v>
      </c>
      <c r="C204" s="199" t="s">
        <v>18</v>
      </c>
      <c r="D204" s="441" t="s">
        <v>1998</v>
      </c>
      <c r="E204" s="441" t="s">
        <v>9</v>
      </c>
      <c r="F204" s="441" t="s">
        <v>9</v>
      </c>
      <c r="G204" s="441" t="s">
        <v>1998</v>
      </c>
      <c r="H204" s="245">
        <v>102400</v>
      </c>
      <c r="I204" s="246">
        <v>0</v>
      </c>
      <c r="J204" s="246">
        <v>0</v>
      </c>
      <c r="K204" s="442" t="s">
        <v>1020</v>
      </c>
      <c r="L204" s="322">
        <v>0</v>
      </c>
      <c r="M204" s="246">
        <v>0</v>
      </c>
      <c r="N204" s="246">
        <v>0</v>
      </c>
      <c r="O204" s="246">
        <v>0</v>
      </c>
      <c r="P204" s="246">
        <v>0</v>
      </c>
      <c r="Q204" s="246">
        <v>0</v>
      </c>
      <c r="R204" s="443">
        <v>0</v>
      </c>
      <c r="S204" s="444">
        <v>0</v>
      </c>
      <c r="T204" s="445">
        <v>0</v>
      </c>
      <c r="U204" s="444">
        <v>0</v>
      </c>
      <c r="V204" s="444">
        <v>0</v>
      </c>
      <c r="W204" s="444">
        <v>0</v>
      </c>
      <c r="X204" s="444">
        <v>0</v>
      </c>
      <c r="Y204" s="446">
        <v>0</v>
      </c>
      <c r="Z204" s="301"/>
      <c r="AA204" s="245">
        <v>102400</v>
      </c>
      <c r="AB204" s="442">
        <v>0</v>
      </c>
      <c r="AC204" s="442">
        <v>0</v>
      </c>
      <c r="AD204" s="246">
        <v>19</v>
      </c>
      <c r="AE204" s="246">
        <v>0</v>
      </c>
      <c r="AF204" s="246">
        <v>0</v>
      </c>
      <c r="AH204" s="21"/>
      <c r="AI204" s="320"/>
      <c r="AJ204" s="320"/>
      <c r="AK204" s="320"/>
      <c r="AL204" s="20"/>
      <c r="AM204" s="20"/>
      <c r="AN204" s="63"/>
      <c r="AO204" s="21"/>
      <c r="AP204" s="320"/>
      <c r="AQ204" s="320"/>
      <c r="AR204" s="466"/>
      <c r="AS204" s="20"/>
      <c r="AT204" s="20"/>
      <c r="AU204" s="63"/>
      <c r="AV204" s="20"/>
      <c r="AW204" s="20"/>
      <c r="AX204" s="20"/>
      <c r="AY204" s="20"/>
      <c r="AZ204" s="20"/>
      <c r="BA204" s="20"/>
      <c r="BB204" s="63"/>
    </row>
    <row r="205" spans="1:56" x14ac:dyDescent="0.3">
      <c r="A205" s="199" t="s">
        <v>1939</v>
      </c>
      <c r="B205" s="199" t="s">
        <v>18</v>
      </c>
      <c r="C205" s="199" t="s">
        <v>1020</v>
      </c>
      <c r="D205" s="441" t="s">
        <v>1020</v>
      </c>
      <c r="E205" s="441" t="s">
        <v>9</v>
      </c>
      <c r="F205" s="441" t="s">
        <v>1020</v>
      </c>
      <c r="G205" s="441" t="s">
        <v>1020</v>
      </c>
      <c r="H205" s="245">
        <v>102400</v>
      </c>
      <c r="I205" s="246" t="s">
        <v>1020</v>
      </c>
      <c r="J205" s="246" t="s">
        <v>1020</v>
      </c>
      <c r="K205" s="442" t="s">
        <v>1020</v>
      </c>
      <c r="L205" s="322" t="s">
        <v>1020</v>
      </c>
      <c r="M205" s="246" t="s">
        <v>1020</v>
      </c>
      <c r="N205" s="246" t="s">
        <v>1020</v>
      </c>
      <c r="O205" s="246" t="s">
        <v>1020</v>
      </c>
      <c r="P205" s="246" t="s">
        <v>1020</v>
      </c>
      <c r="Q205" s="246" t="s">
        <v>1020</v>
      </c>
      <c r="R205" s="443" t="s">
        <v>1020</v>
      </c>
      <c r="S205" s="444" t="s">
        <v>1020</v>
      </c>
      <c r="T205" s="445" t="s">
        <v>1020</v>
      </c>
      <c r="U205" s="444" t="s">
        <v>1020</v>
      </c>
      <c r="V205" s="444" t="s">
        <v>1020</v>
      </c>
      <c r="W205" s="444" t="s">
        <v>1020</v>
      </c>
      <c r="X205" s="444" t="s">
        <v>1020</v>
      </c>
      <c r="Y205" s="446" t="s">
        <v>1020</v>
      </c>
      <c r="Z205" s="244"/>
      <c r="AA205" s="245">
        <v>102400</v>
      </c>
      <c r="AB205" s="442">
        <v>0</v>
      </c>
      <c r="AC205" s="442">
        <v>0</v>
      </c>
      <c r="AD205" s="246">
        <v>19</v>
      </c>
      <c r="AE205" s="246">
        <v>0</v>
      </c>
      <c r="AF205" s="246">
        <v>0</v>
      </c>
      <c r="AH205" s="21"/>
      <c r="AI205" s="320"/>
      <c r="AJ205" s="320"/>
      <c r="AK205" s="320"/>
      <c r="AL205" s="20"/>
      <c r="AM205" s="20"/>
      <c r="AN205" s="63"/>
      <c r="AO205" s="21"/>
      <c r="AP205" s="320"/>
      <c r="AQ205" s="320"/>
      <c r="AR205" s="466"/>
      <c r="AS205" s="20"/>
      <c r="AT205" s="20"/>
      <c r="AU205" s="63"/>
      <c r="AV205" s="20"/>
      <c r="AW205" s="20"/>
      <c r="AX205" s="20"/>
      <c r="AY205" s="20"/>
      <c r="AZ205" s="20"/>
      <c r="BA205" s="20"/>
      <c r="BB205" s="63"/>
    </row>
    <row r="206" spans="1:56" x14ac:dyDescent="0.3">
      <c r="A206" s="21" t="s">
        <v>922</v>
      </c>
      <c r="B206" s="21" t="s">
        <v>14</v>
      </c>
      <c r="C206" s="21" t="s">
        <v>14</v>
      </c>
      <c r="D206" s="299" t="s">
        <v>1998</v>
      </c>
      <c r="E206" s="435" t="s">
        <v>9</v>
      </c>
      <c r="F206" s="299" t="s">
        <v>10</v>
      </c>
      <c r="G206" s="299" t="s">
        <v>38</v>
      </c>
      <c r="H206" s="241">
        <v>337100</v>
      </c>
      <c r="I206" s="20">
        <v>796</v>
      </c>
      <c r="J206" s="20">
        <v>13</v>
      </c>
      <c r="K206" s="417">
        <v>61.230769230769234</v>
      </c>
      <c r="L206" s="243">
        <v>796</v>
      </c>
      <c r="M206" s="20">
        <v>13</v>
      </c>
      <c r="N206" s="20">
        <v>61.230769230769234</v>
      </c>
      <c r="O206" s="20">
        <v>581</v>
      </c>
      <c r="P206" s="20">
        <v>13</v>
      </c>
      <c r="Q206" s="20">
        <v>44.7</v>
      </c>
      <c r="R206" s="414">
        <v>0</v>
      </c>
      <c r="S206" s="378">
        <v>0</v>
      </c>
      <c r="T206" s="415">
        <v>0</v>
      </c>
      <c r="U206" s="378">
        <v>0</v>
      </c>
      <c r="V206" s="378">
        <v>0</v>
      </c>
      <c r="W206" s="378">
        <v>0</v>
      </c>
      <c r="X206" s="378">
        <v>77</v>
      </c>
      <c r="Y206" s="416">
        <v>2</v>
      </c>
      <c r="Z206" s="21"/>
      <c r="AA206" s="241">
        <v>334000</v>
      </c>
      <c r="AB206" s="417">
        <v>59.285714285714285</v>
      </c>
      <c r="AC206" s="417">
        <v>62.333333333333336</v>
      </c>
      <c r="AD206" s="20">
        <v>62</v>
      </c>
      <c r="AE206" s="20">
        <v>7</v>
      </c>
      <c r="AF206" s="20">
        <v>415</v>
      </c>
      <c r="AH206" s="21"/>
      <c r="AI206" s="320"/>
      <c r="AJ206" s="320"/>
      <c r="AK206" s="320"/>
      <c r="AL206" s="20"/>
      <c r="AM206" s="20"/>
      <c r="AN206" s="21"/>
      <c r="AO206" s="21"/>
      <c r="AP206" s="320"/>
      <c r="AQ206" s="320"/>
      <c r="AR206" s="466"/>
      <c r="AS206" s="20"/>
      <c r="AT206" s="20"/>
      <c r="AU206" s="21"/>
      <c r="AV206" s="20"/>
      <c r="AW206" s="20"/>
      <c r="AX206" s="20"/>
      <c r="AY206" s="20"/>
      <c r="AZ206" s="20"/>
      <c r="BA206" s="20"/>
      <c r="BB206" s="21"/>
    </row>
    <row r="207" spans="1:56" x14ac:dyDescent="0.3">
      <c r="A207" s="21" t="s">
        <v>1996</v>
      </c>
      <c r="B207" s="21" t="s">
        <v>12</v>
      </c>
      <c r="C207" s="21" t="s">
        <v>12</v>
      </c>
      <c r="D207" s="299" t="s">
        <v>1998</v>
      </c>
      <c r="E207" s="299" t="s">
        <v>9</v>
      </c>
      <c r="F207" s="299" t="s">
        <v>9</v>
      </c>
      <c r="G207" s="299" t="s">
        <v>1998</v>
      </c>
      <c r="H207" s="241">
        <v>257000</v>
      </c>
      <c r="I207" s="20">
        <v>747</v>
      </c>
      <c r="J207" s="20">
        <v>16</v>
      </c>
      <c r="K207" s="417">
        <v>46.6875</v>
      </c>
      <c r="L207" s="243">
        <v>747</v>
      </c>
      <c r="M207" s="20">
        <v>16</v>
      </c>
      <c r="N207" s="20">
        <v>46.6875</v>
      </c>
      <c r="O207" s="20">
        <v>574</v>
      </c>
      <c r="P207" s="20">
        <v>10</v>
      </c>
      <c r="Q207" s="20">
        <v>57.4</v>
      </c>
      <c r="R207" s="414">
        <v>0</v>
      </c>
      <c r="S207" s="378">
        <v>0</v>
      </c>
      <c r="T207" s="415">
        <v>0</v>
      </c>
      <c r="U207" s="378">
        <v>0</v>
      </c>
      <c r="V207" s="378">
        <v>0</v>
      </c>
      <c r="W207" s="378">
        <v>0</v>
      </c>
      <c r="X207" s="378">
        <v>0</v>
      </c>
      <c r="Y207" s="416">
        <v>0</v>
      </c>
      <c r="Z207" s="21"/>
      <c r="AA207" s="241">
        <v>316900</v>
      </c>
      <c r="AB207" s="417">
        <v>0</v>
      </c>
      <c r="AC207" s="417">
        <v>0</v>
      </c>
      <c r="AD207" s="20">
        <v>68</v>
      </c>
      <c r="AE207" s="20">
        <v>0</v>
      </c>
      <c r="AF207" s="20">
        <v>0</v>
      </c>
      <c r="AH207" s="21"/>
      <c r="AI207" s="320"/>
      <c r="AJ207" s="320"/>
      <c r="AK207" s="320"/>
      <c r="AL207" s="20"/>
      <c r="AM207" s="20"/>
      <c r="AN207" s="21"/>
      <c r="AO207" s="21"/>
      <c r="AP207" s="320"/>
      <c r="AQ207" s="320"/>
      <c r="AR207" s="466"/>
      <c r="AS207" s="20"/>
      <c r="AT207" s="20"/>
      <c r="AU207" s="21"/>
      <c r="AV207" s="20"/>
      <c r="AW207" s="20"/>
      <c r="AX207" s="20"/>
      <c r="AY207" s="20"/>
      <c r="AZ207" s="20"/>
      <c r="BA207" s="20"/>
      <c r="BB207" s="21"/>
    </row>
    <row r="208" spans="1:56" x14ac:dyDescent="0.3">
      <c r="A208" s="21" t="s">
        <v>934</v>
      </c>
      <c r="B208" s="21" t="s">
        <v>26</v>
      </c>
      <c r="C208" s="21" t="s">
        <v>26</v>
      </c>
      <c r="D208" s="299" t="s">
        <v>1998</v>
      </c>
      <c r="E208" s="299" t="s">
        <v>9</v>
      </c>
      <c r="F208" s="299" t="s">
        <v>9</v>
      </c>
      <c r="G208" s="299" t="s">
        <v>1998</v>
      </c>
      <c r="H208" s="241">
        <v>441600</v>
      </c>
      <c r="I208" s="20">
        <v>1524</v>
      </c>
      <c r="J208" s="20">
        <v>19</v>
      </c>
      <c r="K208" s="417">
        <v>80.21052631578948</v>
      </c>
      <c r="L208" s="243">
        <v>1524</v>
      </c>
      <c r="M208" s="20">
        <v>19</v>
      </c>
      <c r="N208" s="20">
        <v>80.21052631578948</v>
      </c>
      <c r="O208" s="20">
        <v>1227</v>
      </c>
      <c r="P208" s="20">
        <v>14</v>
      </c>
      <c r="Q208" s="20">
        <v>87.6</v>
      </c>
      <c r="R208" s="414">
        <v>47</v>
      </c>
      <c r="S208" s="378">
        <v>2</v>
      </c>
      <c r="T208" s="415">
        <v>23.5</v>
      </c>
      <c r="U208" s="378">
        <v>1933</v>
      </c>
      <c r="V208" s="378">
        <v>20</v>
      </c>
      <c r="W208" s="378">
        <v>96.65</v>
      </c>
      <c r="X208" s="378">
        <v>726</v>
      </c>
      <c r="Y208" s="416">
        <v>10</v>
      </c>
      <c r="Z208" s="20"/>
      <c r="AA208" s="241">
        <v>513299.99999999994</v>
      </c>
      <c r="AB208" s="417">
        <v>96.125</v>
      </c>
      <c r="AC208" s="417">
        <v>107</v>
      </c>
      <c r="AD208" s="20">
        <v>90</v>
      </c>
      <c r="AE208" s="20">
        <v>8</v>
      </c>
      <c r="AF208" s="20">
        <v>769</v>
      </c>
      <c r="AH208" s="21"/>
      <c r="AI208" s="320"/>
      <c r="AJ208" s="320"/>
      <c r="AK208" s="320"/>
      <c r="AL208" s="20"/>
      <c r="AM208" s="20"/>
      <c r="AN208" s="21"/>
      <c r="AO208" s="21"/>
      <c r="AP208" s="320"/>
      <c r="AQ208" s="320"/>
      <c r="AR208" s="466"/>
      <c r="AS208" s="20"/>
      <c r="AT208" s="20"/>
      <c r="AU208" s="21"/>
      <c r="AV208" s="20"/>
      <c r="AW208" s="20"/>
      <c r="AX208" s="20"/>
      <c r="AY208" s="20"/>
      <c r="AZ208" s="20"/>
      <c r="BA208" s="20"/>
      <c r="BB208" s="21"/>
    </row>
    <row r="209" spans="1:61" x14ac:dyDescent="0.3">
      <c r="A209" s="21" t="s">
        <v>1032</v>
      </c>
      <c r="B209" s="21" t="s">
        <v>14</v>
      </c>
      <c r="C209" s="21" t="s">
        <v>14</v>
      </c>
      <c r="D209" s="299" t="s">
        <v>1998</v>
      </c>
      <c r="E209" s="299" t="s">
        <v>9</v>
      </c>
      <c r="F209" s="299" t="s">
        <v>9</v>
      </c>
      <c r="G209" s="299" t="s">
        <v>1998</v>
      </c>
      <c r="H209" s="241">
        <v>408700</v>
      </c>
      <c r="I209" s="20">
        <v>1633</v>
      </c>
      <c r="J209" s="20">
        <v>22</v>
      </c>
      <c r="K209" s="417">
        <v>74.227272727272734</v>
      </c>
      <c r="L209" s="243">
        <v>1633</v>
      </c>
      <c r="M209" s="20">
        <v>22</v>
      </c>
      <c r="N209" s="20">
        <v>74.227272727272734</v>
      </c>
      <c r="O209" s="20">
        <v>1539</v>
      </c>
      <c r="P209" s="20">
        <v>22</v>
      </c>
      <c r="Q209" s="20">
        <v>70</v>
      </c>
      <c r="R209" s="414">
        <v>1098</v>
      </c>
      <c r="S209" s="378">
        <v>15</v>
      </c>
      <c r="T209" s="415">
        <v>73.2</v>
      </c>
      <c r="U209" s="378">
        <v>170</v>
      </c>
      <c r="V209" s="378">
        <v>3</v>
      </c>
      <c r="W209" s="378">
        <v>56.67</v>
      </c>
      <c r="X209" s="378">
        <v>0</v>
      </c>
      <c r="Y209" s="416">
        <v>0</v>
      </c>
      <c r="Z209" s="20"/>
      <c r="AA209" s="241">
        <v>436100</v>
      </c>
      <c r="AB209" s="417">
        <v>86.875</v>
      </c>
      <c r="AC209" s="417">
        <v>87.333333333333329</v>
      </c>
      <c r="AD209" s="20">
        <v>58</v>
      </c>
      <c r="AE209" s="20">
        <v>8</v>
      </c>
      <c r="AF209" s="20">
        <v>695</v>
      </c>
      <c r="AH209" s="21"/>
      <c r="AI209" s="320"/>
      <c r="AJ209" s="320"/>
      <c r="AK209" s="320"/>
      <c r="AL209" s="20"/>
      <c r="AM209" s="20"/>
      <c r="AN209" s="21"/>
      <c r="AO209" s="21"/>
      <c r="AP209" s="320"/>
      <c r="AQ209" s="320"/>
      <c r="AR209" s="466"/>
      <c r="AS209" s="20"/>
      <c r="AT209" s="20"/>
      <c r="AU209" s="21"/>
      <c r="AV209" s="20"/>
      <c r="AW209" s="20"/>
      <c r="AX209" s="20"/>
      <c r="AY209" s="20"/>
      <c r="AZ209" s="20"/>
      <c r="BA209" s="20"/>
      <c r="BB209" s="21"/>
    </row>
    <row r="210" spans="1:61" x14ac:dyDescent="0.3">
      <c r="A210" s="199" t="s">
        <v>1332</v>
      </c>
      <c r="B210" s="199" t="s">
        <v>2</v>
      </c>
      <c r="C210" s="199" t="s">
        <v>2</v>
      </c>
      <c r="D210" s="441" t="s">
        <v>1998</v>
      </c>
      <c r="E210" s="441" t="s">
        <v>9</v>
      </c>
      <c r="F210" s="441" t="s">
        <v>9</v>
      </c>
      <c r="G210" s="441" t="s">
        <v>1998</v>
      </c>
      <c r="H210" s="245">
        <v>150300</v>
      </c>
      <c r="I210" s="246">
        <v>39</v>
      </c>
      <c r="J210" s="246">
        <v>1</v>
      </c>
      <c r="K210" s="442">
        <v>39</v>
      </c>
      <c r="L210" s="322">
        <v>39</v>
      </c>
      <c r="M210" s="246">
        <v>1</v>
      </c>
      <c r="N210" s="246">
        <v>39</v>
      </c>
      <c r="O210" s="246">
        <v>0</v>
      </c>
      <c r="P210" s="246">
        <v>0</v>
      </c>
      <c r="Q210" s="246">
        <v>0</v>
      </c>
      <c r="R210" s="443">
        <v>0</v>
      </c>
      <c r="S210" s="444">
        <v>0</v>
      </c>
      <c r="T210" s="445">
        <v>0</v>
      </c>
      <c r="U210" s="444">
        <v>0</v>
      </c>
      <c r="V210" s="444">
        <v>0</v>
      </c>
      <c r="W210" s="444">
        <v>0</v>
      </c>
      <c r="X210" s="444">
        <v>0</v>
      </c>
      <c r="Y210" s="446">
        <v>0</v>
      </c>
      <c r="Z210" s="199"/>
      <c r="AA210" s="245">
        <v>150300</v>
      </c>
      <c r="AB210" s="442">
        <v>0</v>
      </c>
      <c r="AC210" s="442">
        <v>0</v>
      </c>
      <c r="AD210" s="246">
        <v>28</v>
      </c>
      <c r="AE210" s="246">
        <v>0</v>
      </c>
      <c r="AF210" s="246">
        <v>0</v>
      </c>
      <c r="AH210" s="21"/>
      <c r="AI210" s="320"/>
      <c r="AJ210" s="320"/>
      <c r="AK210" s="320"/>
      <c r="AL210" s="20"/>
      <c r="AM210" s="20"/>
      <c r="AN210" s="21"/>
      <c r="AO210" s="21"/>
      <c r="AP210" s="320"/>
      <c r="AQ210" s="320"/>
      <c r="AR210" s="466"/>
      <c r="AS210" s="20"/>
      <c r="AT210" s="20"/>
      <c r="AU210" s="21"/>
      <c r="AV210" s="20"/>
      <c r="AW210" s="20"/>
      <c r="AX210" s="20"/>
      <c r="AY210" s="20"/>
      <c r="AZ210" s="20"/>
      <c r="BA210" s="20"/>
      <c r="BB210" s="21"/>
    </row>
    <row r="211" spans="1:61" x14ac:dyDescent="0.3">
      <c r="A211" s="21" t="s">
        <v>1335</v>
      </c>
      <c r="B211" s="21" t="s">
        <v>3</v>
      </c>
      <c r="C211" s="21" t="s">
        <v>3</v>
      </c>
      <c r="D211" s="299" t="s">
        <v>1998</v>
      </c>
      <c r="E211" s="435" t="s">
        <v>9</v>
      </c>
      <c r="F211" s="299" t="s">
        <v>1974</v>
      </c>
      <c r="G211" s="299" t="s">
        <v>38</v>
      </c>
      <c r="H211" s="241">
        <v>344400</v>
      </c>
      <c r="I211" s="20">
        <v>688</v>
      </c>
      <c r="J211" s="20">
        <v>11</v>
      </c>
      <c r="K211" s="417">
        <v>62.545454545454547</v>
      </c>
      <c r="L211" s="243">
        <v>688</v>
      </c>
      <c r="M211" s="20">
        <v>11</v>
      </c>
      <c r="N211" s="20">
        <v>62.545454545454547</v>
      </c>
      <c r="O211" s="20">
        <v>1192</v>
      </c>
      <c r="P211" s="20">
        <v>18</v>
      </c>
      <c r="Q211" s="20">
        <v>66.2</v>
      </c>
      <c r="R211" s="414">
        <v>886</v>
      </c>
      <c r="S211" s="378">
        <v>16</v>
      </c>
      <c r="T211" s="415">
        <v>55.4</v>
      </c>
      <c r="U211" s="378">
        <v>1147</v>
      </c>
      <c r="V211" s="378">
        <v>16</v>
      </c>
      <c r="W211" s="378">
        <v>71.69</v>
      </c>
      <c r="X211" s="378">
        <v>609</v>
      </c>
      <c r="Y211" s="416">
        <v>12</v>
      </c>
      <c r="Z211" s="21"/>
      <c r="AA211" s="241">
        <v>356900</v>
      </c>
      <c r="AB211" s="417">
        <v>74.666666666666671</v>
      </c>
      <c r="AC211" s="417">
        <v>74.666666666666671</v>
      </c>
      <c r="AD211" s="20">
        <v>63</v>
      </c>
      <c r="AE211" s="20">
        <v>3</v>
      </c>
      <c r="AF211" s="20">
        <v>224</v>
      </c>
      <c r="AH211" s="21"/>
      <c r="AI211" s="320"/>
      <c r="AJ211" s="320"/>
      <c r="AK211" s="320"/>
      <c r="AL211" s="20"/>
      <c r="AM211" s="20"/>
      <c r="AN211" s="21"/>
      <c r="AO211" s="21"/>
      <c r="AP211" s="320"/>
      <c r="AQ211" s="320"/>
      <c r="AR211" s="466"/>
      <c r="AS211" s="20"/>
      <c r="AT211" s="20"/>
      <c r="AU211" s="21"/>
      <c r="AV211" s="20"/>
      <c r="AW211" s="20"/>
      <c r="AX211" s="20"/>
      <c r="AY211" s="20"/>
      <c r="AZ211" s="20"/>
      <c r="BA211" s="20"/>
      <c r="BB211" s="21"/>
    </row>
    <row r="212" spans="1:61" x14ac:dyDescent="0.3">
      <c r="A212" s="21" t="s">
        <v>1337</v>
      </c>
      <c r="B212" s="21" t="s">
        <v>18</v>
      </c>
      <c r="C212" s="21" t="s">
        <v>18</v>
      </c>
      <c r="D212" s="299" t="s">
        <v>1998</v>
      </c>
      <c r="E212" s="435" t="s">
        <v>9</v>
      </c>
      <c r="F212" s="299" t="s">
        <v>1971</v>
      </c>
      <c r="G212" s="299" t="s">
        <v>38</v>
      </c>
      <c r="H212" s="241">
        <v>323100</v>
      </c>
      <c r="I212" s="20">
        <v>1115</v>
      </c>
      <c r="J212" s="20">
        <v>19</v>
      </c>
      <c r="K212" s="417">
        <v>58.684210526315788</v>
      </c>
      <c r="L212" s="243">
        <v>1115</v>
      </c>
      <c r="M212" s="20">
        <v>19</v>
      </c>
      <c r="N212" s="20">
        <v>58.684210526315788</v>
      </c>
      <c r="O212" s="20">
        <v>942</v>
      </c>
      <c r="P212" s="20">
        <v>13</v>
      </c>
      <c r="Q212" s="20">
        <v>72.5</v>
      </c>
      <c r="R212" s="414">
        <v>1205</v>
      </c>
      <c r="S212" s="378">
        <v>17</v>
      </c>
      <c r="T212" s="415">
        <v>70.900000000000006</v>
      </c>
      <c r="U212" s="378">
        <v>1276</v>
      </c>
      <c r="V212" s="378">
        <v>20</v>
      </c>
      <c r="W212" s="378">
        <v>63.8</v>
      </c>
      <c r="X212" s="378">
        <v>227</v>
      </c>
      <c r="Y212" s="416">
        <v>4</v>
      </c>
      <c r="Z212" s="21"/>
      <c r="AA212" s="241">
        <v>404100</v>
      </c>
      <c r="AB212" s="417">
        <v>78.75</v>
      </c>
      <c r="AC212" s="417">
        <v>85.333333333333329</v>
      </c>
      <c r="AD212" s="20">
        <v>59</v>
      </c>
      <c r="AE212" s="20">
        <v>8</v>
      </c>
      <c r="AF212" s="20">
        <v>630</v>
      </c>
      <c r="AH212" s="21"/>
      <c r="AI212" s="320"/>
      <c r="AJ212" s="320"/>
      <c r="AK212" s="320"/>
      <c r="AL212" s="20"/>
      <c r="AM212" s="20"/>
      <c r="AN212" s="21"/>
      <c r="AO212" s="21"/>
      <c r="AP212" s="320"/>
      <c r="AQ212" s="320"/>
      <c r="AR212" s="466"/>
      <c r="AS212" s="20"/>
      <c r="AT212" s="20"/>
      <c r="AU212" s="21"/>
      <c r="AV212" s="20"/>
      <c r="AW212" s="20"/>
      <c r="AX212" s="20"/>
      <c r="AY212" s="20"/>
      <c r="AZ212" s="20"/>
      <c r="BA212" s="20"/>
      <c r="BB212" s="21"/>
    </row>
    <row r="213" spans="1:61" x14ac:dyDescent="0.3">
      <c r="A213" s="199" t="s">
        <v>1685</v>
      </c>
      <c r="B213" s="199" t="s">
        <v>20</v>
      </c>
      <c r="C213" s="199" t="s">
        <v>20</v>
      </c>
      <c r="D213" s="441" t="s">
        <v>1998</v>
      </c>
      <c r="E213" s="435" t="s">
        <v>9</v>
      </c>
      <c r="F213" s="441" t="s">
        <v>10</v>
      </c>
      <c r="G213" s="441" t="s">
        <v>38</v>
      </c>
      <c r="H213" s="245">
        <v>123900</v>
      </c>
      <c r="I213" s="246">
        <v>272</v>
      </c>
      <c r="J213" s="246">
        <v>4</v>
      </c>
      <c r="K213" s="442">
        <v>68</v>
      </c>
      <c r="L213" s="322">
        <v>272</v>
      </c>
      <c r="M213" s="246">
        <v>4</v>
      </c>
      <c r="N213" s="246">
        <v>68</v>
      </c>
      <c r="O213" s="246">
        <v>0</v>
      </c>
      <c r="P213" s="246">
        <v>0</v>
      </c>
      <c r="Q213" s="246">
        <v>0</v>
      </c>
      <c r="R213" s="443">
        <v>0</v>
      </c>
      <c r="S213" s="444">
        <v>0</v>
      </c>
      <c r="T213" s="445">
        <v>0</v>
      </c>
      <c r="U213" s="444">
        <v>0</v>
      </c>
      <c r="V213" s="444">
        <v>0</v>
      </c>
      <c r="W213" s="444">
        <v>0</v>
      </c>
      <c r="X213" s="444">
        <v>0</v>
      </c>
      <c r="Y213" s="446">
        <v>0</v>
      </c>
      <c r="Z213" s="246"/>
      <c r="AA213" s="245">
        <v>123900</v>
      </c>
      <c r="AB213" s="442">
        <v>0</v>
      </c>
      <c r="AC213" s="442">
        <v>0</v>
      </c>
      <c r="AD213" s="246">
        <v>23</v>
      </c>
      <c r="AE213" s="246">
        <v>0</v>
      </c>
      <c r="AF213" s="246">
        <v>0</v>
      </c>
      <c r="AH213" s="21"/>
      <c r="AI213" s="320"/>
      <c r="AJ213" s="320"/>
      <c r="AK213" s="320"/>
      <c r="AL213" s="20"/>
      <c r="AM213" s="20"/>
      <c r="AN213" s="21"/>
      <c r="AO213" s="21"/>
      <c r="AP213" s="320"/>
      <c r="AQ213" s="320"/>
      <c r="AR213" s="466"/>
      <c r="AS213" s="20"/>
      <c r="AT213" s="20"/>
      <c r="AU213" s="21"/>
      <c r="AV213" s="20"/>
      <c r="AW213" s="20"/>
      <c r="AX213" s="20"/>
      <c r="AY213" s="20"/>
      <c r="AZ213" s="20"/>
      <c r="BA213" s="20"/>
      <c r="BB213" s="21"/>
    </row>
    <row r="214" spans="1:61" s="200" customFormat="1" x14ac:dyDescent="0.3">
      <c r="A214" s="21" t="s">
        <v>1688</v>
      </c>
      <c r="B214" s="21" t="s">
        <v>12</v>
      </c>
      <c r="C214" s="21" t="s">
        <v>12</v>
      </c>
      <c r="D214" s="299" t="s">
        <v>1998</v>
      </c>
      <c r="E214" s="299" t="s">
        <v>9</v>
      </c>
      <c r="F214" s="299" t="s">
        <v>9</v>
      </c>
      <c r="G214" s="299" t="s">
        <v>1998</v>
      </c>
      <c r="H214" s="241">
        <v>248000</v>
      </c>
      <c r="I214" s="20">
        <v>496</v>
      </c>
      <c r="J214" s="20">
        <v>11</v>
      </c>
      <c r="K214" s="417">
        <v>45.090909090909093</v>
      </c>
      <c r="L214" s="243">
        <v>496</v>
      </c>
      <c r="M214" s="20">
        <v>11</v>
      </c>
      <c r="N214" s="20">
        <v>45.090909090909093</v>
      </c>
      <c r="O214" s="20">
        <v>0</v>
      </c>
      <c r="P214" s="20">
        <v>0</v>
      </c>
      <c r="Q214" s="20">
        <v>0</v>
      </c>
      <c r="R214" s="414">
        <v>0</v>
      </c>
      <c r="S214" s="378">
        <v>0</v>
      </c>
      <c r="T214" s="415">
        <v>0</v>
      </c>
      <c r="U214" s="378">
        <v>0</v>
      </c>
      <c r="V214" s="378">
        <v>0</v>
      </c>
      <c r="W214" s="378">
        <v>0</v>
      </c>
      <c r="X214" s="378">
        <v>0</v>
      </c>
      <c r="Y214" s="416">
        <v>0</v>
      </c>
      <c r="Z214" s="21"/>
      <c r="AA214" s="241">
        <v>248300</v>
      </c>
      <c r="AB214" s="417">
        <v>3</v>
      </c>
      <c r="AC214" s="417">
        <v>3</v>
      </c>
      <c r="AD214" s="20">
        <v>92</v>
      </c>
      <c r="AE214" s="20">
        <v>1</v>
      </c>
      <c r="AF214" s="20">
        <v>3</v>
      </c>
      <c r="AG214"/>
      <c r="AH214" s="21"/>
      <c r="AI214" s="320"/>
      <c r="AJ214" s="320"/>
      <c r="AK214" s="320"/>
      <c r="AL214" s="20"/>
      <c r="AM214" s="20"/>
      <c r="AN214" s="63"/>
      <c r="AO214" s="21"/>
      <c r="AP214" s="320"/>
      <c r="AQ214" s="320"/>
      <c r="AR214" s="466"/>
      <c r="AS214" s="20"/>
      <c r="AT214" s="20"/>
      <c r="AU214" s="63"/>
      <c r="AV214" s="20"/>
      <c r="AW214" s="20"/>
      <c r="AX214" s="20"/>
      <c r="AY214" s="20"/>
      <c r="AZ214" s="20"/>
      <c r="BA214" s="20"/>
      <c r="BB214" s="63"/>
      <c r="BC214"/>
      <c r="BD214"/>
      <c r="BE214"/>
      <c r="BF214"/>
      <c r="BG214"/>
      <c r="BH214"/>
      <c r="BI214"/>
    </row>
    <row r="215" spans="1:61" x14ac:dyDescent="0.3">
      <c r="A215" s="199" t="s">
        <v>1346</v>
      </c>
      <c r="B215" s="199" t="s">
        <v>23</v>
      </c>
      <c r="C215" s="199" t="s">
        <v>23</v>
      </c>
      <c r="D215" s="441" t="s">
        <v>1998</v>
      </c>
      <c r="E215" s="441" t="s">
        <v>9</v>
      </c>
      <c r="F215" s="441" t="s">
        <v>9</v>
      </c>
      <c r="G215" s="441" t="s">
        <v>1998</v>
      </c>
      <c r="H215" s="245">
        <v>123900</v>
      </c>
      <c r="I215" s="246">
        <v>0</v>
      </c>
      <c r="J215" s="246">
        <v>0</v>
      </c>
      <c r="K215" s="442" t="s">
        <v>1020</v>
      </c>
      <c r="L215" s="322">
        <v>0</v>
      </c>
      <c r="M215" s="246">
        <v>0</v>
      </c>
      <c r="N215" s="246">
        <v>0</v>
      </c>
      <c r="O215" s="246">
        <v>0</v>
      </c>
      <c r="P215" s="246">
        <v>0</v>
      </c>
      <c r="Q215" s="246">
        <v>0</v>
      </c>
      <c r="R215" s="443">
        <v>0</v>
      </c>
      <c r="S215" s="444">
        <v>0</v>
      </c>
      <c r="T215" s="445">
        <v>0</v>
      </c>
      <c r="U215" s="444">
        <v>0</v>
      </c>
      <c r="V215" s="444">
        <v>0</v>
      </c>
      <c r="W215" s="444">
        <v>0</v>
      </c>
      <c r="X215" s="444">
        <v>0</v>
      </c>
      <c r="Y215" s="446">
        <v>0</v>
      </c>
      <c r="Z215" s="199"/>
      <c r="AA215" s="245">
        <v>123900</v>
      </c>
      <c r="AB215" s="442">
        <v>0</v>
      </c>
      <c r="AC215" s="442">
        <v>0</v>
      </c>
      <c r="AD215" s="246">
        <v>23</v>
      </c>
      <c r="AE215" s="246">
        <v>0</v>
      </c>
      <c r="AF215" s="246">
        <v>0</v>
      </c>
      <c r="AH215" s="21"/>
      <c r="AI215" s="320"/>
      <c r="AJ215" s="320"/>
      <c r="AK215" s="320"/>
      <c r="AL215" s="20"/>
      <c r="AM215" s="20"/>
      <c r="AN215" s="63"/>
      <c r="AO215" s="21"/>
      <c r="AP215" s="320"/>
      <c r="AQ215" s="320"/>
      <c r="AR215" s="466"/>
      <c r="AS215" s="20"/>
      <c r="AT215" s="20"/>
      <c r="AU215" s="63"/>
      <c r="AV215" s="20"/>
      <c r="AW215" s="20"/>
      <c r="AX215" s="20"/>
      <c r="AY215" s="20"/>
      <c r="AZ215" s="20"/>
      <c r="BA215" s="20"/>
      <c r="BB215" s="63"/>
    </row>
    <row r="216" spans="1:61" x14ac:dyDescent="0.3">
      <c r="A216" s="21" t="s">
        <v>1347</v>
      </c>
      <c r="B216" s="21" t="s">
        <v>41</v>
      </c>
      <c r="C216" s="21" t="s">
        <v>41</v>
      </c>
      <c r="D216" s="299" t="s">
        <v>1998</v>
      </c>
      <c r="E216" s="435" t="s">
        <v>9</v>
      </c>
      <c r="F216" s="299" t="s">
        <v>9</v>
      </c>
      <c r="G216" s="299" t="s">
        <v>1998</v>
      </c>
      <c r="H216" s="241">
        <v>345800</v>
      </c>
      <c r="I216" s="20">
        <v>1256</v>
      </c>
      <c r="J216" s="20">
        <v>20</v>
      </c>
      <c r="K216" s="417">
        <v>62.8</v>
      </c>
      <c r="L216" s="243">
        <v>1256</v>
      </c>
      <c r="M216" s="20">
        <v>20</v>
      </c>
      <c r="N216" s="20">
        <v>62.8</v>
      </c>
      <c r="O216" s="20">
        <v>0</v>
      </c>
      <c r="P216" s="20">
        <v>0</v>
      </c>
      <c r="Q216" s="20">
        <v>0</v>
      </c>
      <c r="R216" s="414">
        <v>1089</v>
      </c>
      <c r="S216" s="378">
        <v>17</v>
      </c>
      <c r="T216" s="415">
        <v>64.099999999999994</v>
      </c>
      <c r="U216" s="378">
        <v>752</v>
      </c>
      <c r="V216" s="378">
        <v>13</v>
      </c>
      <c r="W216" s="378">
        <v>57.85</v>
      </c>
      <c r="X216" s="378">
        <v>164</v>
      </c>
      <c r="Y216" s="416">
        <v>3</v>
      </c>
      <c r="Z216" s="298"/>
      <c r="AA216" s="241">
        <v>285400</v>
      </c>
      <c r="AB216" s="417">
        <v>51.5</v>
      </c>
      <c r="AC216" s="417">
        <v>56.666666666666664</v>
      </c>
      <c r="AD216" s="20">
        <v>37</v>
      </c>
      <c r="AE216" s="20">
        <v>8</v>
      </c>
      <c r="AF216" s="20">
        <v>412</v>
      </c>
      <c r="AH216" s="21"/>
      <c r="AI216" s="320"/>
      <c r="AJ216" s="320"/>
      <c r="AK216" s="320"/>
      <c r="AL216" s="20"/>
      <c r="AM216" s="20"/>
      <c r="AN216" s="25"/>
      <c r="AO216" s="21"/>
      <c r="AP216" s="320"/>
      <c r="AQ216" s="320"/>
      <c r="AR216" s="466"/>
      <c r="AS216" s="20"/>
      <c r="AT216" s="20"/>
      <c r="AU216" s="25"/>
      <c r="AV216" s="20"/>
      <c r="AW216" s="20"/>
      <c r="AX216" s="20"/>
      <c r="AY216" s="20"/>
      <c r="AZ216" s="20"/>
      <c r="BA216" s="20"/>
      <c r="BB216" s="25"/>
    </row>
    <row r="217" spans="1:61" x14ac:dyDescent="0.3">
      <c r="A217" s="21" t="s">
        <v>1348</v>
      </c>
      <c r="B217" s="21" t="s">
        <v>13</v>
      </c>
      <c r="C217" s="21" t="s">
        <v>13</v>
      </c>
      <c r="D217" s="299" t="s">
        <v>1998</v>
      </c>
      <c r="E217" s="299" t="s">
        <v>9</v>
      </c>
      <c r="F217" s="299" t="s">
        <v>9</v>
      </c>
      <c r="G217" s="299" t="s">
        <v>1998</v>
      </c>
      <c r="H217" s="241">
        <v>364600</v>
      </c>
      <c r="I217" s="20">
        <v>596</v>
      </c>
      <c r="J217" s="20">
        <v>9</v>
      </c>
      <c r="K217" s="417">
        <v>66.222222222222229</v>
      </c>
      <c r="L217" s="243">
        <v>596</v>
      </c>
      <c r="M217" s="20">
        <v>9</v>
      </c>
      <c r="N217" s="20">
        <v>66.222222222222229</v>
      </c>
      <c r="O217" s="20">
        <v>560</v>
      </c>
      <c r="P217" s="20">
        <v>9</v>
      </c>
      <c r="Q217" s="20">
        <v>62.2</v>
      </c>
      <c r="R217" s="414">
        <v>211</v>
      </c>
      <c r="S217" s="378">
        <v>4</v>
      </c>
      <c r="T217" s="415">
        <v>52.8</v>
      </c>
      <c r="U217" s="378">
        <v>0</v>
      </c>
      <c r="V217" s="378">
        <v>0</v>
      </c>
      <c r="W217" s="378">
        <v>0</v>
      </c>
      <c r="X217" s="378">
        <v>0</v>
      </c>
      <c r="Y217" s="416">
        <v>0</v>
      </c>
      <c r="Z217" s="21"/>
      <c r="AA217" s="241">
        <v>355200</v>
      </c>
      <c r="AB217" s="417">
        <v>62.875</v>
      </c>
      <c r="AC217" s="417">
        <v>79.666666666666671</v>
      </c>
      <c r="AD217" s="20">
        <v>51</v>
      </c>
      <c r="AE217" s="20">
        <v>8</v>
      </c>
      <c r="AF217" s="20">
        <v>503</v>
      </c>
      <c r="AH217" s="21"/>
      <c r="AI217" s="320"/>
      <c r="AJ217" s="320"/>
      <c r="AK217" s="320"/>
      <c r="AL217" s="20"/>
      <c r="AM217" s="20"/>
      <c r="AN217" s="25"/>
      <c r="AO217" s="21"/>
      <c r="AP217" s="320"/>
      <c r="AQ217" s="320"/>
      <c r="AR217" s="466"/>
      <c r="AS217" s="20"/>
      <c r="AT217" s="20"/>
      <c r="AU217" s="25"/>
      <c r="AV217" s="20"/>
      <c r="AW217" s="20"/>
      <c r="AX217" s="20"/>
      <c r="AY217" s="20"/>
      <c r="AZ217" s="20"/>
      <c r="BA217" s="20"/>
      <c r="BB217" s="25"/>
    </row>
    <row r="218" spans="1:61" s="200" customFormat="1" x14ac:dyDescent="0.3">
      <c r="A218" s="21" t="s">
        <v>1349</v>
      </c>
      <c r="B218" s="21" t="s">
        <v>16</v>
      </c>
      <c r="C218" s="21" t="s">
        <v>16</v>
      </c>
      <c r="D218" s="299" t="s">
        <v>1998</v>
      </c>
      <c r="E218" s="299" t="s">
        <v>9</v>
      </c>
      <c r="F218" s="299" t="s">
        <v>9</v>
      </c>
      <c r="G218" s="299" t="s">
        <v>1998</v>
      </c>
      <c r="H218" s="241">
        <v>328600</v>
      </c>
      <c r="I218" s="20">
        <v>1134</v>
      </c>
      <c r="J218" s="20">
        <v>19</v>
      </c>
      <c r="K218" s="417">
        <v>59.684210526315788</v>
      </c>
      <c r="L218" s="243">
        <v>1134</v>
      </c>
      <c r="M218" s="20">
        <v>19</v>
      </c>
      <c r="N218" s="20">
        <v>59.684210526315788</v>
      </c>
      <c r="O218" s="20">
        <v>558</v>
      </c>
      <c r="P218" s="20">
        <v>10</v>
      </c>
      <c r="Q218" s="20">
        <v>55.8</v>
      </c>
      <c r="R218" s="414">
        <v>0</v>
      </c>
      <c r="S218" s="378">
        <v>0</v>
      </c>
      <c r="T218" s="415">
        <v>0</v>
      </c>
      <c r="U218" s="378">
        <v>603</v>
      </c>
      <c r="V218" s="378">
        <v>11</v>
      </c>
      <c r="W218" s="378">
        <v>54.82</v>
      </c>
      <c r="X218" s="378">
        <v>1058</v>
      </c>
      <c r="Y218" s="416">
        <v>21</v>
      </c>
      <c r="Z218" s="21"/>
      <c r="AA218" s="241">
        <v>275700</v>
      </c>
      <c r="AB218" s="417">
        <v>58.25</v>
      </c>
      <c r="AC218" s="417">
        <v>49.333333333333336</v>
      </c>
      <c r="AD218" s="20">
        <v>41</v>
      </c>
      <c r="AE218" s="20">
        <v>8</v>
      </c>
      <c r="AF218" s="20">
        <v>466</v>
      </c>
      <c r="AG218"/>
      <c r="AH218" s="21"/>
      <c r="AI218" s="320"/>
      <c r="AJ218" s="320"/>
      <c r="AK218" s="320"/>
      <c r="AL218" s="20"/>
      <c r="AM218" s="20"/>
      <c r="AN218" s="21"/>
      <c r="AO218" s="21"/>
      <c r="AP218" s="320"/>
      <c r="AQ218" s="320"/>
      <c r="AR218" s="466"/>
      <c r="AS218" s="20"/>
      <c r="AT218" s="20"/>
      <c r="AU218" s="21"/>
      <c r="AV218" s="20"/>
      <c r="AW218" s="20"/>
      <c r="AX218" s="20"/>
      <c r="AY218" s="20"/>
      <c r="AZ218" s="20"/>
      <c r="BA218" s="20"/>
      <c r="BB218" s="21"/>
      <c r="BC218"/>
      <c r="BD218"/>
      <c r="BE218"/>
      <c r="BF218"/>
      <c r="BG218"/>
      <c r="BH218"/>
      <c r="BI218"/>
    </row>
    <row r="219" spans="1:61" x14ac:dyDescent="0.3">
      <c r="A219" s="21" t="s">
        <v>1350</v>
      </c>
      <c r="B219" s="21" t="s">
        <v>22</v>
      </c>
      <c r="C219" s="21" t="s">
        <v>22</v>
      </c>
      <c r="D219" s="299" t="s">
        <v>1998</v>
      </c>
      <c r="E219" s="299" t="s">
        <v>1971</v>
      </c>
      <c r="F219" s="299" t="s">
        <v>1971</v>
      </c>
      <c r="G219" s="299" t="s">
        <v>1998</v>
      </c>
      <c r="H219" s="241">
        <v>265400</v>
      </c>
      <c r="I219" s="20">
        <v>723</v>
      </c>
      <c r="J219" s="20">
        <v>15</v>
      </c>
      <c r="K219" s="417">
        <v>48.2</v>
      </c>
      <c r="L219" s="243">
        <v>723</v>
      </c>
      <c r="M219" s="20">
        <v>15</v>
      </c>
      <c r="N219" s="20">
        <v>48.2</v>
      </c>
      <c r="O219" s="20">
        <v>0</v>
      </c>
      <c r="P219" s="20">
        <v>0</v>
      </c>
      <c r="Q219" s="20">
        <v>0</v>
      </c>
      <c r="R219" s="414">
        <v>135</v>
      </c>
      <c r="S219" s="378">
        <v>3</v>
      </c>
      <c r="T219" s="415">
        <v>45</v>
      </c>
      <c r="U219" s="378">
        <v>0</v>
      </c>
      <c r="V219" s="378">
        <v>0</v>
      </c>
      <c r="W219" s="378">
        <v>0</v>
      </c>
      <c r="X219" s="378">
        <v>0</v>
      </c>
      <c r="Y219" s="416">
        <v>0</v>
      </c>
      <c r="Z219" s="21"/>
      <c r="AA219" s="241">
        <v>265400</v>
      </c>
      <c r="AB219" s="417">
        <v>58</v>
      </c>
      <c r="AC219" s="417">
        <v>58</v>
      </c>
      <c r="AD219" s="20">
        <v>44</v>
      </c>
      <c r="AE219" s="20">
        <v>1</v>
      </c>
      <c r="AF219" s="20">
        <v>58</v>
      </c>
      <c r="AH219" s="21"/>
      <c r="AI219" s="320"/>
      <c r="AJ219" s="320"/>
      <c r="AK219" s="320"/>
      <c r="AL219" s="20"/>
      <c r="AM219" s="20"/>
      <c r="AN219" s="21"/>
      <c r="AO219" s="21"/>
      <c r="AP219" s="320"/>
      <c r="AQ219" s="320"/>
      <c r="AR219" s="466"/>
      <c r="AS219" s="20"/>
      <c r="AT219" s="20"/>
      <c r="AU219" s="21"/>
      <c r="AV219" s="20"/>
      <c r="AW219" s="20"/>
      <c r="AX219" s="20"/>
      <c r="AY219" s="20"/>
      <c r="AZ219" s="20"/>
      <c r="BA219" s="20"/>
      <c r="BB219" s="21"/>
    </row>
    <row r="220" spans="1:61" x14ac:dyDescent="0.3">
      <c r="A220" s="21" t="s">
        <v>1354</v>
      </c>
      <c r="B220" s="21" t="s">
        <v>21</v>
      </c>
      <c r="C220" s="21" t="s">
        <v>21</v>
      </c>
      <c r="D220" s="299" t="s">
        <v>1998</v>
      </c>
      <c r="E220" s="299" t="s">
        <v>9</v>
      </c>
      <c r="F220" s="299" t="s">
        <v>9</v>
      </c>
      <c r="G220" s="299" t="s">
        <v>1998</v>
      </c>
      <c r="H220" s="241">
        <v>320700</v>
      </c>
      <c r="I220" s="20">
        <v>932</v>
      </c>
      <c r="J220" s="20">
        <v>16</v>
      </c>
      <c r="K220" s="417">
        <v>58.25</v>
      </c>
      <c r="L220" s="243">
        <v>932</v>
      </c>
      <c r="M220" s="20">
        <v>16</v>
      </c>
      <c r="N220" s="20">
        <v>58.25</v>
      </c>
      <c r="O220" s="20">
        <v>872</v>
      </c>
      <c r="P220" s="20">
        <v>16</v>
      </c>
      <c r="Q220" s="20">
        <v>54.5</v>
      </c>
      <c r="R220" s="414">
        <v>0</v>
      </c>
      <c r="S220" s="378">
        <v>0</v>
      </c>
      <c r="T220" s="415">
        <v>0</v>
      </c>
      <c r="U220" s="378">
        <v>531</v>
      </c>
      <c r="V220" s="378">
        <v>10</v>
      </c>
      <c r="W220" s="378">
        <v>53.1</v>
      </c>
      <c r="X220" s="378">
        <v>37</v>
      </c>
      <c r="Y220" s="416">
        <v>1</v>
      </c>
      <c r="Z220" s="20"/>
      <c r="AA220" s="241">
        <v>291700</v>
      </c>
      <c r="AB220" s="417">
        <v>53.714285714285715</v>
      </c>
      <c r="AC220" s="417">
        <v>51.666666666666664</v>
      </c>
      <c r="AD220" s="20">
        <v>81</v>
      </c>
      <c r="AE220" s="20">
        <v>7</v>
      </c>
      <c r="AF220" s="20">
        <v>376</v>
      </c>
      <c r="AH220" s="21"/>
      <c r="AI220" s="320"/>
      <c r="AJ220" s="320"/>
      <c r="AK220" s="320"/>
      <c r="AL220" s="20"/>
      <c r="AM220" s="20"/>
      <c r="AN220" s="21"/>
      <c r="AO220" s="21"/>
      <c r="AP220" s="320"/>
      <c r="AQ220" s="320"/>
      <c r="AR220" s="466"/>
      <c r="AS220" s="20"/>
      <c r="AT220" s="20"/>
      <c r="AU220" s="21"/>
      <c r="AV220" s="20"/>
      <c r="AW220" s="20"/>
      <c r="AX220" s="20"/>
      <c r="AY220" s="20"/>
      <c r="AZ220" s="20"/>
      <c r="BA220" s="20"/>
      <c r="BB220" s="21"/>
    </row>
    <row r="221" spans="1:61" x14ac:dyDescent="0.3">
      <c r="A221" s="21" t="s">
        <v>1360</v>
      </c>
      <c r="B221" s="21" t="s">
        <v>17</v>
      </c>
      <c r="C221" s="21" t="s">
        <v>17</v>
      </c>
      <c r="D221" s="299" t="s">
        <v>1998</v>
      </c>
      <c r="E221" s="299" t="s">
        <v>9</v>
      </c>
      <c r="F221" s="299" t="s">
        <v>9</v>
      </c>
      <c r="G221" s="299" t="s">
        <v>1998</v>
      </c>
      <c r="H221" s="241">
        <v>425300</v>
      </c>
      <c r="I221" s="20">
        <v>929</v>
      </c>
      <c r="J221" s="20">
        <v>12</v>
      </c>
      <c r="K221" s="417">
        <v>77.416666666666671</v>
      </c>
      <c r="L221" s="243">
        <v>929</v>
      </c>
      <c r="M221" s="20">
        <v>12</v>
      </c>
      <c r="N221" s="20">
        <v>77.416666666666671</v>
      </c>
      <c r="O221" s="20">
        <v>1805</v>
      </c>
      <c r="P221" s="20">
        <v>22</v>
      </c>
      <c r="Q221" s="20">
        <v>82</v>
      </c>
      <c r="R221" s="414">
        <v>1002</v>
      </c>
      <c r="S221" s="378">
        <v>15</v>
      </c>
      <c r="T221" s="415">
        <v>66.8</v>
      </c>
      <c r="U221" s="378">
        <v>715</v>
      </c>
      <c r="V221" s="378">
        <v>13</v>
      </c>
      <c r="W221" s="378">
        <v>55</v>
      </c>
      <c r="X221" s="378">
        <v>303</v>
      </c>
      <c r="Y221" s="416">
        <v>7</v>
      </c>
      <c r="Z221" s="21"/>
      <c r="AA221" s="241">
        <v>527400</v>
      </c>
      <c r="AB221" s="417">
        <v>102</v>
      </c>
      <c r="AC221" s="417">
        <v>124</v>
      </c>
      <c r="AD221" s="20">
        <v>51</v>
      </c>
      <c r="AE221" s="20">
        <v>6</v>
      </c>
      <c r="AF221" s="20">
        <v>612</v>
      </c>
      <c r="AH221" s="21"/>
      <c r="AI221" s="320"/>
      <c r="AJ221" s="320"/>
      <c r="AK221" s="320"/>
      <c r="AL221" s="20"/>
      <c r="AM221" s="20"/>
      <c r="AN221" s="21"/>
      <c r="AO221" s="21"/>
      <c r="AP221" s="320"/>
      <c r="AQ221" s="320"/>
      <c r="AR221" s="466"/>
      <c r="AS221" s="20"/>
      <c r="AT221" s="20"/>
      <c r="AU221" s="21"/>
      <c r="AV221" s="20"/>
      <c r="AW221" s="20"/>
      <c r="AX221" s="20"/>
      <c r="AY221" s="20"/>
      <c r="AZ221" s="20"/>
      <c r="BA221" s="20"/>
      <c r="BB221" s="21"/>
    </row>
    <row r="222" spans="1:61" s="202" customFormat="1" x14ac:dyDescent="0.3">
      <c r="A222" s="21" t="s">
        <v>999</v>
      </c>
      <c r="B222" s="21" t="s">
        <v>14</v>
      </c>
      <c r="C222" s="21" t="s">
        <v>14</v>
      </c>
      <c r="D222" s="299" t="s">
        <v>1998</v>
      </c>
      <c r="E222" s="299" t="s">
        <v>9</v>
      </c>
      <c r="F222" s="299" t="s">
        <v>9</v>
      </c>
      <c r="G222" s="299" t="s">
        <v>1998</v>
      </c>
      <c r="H222" s="241">
        <v>376700</v>
      </c>
      <c r="I222" s="20">
        <v>1437</v>
      </c>
      <c r="J222" s="20">
        <v>21</v>
      </c>
      <c r="K222" s="417">
        <v>68.428571428571431</v>
      </c>
      <c r="L222" s="243">
        <v>1437</v>
      </c>
      <c r="M222" s="20">
        <v>21</v>
      </c>
      <c r="N222" s="20">
        <v>68.428571428571431</v>
      </c>
      <c r="O222" s="20">
        <v>1494</v>
      </c>
      <c r="P222" s="20">
        <v>20</v>
      </c>
      <c r="Q222" s="20">
        <v>74.7</v>
      </c>
      <c r="R222" s="414">
        <v>679</v>
      </c>
      <c r="S222" s="378">
        <v>9</v>
      </c>
      <c r="T222" s="415">
        <v>75.400000000000006</v>
      </c>
      <c r="U222" s="378">
        <v>241</v>
      </c>
      <c r="V222" s="378">
        <v>4</v>
      </c>
      <c r="W222" s="378">
        <v>60.25</v>
      </c>
      <c r="X222" s="378">
        <v>0</v>
      </c>
      <c r="Y222" s="416">
        <v>0</v>
      </c>
      <c r="Z222" s="21"/>
      <c r="AA222" s="241">
        <v>346700</v>
      </c>
      <c r="AB222" s="417">
        <v>63.25</v>
      </c>
      <c r="AC222" s="417">
        <v>63.666666666666664</v>
      </c>
      <c r="AD222" s="20">
        <v>50</v>
      </c>
      <c r="AE222" s="20">
        <v>8</v>
      </c>
      <c r="AF222" s="20">
        <v>506</v>
      </c>
      <c r="AG222"/>
      <c r="AH222" s="21"/>
      <c r="AI222" s="320"/>
      <c r="AJ222" s="320"/>
      <c r="AK222" s="320"/>
      <c r="AL222" s="20"/>
      <c r="AM222" s="20"/>
      <c r="AN222" s="21"/>
      <c r="AO222" s="21"/>
      <c r="AP222" s="320"/>
      <c r="AQ222" s="320"/>
      <c r="AR222" s="466"/>
      <c r="AS222" s="20"/>
      <c r="AT222" s="20"/>
      <c r="AU222" s="21"/>
      <c r="AV222" s="20"/>
      <c r="AW222" s="20"/>
      <c r="AX222" s="20"/>
      <c r="AY222" s="20"/>
      <c r="AZ222" s="20"/>
      <c r="BA222" s="20"/>
      <c r="BB222" s="21"/>
      <c r="BC222"/>
      <c r="BD222"/>
      <c r="BE222"/>
      <c r="BF222"/>
    </row>
    <row r="223" spans="1:61" x14ac:dyDescent="0.3">
      <c r="A223" s="199" t="s">
        <v>1691</v>
      </c>
      <c r="B223" s="199" t="s">
        <v>3</v>
      </c>
      <c r="C223" s="199" t="s">
        <v>3</v>
      </c>
      <c r="D223" s="441" t="s">
        <v>1998</v>
      </c>
      <c r="E223" s="435" t="s">
        <v>1974</v>
      </c>
      <c r="F223" s="441" t="s">
        <v>9</v>
      </c>
      <c r="G223" s="441" t="s">
        <v>38</v>
      </c>
      <c r="H223" s="245">
        <v>123900</v>
      </c>
      <c r="I223" s="246">
        <v>0</v>
      </c>
      <c r="J223" s="246">
        <v>0</v>
      </c>
      <c r="K223" s="442" t="s">
        <v>1020</v>
      </c>
      <c r="L223" s="322">
        <v>0</v>
      </c>
      <c r="M223" s="246">
        <v>0</v>
      </c>
      <c r="N223" s="246">
        <v>0</v>
      </c>
      <c r="O223" s="246">
        <v>0</v>
      </c>
      <c r="P223" s="246">
        <v>0</v>
      </c>
      <c r="Q223" s="246">
        <v>0</v>
      </c>
      <c r="R223" s="443">
        <v>0</v>
      </c>
      <c r="S223" s="444">
        <v>0</v>
      </c>
      <c r="T223" s="445">
        <v>0</v>
      </c>
      <c r="U223" s="444">
        <v>0</v>
      </c>
      <c r="V223" s="444">
        <v>0</v>
      </c>
      <c r="W223" s="444">
        <v>0</v>
      </c>
      <c r="X223" s="444">
        <v>0</v>
      </c>
      <c r="Y223" s="446">
        <v>0</v>
      </c>
      <c r="Z223" s="372"/>
      <c r="AA223" s="245">
        <v>123900</v>
      </c>
      <c r="AB223" s="442">
        <v>0</v>
      </c>
      <c r="AC223" s="442">
        <v>0</v>
      </c>
      <c r="AD223" s="246">
        <v>23</v>
      </c>
      <c r="AE223" s="246">
        <v>0</v>
      </c>
      <c r="AF223" s="246">
        <v>0</v>
      </c>
      <c r="AH223" s="21"/>
      <c r="AI223" s="320"/>
      <c r="AJ223" s="320"/>
      <c r="AK223" s="320"/>
      <c r="AL223" s="20"/>
      <c r="AM223" s="20"/>
      <c r="AN223" s="21"/>
      <c r="AO223" s="21"/>
      <c r="AP223" s="320"/>
      <c r="AQ223" s="320"/>
      <c r="AR223" s="466"/>
      <c r="AS223" s="20"/>
      <c r="AT223" s="20"/>
      <c r="AU223" s="21"/>
      <c r="AV223" s="20"/>
      <c r="AW223" s="20"/>
      <c r="AX223" s="20"/>
      <c r="AY223" s="20"/>
      <c r="AZ223" s="20"/>
      <c r="BA223" s="20"/>
      <c r="BB223" s="21"/>
      <c r="BF223" s="202"/>
    </row>
    <row r="224" spans="1:61" x14ac:dyDescent="0.3">
      <c r="A224" s="21" t="s">
        <v>1365</v>
      </c>
      <c r="B224" s="21" t="s">
        <v>2</v>
      </c>
      <c r="C224" s="21" t="s">
        <v>2</v>
      </c>
      <c r="D224" s="299" t="s">
        <v>1998</v>
      </c>
      <c r="E224" s="435" t="s">
        <v>9</v>
      </c>
      <c r="F224" s="299" t="s">
        <v>1972</v>
      </c>
      <c r="G224" s="299" t="s">
        <v>38</v>
      </c>
      <c r="H224" s="241">
        <v>333300</v>
      </c>
      <c r="I224" s="20">
        <v>787</v>
      </c>
      <c r="J224" s="20">
        <v>13</v>
      </c>
      <c r="K224" s="417">
        <v>60.53846153846154</v>
      </c>
      <c r="L224" s="243">
        <v>787</v>
      </c>
      <c r="M224" s="20">
        <v>13</v>
      </c>
      <c r="N224" s="20">
        <v>60.53846153846154</v>
      </c>
      <c r="O224" s="20">
        <v>211</v>
      </c>
      <c r="P224" s="20">
        <v>5</v>
      </c>
      <c r="Q224" s="20">
        <v>42.2</v>
      </c>
      <c r="R224" s="414">
        <v>0</v>
      </c>
      <c r="S224" s="378">
        <v>0</v>
      </c>
      <c r="T224" s="415">
        <v>0</v>
      </c>
      <c r="U224" s="378">
        <v>0</v>
      </c>
      <c r="V224" s="378">
        <v>0</v>
      </c>
      <c r="W224" s="378">
        <v>0</v>
      </c>
      <c r="X224" s="378">
        <v>0</v>
      </c>
      <c r="Y224" s="416">
        <v>0</v>
      </c>
      <c r="Z224" s="280"/>
      <c r="AA224" s="241">
        <v>280900</v>
      </c>
      <c r="AB224" s="417">
        <v>49</v>
      </c>
      <c r="AC224" s="417">
        <v>33</v>
      </c>
      <c r="AD224" s="20">
        <v>116</v>
      </c>
      <c r="AE224" s="20">
        <v>5</v>
      </c>
      <c r="AF224" s="20">
        <v>245</v>
      </c>
      <c r="AH224" s="21"/>
      <c r="AI224" s="320"/>
      <c r="AJ224" s="320"/>
      <c r="AK224" s="320"/>
      <c r="AL224" s="20"/>
      <c r="AM224" s="20"/>
      <c r="AN224" s="21"/>
      <c r="AO224" s="21"/>
      <c r="AP224" s="320"/>
      <c r="AQ224" s="320"/>
      <c r="AR224" s="466"/>
      <c r="AS224" s="20"/>
      <c r="AT224" s="20"/>
      <c r="AU224" s="21"/>
      <c r="AV224" s="20"/>
      <c r="AW224" s="20"/>
      <c r="AX224" s="20"/>
      <c r="AY224" s="20"/>
      <c r="AZ224" s="20"/>
      <c r="BA224" s="20"/>
      <c r="BB224" s="21"/>
    </row>
    <row r="225" spans="1:54" x14ac:dyDescent="0.3">
      <c r="A225" s="21" t="s">
        <v>1366</v>
      </c>
      <c r="B225" s="21" t="s">
        <v>24</v>
      </c>
      <c r="C225" s="21" t="s">
        <v>24</v>
      </c>
      <c r="D225" s="299" t="s">
        <v>1998</v>
      </c>
      <c r="E225" s="299" t="s">
        <v>9</v>
      </c>
      <c r="F225" s="299" t="s">
        <v>9</v>
      </c>
      <c r="G225" s="299" t="s">
        <v>1998</v>
      </c>
      <c r="H225" s="241">
        <v>330100</v>
      </c>
      <c r="I225" s="20">
        <v>1319</v>
      </c>
      <c r="J225" s="20">
        <v>22</v>
      </c>
      <c r="K225" s="417">
        <v>59.954545454545453</v>
      </c>
      <c r="L225" s="243">
        <v>1319</v>
      </c>
      <c r="M225" s="20">
        <v>22</v>
      </c>
      <c r="N225" s="20">
        <v>59.954545454545453</v>
      </c>
      <c r="O225" s="20">
        <v>1483</v>
      </c>
      <c r="P225" s="20">
        <v>19</v>
      </c>
      <c r="Q225" s="20">
        <v>78.099999999999994</v>
      </c>
      <c r="R225" s="414">
        <v>1008</v>
      </c>
      <c r="S225" s="378">
        <v>11</v>
      </c>
      <c r="T225" s="415">
        <v>91.6</v>
      </c>
      <c r="U225" s="378">
        <v>2041</v>
      </c>
      <c r="V225" s="378">
        <v>21</v>
      </c>
      <c r="W225" s="378">
        <v>97.19</v>
      </c>
      <c r="X225" s="378">
        <v>1712</v>
      </c>
      <c r="Y225" s="416">
        <v>22</v>
      </c>
      <c r="Z225" s="280"/>
      <c r="AA225" s="241">
        <v>397700</v>
      </c>
      <c r="AB225" s="417">
        <v>101.75</v>
      </c>
      <c r="AC225" s="417">
        <v>85.666666666666671</v>
      </c>
      <c r="AD225" s="20">
        <v>50</v>
      </c>
      <c r="AE225" s="20">
        <v>4</v>
      </c>
      <c r="AF225" s="20">
        <v>407</v>
      </c>
      <c r="AH225" s="21"/>
      <c r="AI225" s="320"/>
      <c r="AJ225" s="320"/>
      <c r="AK225" s="320"/>
      <c r="AL225" s="20"/>
      <c r="AM225" s="20"/>
      <c r="AN225" s="21"/>
      <c r="AO225" s="21"/>
      <c r="AP225" s="320"/>
      <c r="AQ225" s="320"/>
      <c r="AR225" s="466"/>
      <c r="AS225" s="20"/>
      <c r="AT225" s="20"/>
      <c r="AU225" s="21"/>
      <c r="AV225" s="20"/>
      <c r="AW225" s="20"/>
      <c r="AX225" s="20"/>
      <c r="AY225" s="20"/>
      <c r="AZ225" s="20"/>
      <c r="BA225" s="20"/>
      <c r="BB225" s="21"/>
    </row>
    <row r="226" spans="1:54" x14ac:dyDescent="0.3">
      <c r="A226" s="199" t="s">
        <v>1731</v>
      </c>
      <c r="B226" s="199" t="s">
        <v>24</v>
      </c>
      <c r="C226" s="199" t="s">
        <v>24</v>
      </c>
      <c r="D226" s="441" t="s">
        <v>1998</v>
      </c>
      <c r="E226" s="435" t="s">
        <v>9</v>
      </c>
      <c r="F226" s="441" t="s">
        <v>1974</v>
      </c>
      <c r="G226" s="441" t="s">
        <v>38</v>
      </c>
      <c r="H226" s="245">
        <v>123900</v>
      </c>
      <c r="I226" s="246">
        <v>0</v>
      </c>
      <c r="J226" s="246">
        <v>0</v>
      </c>
      <c r="K226" s="442" t="s">
        <v>1020</v>
      </c>
      <c r="L226" s="322">
        <v>0</v>
      </c>
      <c r="M226" s="246">
        <v>0</v>
      </c>
      <c r="N226" s="246">
        <v>0</v>
      </c>
      <c r="O226" s="246">
        <v>0</v>
      </c>
      <c r="P226" s="246">
        <v>0</v>
      </c>
      <c r="Q226" s="246">
        <v>0</v>
      </c>
      <c r="R226" s="443">
        <v>0</v>
      </c>
      <c r="S226" s="444">
        <v>0</v>
      </c>
      <c r="T226" s="445">
        <v>0</v>
      </c>
      <c r="U226" s="444">
        <v>0</v>
      </c>
      <c r="V226" s="444">
        <v>0</v>
      </c>
      <c r="W226" s="444">
        <v>0</v>
      </c>
      <c r="X226" s="444">
        <v>0</v>
      </c>
      <c r="Y226" s="446">
        <v>0</v>
      </c>
      <c r="Z226" s="372"/>
      <c r="AA226" s="245">
        <v>123900</v>
      </c>
      <c r="AB226" s="442">
        <v>0</v>
      </c>
      <c r="AC226" s="442">
        <v>0</v>
      </c>
      <c r="AD226" s="246">
        <v>23</v>
      </c>
      <c r="AE226" s="246">
        <v>0</v>
      </c>
      <c r="AF226" s="246">
        <v>0</v>
      </c>
      <c r="AH226" s="21"/>
      <c r="AI226" s="320"/>
      <c r="AJ226" s="320"/>
      <c r="AK226" s="320"/>
      <c r="AL226" s="20"/>
      <c r="AM226" s="20"/>
      <c r="AN226" s="21"/>
      <c r="AO226" s="21"/>
      <c r="AP226" s="320"/>
      <c r="AQ226" s="320"/>
      <c r="AR226" s="466"/>
      <c r="AS226" s="20"/>
      <c r="AT226" s="20"/>
      <c r="AU226" s="21"/>
      <c r="AV226" s="20"/>
      <c r="AW226" s="20"/>
      <c r="AX226" s="20"/>
      <c r="AY226" s="20"/>
      <c r="AZ226" s="20"/>
      <c r="BA226" s="20"/>
      <c r="BB226" s="21"/>
    </row>
    <row r="227" spans="1:54" x14ac:dyDescent="0.3">
      <c r="A227" s="21" t="s">
        <v>1944</v>
      </c>
      <c r="B227" s="21" t="s">
        <v>13</v>
      </c>
      <c r="C227" s="21" t="s">
        <v>1020</v>
      </c>
      <c r="D227" s="299" t="s">
        <v>1020</v>
      </c>
      <c r="E227" s="299" t="s">
        <v>1974</v>
      </c>
      <c r="F227" s="299" t="s">
        <v>1020</v>
      </c>
      <c r="G227" s="299" t="s">
        <v>1020</v>
      </c>
      <c r="H227" s="241">
        <v>390700</v>
      </c>
      <c r="I227" s="20" t="s">
        <v>1020</v>
      </c>
      <c r="J227" s="20" t="s">
        <v>1020</v>
      </c>
      <c r="K227" s="417" t="s">
        <v>1020</v>
      </c>
      <c r="L227" s="243" t="s">
        <v>1020</v>
      </c>
      <c r="M227" s="20" t="s">
        <v>1020</v>
      </c>
      <c r="N227" s="20" t="s">
        <v>1020</v>
      </c>
      <c r="O227" s="20" t="s">
        <v>1020</v>
      </c>
      <c r="P227" s="20" t="s">
        <v>1020</v>
      </c>
      <c r="Q227" s="20" t="s">
        <v>1020</v>
      </c>
      <c r="R227" s="414" t="s">
        <v>1020</v>
      </c>
      <c r="S227" s="378" t="s">
        <v>1020</v>
      </c>
      <c r="T227" s="415" t="s">
        <v>1020</v>
      </c>
      <c r="U227" s="378" t="s">
        <v>1020</v>
      </c>
      <c r="V227" s="378" t="s">
        <v>1020</v>
      </c>
      <c r="W227" s="378" t="s">
        <v>1020</v>
      </c>
      <c r="X227" s="378" t="s">
        <v>1020</v>
      </c>
      <c r="Y227" s="416" t="s">
        <v>1020</v>
      </c>
      <c r="Z227" s="20"/>
      <c r="AA227" s="241">
        <v>357200</v>
      </c>
      <c r="AB227" s="417">
        <v>68.625</v>
      </c>
      <c r="AC227" s="417">
        <v>47</v>
      </c>
      <c r="AD227" s="20">
        <v>131</v>
      </c>
      <c r="AE227" s="20">
        <v>8</v>
      </c>
      <c r="AF227" s="20">
        <v>549</v>
      </c>
      <c r="AH227" s="21"/>
      <c r="AI227" s="320"/>
      <c r="AJ227" s="320"/>
      <c r="AK227" s="320"/>
      <c r="AL227" s="20"/>
      <c r="AM227" s="20"/>
      <c r="AN227" s="21"/>
      <c r="AO227" s="21"/>
      <c r="AP227" s="320"/>
      <c r="AQ227" s="320"/>
      <c r="AR227" s="466"/>
      <c r="AS227" s="20"/>
      <c r="AT227" s="20"/>
      <c r="AU227" s="21"/>
      <c r="AV227" s="20"/>
      <c r="AW227" s="20"/>
      <c r="AX227" s="20"/>
      <c r="AY227" s="20"/>
      <c r="AZ227" s="20"/>
      <c r="BA227" s="20"/>
      <c r="BB227" s="21"/>
    </row>
    <row r="228" spans="1:54" x14ac:dyDescent="0.3">
      <c r="A228" s="21" t="s">
        <v>1368</v>
      </c>
      <c r="B228" s="21" t="s">
        <v>15</v>
      </c>
      <c r="C228" s="21" t="s">
        <v>15</v>
      </c>
      <c r="D228" s="299" t="s">
        <v>1998</v>
      </c>
      <c r="E228" s="299" t="s">
        <v>9</v>
      </c>
      <c r="F228" s="299" t="s">
        <v>9</v>
      </c>
      <c r="G228" s="299" t="s">
        <v>1998</v>
      </c>
      <c r="H228" s="241">
        <v>510900</v>
      </c>
      <c r="I228" s="20">
        <v>1856</v>
      </c>
      <c r="J228" s="20">
        <v>20</v>
      </c>
      <c r="K228" s="417">
        <v>92.8</v>
      </c>
      <c r="L228" s="243">
        <v>1856</v>
      </c>
      <c r="M228" s="20">
        <v>20</v>
      </c>
      <c r="N228" s="20">
        <v>92.8</v>
      </c>
      <c r="O228" s="20">
        <v>1585</v>
      </c>
      <c r="P228" s="20">
        <v>21</v>
      </c>
      <c r="Q228" s="20">
        <v>75.5</v>
      </c>
      <c r="R228" s="414">
        <v>799</v>
      </c>
      <c r="S228" s="378">
        <v>13</v>
      </c>
      <c r="T228" s="415">
        <v>61.5</v>
      </c>
      <c r="U228" s="378">
        <v>1329</v>
      </c>
      <c r="V228" s="378">
        <v>19</v>
      </c>
      <c r="W228" s="378">
        <v>69.95</v>
      </c>
      <c r="X228" s="378">
        <v>163</v>
      </c>
      <c r="Y228" s="416">
        <v>2</v>
      </c>
      <c r="Z228" s="298"/>
      <c r="AA228" s="241">
        <v>438900</v>
      </c>
      <c r="AB228" s="417">
        <v>86.625</v>
      </c>
      <c r="AC228" s="417">
        <v>72</v>
      </c>
      <c r="AD228" s="20">
        <v>121</v>
      </c>
      <c r="AE228" s="20">
        <v>8</v>
      </c>
      <c r="AF228" s="20">
        <v>693</v>
      </c>
      <c r="AH228" s="21"/>
      <c r="AI228" s="320"/>
      <c r="AJ228" s="320"/>
      <c r="AK228" s="320"/>
      <c r="AL228" s="20"/>
      <c r="AM228" s="20"/>
      <c r="AN228" s="21"/>
      <c r="AO228" s="21"/>
      <c r="AP228" s="320"/>
      <c r="AQ228" s="320"/>
      <c r="AR228" s="466"/>
      <c r="AS228" s="20"/>
      <c r="AT228" s="20"/>
      <c r="AU228" s="21"/>
      <c r="AV228" s="20"/>
      <c r="AW228" s="20"/>
      <c r="AX228" s="20"/>
      <c r="AY228" s="20"/>
      <c r="AZ228" s="20"/>
      <c r="BA228" s="20"/>
      <c r="BB228" s="21"/>
    </row>
    <row r="229" spans="1:54" x14ac:dyDescent="0.3">
      <c r="A229" s="21" t="s">
        <v>1554</v>
      </c>
      <c r="B229" s="21" t="s">
        <v>15</v>
      </c>
      <c r="C229" s="21" t="s">
        <v>15</v>
      </c>
      <c r="D229" s="299" t="s">
        <v>1998</v>
      </c>
      <c r="E229" s="299" t="s">
        <v>9</v>
      </c>
      <c r="F229" s="299" t="s">
        <v>9</v>
      </c>
      <c r="G229" s="299" t="s">
        <v>1998</v>
      </c>
      <c r="H229" s="241">
        <v>229400</v>
      </c>
      <c r="I229" s="20">
        <v>324</v>
      </c>
      <c r="J229" s="20">
        <v>7</v>
      </c>
      <c r="K229" s="417">
        <v>46.285714285714285</v>
      </c>
      <c r="L229" s="243">
        <v>324</v>
      </c>
      <c r="M229" s="20">
        <v>7</v>
      </c>
      <c r="N229" s="20">
        <v>46.285714285714285</v>
      </c>
      <c r="O229" s="20">
        <v>53</v>
      </c>
      <c r="P229" s="20">
        <v>1</v>
      </c>
      <c r="Q229" s="20">
        <v>53</v>
      </c>
      <c r="R229" s="414">
        <v>0</v>
      </c>
      <c r="S229" s="378">
        <v>0</v>
      </c>
      <c r="T229" s="415">
        <v>0</v>
      </c>
      <c r="U229" s="378">
        <v>0</v>
      </c>
      <c r="V229" s="378">
        <v>0</v>
      </c>
      <c r="W229" s="378">
        <v>0</v>
      </c>
      <c r="X229" s="378">
        <v>0</v>
      </c>
      <c r="Y229" s="416">
        <v>0</v>
      </c>
      <c r="Z229" s="21"/>
      <c r="AA229" s="241">
        <v>229400</v>
      </c>
      <c r="AB229" s="417">
        <v>0</v>
      </c>
      <c r="AC229" s="417">
        <v>0</v>
      </c>
      <c r="AD229" s="20">
        <v>43</v>
      </c>
      <c r="AE229" s="20">
        <v>0</v>
      </c>
      <c r="AF229" s="20">
        <v>0</v>
      </c>
      <c r="AH229" s="21"/>
      <c r="AI229" s="320"/>
      <c r="AJ229" s="320"/>
      <c r="AK229" s="320"/>
      <c r="AL229" s="20"/>
      <c r="AM229" s="20"/>
      <c r="AN229" s="21"/>
      <c r="AO229" s="21"/>
      <c r="AP229" s="320"/>
      <c r="AQ229" s="320"/>
      <c r="AR229" s="466"/>
      <c r="AS229" s="20"/>
      <c r="AT229" s="20"/>
      <c r="AU229" s="21"/>
      <c r="AV229" s="20"/>
      <c r="AW229" s="20"/>
      <c r="AX229" s="20"/>
      <c r="AY229" s="20"/>
      <c r="AZ229" s="20"/>
      <c r="BA229" s="20"/>
      <c r="BB229" s="21"/>
    </row>
    <row r="230" spans="1:54" x14ac:dyDescent="0.3">
      <c r="A230" s="199" t="s">
        <v>1946</v>
      </c>
      <c r="B230" s="199" t="s">
        <v>18</v>
      </c>
      <c r="C230" s="199" t="s">
        <v>1020</v>
      </c>
      <c r="D230" s="441" t="s">
        <v>1020</v>
      </c>
      <c r="E230" s="441" t="s">
        <v>1974</v>
      </c>
      <c r="F230" s="441" t="s">
        <v>1020</v>
      </c>
      <c r="G230" s="441" t="s">
        <v>1020</v>
      </c>
      <c r="H230" s="245">
        <v>102400</v>
      </c>
      <c r="I230" s="246" t="s">
        <v>1020</v>
      </c>
      <c r="J230" s="246" t="s">
        <v>1020</v>
      </c>
      <c r="K230" s="442" t="s">
        <v>1020</v>
      </c>
      <c r="L230" s="322" t="s">
        <v>1020</v>
      </c>
      <c r="M230" s="246" t="s">
        <v>1020</v>
      </c>
      <c r="N230" s="246" t="s">
        <v>1020</v>
      </c>
      <c r="O230" s="246" t="s">
        <v>1020</v>
      </c>
      <c r="P230" s="246" t="s">
        <v>1020</v>
      </c>
      <c r="Q230" s="246" t="s">
        <v>1020</v>
      </c>
      <c r="R230" s="443" t="s">
        <v>1020</v>
      </c>
      <c r="S230" s="444" t="s">
        <v>1020</v>
      </c>
      <c r="T230" s="445" t="s">
        <v>1020</v>
      </c>
      <c r="U230" s="444" t="s">
        <v>1020</v>
      </c>
      <c r="V230" s="444" t="s">
        <v>1020</v>
      </c>
      <c r="W230" s="444" t="s">
        <v>1020</v>
      </c>
      <c r="X230" s="444" t="s">
        <v>1020</v>
      </c>
      <c r="Y230" s="446" t="s">
        <v>1020</v>
      </c>
      <c r="Z230" s="246"/>
      <c r="AA230" s="245">
        <v>102400</v>
      </c>
      <c r="AB230" s="442">
        <v>0</v>
      </c>
      <c r="AC230" s="442">
        <v>0</v>
      </c>
      <c r="AD230" s="246">
        <v>19</v>
      </c>
      <c r="AE230" s="246">
        <v>0</v>
      </c>
      <c r="AF230" s="246">
        <v>0</v>
      </c>
      <c r="AH230" s="21"/>
      <c r="AI230" s="320"/>
      <c r="AJ230" s="320"/>
      <c r="AK230" s="320"/>
      <c r="AL230" s="20"/>
      <c r="AM230" s="20"/>
      <c r="AN230" s="21"/>
      <c r="AO230" s="21"/>
      <c r="AP230" s="320"/>
      <c r="AQ230" s="320"/>
      <c r="AR230" s="466"/>
      <c r="AS230" s="20"/>
      <c r="AT230" s="20"/>
      <c r="AU230" s="21"/>
      <c r="AV230" s="20"/>
      <c r="AW230" s="20"/>
      <c r="AX230" s="20"/>
      <c r="AY230" s="20"/>
      <c r="AZ230" s="20"/>
      <c r="BA230" s="20"/>
      <c r="BB230" s="21"/>
    </row>
    <row r="231" spans="1:54" x14ac:dyDescent="0.3">
      <c r="A231" s="21" t="s">
        <v>1371</v>
      </c>
      <c r="B231" s="21" t="s">
        <v>13</v>
      </c>
      <c r="C231" s="21" t="s">
        <v>13</v>
      </c>
      <c r="D231" s="299" t="s">
        <v>1998</v>
      </c>
      <c r="E231" s="299" t="s">
        <v>9</v>
      </c>
      <c r="F231" s="299" t="s">
        <v>9</v>
      </c>
      <c r="G231" s="299" t="s">
        <v>1998</v>
      </c>
      <c r="H231" s="241">
        <v>531200</v>
      </c>
      <c r="I231" s="20">
        <v>1833</v>
      </c>
      <c r="J231" s="20">
        <v>19</v>
      </c>
      <c r="K231" s="417">
        <v>96.473684210526315</v>
      </c>
      <c r="L231" s="243">
        <v>1833</v>
      </c>
      <c r="M231" s="20">
        <v>19</v>
      </c>
      <c r="N231" s="20">
        <v>96.473684210526315</v>
      </c>
      <c r="O231" s="20">
        <v>2355</v>
      </c>
      <c r="P231" s="20">
        <v>22</v>
      </c>
      <c r="Q231" s="20">
        <v>107</v>
      </c>
      <c r="R231" s="414">
        <v>1169</v>
      </c>
      <c r="S231" s="378">
        <v>13</v>
      </c>
      <c r="T231" s="415">
        <v>89.9</v>
      </c>
      <c r="U231" s="378">
        <v>2130</v>
      </c>
      <c r="V231" s="378">
        <v>22</v>
      </c>
      <c r="W231" s="378">
        <v>96.82</v>
      </c>
      <c r="X231" s="378">
        <v>1420</v>
      </c>
      <c r="Y231" s="416">
        <v>18</v>
      </c>
      <c r="Z231" s="21"/>
      <c r="AA231" s="241">
        <v>464100</v>
      </c>
      <c r="AB231" s="417">
        <v>85.4</v>
      </c>
      <c r="AC231" s="417">
        <v>82</v>
      </c>
      <c r="AD231" s="20">
        <v>79</v>
      </c>
      <c r="AE231" s="20">
        <v>5</v>
      </c>
      <c r="AF231" s="20">
        <v>427</v>
      </c>
      <c r="AH231" s="21"/>
      <c r="AI231" s="320"/>
      <c r="AJ231" s="320"/>
      <c r="AK231" s="320"/>
      <c r="AL231" s="20"/>
      <c r="AM231" s="20"/>
      <c r="AN231" s="21"/>
      <c r="AO231" s="21"/>
      <c r="AP231" s="320"/>
      <c r="AQ231" s="320"/>
      <c r="AR231" s="466"/>
      <c r="AS231" s="20"/>
      <c r="AT231" s="20"/>
      <c r="AU231" s="21"/>
      <c r="AV231" s="20"/>
      <c r="AW231" s="20"/>
      <c r="AX231" s="20"/>
      <c r="AY231" s="20"/>
      <c r="AZ231" s="20"/>
      <c r="BA231" s="20"/>
      <c r="BB231" s="21"/>
    </row>
    <row r="232" spans="1:54" x14ac:dyDescent="0.3">
      <c r="A232" s="21" t="s">
        <v>1372</v>
      </c>
      <c r="B232" s="21" t="s">
        <v>3</v>
      </c>
      <c r="C232" s="21" t="s">
        <v>3</v>
      </c>
      <c r="D232" s="299" t="s">
        <v>1998</v>
      </c>
      <c r="E232" s="435" t="s">
        <v>9</v>
      </c>
      <c r="F232" s="299" t="s">
        <v>1974</v>
      </c>
      <c r="G232" s="299" t="s">
        <v>38</v>
      </c>
      <c r="H232" s="241">
        <v>460400</v>
      </c>
      <c r="I232" s="20">
        <v>1756</v>
      </c>
      <c r="J232" s="20">
        <v>21</v>
      </c>
      <c r="K232" s="417">
        <v>83.61904761904762</v>
      </c>
      <c r="L232" s="243">
        <v>1756</v>
      </c>
      <c r="M232" s="20">
        <v>21</v>
      </c>
      <c r="N232" s="20">
        <v>83.61904761904762</v>
      </c>
      <c r="O232" s="20">
        <v>300</v>
      </c>
      <c r="P232" s="20">
        <v>5</v>
      </c>
      <c r="Q232" s="20">
        <v>60</v>
      </c>
      <c r="R232" s="414">
        <v>921</v>
      </c>
      <c r="S232" s="378">
        <v>16</v>
      </c>
      <c r="T232" s="415">
        <v>57.6</v>
      </c>
      <c r="U232" s="378">
        <v>925</v>
      </c>
      <c r="V232" s="378">
        <v>19</v>
      </c>
      <c r="W232" s="378">
        <v>48.68</v>
      </c>
      <c r="X232" s="378">
        <v>1236</v>
      </c>
      <c r="Y232" s="416">
        <v>21</v>
      </c>
      <c r="Z232" s="21"/>
      <c r="AA232" s="241">
        <v>423900</v>
      </c>
      <c r="AB232" s="417">
        <v>84.625</v>
      </c>
      <c r="AC232" s="417">
        <v>73.333333333333329</v>
      </c>
      <c r="AD232" s="20">
        <v>77</v>
      </c>
      <c r="AE232" s="20">
        <v>8</v>
      </c>
      <c r="AF232" s="20">
        <v>677</v>
      </c>
      <c r="AH232" s="21"/>
      <c r="AI232" s="320"/>
      <c r="AJ232" s="320"/>
      <c r="AK232" s="320"/>
      <c r="AL232" s="20"/>
      <c r="AM232" s="20"/>
      <c r="AN232" s="21"/>
      <c r="AO232" s="21"/>
      <c r="AP232" s="320"/>
      <c r="AQ232" s="320"/>
      <c r="AR232" s="466"/>
      <c r="AS232" s="20"/>
      <c r="AT232" s="20"/>
      <c r="AU232" s="21"/>
      <c r="AV232" s="20"/>
      <c r="AW232" s="20"/>
      <c r="AX232" s="20"/>
      <c r="AY232" s="20"/>
      <c r="AZ232" s="20"/>
      <c r="BA232" s="20"/>
      <c r="BB232" s="21"/>
    </row>
    <row r="233" spans="1:54" x14ac:dyDescent="0.3">
      <c r="A233" s="21" t="s">
        <v>1373</v>
      </c>
      <c r="B233" s="21" t="s">
        <v>15</v>
      </c>
      <c r="C233" s="21" t="s">
        <v>15</v>
      </c>
      <c r="D233" s="299" t="s">
        <v>1998</v>
      </c>
      <c r="E233" s="299" t="s">
        <v>9</v>
      </c>
      <c r="F233" s="299" t="s">
        <v>9</v>
      </c>
      <c r="G233" s="299" t="s">
        <v>1998</v>
      </c>
      <c r="H233" s="241">
        <v>504300</v>
      </c>
      <c r="I233" s="20">
        <v>1832</v>
      </c>
      <c r="J233" s="20">
        <v>20</v>
      </c>
      <c r="K233" s="417">
        <v>91.6</v>
      </c>
      <c r="L233" s="243">
        <v>1832</v>
      </c>
      <c r="M233" s="20">
        <v>20</v>
      </c>
      <c r="N233" s="20">
        <v>91.6</v>
      </c>
      <c r="O233" s="20">
        <v>2072</v>
      </c>
      <c r="P233" s="20">
        <v>21</v>
      </c>
      <c r="Q233" s="20">
        <v>98.7</v>
      </c>
      <c r="R233" s="414">
        <v>1733</v>
      </c>
      <c r="S233" s="378">
        <v>17</v>
      </c>
      <c r="T233" s="415">
        <v>101.9</v>
      </c>
      <c r="U233" s="378">
        <v>396</v>
      </c>
      <c r="V233" s="378">
        <v>6</v>
      </c>
      <c r="W233" s="378">
        <v>66</v>
      </c>
      <c r="X233" s="378">
        <v>161</v>
      </c>
      <c r="Y233" s="416">
        <v>3</v>
      </c>
      <c r="Z233" s="298"/>
      <c r="AA233" s="241">
        <v>426500</v>
      </c>
      <c r="AB233" s="417">
        <v>78.75</v>
      </c>
      <c r="AC233" s="417">
        <v>59.333333333333336</v>
      </c>
      <c r="AD233" s="20">
        <v>145</v>
      </c>
      <c r="AE233" s="20">
        <v>8</v>
      </c>
      <c r="AF233" s="20">
        <v>630</v>
      </c>
      <c r="AH233" s="21"/>
      <c r="AI233" s="320"/>
      <c r="AJ233" s="320"/>
      <c r="AK233" s="320"/>
      <c r="AL233" s="20"/>
      <c r="AM233" s="20"/>
      <c r="AN233" s="25"/>
      <c r="AO233" s="21"/>
      <c r="AP233" s="320"/>
      <c r="AQ233" s="320"/>
      <c r="AR233" s="466"/>
      <c r="AS233" s="20"/>
      <c r="AT233" s="20"/>
      <c r="AU233" s="25"/>
      <c r="AV233" s="20"/>
      <c r="AW233" s="20"/>
      <c r="AX233" s="20"/>
      <c r="AY233" s="20"/>
      <c r="AZ233" s="20"/>
      <c r="BA233" s="20"/>
      <c r="BB233" s="25"/>
    </row>
    <row r="234" spans="1:54" x14ac:dyDescent="0.3">
      <c r="A234" s="21" t="s">
        <v>929</v>
      </c>
      <c r="B234" s="21" t="s">
        <v>2</v>
      </c>
      <c r="C234" s="21" t="s">
        <v>2</v>
      </c>
      <c r="D234" s="299" t="s">
        <v>1998</v>
      </c>
      <c r="E234" s="435" t="s">
        <v>9</v>
      </c>
      <c r="F234" s="299" t="s">
        <v>1974</v>
      </c>
      <c r="G234" s="299" t="s">
        <v>38</v>
      </c>
      <c r="H234" s="241">
        <v>507000</v>
      </c>
      <c r="I234" s="20">
        <v>2026</v>
      </c>
      <c r="J234" s="20">
        <v>22</v>
      </c>
      <c r="K234" s="417">
        <v>92.090909090909093</v>
      </c>
      <c r="L234" s="243">
        <v>2026</v>
      </c>
      <c r="M234" s="20">
        <v>22</v>
      </c>
      <c r="N234" s="20">
        <v>92.090909090909093</v>
      </c>
      <c r="O234" s="20">
        <v>1111</v>
      </c>
      <c r="P234" s="20">
        <v>18</v>
      </c>
      <c r="Q234" s="20">
        <v>61.7</v>
      </c>
      <c r="R234" s="414">
        <v>890</v>
      </c>
      <c r="S234" s="378">
        <v>14</v>
      </c>
      <c r="T234" s="415">
        <v>63.6</v>
      </c>
      <c r="U234" s="378">
        <v>1126</v>
      </c>
      <c r="V234" s="378">
        <v>19</v>
      </c>
      <c r="W234" s="378">
        <v>59.26</v>
      </c>
      <c r="X234" s="378">
        <v>598</v>
      </c>
      <c r="Y234" s="416">
        <v>10</v>
      </c>
      <c r="Z234" s="280"/>
      <c r="AA234" s="241">
        <v>483000</v>
      </c>
      <c r="AB234" s="417">
        <v>92.375</v>
      </c>
      <c r="AC234" s="417">
        <v>81.666666666666671</v>
      </c>
      <c r="AD234" s="20">
        <v>112</v>
      </c>
      <c r="AE234" s="20">
        <v>8</v>
      </c>
      <c r="AF234" s="20">
        <v>739</v>
      </c>
      <c r="AH234" s="21"/>
      <c r="AI234" s="320"/>
      <c r="AJ234" s="320"/>
      <c r="AK234" s="320"/>
      <c r="AL234" s="20"/>
      <c r="AM234" s="20"/>
      <c r="AN234" s="25"/>
      <c r="AO234" s="21"/>
      <c r="AP234" s="320"/>
      <c r="AQ234" s="320"/>
      <c r="AR234" s="466"/>
      <c r="AS234" s="20"/>
      <c r="AT234" s="20"/>
      <c r="AU234" s="25"/>
      <c r="AV234" s="20"/>
      <c r="AW234" s="20"/>
      <c r="AX234" s="20"/>
      <c r="AY234" s="20"/>
      <c r="AZ234" s="20"/>
      <c r="BA234" s="20"/>
      <c r="BB234" s="25"/>
    </row>
    <row r="235" spans="1:54" x14ac:dyDescent="0.3">
      <c r="A235" s="21" t="s">
        <v>1375</v>
      </c>
      <c r="B235" s="21" t="s">
        <v>21</v>
      </c>
      <c r="C235" s="21" t="s">
        <v>21</v>
      </c>
      <c r="D235" s="299" t="s">
        <v>1998</v>
      </c>
      <c r="E235" s="299" t="s">
        <v>9</v>
      </c>
      <c r="F235" s="299" t="s">
        <v>9</v>
      </c>
      <c r="G235" s="299" t="s">
        <v>1998</v>
      </c>
      <c r="H235" s="241">
        <v>324200</v>
      </c>
      <c r="I235" s="20">
        <v>942</v>
      </c>
      <c r="J235" s="20">
        <v>16</v>
      </c>
      <c r="K235" s="417">
        <v>58.875</v>
      </c>
      <c r="L235" s="243">
        <v>942</v>
      </c>
      <c r="M235" s="20">
        <v>16</v>
      </c>
      <c r="N235" s="20">
        <v>58.875</v>
      </c>
      <c r="O235" s="20">
        <v>1460</v>
      </c>
      <c r="P235" s="20">
        <v>22</v>
      </c>
      <c r="Q235" s="20">
        <v>66.400000000000006</v>
      </c>
      <c r="R235" s="414">
        <v>587</v>
      </c>
      <c r="S235" s="378">
        <v>9</v>
      </c>
      <c r="T235" s="415">
        <v>65.2</v>
      </c>
      <c r="U235" s="378">
        <v>0</v>
      </c>
      <c r="V235" s="378">
        <v>0</v>
      </c>
      <c r="W235" s="378">
        <v>0</v>
      </c>
      <c r="X235" s="378">
        <v>0</v>
      </c>
      <c r="Y235" s="416">
        <v>0</v>
      </c>
      <c r="Z235" s="20"/>
      <c r="AA235" s="241">
        <v>417400</v>
      </c>
      <c r="AB235" s="417">
        <v>85.25</v>
      </c>
      <c r="AC235" s="417">
        <v>79.666666666666671</v>
      </c>
      <c r="AD235" s="20">
        <v>69</v>
      </c>
      <c r="AE235" s="20">
        <v>8</v>
      </c>
      <c r="AF235" s="20">
        <v>682</v>
      </c>
      <c r="AH235" s="21"/>
      <c r="AI235" s="320"/>
      <c r="AJ235" s="320"/>
      <c r="AK235" s="320"/>
      <c r="AL235" s="20"/>
      <c r="AM235" s="20"/>
      <c r="AN235" s="21"/>
      <c r="AO235" s="21"/>
      <c r="AP235" s="320"/>
      <c r="AQ235" s="320"/>
      <c r="AR235" s="466"/>
      <c r="AS235" s="20"/>
      <c r="AT235" s="20"/>
      <c r="AU235" s="21"/>
      <c r="AV235" s="20"/>
      <c r="AW235" s="20"/>
      <c r="AX235" s="20"/>
      <c r="AY235" s="20"/>
      <c r="AZ235" s="20"/>
      <c r="BA235" s="20"/>
      <c r="BB235" s="21"/>
    </row>
    <row r="236" spans="1:54" x14ac:dyDescent="0.3">
      <c r="A236" s="21" t="s">
        <v>1381</v>
      </c>
      <c r="B236" s="21" t="s">
        <v>25</v>
      </c>
      <c r="C236" s="21" t="s">
        <v>25</v>
      </c>
      <c r="D236" s="299" t="s">
        <v>1998</v>
      </c>
      <c r="E236" s="299" t="s">
        <v>9</v>
      </c>
      <c r="F236" s="299" t="s">
        <v>9</v>
      </c>
      <c r="G236" s="299" t="s">
        <v>1998</v>
      </c>
      <c r="H236" s="241">
        <v>272300</v>
      </c>
      <c r="I236" s="20">
        <v>645</v>
      </c>
      <c r="J236" s="20">
        <v>13</v>
      </c>
      <c r="K236" s="417">
        <v>49.615384615384613</v>
      </c>
      <c r="L236" s="243">
        <v>645</v>
      </c>
      <c r="M236" s="20">
        <v>13</v>
      </c>
      <c r="N236" s="20">
        <v>49.615384615384613</v>
      </c>
      <c r="O236" s="20">
        <v>1405</v>
      </c>
      <c r="P236" s="20">
        <v>19</v>
      </c>
      <c r="Q236" s="20">
        <v>73.900000000000006</v>
      </c>
      <c r="R236" s="414">
        <v>617</v>
      </c>
      <c r="S236" s="378">
        <v>10</v>
      </c>
      <c r="T236" s="415">
        <v>61.7</v>
      </c>
      <c r="U236" s="378">
        <v>253</v>
      </c>
      <c r="V236" s="378">
        <v>4</v>
      </c>
      <c r="W236" s="378">
        <v>63.25</v>
      </c>
      <c r="X236" s="378">
        <v>0</v>
      </c>
      <c r="Y236" s="416">
        <v>0</v>
      </c>
      <c r="Z236" s="21"/>
      <c r="AA236" s="241">
        <v>214100</v>
      </c>
      <c r="AB236" s="417">
        <v>32.799999999999997</v>
      </c>
      <c r="AC236" s="417">
        <v>43.666666666666664</v>
      </c>
      <c r="AD236" s="20">
        <v>14</v>
      </c>
      <c r="AE236" s="20">
        <v>5</v>
      </c>
      <c r="AF236" s="20">
        <v>164</v>
      </c>
      <c r="AH236" s="21"/>
      <c r="AI236" s="320"/>
      <c r="AJ236" s="320"/>
      <c r="AK236" s="320"/>
      <c r="AL236" s="20"/>
      <c r="AM236" s="20"/>
      <c r="AN236" s="63"/>
      <c r="AO236" s="21"/>
      <c r="AP236" s="320"/>
      <c r="AQ236" s="320"/>
      <c r="AR236" s="466"/>
      <c r="AS236" s="20"/>
      <c r="AT236" s="20"/>
      <c r="AU236" s="63"/>
      <c r="AV236" s="20"/>
      <c r="AW236" s="20"/>
      <c r="AX236" s="20"/>
      <c r="AY236" s="20"/>
      <c r="AZ236" s="20"/>
      <c r="BA236" s="20"/>
      <c r="BB236" s="63"/>
    </row>
    <row r="237" spans="1:54" x14ac:dyDescent="0.3">
      <c r="A237" s="21" t="s">
        <v>1383</v>
      </c>
      <c r="B237" s="21" t="s">
        <v>14</v>
      </c>
      <c r="C237" s="21" t="s">
        <v>14</v>
      </c>
      <c r="D237" s="299" t="s">
        <v>1998</v>
      </c>
      <c r="E237" s="299" t="s">
        <v>9</v>
      </c>
      <c r="F237" s="299" t="s">
        <v>9</v>
      </c>
      <c r="G237" s="299" t="s">
        <v>1998</v>
      </c>
      <c r="H237" s="241">
        <v>233400</v>
      </c>
      <c r="I237" s="20">
        <v>159</v>
      </c>
      <c r="J237" s="20">
        <v>3</v>
      </c>
      <c r="K237" s="417">
        <v>53</v>
      </c>
      <c r="L237" s="243">
        <v>159</v>
      </c>
      <c r="M237" s="20">
        <v>3</v>
      </c>
      <c r="N237" s="20">
        <v>53</v>
      </c>
      <c r="O237" s="20">
        <v>430</v>
      </c>
      <c r="P237" s="20">
        <v>9</v>
      </c>
      <c r="Q237" s="20">
        <v>47.8</v>
      </c>
      <c r="R237" s="414">
        <v>154</v>
      </c>
      <c r="S237" s="378">
        <v>4</v>
      </c>
      <c r="T237" s="415">
        <v>38.5</v>
      </c>
      <c r="U237" s="378">
        <v>0</v>
      </c>
      <c r="V237" s="378">
        <v>0</v>
      </c>
      <c r="W237" s="378">
        <v>0</v>
      </c>
      <c r="X237" s="378">
        <v>0</v>
      </c>
      <c r="Y237" s="416">
        <v>0</v>
      </c>
      <c r="Z237" s="21"/>
      <c r="AA237" s="241">
        <v>233400</v>
      </c>
      <c r="AB237" s="417">
        <v>90</v>
      </c>
      <c r="AC237" s="417">
        <v>90</v>
      </c>
      <c r="AD237" s="20">
        <v>0</v>
      </c>
      <c r="AE237" s="20">
        <v>1</v>
      </c>
      <c r="AF237" s="20">
        <v>90</v>
      </c>
      <c r="AH237" s="21"/>
      <c r="AI237" s="320"/>
      <c r="AJ237" s="320"/>
      <c r="AK237" s="320"/>
      <c r="AL237" s="20"/>
      <c r="AM237" s="20"/>
      <c r="AN237" s="21"/>
      <c r="AO237" s="21"/>
      <c r="AP237" s="320"/>
      <c r="AQ237" s="320"/>
      <c r="AR237" s="466"/>
      <c r="AS237" s="20"/>
      <c r="AT237" s="20"/>
      <c r="AU237" s="21"/>
      <c r="AV237" s="20"/>
      <c r="AW237" s="20"/>
      <c r="AX237" s="20"/>
      <c r="AY237" s="20"/>
      <c r="AZ237" s="20"/>
      <c r="BA237" s="20"/>
      <c r="BB237" s="21"/>
    </row>
    <row r="238" spans="1:54" x14ac:dyDescent="0.3">
      <c r="A238" s="199" t="s">
        <v>1951</v>
      </c>
      <c r="B238" s="199" t="s">
        <v>14</v>
      </c>
      <c r="C238" s="199" t="s">
        <v>1020</v>
      </c>
      <c r="D238" s="441" t="s">
        <v>1020</v>
      </c>
      <c r="E238" s="441" t="s">
        <v>9</v>
      </c>
      <c r="F238" s="441" t="s">
        <v>1020</v>
      </c>
      <c r="G238" s="441" t="s">
        <v>1020</v>
      </c>
      <c r="H238" s="245">
        <v>117300</v>
      </c>
      <c r="I238" s="246" t="s">
        <v>1020</v>
      </c>
      <c r="J238" s="246" t="s">
        <v>1020</v>
      </c>
      <c r="K238" s="442" t="s">
        <v>1020</v>
      </c>
      <c r="L238" s="322" t="s">
        <v>1020</v>
      </c>
      <c r="M238" s="246" t="s">
        <v>1020</v>
      </c>
      <c r="N238" s="246" t="s">
        <v>1020</v>
      </c>
      <c r="O238" s="246" t="s">
        <v>1020</v>
      </c>
      <c r="P238" s="246" t="s">
        <v>1020</v>
      </c>
      <c r="Q238" s="246" t="s">
        <v>1020</v>
      </c>
      <c r="R238" s="443" t="s">
        <v>1020</v>
      </c>
      <c r="S238" s="444" t="s">
        <v>1020</v>
      </c>
      <c r="T238" s="445" t="s">
        <v>1020</v>
      </c>
      <c r="U238" s="444" t="s">
        <v>1020</v>
      </c>
      <c r="V238" s="444" t="s">
        <v>1020</v>
      </c>
      <c r="W238" s="444" t="s">
        <v>1020</v>
      </c>
      <c r="X238" s="444" t="s">
        <v>1020</v>
      </c>
      <c r="Y238" s="446" t="s">
        <v>1020</v>
      </c>
      <c r="Z238" s="199"/>
      <c r="AA238" s="245">
        <v>117300</v>
      </c>
      <c r="AB238" s="442">
        <v>0</v>
      </c>
      <c r="AC238" s="442">
        <v>0</v>
      </c>
      <c r="AD238" s="246">
        <v>22</v>
      </c>
      <c r="AE238" s="246">
        <v>0</v>
      </c>
      <c r="AF238" s="246">
        <v>0</v>
      </c>
      <c r="AH238" s="21"/>
      <c r="AI238" s="320"/>
      <c r="AJ238" s="320"/>
      <c r="AK238" s="320"/>
      <c r="AL238" s="20"/>
      <c r="AM238" s="20"/>
      <c r="AN238" s="21"/>
      <c r="AO238" s="21"/>
      <c r="AP238" s="320"/>
      <c r="AQ238" s="320"/>
      <c r="AR238" s="466"/>
      <c r="AS238" s="20"/>
      <c r="AT238" s="20"/>
      <c r="AU238" s="21"/>
      <c r="AV238" s="20"/>
      <c r="AW238" s="20"/>
      <c r="AX238" s="20"/>
      <c r="AY238" s="20"/>
      <c r="AZ238" s="20"/>
      <c r="BA238" s="20"/>
      <c r="BB238" s="21"/>
    </row>
    <row r="239" spans="1:54" x14ac:dyDescent="0.3">
      <c r="A239" s="21" t="s">
        <v>1385</v>
      </c>
      <c r="B239" s="21" t="s">
        <v>16</v>
      </c>
      <c r="C239" s="21" t="s">
        <v>16</v>
      </c>
      <c r="D239" s="299" t="s">
        <v>1998</v>
      </c>
      <c r="E239" s="299" t="s">
        <v>9</v>
      </c>
      <c r="F239" s="299" t="s">
        <v>9</v>
      </c>
      <c r="G239" s="299" t="s">
        <v>1998</v>
      </c>
      <c r="H239" s="241">
        <v>531600</v>
      </c>
      <c r="I239" s="20">
        <v>2124</v>
      </c>
      <c r="J239" s="20">
        <v>22</v>
      </c>
      <c r="K239" s="417">
        <v>96.545454545454547</v>
      </c>
      <c r="L239" s="243">
        <v>2124</v>
      </c>
      <c r="M239" s="20">
        <v>22</v>
      </c>
      <c r="N239" s="20">
        <v>96.545454545454547</v>
      </c>
      <c r="O239" s="20">
        <v>1886</v>
      </c>
      <c r="P239" s="20">
        <v>19</v>
      </c>
      <c r="Q239" s="20">
        <v>99.3</v>
      </c>
      <c r="R239" s="414">
        <v>1824</v>
      </c>
      <c r="S239" s="378">
        <v>17</v>
      </c>
      <c r="T239" s="415">
        <v>107.3</v>
      </c>
      <c r="U239" s="378">
        <v>1725</v>
      </c>
      <c r="V239" s="378">
        <v>18</v>
      </c>
      <c r="W239" s="378">
        <v>95.83</v>
      </c>
      <c r="X239" s="378">
        <v>1805</v>
      </c>
      <c r="Y239" s="416">
        <v>20</v>
      </c>
      <c r="Z239" s="21"/>
      <c r="AA239" s="241">
        <v>587900</v>
      </c>
      <c r="AB239" s="417">
        <v>119.75</v>
      </c>
      <c r="AC239" s="417">
        <v>118.66666666666667</v>
      </c>
      <c r="AD239" s="20">
        <v>97</v>
      </c>
      <c r="AE239" s="20">
        <v>8</v>
      </c>
      <c r="AF239" s="20">
        <v>958</v>
      </c>
      <c r="AH239" s="21"/>
      <c r="AI239" s="320"/>
      <c r="AJ239" s="320"/>
      <c r="AK239" s="320"/>
      <c r="AL239" s="20"/>
      <c r="AM239" s="20"/>
      <c r="AN239" s="63"/>
      <c r="AO239" s="21"/>
      <c r="AP239" s="320"/>
      <c r="AQ239" s="320"/>
      <c r="AR239" s="466"/>
      <c r="AS239" s="20"/>
      <c r="AT239" s="20"/>
      <c r="AU239" s="63"/>
      <c r="AV239" s="20"/>
      <c r="AW239" s="20"/>
      <c r="AX239" s="20"/>
      <c r="AY239" s="20"/>
      <c r="AZ239" s="20"/>
      <c r="BA239" s="20"/>
      <c r="BB239" s="63"/>
    </row>
    <row r="240" spans="1:54" x14ac:dyDescent="0.3">
      <c r="A240" s="21" t="s">
        <v>1386</v>
      </c>
      <c r="B240" s="21" t="s">
        <v>26</v>
      </c>
      <c r="C240" s="21" t="s">
        <v>26</v>
      </c>
      <c r="D240" s="299" t="s">
        <v>1998</v>
      </c>
      <c r="E240" s="299" t="s">
        <v>9</v>
      </c>
      <c r="F240" s="299" t="s">
        <v>9</v>
      </c>
      <c r="G240" s="299" t="s">
        <v>1998</v>
      </c>
      <c r="H240" s="241">
        <v>567900</v>
      </c>
      <c r="I240" s="20">
        <v>2166</v>
      </c>
      <c r="J240" s="20">
        <v>21</v>
      </c>
      <c r="K240" s="417">
        <v>103.14285714285714</v>
      </c>
      <c r="L240" s="243">
        <v>2166</v>
      </c>
      <c r="M240" s="20">
        <v>21</v>
      </c>
      <c r="N240" s="20">
        <v>103.14285714285714</v>
      </c>
      <c r="O240" s="20">
        <v>1818</v>
      </c>
      <c r="P240" s="20">
        <v>22</v>
      </c>
      <c r="Q240" s="20">
        <v>82.6</v>
      </c>
      <c r="R240" s="414">
        <v>1665</v>
      </c>
      <c r="S240" s="378">
        <v>17</v>
      </c>
      <c r="T240" s="415">
        <v>97.9</v>
      </c>
      <c r="U240" s="378">
        <v>1715</v>
      </c>
      <c r="V240" s="378">
        <v>21</v>
      </c>
      <c r="W240" s="378">
        <v>81.67</v>
      </c>
      <c r="X240" s="378">
        <v>1652</v>
      </c>
      <c r="Y240" s="416">
        <v>22</v>
      </c>
      <c r="Z240" s="20"/>
      <c r="AA240" s="241">
        <v>531400</v>
      </c>
      <c r="AB240" s="417">
        <v>102.71428571428571</v>
      </c>
      <c r="AC240" s="417">
        <v>86.333333333333329</v>
      </c>
      <c r="AD240" s="20">
        <v>127</v>
      </c>
      <c r="AE240" s="20">
        <v>7</v>
      </c>
      <c r="AF240" s="20">
        <v>719</v>
      </c>
      <c r="AH240" s="21"/>
      <c r="AI240" s="320"/>
      <c r="AJ240" s="320"/>
      <c r="AK240" s="320"/>
      <c r="AL240" s="20"/>
      <c r="AM240" s="20"/>
      <c r="AN240" s="63"/>
      <c r="AO240" s="21"/>
      <c r="AP240" s="320"/>
      <c r="AQ240" s="320"/>
      <c r="AR240" s="466"/>
      <c r="AS240" s="20"/>
      <c r="AT240" s="20"/>
      <c r="AU240" s="63"/>
      <c r="AV240" s="20"/>
      <c r="AW240" s="20"/>
      <c r="AX240" s="20"/>
      <c r="AY240" s="20"/>
      <c r="AZ240" s="20"/>
      <c r="BA240" s="20"/>
      <c r="BB240" s="63"/>
    </row>
    <row r="241" spans="1:54" x14ac:dyDescent="0.3">
      <c r="A241" s="21" t="s">
        <v>1387</v>
      </c>
      <c r="B241" s="21" t="s">
        <v>21</v>
      </c>
      <c r="C241" s="21" t="s">
        <v>21</v>
      </c>
      <c r="D241" s="299" t="s">
        <v>1998</v>
      </c>
      <c r="E241" s="299" t="s">
        <v>9</v>
      </c>
      <c r="F241" s="299" t="s">
        <v>9</v>
      </c>
      <c r="G241" s="299" t="s">
        <v>1998</v>
      </c>
      <c r="H241" s="241">
        <v>390400</v>
      </c>
      <c r="I241" s="20">
        <v>780</v>
      </c>
      <c r="J241" s="20">
        <v>11</v>
      </c>
      <c r="K241" s="417">
        <v>70.909090909090907</v>
      </c>
      <c r="L241" s="243">
        <v>780</v>
      </c>
      <c r="M241" s="20">
        <v>11</v>
      </c>
      <c r="N241" s="20">
        <v>70.909090909090907</v>
      </c>
      <c r="O241" s="20">
        <v>1985</v>
      </c>
      <c r="P241" s="20">
        <v>21</v>
      </c>
      <c r="Q241" s="20">
        <v>94.5</v>
      </c>
      <c r="R241" s="414">
        <v>1397</v>
      </c>
      <c r="S241" s="378">
        <v>16</v>
      </c>
      <c r="T241" s="415">
        <v>87.3</v>
      </c>
      <c r="U241" s="378">
        <v>1809</v>
      </c>
      <c r="V241" s="378">
        <v>20</v>
      </c>
      <c r="W241" s="378">
        <v>90.45</v>
      </c>
      <c r="X241" s="378">
        <v>1723</v>
      </c>
      <c r="Y241" s="416">
        <v>21</v>
      </c>
      <c r="Z241" s="20"/>
      <c r="AA241" s="241">
        <v>390400</v>
      </c>
      <c r="AB241" s="417">
        <v>0</v>
      </c>
      <c r="AC241" s="417">
        <v>0</v>
      </c>
      <c r="AD241" s="20">
        <v>74</v>
      </c>
      <c r="AE241" s="20">
        <v>0</v>
      </c>
      <c r="AF241" s="20">
        <v>0</v>
      </c>
      <c r="AH241" s="21"/>
      <c r="AI241" s="320"/>
      <c r="AJ241" s="320"/>
      <c r="AK241" s="320"/>
      <c r="AL241" s="20"/>
      <c r="AM241" s="20"/>
      <c r="AN241" s="63"/>
      <c r="AO241" s="21"/>
      <c r="AP241" s="320"/>
      <c r="AQ241" s="320"/>
      <c r="AR241" s="466"/>
      <c r="AS241" s="20"/>
      <c r="AT241" s="20"/>
      <c r="AU241" s="63"/>
      <c r="AV241" s="20"/>
      <c r="AW241" s="20"/>
      <c r="AX241" s="20"/>
      <c r="AY241" s="20"/>
      <c r="AZ241" s="20"/>
      <c r="BA241" s="20"/>
      <c r="BB241" s="63"/>
    </row>
    <row r="242" spans="1:54" x14ac:dyDescent="0.3">
      <c r="A242" s="21" t="s">
        <v>1004</v>
      </c>
      <c r="B242" s="21" t="s">
        <v>22</v>
      </c>
      <c r="C242" s="21" t="s">
        <v>22</v>
      </c>
      <c r="D242" s="299" t="s">
        <v>1998</v>
      </c>
      <c r="E242" s="435" t="s">
        <v>1971</v>
      </c>
      <c r="F242" s="299" t="s">
        <v>1974</v>
      </c>
      <c r="G242" s="299" t="s">
        <v>38</v>
      </c>
      <c r="H242" s="241">
        <v>385100</v>
      </c>
      <c r="I242" s="20">
        <v>1469</v>
      </c>
      <c r="J242" s="20">
        <v>21</v>
      </c>
      <c r="K242" s="417">
        <v>69.952380952380949</v>
      </c>
      <c r="L242" s="243">
        <v>1469</v>
      </c>
      <c r="M242" s="20">
        <v>21</v>
      </c>
      <c r="N242" s="20">
        <v>69.952380952380949</v>
      </c>
      <c r="O242" s="20">
        <v>843</v>
      </c>
      <c r="P242" s="20">
        <v>16</v>
      </c>
      <c r="Q242" s="20">
        <v>52.7</v>
      </c>
      <c r="R242" s="414">
        <v>804</v>
      </c>
      <c r="S242" s="378">
        <v>13</v>
      </c>
      <c r="T242" s="415">
        <v>61.8</v>
      </c>
      <c r="U242" s="378">
        <v>216</v>
      </c>
      <c r="V242" s="378">
        <v>4</v>
      </c>
      <c r="W242" s="378">
        <v>54</v>
      </c>
      <c r="X242" s="378">
        <v>0</v>
      </c>
      <c r="Y242" s="416">
        <v>0</v>
      </c>
      <c r="Z242" s="21"/>
      <c r="AA242" s="241">
        <v>297400</v>
      </c>
      <c r="AB242" s="417">
        <v>56.75</v>
      </c>
      <c r="AC242" s="417">
        <v>51.666666666666664</v>
      </c>
      <c r="AD242" s="20">
        <v>59</v>
      </c>
      <c r="AE242" s="20">
        <v>8</v>
      </c>
      <c r="AF242" s="20">
        <v>454</v>
      </c>
      <c r="AH242" s="21"/>
      <c r="AI242" s="320"/>
      <c r="AJ242" s="320"/>
      <c r="AK242" s="320"/>
      <c r="AL242" s="20"/>
      <c r="AM242" s="20"/>
      <c r="AN242" s="21"/>
      <c r="AO242" s="21"/>
      <c r="AP242" s="320"/>
      <c r="AQ242" s="320"/>
      <c r="AR242" s="466"/>
      <c r="AS242" s="20"/>
      <c r="AT242" s="20"/>
      <c r="AU242" s="21"/>
      <c r="AV242" s="20"/>
      <c r="AW242" s="20"/>
      <c r="AX242" s="20"/>
      <c r="AY242" s="20"/>
      <c r="AZ242" s="20"/>
      <c r="BA242" s="20"/>
      <c r="BB242" s="21"/>
    </row>
    <row r="243" spans="1:54" x14ac:dyDescent="0.3">
      <c r="A243" s="21" t="s">
        <v>1390</v>
      </c>
      <c r="B243" s="21" t="s">
        <v>20</v>
      </c>
      <c r="C243" s="21" t="s">
        <v>20</v>
      </c>
      <c r="D243" s="299" t="s">
        <v>1998</v>
      </c>
      <c r="E243" s="299" t="s">
        <v>9</v>
      </c>
      <c r="F243" s="299" t="s">
        <v>9</v>
      </c>
      <c r="G243" s="299" t="s">
        <v>1998</v>
      </c>
      <c r="H243" s="241">
        <v>463300</v>
      </c>
      <c r="I243" s="20">
        <v>1683</v>
      </c>
      <c r="J243" s="20">
        <v>20</v>
      </c>
      <c r="K243" s="417">
        <v>84.15</v>
      </c>
      <c r="L243" s="243">
        <v>1683</v>
      </c>
      <c r="M243" s="20">
        <v>20</v>
      </c>
      <c r="N243" s="20">
        <v>84.15</v>
      </c>
      <c r="O243" s="20">
        <v>1676</v>
      </c>
      <c r="P243" s="20">
        <v>20</v>
      </c>
      <c r="Q243" s="20">
        <v>83.8</v>
      </c>
      <c r="R243" s="414">
        <v>967</v>
      </c>
      <c r="S243" s="378">
        <v>13</v>
      </c>
      <c r="T243" s="415">
        <v>74.400000000000006</v>
      </c>
      <c r="U243" s="378">
        <v>645</v>
      </c>
      <c r="V243" s="378">
        <v>10</v>
      </c>
      <c r="W243" s="378">
        <v>64.5</v>
      </c>
      <c r="X243" s="378">
        <v>0</v>
      </c>
      <c r="Y243" s="416">
        <v>0</v>
      </c>
      <c r="Z243" s="21"/>
      <c r="AA243" s="241">
        <v>340200</v>
      </c>
      <c r="AB243" s="417">
        <v>59.4</v>
      </c>
      <c r="AC243" s="417">
        <v>49</v>
      </c>
      <c r="AD243" s="20">
        <v>80</v>
      </c>
      <c r="AE243" s="20">
        <v>5</v>
      </c>
      <c r="AF243" s="20">
        <v>297</v>
      </c>
      <c r="AH243" s="21"/>
      <c r="AI243" s="320"/>
      <c r="AJ243" s="320"/>
      <c r="AK243" s="320"/>
      <c r="AL243" s="20"/>
      <c r="AM243" s="20"/>
      <c r="AN243" s="21"/>
      <c r="AO243" s="21"/>
      <c r="AP243" s="320"/>
      <c r="AQ243" s="320"/>
      <c r="AR243" s="466"/>
      <c r="AS243" s="20"/>
      <c r="AT243" s="20"/>
      <c r="AU243" s="21"/>
      <c r="AV243" s="20"/>
      <c r="AW243" s="20"/>
      <c r="AX243" s="20"/>
      <c r="AY243" s="20"/>
      <c r="AZ243" s="20"/>
      <c r="BA243" s="20"/>
      <c r="BB243" s="21"/>
    </row>
    <row r="244" spans="1:54" x14ac:dyDescent="0.3">
      <c r="A244" s="21" t="s">
        <v>1693</v>
      </c>
      <c r="B244" s="21" t="s">
        <v>41</v>
      </c>
      <c r="C244" s="21" t="s">
        <v>41</v>
      </c>
      <c r="D244" s="299" t="s">
        <v>1998</v>
      </c>
      <c r="E244" s="435" t="s">
        <v>1974</v>
      </c>
      <c r="F244" s="299" t="s">
        <v>38</v>
      </c>
      <c r="G244" s="299" t="s">
        <v>38</v>
      </c>
      <c r="H244" s="241">
        <v>262400</v>
      </c>
      <c r="I244" s="20">
        <v>429</v>
      </c>
      <c r="J244" s="20">
        <v>9</v>
      </c>
      <c r="K244" s="417">
        <v>47.666666666666664</v>
      </c>
      <c r="L244" s="243">
        <v>429</v>
      </c>
      <c r="M244" s="20">
        <v>9</v>
      </c>
      <c r="N244" s="20">
        <v>47.666666666666664</v>
      </c>
      <c r="O244" s="20">
        <v>270</v>
      </c>
      <c r="P244" s="20">
        <v>4</v>
      </c>
      <c r="Q244" s="20">
        <v>67.5</v>
      </c>
      <c r="R244" s="414">
        <v>0</v>
      </c>
      <c r="S244" s="378">
        <v>0</v>
      </c>
      <c r="T244" s="415">
        <v>0</v>
      </c>
      <c r="U244" s="378">
        <v>0</v>
      </c>
      <c r="V244" s="378">
        <v>0</v>
      </c>
      <c r="W244" s="378">
        <v>0</v>
      </c>
      <c r="X244" s="378">
        <v>0</v>
      </c>
      <c r="Y244" s="416">
        <v>0</v>
      </c>
      <c r="Z244" s="21"/>
      <c r="AA244" s="241">
        <v>262400</v>
      </c>
      <c r="AB244" s="417">
        <v>92</v>
      </c>
      <c r="AC244" s="417">
        <v>92</v>
      </c>
      <c r="AD244" s="20">
        <v>8</v>
      </c>
      <c r="AE244" s="20">
        <v>1</v>
      </c>
      <c r="AF244" s="20">
        <v>92</v>
      </c>
      <c r="AH244" s="21"/>
      <c r="AI244" s="320"/>
      <c r="AJ244" s="320"/>
      <c r="AK244" s="320"/>
      <c r="AL244" s="20"/>
      <c r="AM244" s="20"/>
      <c r="AN244" s="21"/>
      <c r="AO244" s="21"/>
      <c r="AP244" s="320"/>
      <c r="AQ244" s="320"/>
      <c r="AR244" s="466"/>
      <c r="AS244" s="20"/>
      <c r="AT244" s="20"/>
      <c r="AU244" s="21"/>
      <c r="AV244" s="20"/>
      <c r="AW244" s="20"/>
      <c r="AX244" s="20"/>
      <c r="AY244" s="20"/>
      <c r="AZ244" s="20"/>
      <c r="BA244" s="20"/>
      <c r="BB244" s="21"/>
    </row>
    <row r="245" spans="1:54" x14ac:dyDescent="0.3">
      <c r="A245" s="199" t="s">
        <v>1694</v>
      </c>
      <c r="B245" s="199" t="s">
        <v>24</v>
      </c>
      <c r="C245" s="199" t="s">
        <v>24</v>
      </c>
      <c r="D245" s="441" t="s">
        <v>1998</v>
      </c>
      <c r="E245" s="435" t="s">
        <v>1974</v>
      </c>
      <c r="F245" s="441" t="s">
        <v>38</v>
      </c>
      <c r="G245" s="441" t="s">
        <v>38</v>
      </c>
      <c r="H245" s="245">
        <v>123900</v>
      </c>
      <c r="I245" s="246">
        <v>0</v>
      </c>
      <c r="J245" s="246">
        <v>0</v>
      </c>
      <c r="K245" s="442" t="s">
        <v>1020</v>
      </c>
      <c r="L245" s="322">
        <v>0</v>
      </c>
      <c r="M245" s="246">
        <v>0</v>
      </c>
      <c r="N245" s="246">
        <v>0</v>
      </c>
      <c r="O245" s="246">
        <v>0</v>
      </c>
      <c r="P245" s="246">
        <v>0</v>
      </c>
      <c r="Q245" s="246">
        <v>0</v>
      </c>
      <c r="R245" s="443">
        <v>0</v>
      </c>
      <c r="S245" s="444">
        <v>0</v>
      </c>
      <c r="T245" s="445">
        <v>0</v>
      </c>
      <c r="U245" s="444">
        <v>0</v>
      </c>
      <c r="V245" s="444">
        <v>0</v>
      </c>
      <c r="W245" s="444">
        <v>0</v>
      </c>
      <c r="X245" s="444">
        <v>0</v>
      </c>
      <c r="Y245" s="446">
        <v>0</v>
      </c>
      <c r="Z245" s="246"/>
      <c r="AA245" s="245">
        <v>123900</v>
      </c>
      <c r="AB245" s="442">
        <v>11.5</v>
      </c>
      <c r="AC245" s="442">
        <v>11.5</v>
      </c>
      <c r="AD245" s="246">
        <v>47</v>
      </c>
      <c r="AE245" s="246">
        <v>2</v>
      </c>
      <c r="AF245" s="246">
        <v>23</v>
      </c>
      <c r="AH245" s="21"/>
      <c r="AI245" s="320"/>
      <c r="AJ245" s="320"/>
      <c r="AK245" s="320"/>
      <c r="AL245" s="20"/>
      <c r="AM245" s="20"/>
      <c r="AN245" s="21"/>
      <c r="AO245" s="21"/>
      <c r="AP245" s="320"/>
      <c r="AQ245" s="320"/>
      <c r="AR245" s="466"/>
      <c r="AS245" s="20"/>
      <c r="AT245" s="20"/>
      <c r="AU245" s="21"/>
      <c r="AV245" s="20"/>
      <c r="AW245" s="20"/>
      <c r="AX245" s="20"/>
      <c r="AY245" s="20"/>
      <c r="AZ245" s="20"/>
      <c r="BA245" s="20"/>
      <c r="BB245" s="21"/>
    </row>
    <row r="246" spans="1:54" x14ac:dyDescent="0.3">
      <c r="A246" s="199" t="s">
        <v>1954</v>
      </c>
      <c r="B246" s="199" t="s">
        <v>22</v>
      </c>
      <c r="C246" s="199" t="s">
        <v>1020</v>
      </c>
      <c r="D246" s="441" t="s">
        <v>1020</v>
      </c>
      <c r="E246" s="441" t="s">
        <v>1974</v>
      </c>
      <c r="F246" s="441" t="s">
        <v>1020</v>
      </c>
      <c r="G246" s="441" t="s">
        <v>1020</v>
      </c>
      <c r="H246" s="245">
        <v>198300</v>
      </c>
      <c r="I246" s="246" t="s">
        <v>1020</v>
      </c>
      <c r="J246" s="246" t="s">
        <v>1020</v>
      </c>
      <c r="K246" s="442" t="s">
        <v>1020</v>
      </c>
      <c r="L246" s="322" t="s">
        <v>1020</v>
      </c>
      <c r="M246" s="246" t="s">
        <v>1020</v>
      </c>
      <c r="N246" s="246" t="s">
        <v>1020</v>
      </c>
      <c r="O246" s="246" t="s">
        <v>1020</v>
      </c>
      <c r="P246" s="246" t="s">
        <v>1020</v>
      </c>
      <c r="Q246" s="246" t="s">
        <v>1020</v>
      </c>
      <c r="R246" s="443" t="s">
        <v>1020</v>
      </c>
      <c r="S246" s="444" t="s">
        <v>1020</v>
      </c>
      <c r="T246" s="445" t="s">
        <v>1020</v>
      </c>
      <c r="U246" s="444" t="s">
        <v>1020</v>
      </c>
      <c r="V246" s="444" t="s">
        <v>1020</v>
      </c>
      <c r="W246" s="444" t="s">
        <v>1020</v>
      </c>
      <c r="X246" s="444" t="s">
        <v>1020</v>
      </c>
      <c r="Y246" s="446" t="s">
        <v>1020</v>
      </c>
      <c r="Z246" s="199"/>
      <c r="AA246" s="245">
        <v>452000</v>
      </c>
      <c r="AB246" s="442">
        <v>103.625</v>
      </c>
      <c r="AC246" s="442">
        <v>90</v>
      </c>
      <c r="AD246" s="246">
        <v>39</v>
      </c>
      <c r="AE246" s="246">
        <v>8</v>
      </c>
      <c r="AF246" s="246">
        <v>829</v>
      </c>
      <c r="AH246" s="21"/>
      <c r="AI246" s="320"/>
      <c r="AJ246" s="320"/>
      <c r="AK246" s="320"/>
      <c r="AL246" s="20"/>
      <c r="AM246" s="20"/>
      <c r="AN246" s="63"/>
      <c r="AO246" s="21"/>
      <c r="AP246" s="320"/>
      <c r="AQ246" s="320"/>
      <c r="AR246" s="466"/>
      <c r="AS246" s="20"/>
      <c r="AT246" s="20"/>
      <c r="AU246" s="63"/>
      <c r="AV246" s="20"/>
      <c r="AW246" s="20"/>
      <c r="AX246" s="20"/>
      <c r="AY246" s="20"/>
      <c r="AZ246" s="20"/>
      <c r="BA246" s="20"/>
      <c r="BB246" s="63"/>
    </row>
    <row r="247" spans="1:54" x14ac:dyDescent="0.3">
      <c r="A247" s="21" t="s">
        <v>1402</v>
      </c>
      <c r="B247" s="21" t="s">
        <v>20</v>
      </c>
      <c r="C247" s="21" t="s">
        <v>20</v>
      </c>
      <c r="D247" s="299" t="s">
        <v>1998</v>
      </c>
      <c r="E247" s="299" t="s">
        <v>9</v>
      </c>
      <c r="F247" s="299" t="s">
        <v>9</v>
      </c>
      <c r="G247" s="299" t="s">
        <v>1998</v>
      </c>
      <c r="H247" s="241">
        <v>624700</v>
      </c>
      <c r="I247" s="20">
        <v>2496</v>
      </c>
      <c r="J247" s="20">
        <v>22</v>
      </c>
      <c r="K247" s="417">
        <v>113.45454545454545</v>
      </c>
      <c r="L247" s="243">
        <v>2496</v>
      </c>
      <c r="M247" s="20">
        <v>22</v>
      </c>
      <c r="N247" s="20">
        <v>113.45454545454545</v>
      </c>
      <c r="O247" s="20">
        <v>0</v>
      </c>
      <c r="P247" s="20">
        <v>0</v>
      </c>
      <c r="Q247" s="20">
        <v>0</v>
      </c>
      <c r="R247" s="414">
        <v>1132</v>
      </c>
      <c r="S247" s="378">
        <v>11</v>
      </c>
      <c r="T247" s="415">
        <v>102.9</v>
      </c>
      <c r="U247" s="378">
        <v>2064</v>
      </c>
      <c r="V247" s="378">
        <v>22</v>
      </c>
      <c r="W247" s="378">
        <v>93.82</v>
      </c>
      <c r="X247" s="378">
        <v>1471</v>
      </c>
      <c r="Y247" s="416">
        <v>14</v>
      </c>
      <c r="Z247" s="20"/>
      <c r="AA247" s="241">
        <v>537600</v>
      </c>
      <c r="AB247" s="417">
        <v>98.125</v>
      </c>
      <c r="AC247" s="417">
        <v>98.666666666666671</v>
      </c>
      <c r="AD247" s="20">
        <v>113</v>
      </c>
      <c r="AE247" s="20">
        <v>8</v>
      </c>
      <c r="AF247" s="20">
        <v>785</v>
      </c>
      <c r="AH247" s="21"/>
      <c r="AI247" s="320"/>
      <c r="AJ247" s="320"/>
      <c r="AK247" s="320"/>
      <c r="AL247" s="20"/>
      <c r="AM247" s="20"/>
      <c r="AN247" s="25"/>
      <c r="AO247" s="21"/>
      <c r="AP247" s="320"/>
      <c r="AQ247" s="320"/>
      <c r="AR247" s="466"/>
      <c r="AS247" s="20"/>
      <c r="AT247" s="20"/>
      <c r="AU247" s="25"/>
      <c r="AV247" s="20"/>
      <c r="AW247" s="20"/>
      <c r="AX247" s="20"/>
      <c r="AY247" s="20"/>
      <c r="AZ247" s="20"/>
      <c r="BA247" s="20"/>
      <c r="BB247" s="25"/>
    </row>
    <row r="248" spans="1:54" x14ac:dyDescent="0.3">
      <c r="A248" s="21" t="s">
        <v>1408</v>
      </c>
      <c r="B248" s="21" t="s">
        <v>41</v>
      </c>
      <c r="C248" s="21" t="s">
        <v>41</v>
      </c>
      <c r="D248" s="299" t="s">
        <v>1998</v>
      </c>
      <c r="E248" s="435" t="s">
        <v>9</v>
      </c>
      <c r="F248" s="299" t="s">
        <v>1971</v>
      </c>
      <c r="G248" s="299" t="s">
        <v>38</v>
      </c>
      <c r="H248" s="241">
        <v>626200</v>
      </c>
      <c r="I248" s="20">
        <v>2502</v>
      </c>
      <c r="J248" s="20">
        <v>22</v>
      </c>
      <c r="K248" s="417">
        <v>113.72727272727273</v>
      </c>
      <c r="L248" s="243">
        <v>2502</v>
      </c>
      <c r="M248" s="20">
        <v>22</v>
      </c>
      <c r="N248" s="20">
        <v>113.72727272727273</v>
      </c>
      <c r="O248" s="20">
        <v>1812</v>
      </c>
      <c r="P248" s="20">
        <v>21</v>
      </c>
      <c r="Q248" s="20">
        <v>86.3</v>
      </c>
      <c r="R248" s="414">
        <v>794</v>
      </c>
      <c r="S248" s="378">
        <v>10</v>
      </c>
      <c r="T248" s="415">
        <v>79.400000000000006</v>
      </c>
      <c r="U248" s="378">
        <v>1703</v>
      </c>
      <c r="V248" s="378">
        <v>22</v>
      </c>
      <c r="W248" s="378">
        <v>77.41</v>
      </c>
      <c r="X248" s="378">
        <v>1557</v>
      </c>
      <c r="Y248" s="416">
        <v>20</v>
      </c>
      <c r="Z248" s="21"/>
      <c r="AA248" s="241">
        <v>544100</v>
      </c>
      <c r="AB248" s="417">
        <v>100.875</v>
      </c>
      <c r="AC248" s="417">
        <v>104.33333333333333</v>
      </c>
      <c r="AD248" s="20">
        <v>100</v>
      </c>
      <c r="AE248" s="20">
        <v>8</v>
      </c>
      <c r="AF248" s="20">
        <v>807</v>
      </c>
      <c r="AH248" s="21"/>
      <c r="AI248" s="320"/>
      <c r="AJ248" s="320"/>
      <c r="AK248" s="320"/>
      <c r="AL248" s="20"/>
      <c r="AM248" s="20"/>
      <c r="AN248" s="21"/>
      <c r="AO248" s="21"/>
      <c r="AP248" s="320"/>
      <c r="AQ248" s="320"/>
      <c r="AR248" s="466"/>
      <c r="AS248" s="20"/>
      <c r="AT248" s="20"/>
      <c r="AU248" s="21"/>
      <c r="AV248" s="20"/>
      <c r="AW248" s="20"/>
      <c r="AX248" s="20"/>
      <c r="AY248" s="20"/>
      <c r="AZ248" s="20"/>
      <c r="BA248" s="20"/>
      <c r="BB248" s="21"/>
    </row>
    <row r="249" spans="1:54" x14ac:dyDescent="0.3">
      <c r="A249" s="21" t="s">
        <v>1412</v>
      </c>
      <c r="B249" s="21" t="s">
        <v>12</v>
      </c>
      <c r="C249" s="21" t="s">
        <v>12</v>
      </c>
      <c r="D249" s="299" t="s">
        <v>1998</v>
      </c>
      <c r="E249" s="299" t="s">
        <v>9</v>
      </c>
      <c r="F249" s="299" t="s">
        <v>9</v>
      </c>
      <c r="G249" s="299" t="s">
        <v>1998</v>
      </c>
      <c r="H249" s="241">
        <v>450200</v>
      </c>
      <c r="I249" s="20">
        <v>1717</v>
      </c>
      <c r="J249" s="20">
        <v>21</v>
      </c>
      <c r="K249" s="417">
        <v>81.761904761904759</v>
      </c>
      <c r="L249" s="243">
        <v>1717</v>
      </c>
      <c r="M249" s="20">
        <v>21</v>
      </c>
      <c r="N249" s="20">
        <v>81.761904761904759</v>
      </c>
      <c r="O249" s="20">
        <v>1773</v>
      </c>
      <c r="P249" s="20">
        <v>21</v>
      </c>
      <c r="Q249" s="20">
        <v>84.4</v>
      </c>
      <c r="R249" s="414">
        <v>1305</v>
      </c>
      <c r="S249" s="378">
        <v>16</v>
      </c>
      <c r="T249" s="415">
        <v>81.599999999999994</v>
      </c>
      <c r="U249" s="378">
        <v>1950</v>
      </c>
      <c r="V249" s="378">
        <v>22</v>
      </c>
      <c r="W249" s="378">
        <v>88.64</v>
      </c>
      <c r="X249" s="378">
        <v>175</v>
      </c>
      <c r="Y249" s="416">
        <v>2</v>
      </c>
      <c r="Z249" s="20"/>
      <c r="AA249" s="241">
        <v>427200</v>
      </c>
      <c r="AB249" s="417">
        <v>78.125</v>
      </c>
      <c r="AC249" s="417">
        <v>86</v>
      </c>
      <c r="AD249" s="20">
        <v>55</v>
      </c>
      <c r="AE249" s="20">
        <v>8</v>
      </c>
      <c r="AF249" s="20">
        <v>625</v>
      </c>
      <c r="AH249" s="21"/>
      <c r="AI249" s="320"/>
      <c r="AJ249" s="320"/>
      <c r="AK249" s="320"/>
      <c r="AL249" s="20"/>
      <c r="AM249" s="20"/>
      <c r="AN249" s="21"/>
      <c r="AO249" s="21"/>
      <c r="AP249" s="320"/>
      <c r="AQ249" s="320"/>
      <c r="AR249" s="466"/>
      <c r="AS249" s="20"/>
      <c r="AT249" s="20"/>
      <c r="AU249" s="21"/>
      <c r="AV249" s="20"/>
      <c r="AW249" s="20"/>
      <c r="AX249" s="20"/>
      <c r="AY249" s="20"/>
      <c r="AZ249" s="20"/>
      <c r="BA249" s="20"/>
      <c r="BB249" s="21"/>
    </row>
    <row r="250" spans="1:54" x14ac:dyDescent="0.3">
      <c r="A250" s="199" t="s">
        <v>1605</v>
      </c>
      <c r="B250" s="199" t="s">
        <v>21</v>
      </c>
      <c r="C250" s="199" t="s">
        <v>21</v>
      </c>
      <c r="D250" s="441" t="s">
        <v>1998</v>
      </c>
      <c r="E250" s="441" t="s">
        <v>9</v>
      </c>
      <c r="F250" s="441" t="s">
        <v>9</v>
      </c>
      <c r="G250" s="441" t="s">
        <v>1998</v>
      </c>
      <c r="H250" s="245">
        <v>123900</v>
      </c>
      <c r="I250" s="246">
        <v>0</v>
      </c>
      <c r="J250" s="246">
        <v>0</v>
      </c>
      <c r="K250" s="442" t="s">
        <v>1020</v>
      </c>
      <c r="L250" s="322">
        <v>0</v>
      </c>
      <c r="M250" s="246">
        <v>0</v>
      </c>
      <c r="N250" s="246">
        <v>0</v>
      </c>
      <c r="O250" s="246">
        <v>0</v>
      </c>
      <c r="P250" s="246">
        <v>0</v>
      </c>
      <c r="Q250" s="246">
        <v>0</v>
      </c>
      <c r="R250" s="443">
        <v>0</v>
      </c>
      <c r="S250" s="444">
        <v>0</v>
      </c>
      <c r="T250" s="445">
        <v>0</v>
      </c>
      <c r="U250" s="444">
        <v>0</v>
      </c>
      <c r="V250" s="444">
        <v>0</v>
      </c>
      <c r="W250" s="444">
        <v>0</v>
      </c>
      <c r="X250" s="444">
        <v>0</v>
      </c>
      <c r="Y250" s="446">
        <v>0</v>
      </c>
      <c r="Z250" s="246"/>
      <c r="AA250" s="245">
        <v>123900</v>
      </c>
      <c r="AB250" s="442">
        <v>0</v>
      </c>
      <c r="AC250" s="442">
        <v>0</v>
      </c>
      <c r="AD250" s="246">
        <v>23</v>
      </c>
      <c r="AE250" s="246">
        <v>0</v>
      </c>
      <c r="AF250" s="246">
        <v>0</v>
      </c>
      <c r="AH250" s="21"/>
      <c r="AI250" s="320"/>
      <c r="AJ250" s="320"/>
      <c r="AK250" s="320"/>
      <c r="AL250" s="20"/>
      <c r="AM250" s="20"/>
      <c r="AN250" s="63"/>
      <c r="AO250" s="21"/>
      <c r="AP250" s="320"/>
      <c r="AQ250" s="320"/>
      <c r="AR250" s="466"/>
      <c r="AS250" s="20"/>
      <c r="AT250" s="20"/>
      <c r="AU250" s="63"/>
      <c r="AV250" s="20"/>
      <c r="AW250" s="20"/>
      <c r="AX250" s="20"/>
      <c r="AY250" s="20"/>
      <c r="AZ250" s="20"/>
      <c r="BA250" s="20"/>
      <c r="BB250" s="63"/>
    </row>
    <row r="251" spans="1:54" x14ac:dyDescent="0.3">
      <c r="A251" s="21" t="s">
        <v>1415</v>
      </c>
      <c r="B251" s="21" t="s">
        <v>21</v>
      </c>
      <c r="C251" s="21" t="s">
        <v>21</v>
      </c>
      <c r="D251" s="299" t="s">
        <v>1998</v>
      </c>
      <c r="E251" s="299" t="s">
        <v>9</v>
      </c>
      <c r="F251" s="299" t="s">
        <v>9</v>
      </c>
      <c r="G251" s="299" t="s">
        <v>1998</v>
      </c>
      <c r="H251" s="241">
        <v>221100</v>
      </c>
      <c r="I251" s="20">
        <v>251</v>
      </c>
      <c r="J251" s="20">
        <v>5</v>
      </c>
      <c r="K251" s="417">
        <v>50.2</v>
      </c>
      <c r="L251" s="243">
        <v>251</v>
      </c>
      <c r="M251" s="20">
        <v>5</v>
      </c>
      <c r="N251" s="20">
        <v>50.2</v>
      </c>
      <c r="O251" s="20">
        <v>93</v>
      </c>
      <c r="P251" s="20">
        <v>2</v>
      </c>
      <c r="Q251" s="20">
        <v>46.5</v>
      </c>
      <c r="R251" s="414">
        <v>275</v>
      </c>
      <c r="S251" s="378">
        <v>7</v>
      </c>
      <c r="T251" s="415">
        <v>39.299999999999997</v>
      </c>
      <c r="U251" s="378">
        <v>0</v>
      </c>
      <c r="V251" s="378">
        <v>0</v>
      </c>
      <c r="W251" s="378">
        <v>0</v>
      </c>
      <c r="X251" s="378">
        <v>382</v>
      </c>
      <c r="Y251" s="416">
        <v>7</v>
      </c>
      <c r="Z251" s="21"/>
      <c r="AA251" s="241">
        <v>221100</v>
      </c>
      <c r="AB251" s="417">
        <v>0</v>
      </c>
      <c r="AC251" s="417">
        <v>0</v>
      </c>
      <c r="AD251" s="20">
        <v>42</v>
      </c>
      <c r="AE251" s="20">
        <v>0</v>
      </c>
      <c r="AF251" s="20">
        <v>0</v>
      </c>
      <c r="AH251" s="21"/>
      <c r="AI251" s="320"/>
      <c r="AJ251" s="320"/>
      <c r="AK251" s="320"/>
      <c r="AL251" s="20"/>
      <c r="AM251" s="20"/>
      <c r="AN251" s="21"/>
      <c r="AO251" s="21"/>
      <c r="AP251" s="320"/>
      <c r="AQ251" s="320"/>
      <c r="AR251" s="466"/>
      <c r="AS251" s="20"/>
      <c r="AT251" s="20"/>
      <c r="AU251" s="21"/>
      <c r="AV251" s="20"/>
      <c r="AW251" s="20"/>
      <c r="AX251" s="20"/>
      <c r="AY251" s="20"/>
      <c r="AZ251" s="20"/>
      <c r="BA251" s="20"/>
      <c r="BB251" s="21"/>
    </row>
    <row r="252" spans="1:54" x14ac:dyDescent="0.3">
      <c r="A252" s="199" t="s">
        <v>1955</v>
      </c>
      <c r="B252" s="199" t="s">
        <v>2</v>
      </c>
      <c r="C252" s="199" t="s">
        <v>1020</v>
      </c>
      <c r="D252" s="441" t="s">
        <v>1020</v>
      </c>
      <c r="E252" s="441" t="s">
        <v>9</v>
      </c>
      <c r="F252" s="441" t="s">
        <v>1020</v>
      </c>
      <c r="G252" s="441" t="s">
        <v>1020</v>
      </c>
      <c r="H252" s="245">
        <v>117300</v>
      </c>
      <c r="I252" s="246" t="s">
        <v>1020</v>
      </c>
      <c r="J252" s="246" t="s">
        <v>1020</v>
      </c>
      <c r="K252" s="442" t="s">
        <v>1020</v>
      </c>
      <c r="L252" s="322" t="s">
        <v>1020</v>
      </c>
      <c r="M252" s="246" t="s">
        <v>1020</v>
      </c>
      <c r="N252" s="246" t="s">
        <v>1020</v>
      </c>
      <c r="O252" s="246" t="s">
        <v>1020</v>
      </c>
      <c r="P252" s="246" t="s">
        <v>1020</v>
      </c>
      <c r="Q252" s="246" t="s">
        <v>1020</v>
      </c>
      <c r="R252" s="443" t="s">
        <v>1020</v>
      </c>
      <c r="S252" s="444" t="s">
        <v>1020</v>
      </c>
      <c r="T252" s="445" t="s">
        <v>1020</v>
      </c>
      <c r="U252" s="444" t="s">
        <v>1020</v>
      </c>
      <c r="V252" s="444" t="s">
        <v>1020</v>
      </c>
      <c r="W252" s="444" t="s">
        <v>1020</v>
      </c>
      <c r="X252" s="444" t="s">
        <v>1020</v>
      </c>
      <c r="Y252" s="446" t="s">
        <v>1020</v>
      </c>
      <c r="Z252" s="246"/>
      <c r="AA252" s="245">
        <v>117300</v>
      </c>
      <c r="AB252" s="442">
        <v>0</v>
      </c>
      <c r="AC252" s="442">
        <v>0</v>
      </c>
      <c r="AD252" s="246">
        <v>22</v>
      </c>
      <c r="AE252" s="246">
        <v>0</v>
      </c>
      <c r="AF252" s="246">
        <v>0</v>
      </c>
      <c r="AH252" s="21"/>
      <c r="AI252" s="320"/>
      <c r="AJ252" s="320"/>
      <c r="AK252" s="320"/>
      <c r="AL252" s="20"/>
      <c r="AM252" s="20"/>
      <c r="AN252" s="21"/>
      <c r="AO252" s="21"/>
      <c r="AP252" s="320"/>
      <c r="AQ252" s="320"/>
      <c r="AR252" s="466"/>
      <c r="AS252" s="20"/>
      <c r="AT252" s="20"/>
      <c r="AU252" s="21"/>
      <c r="AV252" s="20"/>
      <c r="AW252" s="20"/>
      <c r="AX252" s="20"/>
      <c r="AY252" s="20"/>
      <c r="AZ252" s="20"/>
      <c r="BA252" s="20"/>
      <c r="BB252" s="21"/>
    </row>
    <row r="253" spans="1:54" x14ac:dyDescent="0.3">
      <c r="A253" s="21" t="s">
        <v>932</v>
      </c>
      <c r="B253" s="21" t="s">
        <v>13</v>
      </c>
      <c r="C253" s="21" t="s">
        <v>13</v>
      </c>
      <c r="D253" s="299" t="s">
        <v>1998</v>
      </c>
      <c r="E253" s="299" t="s">
        <v>9</v>
      </c>
      <c r="F253" s="299" t="s">
        <v>9</v>
      </c>
      <c r="G253" s="299" t="s">
        <v>1998</v>
      </c>
      <c r="H253" s="241">
        <v>381500</v>
      </c>
      <c r="I253" s="20">
        <v>1455</v>
      </c>
      <c r="J253" s="20">
        <v>21</v>
      </c>
      <c r="K253" s="417">
        <v>69.285714285714292</v>
      </c>
      <c r="L253" s="243">
        <v>1455</v>
      </c>
      <c r="M253" s="20">
        <v>21</v>
      </c>
      <c r="N253" s="20">
        <v>69.285714285714292</v>
      </c>
      <c r="O253" s="20">
        <v>1315</v>
      </c>
      <c r="P253" s="20">
        <v>22</v>
      </c>
      <c r="Q253" s="20">
        <v>59.8</v>
      </c>
      <c r="R253" s="414">
        <v>915</v>
      </c>
      <c r="S253" s="378">
        <v>16</v>
      </c>
      <c r="T253" s="415">
        <v>57.2</v>
      </c>
      <c r="U253" s="378">
        <v>34</v>
      </c>
      <c r="V253" s="378">
        <v>1</v>
      </c>
      <c r="W253" s="378">
        <v>34</v>
      </c>
      <c r="X253" s="378">
        <v>194</v>
      </c>
      <c r="Y253" s="416">
        <v>4</v>
      </c>
      <c r="Z253" s="21"/>
      <c r="AA253" s="241">
        <v>313400</v>
      </c>
      <c r="AB253" s="417">
        <v>55.5</v>
      </c>
      <c r="AC253" s="417">
        <v>53.333333333333336</v>
      </c>
      <c r="AD253" s="20">
        <v>53</v>
      </c>
      <c r="AE253" s="20">
        <v>8</v>
      </c>
      <c r="AF253" s="20">
        <v>444</v>
      </c>
      <c r="AH253" s="21"/>
      <c r="AI253" s="320"/>
      <c r="AJ253" s="320"/>
      <c r="AK253" s="320"/>
      <c r="AL253" s="20"/>
      <c r="AM253" s="20"/>
      <c r="AN253" s="21"/>
      <c r="AO253" s="21"/>
      <c r="AP253" s="320"/>
      <c r="AQ253" s="320"/>
      <c r="AR253" s="466"/>
      <c r="AS253" s="20"/>
      <c r="AT253" s="20"/>
      <c r="AU253" s="21"/>
      <c r="AV253" s="20"/>
      <c r="AW253" s="20"/>
      <c r="AX253" s="20"/>
      <c r="AY253" s="20"/>
      <c r="AZ253" s="20"/>
      <c r="BA253" s="20"/>
      <c r="BB253" s="21"/>
    </row>
    <row r="254" spans="1:54" ht="16.2" customHeight="1" x14ac:dyDescent="0.3">
      <c r="A254" s="21" t="s">
        <v>1421</v>
      </c>
      <c r="B254" s="437" t="s">
        <v>17</v>
      </c>
      <c r="C254" s="21" t="s">
        <v>19</v>
      </c>
      <c r="D254" s="299" t="s">
        <v>38</v>
      </c>
      <c r="E254" s="299" t="s">
        <v>9</v>
      </c>
      <c r="F254" s="299" t="s">
        <v>9</v>
      </c>
      <c r="G254" s="299" t="s">
        <v>1998</v>
      </c>
      <c r="H254" s="241">
        <v>227200</v>
      </c>
      <c r="I254" s="20">
        <v>321</v>
      </c>
      <c r="J254" s="20">
        <v>7</v>
      </c>
      <c r="K254" s="417">
        <v>45.857142857142854</v>
      </c>
      <c r="L254" s="243">
        <v>321</v>
      </c>
      <c r="M254" s="20">
        <v>7</v>
      </c>
      <c r="N254" s="20">
        <v>45.857142857142854</v>
      </c>
      <c r="O254" s="20">
        <v>144</v>
      </c>
      <c r="P254" s="20">
        <v>4</v>
      </c>
      <c r="Q254" s="20">
        <v>36</v>
      </c>
      <c r="R254" s="414">
        <v>0</v>
      </c>
      <c r="S254" s="378">
        <v>0</v>
      </c>
      <c r="T254" s="415">
        <v>0</v>
      </c>
      <c r="U254" s="378">
        <v>266</v>
      </c>
      <c r="V254" s="378">
        <v>5</v>
      </c>
      <c r="W254" s="378">
        <v>53.2</v>
      </c>
      <c r="X254" s="378">
        <v>0</v>
      </c>
      <c r="Y254" s="416">
        <v>0</v>
      </c>
      <c r="Z254" s="21"/>
      <c r="AA254" s="241">
        <v>227200</v>
      </c>
      <c r="AB254" s="417">
        <v>0</v>
      </c>
      <c r="AC254" s="417">
        <v>0</v>
      </c>
      <c r="AD254" s="20">
        <v>43</v>
      </c>
      <c r="AE254" s="20">
        <v>0</v>
      </c>
      <c r="AF254" s="20">
        <v>0</v>
      </c>
      <c r="AH254" s="21"/>
      <c r="AI254" s="320"/>
      <c r="AJ254" s="320"/>
      <c r="AK254" s="320"/>
      <c r="AL254" s="20"/>
      <c r="AM254" s="20"/>
      <c r="AN254" s="21"/>
      <c r="AO254" s="21"/>
      <c r="AP254" s="320"/>
      <c r="AQ254" s="320"/>
      <c r="AR254" s="466"/>
      <c r="AS254" s="20"/>
      <c r="AT254" s="20"/>
      <c r="AU254" s="21"/>
      <c r="AV254" s="20"/>
      <c r="AW254" s="20"/>
      <c r="AX254" s="20"/>
      <c r="AY254" s="20"/>
      <c r="AZ254" s="20"/>
      <c r="BA254" s="20"/>
      <c r="BB254" s="21"/>
    </row>
    <row r="255" spans="1:54" ht="16.2" customHeight="1" x14ac:dyDescent="0.3">
      <c r="A255" s="21" t="s">
        <v>1426</v>
      </c>
      <c r="B255" s="21" t="s">
        <v>15</v>
      </c>
      <c r="C255" s="21" t="s">
        <v>15</v>
      </c>
      <c r="D255" s="299" t="s">
        <v>1998</v>
      </c>
      <c r="E255" s="299" t="s">
        <v>9</v>
      </c>
      <c r="F255" s="299" t="s">
        <v>9</v>
      </c>
      <c r="G255" s="299" t="s">
        <v>1998</v>
      </c>
      <c r="H255" s="241">
        <v>254600</v>
      </c>
      <c r="I255" s="20">
        <v>289</v>
      </c>
      <c r="J255" s="20">
        <v>5</v>
      </c>
      <c r="K255" s="417">
        <v>57.8</v>
      </c>
      <c r="L255" s="243">
        <v>289</v>
      </c>
      <c r="M255" s="20">
        <v>5</v>
      </c>
      <c r="N255" s="20">
        <v>57.8</v>
      </c>
      <c r="O255" s="20">
        <v>939</v>
      </c>
      <c r="P255" s="20">
        <v>16</v>
      </c>
      <c r="Q255" s="20">
        <v>58.7</v>
      </c>
      <c r="R255" s="414">
        <v>549</v>
      </c>
      <c r="S255" s="378">
        <v>10</v>
      </c>
      <c r="T255" s="415">
        <v>54.9</v>
      </c>
      <c r="U255" s="378">
        <v>0</v>
      </c>
      <c r="V255" s="378">
        <v>0</v>
      </c>
      <c r="W255" s="378">
        <v>0</v>
      </c>
      <c r="X255" s="378">
        <v>742</v>
      </c>
      <c r="Y255" s="416">
        <v>11</v>
      </c>
      <c r="Z255" s="21"/>
      <c r="AA255" s="241">
        <v>254600</v>
      </c>
      <c r="AB255" s="417">
        <v>0</v>
      </c>
      <c r="AC255" s="417">
        <v>0</v>
      </c>
      <c r="AD255" s="20">
        <v>48</v>
      </c>
      <c r="AE255" s="20">
        <v>0</v>
      </c>
      <c r="AF255" s="20">
        <v>0</v>
      </c>
      <c r="AH255" s="21"/>
      <c r="AI255" s="320"/>
      <c r="AJ255" s="320"/>
      <c r="AK255" s="320"/>
      <c r="AL255" s="20"/>
      <c r="AM255" s="20"/>
      <c r="AN255" s="21"/>
      <c r="AO255" s="21"/>
      <c r="AP255" s="320"/>
      <c r="AQ255" s="320"/>
      <c r="AR255" s="466"/>
      <c r="AS255" s="20"/>
      <c r="AT255" s="20"/>
      <c r="AU255" s="63"/>
      <c r="AV255" s="20"/>
      <c r="AW255" s="20"/>
      <c r="AX255" s="20"/>
      <c r="AY255" s="20"/>
      <c r="AZ255" s="20"/>
      <c r="BA255" s="20"/>
      <c r="BB255" s="63"/>
    </row>
    <row r="256" spans="1:54" ht="16.2" customHeight="1" x14ac:dyDescent="0.3">
      <c r="A256" s="21" t="s">
        <v>1427</v>
      </c>
      <c r="B256" s="21" t="s">
        <v>18</v>
      </c>
      <c r="C256" s="21" t="s">
        <v>18</v>
      </c>
      <c r="D256" s="299" t="s">
        <v>1998</v>
      </c>
      <c r="E256" s="299" t="s">
        <v>9</v>
      </c>
      <c r="F256" s="299" t="s">
        <v>9</v>
      </c>
      <c r="G256" s="299" t="s">
        <v>1998</v>
      </c>
      <c r="H256" s="241">
        <v>604000</v>
      </c>
      <c r="I256" s="20">
        <v>1865</v>
      </c>
      <c r="J256" s="20">
        <v>17</v>
      </c>
      <c r="K256" s="417">
        <v>109.70588235294117</v>
      </c>
      <c r="L256" s="243">
        <v>1865</v>
      </c>
      <c r="M256" s="20">
        <v>17</v>
      </c>
      <c r="N256" s="20">
        <v>109.70588235294117</v>
      </c>
      <c r="O256" s="20">
        <v>2152</v>
      </c>
      <c r="P256" s="20">
        <v>20</v>
      </c>
      <c r="Q256" s="20">
        <v>107.6</v>
      </c>
      <c r="R256" s="414">
        <v>1402</v>
      </c>
      <c r="S256" s="378">
        <v>14</v>
      </c>
      <c r="T256" s="415">
        <v>100.1</v>
      </c>
      <c r="U256" s="378">
        <v>2160</v>
      </c>
      <c r="V256" s="378">
        <v>22</v>
      </c>
      <c r="W256" s="378">
        <v>98.18</v>
      </c>
      <c r="X256" s="378">
        <v>1791</v>
      </c>
      <c r="Y256" s="416">
        <v>21</v>
      </c>
      <c r="Z256" s="21"/>
      <c r="AA256" s="241">
        <v>604900</v>
      </c>
      <c r="AB256" s="417">
        <v>106.42857142857143</v>
      </c>
      <c r="AC256" s="417">
        <v>111</v>
      </c>
      <c r="AD256" s="20">
        <v>120</v>
      </c>
      <c r="AE256" s="20">
        <v>7</v>
      </c>
      <c r="AF256" s="20">
        <v>745</v>
      </c>
      <c r="AH256" s="21"/>
      <c r="AI256" s="320"/>
      <c r="AJ256" s="320"/>
      <c r="AK256" s="320"/>
      <c r="AL256" s="20"/>
      <c r="AM256" s="20"/>
      <c r="AN256" s="21"/>
      <c r="AO256" s="21"/>
      <c r="AP256" s="320"/>
      <c r="AQ256" s="320"/>
      <c r="AR256" s="466"/>
      <c r="AS256" s="20"/>
      <c r="AT256" s="20"/>
      <c r="AU256" s="21"/>
      <c r="AV256" s="20"/>
      <c r="AW256" s="20"/>
      <c r="AX256" s="20"/>
      <c r="AY256" s="20"/>
      <c r="AZ256" s="20"/>
      <c r="BA256" s="20"/>
      <c r="BB256" s="21"/>
    </row>
    <row r="257" spans="1:54" ht="16.2" customHeight="1" x14ac:dyDescent="0.3">
      <c r="A257" s="21" t="s">
        <v>1008</v>
      </c>
      <c r="B257" s="437" t="s">
        <v>41</v>
      </c>
      <c r="C257" s="21" t="s">
        <v>26</v>
      </c>
      <c r="D257" s="299" t="s">
        <v>38</v>
      </c>
      <c r="E257" s="299" t="s">
        <v>9</v>
      </c>
      <c r="F257" s="299" t="s">
        <v>9</v>
      </c>
      <c r="G257" s="299" t="s">
        <v>1998</v>
      </c>
      <c r="H257" s="241">
        <v>216400</v>
      </c>
      <c r="I257" s="20">
        <v>262</v>
      </c>
      <c r="J257" s="20">
        <v>6</v>
      </c>
      <c r="K257" s="417">
        <v>43.666666666666664</v>
      </c>
      <c r="L257" s="243">
        <v>262</v>
      </c>
      <c r="M257" s="20">
        <v>6</v>
      </c>
      <c r="N257" s="20">
        <v>43.666666666666664</v>
      </c>
      <c r="O257" s="20">
        <v>993</v>
      </c>
      <c r="P257" s="20">
        <v>17</v>
      </c>
      <c r="Q257" s="20">
        <v>58.4</v>
      </c>
      <c r="R257" s="414">
        <v>0</v>
      </c>
      <c r="S257" s="378">
        <v>0</v>
      </c>
      <c r="T257" s="415">
        <v>0</v>
      </c>
      <c r="U257" s="378">
        <v>248</v>
      </c>
      <c r="V257" s="378">
        <v>5</v>
      </c>
      <c r="W257" s="378">
        <v>49.6</v>
      </c>
      <c r="X257" s="378">
        <v>0</v>
      </c>
      <c r="Y257" s="416">
        <v>0</v>
      </c>
      <c r="Z257" s="21"/>
      <c r="AA257" s="241">
        <v>356000</v>
      </c>
      <c r="AB257" s="417">
        <v>75.375</v>
      </c>
      <c r="AC257" s="417">
        <v>76.666666666666671</v>
      </c>
      <c r="AD257" s="20">
        <v>29</v>
      </c>
      <c r="AE257" s="20">
        <v>8</v>
      </c>
      <c r="AF257" s="20">
        <v>603</v>
      </c>
      <c r="AH257" s="21"/>
      <c r="AI257" s="320"/>
      <c r="AJ257" s="320"/>
      <c r="AK257" s="320"/>
      <c r="AL257" s="20"/>
      <c r="AM257" s="20"/>
      <c r="AN257" s="21"/>
      <c r="AO257" s="21"/>
      <c r="AP257" s="320"/>
      <c r="AQ257" s="320"/>
      <c r="AR257" s="466"/>
      <c r="AS257" s="20"/>
      <c r="AT257" s="20"/>
      <c r="AU257" s="21"/>
      <c r="AV257" s="20"/>
      <c r="AW257" s="20"/>
      <c r="AX257" s="20"/>
      <c r="AY257" s="20"/>
      <c r="AZ257" s="20"/>
      <c r="BA257" s="20"/>
      <c r="BB257" s="21"/>
    </row>
    <row r="258" spans="1:54" ht="16.2" customHeight="1" x14ac:dyDescent="0.3">
      <c r="A258" s="21" t="s">
        <v>1432</v>
      </c>
      <c r="B258" s="21" t="s">
        <v>2</v>
      </c>
      <c r="C258" s="21" t="s">
        <v>2</v>
      </c>
      <c r="D258" s="299" t="s">
        <v>1998</v>
      </c>
      <c r="E258" s="299" t="s">
        <v>9</v>
      </c>
      <c r="F258" s="299" t="s">
        <v>9</v>
      </c>
      <c r="G258" s="299" t="s">
        <v>1998</v>
      </c>
      <c r="H258" s="241">
        <v>317600</v>
      </c>
      <c r="I258" s="20">
        <v>1096</v>
      </c>
      <c r="J258" s="20">
        <v>19</v>
      </c>
      <c r="K258" s="417">
        <v>57.684210526315788</v>
      </c>
      <c r="L258" s="243">
        <v>1096</v>
      </c>
      <c r="M258" s="20">
        <v>19</v>
      </c>
      <c r="N258" s="20">
        <v>57.684210526315788</v>
      </c>
      <c r="O258" s="20">
        <v>653</v>
      </c>
      <c r="P258" s="20">
        <v>10</v>
      </c>
      <c r="Q258" s="20">
        <v>65.3</v>
      </c>
      <c r="R258" s="414">
        <v>1379</v>
      </c>
      <c r="S258" s="378">
        <v>16</v>
      </c>
      <c r="T258" s="415">
        <v>86.2</v>
      </c>
      <c r="U258" s="378">
        <v>1814</v>
      </c>
      <c r="V258" s="378">
        <v>22</v>
      </c>
      <c r="W258" s="378">
        <v>82.45</v>
      </c>
      <c r="X258" s="378">
        <v>1559</v>
      </c>
      <c r="Y258" s="416">
        <v>21</v>
      </c>
      <c r="Z258" s="298"/>
      <c r="AA258" s="241">
        <v>317600</v>
      </c>
      <c r="AB258" s="417">
        <v>0</v>
      </c>
      <c r="AC258" s="417">
        <v>0</v>
      </c>
      <c r="AD258" s="20">
        <v>60</v>
      </c>
      <c r="AE258" s="20">
        <v>0</v>
      </c>
      <c r="AF258" s="20">
        <v>0</v>
      </c>
      <c r="AH258" s="21"/>
      <c r="AI258" s="320"/>
      <c r="AJ258" s="320"/>
      <c r="AK258" s="320"/>
      <c r="AL258" s="20"/>
      <c r="AM258" s="20"/>
      <c r="AN258" s="25"/>
      <c r="AO258" s="21"/>
      <c r="AP258" s="320"/>
      <c r="AQ258" s="320"/>
      <c r="AR258" s="466"/>
      <c r="AS258" s="20"/>
      <c r="AT258" s="20"/>
      <c r="AU258" s="25"/>
      <c r="AV258" s="20"/>
      <c r="AW258" s="20"/>
      <c r="AX258" s="20"/>
      <c r="AY258" s="20"/>
      <c r="AZ258" s="20"/>
      <c r="BA258" s="20"/>
      <c r="BB258" s="25"/>
    </row>
    <row r="259" spans="1:54" ht="16.2" customHeight="1" x14ac:dyDescent="0.3">
      <c r="A259" s="21" t="s">
        <v>1434</v>
      </c>
      <c r="B259" s="21" t="s">
        <v>19</v>
      </c>
      <c r="C259" s="21" t="s">
        <v>19</v>
      </c>
      <c r="D259" s="299" t="s">
        <v>1998</v>
      </c>
      <c r="E259" s="299" t="s">
        <v>9</v>
      </c>
      <c r="F259" s="299" t="s">
        <v>9</v>
      </c>
      <c r="G259" s="299" t="s">
        <v>1998</v>
      </c>
      <c r="H259" s="241">
        <v>501300</v>
      </c>
      <c r="I259" s="20">
        <v>2003</v>
      </c>
      <c r="J259" s="20">
        <v>22</v>
      </c>
      <c r="K259" s="417">
        <v>91.045454545454547</v>
      </c>
      <c r="L259" s="243">
        <v>2003</v>
      </c>
      <c r="M259" s="20">
        <v>22</v>
      </c>
      <c r="N259" s="20">
        <v>91.045454545454547</v>
      </c>
      <c r="O259" s="20">
        <v>1486</v>
      </c>
      <c r="P259" s="20">
        <v>17</v>
      </c>
      <c r="Q259" s="20">
        <v>87.4</v>
      </c>
      <c r="R259" s="414">
        <v>268</v>
      </c>
      <c r="S259" s="378">
        <v>4</v>
      </c>
      <c r="T259" s="415">
        <v>67</v>
      </c>
      <c r="U259" s="378">
        <v>1048</v>
      </c>
      <c r="V259" s="378">
        <v>18</v>
      </c>
      <c r="W259" s="378">
        <v>58.22</v>
      </c>
      <c r="X259" s="378">
        <v>395</v>
      </c>
      <c r="Y259" s="416">
        <v>8</v>
      </c>
      <c r="Z259" s="298"/>
      <c r="AA259" s="241">
        <v>449500</v>
      </c>
      <c r="AB259" s="417">
        <v>76.833333333333329</v>
      </c>
      <c r="AC259" s="417">
        <v>76.666666666666671</v>
      </c>
      <c r="AD259" s="20">
        <v>95</v>
      </c>
      <c r="AE259" s="20">
        <v>6</v>
      </c>
      <c r="AF259" s="20">
        <v>461</v>
      </c>
      <c r="AH259" s="21"/>
      <c r="AI259" s="320"/>
      <c r="AJ259" s="320"/>
      <c r="AK259" s="320"/>
      <c r="AL259" s="20"/>
      <c r="AM259" s="20"/>
      <c r="AN259" s="25"/>
      <c r="AO259" s="21"/>
      <c r="AP259" s="320"/>
      <c r="AQ259" s="320"/>
      <c r="AR259" s="466"/>
      <c r="AS259" s="20"/>
      <c r="AT259" s="20"/>
      <c r="AU259" s="25"/>
      <c r="AV259" s="20"/>
      <c r="AW259" s="20"/>
      <c r="AX259" s="20"/>
      <c r="AY259" s="20"/>
      <c r="AZ259" s="20"/>
      <c r="BA259" s="20"/>
      <c r="BB259" s="25"/>
    </row>
    <row r="260" spans="1:54" x14ac:dyDescent="0.3">
      <c r="A260" s="21" t="s">
        <v>1436</v>
      </c>
      <c r="B260" s="21" t="s">
        <v>21</v>
      </c>
      <c r="C260" s="21" t="s">
        <v>21</v>
      </c>
      <c r="D260" s="299" t="s">
        <v>1998</v>
      </c>
      <c r="E260" s="299" t="s">
        <v>9</v>
      </c>
      <c r="F260" s="299" t="s">
        <v>9</v>
      </c>
      <c r="G260" s="299" t="s">
        <v>1998</v>
      </c>
      <c r="H260" s="241">
        <v>273200</v>
      </c>
      <c r="I260" s="20">
        <v>386</v>
      </c>
      <c r="J260" s="20">
        <v>7</v>
      </c>
      <c r="K260" s="417">
        <v>55.142857142857146</v>
      </c>
      <c r="L260" s="243">
        <v>386</v>
      </c>
      <c r="M260" s="20">
        <v>7</v>
      </c>
      <c r="N260" s="20">
        <v>55.142857142857146</v>
      </c>
      <c r="O260" s="20">
        <v>394</v>
      </c>
      <c r="P260" s="20">
        <v>7</v>
      </c>
      <c r="Q260" s="20">
        <v>56.3</v>
      </c>
      <c r="R260" s="414">
        <v>784</v>
      </c>
      <c r="S260" s="378">
        <v>13</v>
      </c>
      <c r="T260" s="415">
        <v>60.3</v>
      </c>
      <c r="U260" s="378">
        <v>1581</v>
      </c>
      <c r="V260" s="378">
        <v>22</v>
      </c>
      <c r="W260" s="378">
        <v>71.86</v>
      </c>
      <c r="X260" s="378">
        <v>1562</v>
      </c>
      <c r="Y260" s="416">
        <v>22</v>
      </c>
      <c r="Z260" s="298"/>
      <c r="AA260" s="241">
        <v>302600</v>
      </c>
      <c r="AB260" s="417">
        <v>74.333333333333329</v>
      </c>
      <c r="AC260" s="417">
        <v>74.333333333333329</v>
      </c>
      <c r="AD260" s="20">
        <v>49</v>
      </c>
      <c r="AE260" s="20">
        <v>3</v>
      </c>
      <c r="AF260" s="20">
        <v>223</v>
      </c>
      <c r="AH260" s="21"/>
      <c r="AI260" s="320"/>
      <c r="AJ260" s="320"/>
      <c r="AK260" s="320"/>
      <c r="AL260" s="20"/>
      <c r="AM260" s="20"/>
      <c r="AN260" s="25"/>
      <c r="AO260" s="21"/>
      <c r="AP260" s="320"/>
      <c r="AQ260" s="320"/>
      <c r="AR260" s="466"/>
      <c r="AS260" s="20"/>
      <c r="AT260" s="20"/>
      <c r="AU260" s="25"/>
      <c r="AV260" s="20"/>
      <c r="AW260" s="20"/>
      <c r="AX260" s="20"/>
      <c r="AY260" s="20"/>
      <c r="AZ260" s="20"/>
      <c r="BA260" s="20"/>
      <c r="BB260" s="25"/>
    </row>
    <row r="261" spans="1:54" s="200" customFormat="1" x14ac:dyDescent="0.3">
      <c r="A261" s="21" t="s">
        <v>1439</v>
      </c>
      <c r="B261" s="21" t="s">
        <v>18</v>
      </c>
      <c r="C261" s="21" t="s">
        <v>18</v>
      </c>
      <c r="D261" s="299" t="s">
        <v>1998</v>
      </c>
      <c r="E261" s="299" t="s">
        <v>1971</v>
      </c>
      <c r="F261" s="299" t="s">
        <v>1971</v>
      </c>
      <c r="G261" s="299" t="s">
        <v>1998</v>
      </c>
      <c r="H261" s="241">
        <v>498100</v>
      </c>
      <c r="I261" s="20">
        <v>1900</v>
      </c>
      <c r="J261" s="20">
        <v>21</v>
      </c>
      <c r="K261" s="417">
        <v>90.476190476190482</v>
      </c>
      <c r="L261" s="243">
        <v>1900</v>
      </c>
      <c r="M261" s="20">
        <v>21</v>
      </c>
      <c r="N261" s="20">
        <v>90.476190476190482</v>
      </c>
      <c r="O261" s="20">
        <v>1669</v>
      </c>
      <c r="P261" s="20">
        <v>19</v>
      </c>
      <c r="Q261" s="20">
        <v>87.8</v>
      </c>
      <c r="R261" s="414">
        <v>1131</v>
      </c>
      <c r="S261" s="378">
        <v>15</v>
      </c>
      <c r="T261" s="415">
        <v>75.400000000000006</v>
      </c>
      <c r="U261" s="378">
        <v>1067</v>
      </c>
      <c r="V261" s="378">
        <v>15</v>
      </c>
      <c r="W261" s="378">
        <v>71.13</v>
      </c>
      <c r="X261" s="378">
        <v>1866</v>
      </c>
      <c r="Y261" s="416">
        <v>22</v>
      </c>
      <c r="Z261" s="280"/>
      <c r="AA261" s="241">
        <v>387400</v>
      </c>
      <c r="AB261" s="417">
        <v>70</v>
      </c>
      <c r="AC261" s="417">
        <v>62.666666666666664</v>
      </c>
      <c r="AD261" s="20">
        <v>92</v>
      </c>
      <c r="AE261" s="20">
        <v>7</v>
      </c>
      <c r="AF261" s="20">
        <v>490</v>
      </c>
      <c r="AG261"/>
      <c r="AH261" s="21"/>
      <c r="AI261" s="320"/>
      <c r="AJ261" s="320"/>
      <c r="AK261" s="320"/>
      <c r="AL261" s="20"/>
      <c r="AM261" s="20"/>
      <c r="AN261" s="25"/>
      <c r="AO261" s="21"/>
      <c r="AP261" s="320"/>
      <c r="AQ261" s="320"/>
      <c r="AR261" s="466"/>
      <c r="AS261" s="20"/>
      <c r="AT261" s="20"/>
      <c r="AU261" s="25"/>
      <c r="AV261" s="20"/>
      <c r="AW261" s="20"/>
      <c r="AX261" s="20"/>
      <c r="AY261" s="20"/>
      <c r="AZ261" s="20"/>
      <c r="BA261" s="20"/>
      <c r="BB261" s="25"/>
    </row>
    <row r="262" spans="1:54" x14ac:dyDescent="0.3">
      <c r="A262" s="199" t="s">
        <v>1703</v>
      </c>
      <c r="B262" s="199" t="s">
        <v>21</v>
      </c>
      <c r="C262" s="199" t="s">
        <v>21</v>
      </c>
      <c r="D262" s="441" t="s">
        <v>1998</v>
      </c>
      <c r="E262" s="441" t="s">
        <v>9</v>
      </c>
      <c r="F262" s="441" t="s">
        <v>9</v>
      </c>
      <c r="G262" s="441" t="s">
        <v>1998</v>
      </c>
      <c r="H262" s="245">
        <v>123900</v>
      </c>
      <c r="I262" s="246">
        <v>26</v>
      </c>
      <c r="J262" s="246">
        <v>1</v>
      </c>
      <c r="K262" s="442">
        <v>26</v>
      </c>
      <c r="L262" s="322">
        <v>26</v>
      </c>
      <c r="M262" s="246">
        <v>1</v>
      </c>
      <c r="N262" s="246">
        <v>26</v>
      </c>
      <c r="O262" s="246">
        <v>0</v>
      </c>
      <c r="P262" s="246">
        <v>0</v>
      </c>
      <c r="Q262" s="246">
        <v>0</v>
      </c>
      <c r="R262" s="443">
        <v>0</v>
      </c>
      <c r="S262" s="444">
        <v>0</v>
      </c>
      <c r="T262" s="445">
        <v>0</v>
      </c>
      <c r="U262" s="444">
        <v>0</v>
      </c>
      <c r="V262" s="444">
        <v>0</v>
      </c>
      <c r="W262" s="444">
        <v>0</v>
      </c>
      <c r="X262" s="444">
        <v>0</v>
      </c>
      <c r="Y262" s="446">
        <v>0</v>
      </c>
      <c r="Z262" s="372"/>
      <c r="AA262" s="245">
        <v>123900</v>
      </c>
      <c r="AB262" s="442">
        <v>43</v>
      </c>
      <c r="AC262" s="442">
        <v>43</v>
      </c>
      <c r="AD262" s="246">
        <v>4</v>
      </c>
      <c r="AE262" s="246">
        <v>1</v>
      </c>
      <c r="AF262" s="246">
        <v>43</v>
      </c>
      <c r="AH262" s="21"/>
      <c r="AI262" s="320"/>
      <c r="AJ262" s="320"/>
      <c r="AK262" s="320"/>
      <c r="AL262" s="20"/>
      <c r="AM262" s="20"/>
      <c r="AN262" s="25"/>
      <c r="AO262" s="21"/>
      <c r="AP262" s="320"/>
      <c r="AQ262" s="320"/>
      <c r="AR262" s="466"/>
      <c r="AS262" s="20"/>
      <c r="AT262" s="20"/>
      <c r="AU262" s="25"/>
      <c r="AV262" s="20"/>
      <c r="AW262" s="20"/>
      <c r="AX262" s="20"/>
      <c r="AY262" s="20"/>
      <c r="AZ262" s="20"/>
      <c r="BA262" s="20"/>
      <c r="BB262" s="25"/>
    </row>
    <row r="263" spans="1:54" x14ac:dyDescent="0.3">
      <c r="A263" s="21" t="s">
        <v>1440</v>
      </c>
      <c r="B263" s="21" t="s">
        <v>22</v>
      </c>
      <c r="C263" s="21" t="s">
        <v>22</v>
      </c>
      <c r="D263" s="299" t="s">
        <v>1998</v>
      </c>
      <c r="E263" s="435" t="s">
        <v>1974</v>
      </c>
      <c r="F263" s="299" t="s">
        <v>1974</v>
      </c>
      <c r="G263" s="299" t="s">
        <v>1998</v>
      </c>
      <c r="H263" s="241">
        <v>264300</v>
      </c>
      <c r="I263" s="20">
        <v>768</v>
      </c>
      <c r="J263" s="20">
        <v>16</v>
      </c>
      <c r="K263" s="417">
        <v>48</v>
      </c>
      <c r="L263" s="243">
        <v>768</v>
      </c>
      <c r="M263" s="20">
        <v>16</v>
      </c>
      <c r="N263" s="20">
        <v>48</v>
      </c>
      <c r="O263" s="20">
        <v>1078</v>
      </c>
      <c r="P263" s="20">
        <v>22</v>
      </c>
      <c r="Q263" s="20">
        <v>49</v>
      </c>
      <c r="R263" s="414">
        <v>0</v>
      </c>
      <c r="S263" s="378">
        <v>0</v>
      </c>
      <c r="T263" s="415">
        <v>0</v>
      </c>
      <c r="U263" s="378">
        <v>1274</v>
      </c>
      <c r="V263" s="378">
        <v>21</v>
      </c>
      <c r="W263" s="378">
        <v>60.67</v>
      </c>
      <c r="X263" s="378">
        <v>1111</v>
      </c>
      <c r="Y263" s="416">
        <v>22</v>
      </c>
      <c r="Z263" s="20"/>
      <c r="AA263" s="241">
        <v>218500</v>
      </c>
      <c r="AB263" s="417">
        <v>42.714285714285715</v>
      </c>
      <c r="AC263" s="417">
        <v>32.333333333333336</v>
      </c>
      <c r="AD263" s="20">
        <v>63</v>
      </c>
      <c r="AE263" s="20">
        <v>7</v>
      </c>
      <c r="AF263" s="20">
        <v>299</v>
      </c>
      <c r="AH263" s="21"/>
      <c r="AI263" s="320"/>
      <c r="AJ263" s="320"/>
      <c r="AK263" s="320"/>
      <c r="AL263" s="20"/>
      <c r="AM263" s="20"/>
      <c r="AN263" s="21"/>
      <c r="AO263" s="21"/>
      <c r="AP263" s="320"/>
      <c r="AQ263" s="320"/>
      <c r="AR263" s="466"/>
      <c r="AS263" s="20"/>
      <c r="AT263" s="20"/>
      <c r="AU263" s="21"/>
      <c r="AV263" s="20"/>
      <c r="AW263" s="20"/>
      <c r="AX263" s="20"/>
      <c r="AY263" s="20"/>
      <c r="AZ263" s="20"/>
      <c r="BA263" s="20"/>
      <c r="BB263" s="21"/>
    </row>
    <row r="264" spans="1:54" x14ac:dyDescent="0.3">
      <c r="A264" s="199" t="s">
        <v>1960</v>
      </c>
      <c r="B264" s="199" t="s">
        <v>21</v>
      </c>
      <c r="C264" s="199" t="s">
        <v>1020</v>
      </c>
      <c r="D264" s="441" t="s">
        <v>1020</v>
      </c>
      <c r="E264" s="441" t="s">
        <v>9</v>
      </c>
      <c r="F264" s="441" t="s">
        <v>1020</v>
      </c>
      <c r="G264" s="441" t="s">
        <v>1020</v>
      </c>
      <c r="H264" s="245">
        <v>102400</v>
      </c>
      <c r="I264" s="246" t="s">
        <v>1020</v>
      </c>
      <c r="J264" s="246" t="s">
        <v>1020</v>
      </c>
      <c r="K264" s="442" t="s">
        <v>1020</v>
      </c>
      <c r="L264" s="322" t="s">
        <v>1020</v>
      </c>
      <c r="M264" s="246" t="s">
        <v>1020</v>
      </c>
      <c r="N264" s="246" t="s">
        <v>1020</v>
      </c>
      <c r="O264" s="246" t="s">
        <v>1020</v>
      </c>
      <c r="P264" s="246" t="s">
        <v>1020</v>
      </c>
      <c r="Q264" s="246" t="s">
        <v>1020</v>
      </c>
      <c r="R264" s="443" t="s">
        <v>1020</v>
      </c>
      <c r="S264" s="444" t="s">
        <v>1020</v>
      </c>
      <c r="T264" s="445" t="s">
        <v>1020</v>
      </c>
      <c r="U264" s="444" t="s">
        <v>1020</v>
      </c>
      <c r="V264" s="444" t="s">
        <v>1020</v>
      </c>
      <c r="W264" s="444" t="s">
        <v>1020</v>
      </c>
      <c r="X264" s="444" t="s">
        <v>1020</v>
      </c>
      <c r="Y264" s="446" t="s">
        <v>1020</v>
      </c>
      <c r="Z264" s="372"/>
      <c r="AA264" s="245">
        <v>102400</v>
      </c>
      <c r="AB264" s="442">
        <v>0</v>
      </c>
      <c r="AC264" s="442">
        <v>0</v>
      </c>
      <c r="AD264" s="246">
        <v>19</v>
      </c>
      <c r="AE264" s="246">
        <v>0</v>
      </c>
      <c r="AF264" s="246">
        <v>0</v>
      </c>
      <c r="AH264" s="21"/>
      <c r="AI264" s="320"/>
      <c r="AJ264" s="320"/>
      <c r="AK264" s="320"/>
      <c r="AL264" s="20"/>
      <c r="AM264" s="20"/>
      <c r="AN264" s="21"/>
      <c r="AO264" s="21"/>
      <c r="AP264" s="320"/>
      <c r="AQ264" s="320"/>
      <c r="AR264" s="466"/>
      <c r="AS264" s="20"/>
      <c r="AT264" s="20"/>
      <c r="AU264" s="21"/>
      <c r="AV264" s="20"/>
      <c r="AW264" s="20"/>
      <c r="AX264" s="20"/>
      <c r="AY264" s="20"/>
      <c r="AZ264" s="20"/>
      <c r="BA264" s="20"/>
      <c r="BB264" s="21"/>
    </row>
    <row r="265" spans="1:54" x14ac:dyDescent="0.3">
      <c r="A265" s="199" t="s">
        <v>1704</v>
      </c>
      <c r="B265" s="199" t="s">
        <v>17</v>
      </c>
      <c r="C265" s="199" t="s">
        <v>17</v>
      </c>
      <c r="D265" s="441" t="s">
        <v>1998</v>
      </c>
      <c r="E265" s="441" t="s">
        <v>1971</v>
      </c>
      <c r="F265" s="441" t="s">
        <v>1971</v>
      </c>
      <c r="G265" s="441" t="s">
        <v>1998</v>
      </c>
      <c r="H265" s="245">
        <v>123900</v>
      </c>
      <c r="I265" s="246">
        <v>0</v>
      </c>
      <c r="J265" s="246">
        <v>0</v>
      </c>
      <c r="K265" s="442" t="s">
        <v>1020</v>
      </c>
      <c r="L265" s="322">
        <v>0</v>
      </c>
      <c r="M265" s="246">
        <v>0</v>
      </c>
      <c r="N265" s="246">
        <v>0</v>
      </c>
      <c r="O265" s="246">
        <v>0</v>
      </c>
      <c r="P265" s="246">
        <v>0</v>
      </c>
      <c r="Q265" s="246">
        <v>0</v>
      </c>
      <c r="R265" s="443">
        <v>0</v>
      </c>
      <c r="S265" s="444">
        <v>0</v>
      </c>
      <c r="T265" s="445">
        <v>0</v>
      </c>
      <c r="U265" s="444">
        <v>0</v>
      </c>
      <c r="V265" s="444">
        <v>0</v>
      </c>
      <c r="W265" s="444">
        <v>0</v>
      </c>
      <c r="X265" s="444">
        <v>0</v>
      </c>
      <c r="Y265" s="446">
        <v>0</v>
      </c>
      <c r="Z265" s="372"/>
      <c r="AA265" s="245">
        <v>123900</v>
      </c>
      <c r="AB265" s="442">
        <v>45.5</v>
      </c>
      <c r="AC265" s="442">
        <v>45.5</v>
      </c>
      <c r="AD265" s="246">
        <v>-21</v>
      </c>
      <c r="AE265" s="246">
        <v>2</v>
      </c>
      <c r="AF265" s="246">
        <v>91</v>
      </c>
      <c r="AH265" s="21"/>
      <c r="AI265" s="320"/>
      <c r="AJ265" s="320"/>
      <c r="AK265" s="320"/>
      <c r="AL265" s="20"/>
      <c r="AM265" s="20"/>
      <c r="AN265" s="21"/>
      <c r="AO265" s="21"/>
      <c r="AP265" s="320"/>
      <c r="AQ265" s="320"/>
      <c r="AR265" s="466"/>
      <c r="AS265" s="20"/>
      <c r="AT265" s="20"/>
      <c r="AU265" s="21"/>
      <c r="AV265" s="20"/>
      <c r="AW265" s="20"/>
      <c r="AX265" s="20"/>
      <c r="AY265" s="20"/>
      <c r="AZ265" s="20"/>
      <c r="BA265" s="20"/>
      <c r="BB265" s="21"/>
    </row>
    <row r="266" spans="1:54" x14ac:dyDescent="0.3">
      <c r="A266" s="199" t="s">
        <v>1961</v>
      </c>
      <c r="B266" s="199" t="s">
        <v>41</v>
      </c>
      <c r="C266" s="199" t="s">
        <v>1020</v>
      </c>
      <c r="D266" s="441" t="s">
        <v>1020</v>
      </c>
      <c r="E266" s="441" t="s">
        <v>9</v>
      </c>
      <c r="F266" s="441" t="s">
        <v>1020</v>
      </c>
      <c r="G266" s="441" t="s">
        <v>1020</v>
      </c>
      <c r="H266" s="245">
        <v>117300</v>
      </c>
      <c r="I266" s="246" t="s">
        <v>1020</v>
      </c>
      <c r="J266" s="246" t="s">
        <v>1020</v>
      </c>
      <c r="K266" s="442" t="s">
        <v>1020</v>
      </c>
      <c r="L266" s="322" t="s">
        <v>1020</v>
      </c>
      <c r="M266" s="246" t="s">
        <v>1020</v>
      </c>
      <c r="N266" s="246" t="s">
        <v>1020</v>
      </c>
      <c r="O266" s="246" t="s">
        <v>1020</v>
      </c>
      <c r="P266" s="246" t="s">
        <v>1020</v>
      </c>
      <c r="Q266" s="246" t="s">
        <v>1020</v>
      </c>
      <c r="R266" s="443" t="s">
        <v>1020</v>
      </c>
      <c r="S266" s="444" t="s">
        <v>1020</v>
      </c>
      <c r="T266" s="445" t="s">
        <v>1020</v>
      </c>
      <c r="U266" s="444" t="s">
        <v>1020</v>
      </c>
      <c r="V266" s="444" t="s">
        <v>1020</v>
      </c>
      <c r="W266" s="444" t="s">
        <v>1020</v>
      </c>
      <c r="X266" s="444" t="s">
        <v>1020</v>
      </c>
      <c r="Y266" s="446" t="s">
        <v>1020</v>
      </c>
      <c r="Z266" s="447"/>
      <c r="AA266" s="245">
        <v>117300</v>
      </c>
      <c r="AB266" s="442">
        <v>0</v>
      </c>
      <c r="AC266" s="442">
        <v>0</v>
      </c>
      <c r="AD266" s="246">
        <v>22</v>
      </c>
      <c r="AE266" s="246">
        <v>0</v>
      </c>
      <c r="AF266" s="246">
        <v>0</v>
      </c>
      <c r="AH266" s="21"/>
      <c r="AI266" s="320"/>
      <c r="AJ266" s="320"/>
      <c r="AK266" s="320"/>
      <c r="AL266" s="20"/>
      <c r="AM266" s="20"/>
      <c r="AN266" s="63"/>
      <c r="AO266" s="21"/>
      <c r="AP266" s="320"/>
      <c r="AQ266" s="320"/>
      <c r="AR266" s="466"/>
      <c r="AS266" s="20"/>
      <c r="AT266" s="20"/>
      <c r="AU266" s="63"/>
      <c r="AV266" s="20"/>
      <c r="AW266" s="20"/>
      <c r="AX266" s="20"/>
      <c r="AY266" s="20"/>
      <c r="AZ266" s="20"/>
      <c r="BA266" s="20"/>
      <c r="BB266" s="63"/>
    </row>
    <row r="267" spans="1:54" x14ac:dyDescent="0.3">
      <c r="A267" s="199" t="s">
        <v>1963</v>
      </c>
      <c r="B267" s="199" t="s">
        <v>24</v>
      </c>
      <c r="C267" s="199" t="s">
        <v>1020</v>
      </c>
      <c r="D267" s="441" t="s">
        <v>1020</v>
      </c>
      <c r="E267" s="441" t="s">
        <v>9</v>
      </c>
      <c r="F267" s="441" t="s">
        <v>1020</v>
      </c>
      <c r="G267" s="441" t="s">
        <v>1020</v>
      </c>
      <c r="H267" s="245">
        <v>117300</v>
      </c>
      <c r="I267" s="246" t="s">
        <v>1020</v>
      </c>
      <c r="J267" s="246" t="s">
        <v>1020</v>
      </c>
      <c r="K267" s="442" t="s">
        <v>1020</v>
      </c>
      <c r="L267" s="322" t="s">
        <v>1020</v>
      </c>
      <c r="M267" s="246" t="s">
        <v>1020</v>
      </c>
      <c r="N267" s="246" t="s">
        <v>1020</v>
      </c>
      <c r="O267" s="246" t="s">
        <v>1020</v>
      </c>
      <c r="P267" s="246" t="s">
        <v>1020</v>
      </c>
      <c r="Q267" s="246" t="s">
        <v>1020</v>
      </c>
      <c r="R267" s="443" t="s">
        <v>1020</v>
      </c>
      <c r="S267" s="444" t="s">
        <v>1020</v>
      </c>
      <c r="T267" s="445" t="s">
        <v>1020</v>
      </c>
      <c r="U267" s="444" t="s">
        <v>1020</v>
      </c>
      <c r="V267" s="444" t="s">
        <v>1020</v>
      </c>
      <c r="W267" s="444" t="s">
        <v>1020</v>
      </c>
      <c r="X267" s="444" t="s">
        <v>1020</v>
      </c>
      <c r="Y267" s="446" t="s">
        <v>1020</v>
      </c>
      <c r="Z267" s="246"/>
      <c r="AA267" s="245">
        <v>117300</v>
      </c>
      <c r="AB267" s="442">
        <v>0</v>
      </c>
      <c r="AC267" s="442">
        <v>0</v>
      </c>
      <c r="AD267" s="246">
        <v>22</v>
      </c>
      <c r="AE267" s="246">
        <v>0</v>
      </c>
      <c r="AF267" s="246">
        <v>0</v>
      </c>
      <c r="AH267" s="21"/>
      <c r="AI267" s="320"/>
      <c r="AJ267" s="320"/>
      <c r="AK267" s="320"/>
      <c r="AL267" s="20"/>
      <c r="AM267" s="20"/>
      <c r="AN267" s="21"/>
      <c r="AO267" s="21"/>
      <c r="AP267" s="320"/>
      <c r="AQ267" s="320"/>
      <c r="AR267" s="466"/>
      <c r="AS267" s="20"/>
      <c r="AT267" s="20"/>
      <c r="AU267" s="21"/>
      <c r="AV267" s="20"/>
      <c r="AW267" s="20"/>
      <c r="AX267" s="20"/>
      <c r="AY267" s="20"/>
      <c r="AZ267" s="20"/>
      <c r="BA267" s="20"/>
      <c r="BB267" s="21"/>
    </row>
    <row r="268" spans="1:54" x14ac:dyDescent="0.3">
      <c r="A268" s="21" t="s">
        <v>1442</v>
      </c>
      <c r="B268" s="21" t="s">
        <v>2</v>
      </c>
      <c r="C268" s="21" t="s">
        <v>2</v>
      </c>
      <c r="D268" s="299" t="s">
        <v>1998</v>
      </c>
      <c r="E268" s="299" t="s">
        <v>9</v>
      </c>
      <c r="F268" s="299" t="s">
        <v>9</v>
      </c>
      <c r="G268" s="299" t="s">
        <v>1998</v>
      </c>
      <c r="H268" s="241">
        <v>548200</v>
      </c>
      <c r="I268" s="20">
        <v>1593</v>
      </c>
      <c r="J268" s="20">
        <v>16</v>
      </c>
      <c r="K268" s="417">
        <v>99.5625</v>
      </c>
      <c r="L268" s="243">
        <v>1593</v>
      </c>
      <c r="M268" s="20">
        <v>16</v>
      </c>
      <c r="N268" s="20">
        <v>99.5625</v>
      </c>
      <c r="O268" s="20">
        <v>1015</v>
      </c>
      <c r="P268" s="20">
        <v>12</v>
      </c>
      <c r="Q268" s="20">
        <v>84.6</v>
      </c>
      <c r="R268" s="414">
        <v>1440</v>
      </c>
      <c r="S268" s="378">
        <v>16</v>
      </c>
      <c r="T268" s="415">
        <v>90</v>
      </c>
      <c r="U268" s="378">
        <v>1916</v>
      </c>
      <c r="V268" s="378">
        <v>21</v>
      </c>
      <c r="W268" s="378">
        <v>91.24</v>
      </c>
      <c r="X268" s="378">
        <v>1550</v>
      </c>
      <c r="Y268" s="416">
        <v>19</v>
      </c>
      <c r="Z268" s="21"/>
      <c r="AA268" s="241">
        <v>536900</v>
      </c>
      <c r="AB268" s="417">
        <v>96.375</v>
      </c>
      <c r="AC268" s="417">
        <v>103.33333333333333</v>
      </c>
      <c r="AD268" s="20">
        <v>115</v>
      </c>
      <c r="AE268" s="20">
        <v>8</v>
      </c>
      <c r="AF268" s="20">
        <v>771</v>
      </c>
      <c r="AH268" s="21"/>
      <c r="AI268" s="320"/>
      <c r="AJ268" s="320"/>
      <c r="AK268" s="320"/>
      <c r="AL268" s="20"/>
      <c r="AM268" s="20"/>
      <c r="AN268" s="21"/>
      <c r="AO268" s="21"/>
      <c r="AP268" s="320"/>
      <c r="AQ268" s="320"/>
      <c r="AR268" s="466"/>
      <c r="AS268" s="20"/>
      <c r="AT268" s="20"/>
      <c r="AU268" s="21"/>
      <c r="AV268" s="20"/>
      <c r="AW268" s="20"/>
      <c r="AX268" s="20"/>
      <c r="AY268" s="20"/>
      <c r="AZ268" s="20"/>
      <c r="BA268" s="20"/>
      <c r="BB268" s="21"/>
    </row>
    <row r="269" spans="1:54" x14ac:dyDescent="0.3">
      <c r="A269" s="199" t="s">
        <v>1015</v>
      </c>
      <c r="B269" s="199" t="s">
        <v>16</v>
      </c>
      <c r="C269" s="199" t="s">
        <v>1020</v>
      </c>
      <c r="D269" s="441" t="s">
        <v>1020</v>
      </c>
      <c r="E269" s="441" t="s">
        <v>1971</v>
      </c>
      <c r="F269" s="441" t="s">
        <v>1020</v>
      </c>
      <c r="G269" s="441" t="s">
        <v>1020</v>
      </c>
      <c r="H269" s="245">
        <v>117300</v>
      </c>
      <c r="I269" s="246" t="s">
        <v>1020</v>
      </c>
      <c r="J269" s="246" t="s">
        <v>1020</v>
      </c>
      <c r="K269" s="442" t="s">
        <v>1020</v>
      </c>
      <c r="L269" s="322" t="s">
        <v>1020</v>
      </c>
      <c r="M269" s="246" t="s">
        <v>1020</v>
      </c>
      <c r="N269" s="246" t="s">
        <v>1020</v>
      </c>
      <c r="O269" s="246" t="s">
        <v>1020</v>
      </c>
      <c r="P269" s="246" t="s">
        <v>1020</v>
      </c>
      <c r="Q269" s="246" t="s">
        <v>1020</v>
      </c>
      <c r="R269" s="443" t="s">
        <v>1020</v>
      </c>
      <c r="S269" s="444" t="s">
        <v>1020</v>
      </c>
      <c r="T269" s="445" t="s">
        <v>1020</v>
      </c>
      <c r="U269" s="444" t="s">
        <v>1020</v>
      </c>
      <c r="V269" s="444" t="s">
        <v>1020</v>
      </c>
      <c r="W269" s="444" t="s">
        <v>1020</v>
      </c>
      <c r="X269" s="444" t="s">
        <v>1020</v>
      </c>
      <c r="Y269" s="446" t="s">
        <v>1020</v>
      </c>
      <c r="Z269" s="246"/>
      <c r="AA269" s="245">
        <v>117300</v>
      </c>
      <c r="AB269" s="442">
        <v>51.5</v>
      </c>
      <c r="AC269" s="442">
        <v>51.5</v>
      </c>
      <c r="AD269" s="246">
        <v>-37</v>
      </c>
      <c r="AE269" s="246">
        <v>2</v>
      </c>
      <c r="AF269" s="246">
        <v>103</v>
      </c>
      <c r="AH269" s="21"/>
      <c r="AI269" s="320"/>
      <c r="AJ269" s="320"/>
      <c r="AK269" s="320"/>
      <c r="AL269" s="20"/>
      <c r="AM269" s="20"/>
      <c r="AN269" s="21"/>
      <c r="AO269" s="21"/>
      <c r="AP269" s="320"/>
      <c r="AQ269" s="320"/>
      <c r="AR269" s="466"/>
      <c r="AS269" s="20"/>
      <c r="AT269" s="20"/>
      <c r="AU269" s="21"/>
      <c r="AV269" s="20"/>
      <c r="AW269" s="20"/>
      <c r="AX269" s="20"/>
      <c r="AY269" s="20"/>
      <c r="AZ269" s="20"/>
      <c r="BA269" s="20"/>
      <c r="BB269" s="21"/>
    </row>
    <row r="270" spans="1:54" x14ac:dyDescent="0.3">
      <c r="A270" s="21" t="s">
        <v>1578</v>
      </c>
      <c r="B270" s="21" t="s">
        <v>16</v>
      </c>
      <c r="C270" s="21" t="s">
        <v>16</v>
      </c>
      <c r="D270" s="299" t="s">
        <v>1998</v>
      </c>
      <c r="E270" s="299" t="s">
        <v>9</v>
      </c>
      <c r="F270" s="299" t="s">
        <v>9</v>
      </c>
      <c r="G270" s="299" t="s">
        <v>1998</v>
      </c>
      <c r="H270" s="241">
        <v>304300</v>
      </c>
      <c r="I270" s="20">
        <v>1049</v>
      </c>
      <c r="J270" s="20">
        <v>19</v>
      </c>
      <c r="K270" s="417">
        <v>55.210526315789473</v>
      </c>
      <c r="L270" s="243">
        <v>1049</v>
      </c>
      <c r="M270" s="20">
        <v>19</v>
      </c>
      <c r="N270" s="20">
        <v>55.210526315789473</v>
      </c>
      <c r="O270" s="20">
        <v>423</v>
      </c>
      <c r="P270" s="20">
        <v>10</v>
      </c>
      <c r="Q270" s="20">
        <v>42.3</v>
      </c>
      <c r="R270" s="414">
        <v>0</v>
      </c>
      <c r="S270" s="378">
        <v>0</v>
      </c>
      <c r="T270" s="415">
        <v>0</v>
      </c>
      <c r="U270" s="378">
        <v>0</v>
      </c>
      <c r="V270" s="378">
        <v>0</v>
      </c>
      <c r="W270" s="378">
        <v>0</v>
      </c>
      <c r="X270" s="378">
        <v>0</v>
      </c>
      <c r="Y270" s="416">
        <v>0</v>
      </c>
      <c r="Z270" s="20"/>
      <c r="AA270" s="241">
        <v>267400</v>
      </c>
      <c r="AB270" s="417">
        <v>47.4</v>
      </c>
      <c r="AC270" s="417">
        <v>51.666666666666664</v>
      </c>
      <c r="AD270" s="20">
        <v>36</v>
      </c>
      <c r="AE270" s="20">
        <v>5</v>
      </c>
      <c r="AF270" s="20">
        <v>237</v>
      </c>
      <c r="AH270" s="21"/>
      <c r="AI270" s="320"/>
      <c r="AJ270" s="320"/>
      <c r="AK270" s="320"/>
      <c r="AL270" s="20"/>
      <c r="AM270" s="20"/>
      <c r="AN270" s="25"/>
      <c r="AO270" s="21"/>
      <c r="AP270" s="320"/>
      <c r="AQ270" s="320"/>
      <c r="AR270" s="466"/>
      <c r="AS270" s="20"/>
      <c r="AT270" s="20"/>
      <c r="AU270" s="25"/>
      <c r="AV270" s="20"/>
      <c r="AW270" s="20"/>
      <c r="AX270" s="20"/>
      <c r="AY270" s="20"/>
      <c r="AZ270" s="20"/>
      <c r="BA270" s="20"/>
      <c r="BB270" s="25"/>
    </row>
    <row r="271" spans="1:54" x14ac:dyDescent="0.3">
      <c r="A271" s="21" t="s">
        <v>1727</v>
      </c>
      <c r="B271" s="21" t="s">
        <v>41</v>
      </c>
      <c r="C271" s="21" t="s">
        <v>41</v>
      </c>
      <c r="D271" s="299" t="s">
        <v>1998</v>
      </c>
      <c r="E271" s="435" t="s">
        <v>1971</v>
      </c>
      <c r="F271" s="299" t="s">
        <v>1971</v>
      </c>
      <c r="G271" s="299" t="s">
        <v>1998</v>
      </c>
      <c r="H271" s="241">
        <v>303200</v>
      </c>
      <c r="I271" s="20">
        <v>881</v>
      </c>
      <c r="J271" s="20">
        <v>16</v>
      </c>
      <c r="K271" s="417">
        <v>55.0625</v>
      </c>
      <c r="L271" s="243">
        <v>881</v>
      </c>
      <c r="M271" s="20">
        <v>16</v>
      </c>
      <c r="N271" s="20">
        <v>55.0625</v>
      </c>
      <c r="O271" s="20">
        <v>0</v>
      </c>
      <c r="P271" s="20">
        <v>0</v>
      </c>
      <c r="Q271" s="20">
        <v>0</v>
      </c>
      <c r="R271" s="414">
        <v>0</v>
      </c>
      <c r="S271" s="378">
        <v>0</v>
      </c>
      <c r="T271" s="415">
        <v>0</v>
      </c>
      <c r="U271" s="378">
        <v>0</v>
      </c>
      <c r="V271" s="378">
        <v>0</v>
      </c>
      <c r="W271" s="378">
        <v>0</v>
      </c>
      <c r="X271" s="378">
        <v>0</v>
      </c>
      <c r="Y271" s="416">
        <v>0</v>
      </c>
      <c r="Z271" s="21"/>
      <c r="AA271" s="241">
        <v>372800</v>
      </c>
      <c r="AB271" s="417">
        <v>72.625</v>
      </c>
      <c r="AC271" s="417">
        <v>80.666666666666671</v>
      </c>
      <c r="AD271" s="20">
        <v>30</v>
      </c>
      <c r="AE271" s="20">
        <v>8</v>
      </c>
      <c r="AF271" s="20">
        <v>581</v>
      </c>
      <c r="AH271" s="21"/>
      <c r="AI271" s="320"/>
      <c r="AJ271" s="320"/>
      <c r="AK271" s="320"/>
      <c r="AL271" s="20"/>
      <c r="AM271" s="20"/>
      <c r="AN271" s="21"/>
      <c r="AO271" s="21"/>
      <c r="AP271" s="320"/>
      <c r="AQ271" s="320"/>
      <c r="AR271" s="466"/>
      <c r="AS271" s="20"/>
      <c r="AT271" s="20"/>
      <c r="AU271" s="21"/>
      <c r="AV271" s="20"/>
      <c r="AW271" s="20"/>
      <c r="AX271" s="20"/>
      <c r="AY271" s="20"/>
      <c r="AZ271" s="20"/>
      <c r="BA271" s="20"/>
      <c r="BB271" s="21"/>
    </row>
    <row r="272" spans="1:54" x14ac:dyDescent="0.3">
      <c r="A272" s="21" t="s">
        <v>1450</v>
      </c>
      <c r="B272" s="21" t="s">
        <v>41</v>
      </c>
      <c r="C272" s="21" t="s">
        <v>41</v>
      </c>
      <c r="D272" s="299" t="s">
        <v>1998</v>
      </c>
      <c r="E272" s="299" t="s">
        <v>9</v>
      </c>
      <c r="F272" s="299" t="s">
        <v>9</v>
      </c>
      <c r="G272" s="299" t="s">
        <v>1998</v>
      </c>
      <c r="H272" s="241">
        <v>333600</v>
      </c>
      <c r="I272" s="20">
        <v>1212</v>
      </c>
      <c r="J272" s="20">
        <v>20</v>
      </c>
      <c r="K272" s="417">
        <v>60.6</v>
      </c>
      <c r="L272" s="243">
        <v>1212</v>
      </c>
      <c r="M272" s="20">
        <v>20</v>
      </c>
      <c r="N272" s="20">
        <v>60.6</v>
      </c>
      <c r="O272" s="20">
        <v>1344</v>
      </c>
      <c r="P272" s="20">
        <v>20</v>
      </c>
      <c r="Q272" s="20">
        <v>67.2</v>
      </c>
      <c r="R272" s="414">
        <v>0</v>
      </c>
      <c r="S272" s="378">
        <v>0</v>
      </c>
      <c r="T272" s="415">
        <v>0</v>
      </c>
      <c r="U272" s="378">
        <v>510</v>
      </c>
      <c r="V272" s="378">
        <v>8</v>
      </c>
      <c r="W272" s="378">
        <v>63.75</v>
      </c>
      <c r="X272" s="378">
        <v>1479</v>
      </c>
      <c r="Y272" s="416">
        <v>17</v>
      </c>
      <c r="Z272" s="21"/>
      <c r="AA272" s="241">
        <v>333600</v>
      </c>
      <c r="AB272" s="417">
        <v>47.5</v>
      </c>
      <c r="AC272" s="417">
        <v>47.5</v>
      </c>
      <c r="AD272" s="20">
        <v>94</v>
      </c>
      <c r="AE272" s="20">
        <v>2</v>
      </c>
      <c r="AF272" s="20">
        <v>95</v>
      </c>
      <c r="AH272" s="21"/>
      <c r="AI272" s="320"/>
      <c r="AJ272" s="320"/>
      <c r="AK272" s="320"/>
      <c r="AL272" s="20"/>
      <c r="AM272" s="20"/>
      <c r="AN272" s="21"/>
      <c r="AO272" s="21"/>
      <c r="AP272" s="320"/>
      <c r="AQ272" s="320"/>
      <c r="AR272" s="466"/>
      <c r="AS272" s="20"/>
      <c r="AT272" s="20"/>
      <c r="AU272" s="21"/>
      <c r="AV272" s="20"/>
      <c r="AW272" s="20"/>
      <c r="AX272" s="20"/>
      <c r="AY272" s="20"/>
      <c r="AZ272" s="20"/>
      <c r="BA272" s="20"/>
      <c r="BB272" s="21"/>
    </row>
    <row r="273" spans="1:54" x14ac:dyDescent="0.3">
      <c r="A273" s="199" t="s">
        <v>1965</v>
      </c>
      <c r="B273" s="199" t="s">
        <v>20</v>
      </c>
      <c r="C273" s="199" t="s">
        <v>1020</v>
      </c>
      <c r="D273" s="441" t="s">
        <v>1020</v>
      </c>
      <c r="E273" s="441" t="s">
        <v>9</v>
      </c>
      <c r="F273" s="441" t="s">
        <v>1020</v>
      </c>
      <c r="G273" s="441" t="s">
        <v>1020</v>
      </c>
      <c r="H273" s="245">
        <v>130800.00000000001</v>
      </c>
      <c r="I273" s="246" t="s">
        <v>1020</v>
      </c>
      <c r="J273" s="246" t="s">
        <v>1020</v>
      </c>
      <c r="K273" s="442" t="s">
        <v>1020</v>
      </c>
      <c r="L273" s="322" t="s">
        <v>1020</v>
      </c>
      <c r="M273" s="246" t="s">
        <v>1020</v>
      </c>
      <c r="N273" s="246" t="s">
        <v>1020</v>
      </c>
      <c r="O273" s="246" t="s">
        <v>1020</v>
      </c>
      <c r="P273" s="246" t="s">
        <v>1020</v>
      </c>
      <c r="Q273" s="246" t="s">
        <v>1020</v>
      </c>
      <c r="R273" s="443" t="s">
        <v>1020</v>
      </c>
      <c r="S273" s="444" t="s">
        <v>1020</v>
      </c>
      <c r="T273" s="445" t="s">
        <v>1020</v>
      </c>
      <c r="U273" s="444" t="s">
        <v>1020</v>
      </c>
      <c r="V273" s="444" t="s">
        <v>1020</v>
      </c>
      <c r="W273" s="444" t="s">
        <v>1020</v>
      </c>
      <c r="X273" s="444" t="s">
        <v>1020</v>
      </c>
      <c r="Y273" s="446" t="s">
        <v>1020</v>
      </c>
      <c r="Z273" s="199"/>
      <c r="AA273" s="245">
        <v>130800.00000000001</v>
      </c>
      <c r="AB273" s="442">
        <v>46</v>
      </c>
      <c r="AC273" s="442">
        <v>46</v>
      </c>
      <c r="AD273" s="246">
        <v>-18</v>
      </c>
      <c r="AE273" s="246">
        <v>2</v>
      </c>
      <c r="AF273" s="246">
        <v>92</v>
      </c>
      <c r="AH273" s="21"/>
      <c r="AI273" s="320"/>
      <c r="AJ273" s="320"/>
      <c r="AK273" s="320"/>
      <c r="AL273" s="20"/>
      <c r="AM273" s="20"/>
      <c r="AN273" s="21"/>
      <c r="AO273" s="21"/>
      <c r="AP273" s="320"/>
      <c r="AQ273" s="320"/>
      <c r="AR273" s="466"/>
      <c r="AS273" s="20"/>
      <c r="AT273" s="20"/>
      <c r="AU273" s="21"/>
      <c r="AV273" s="20"/>
      <c r="AW273" s="20"/>
      <c r="AX273" s="20"/>
      <c r="AY273" s="20"/>
      <c r="AZ273" s="20"/>
      <c r="BA273" s="20"/>
      <c r="BB273" s="21"/>
    </row>
    <row r="274" spans="1:54" x14ac:dyDescent="0.3">
      <c r="A274" s="21" t="s">
        <v>1453</v>
      </c>
      <c r="B274" s="21" t="s">
        <v>26</v>
      </c>
      <c r="C274" s="21" t="s">
        <v>26</v>
      </c>
      <c r="D274" s="299" t="s">
        <v>1998</v>
      </c>
      <c r="E274" s="299" t="s">
        <v>9</v>
      </c>
      <c r="F274" s="299" t="s">
        <v>9</v>
      </c>
      <c r="G274" s="299" t="s">
        <v>1998</v>
      </c>
      <c r="H274" s="241">
        <v>378100</v>
      </c>
      <c r="I274" s="20">
        <v>1236</v>
      </c>
      <c r="J274" s="20">
        <v>18</v>
      </c>
      <c r="K274" s="417">
        <v>68.666666666666671</v>
      </c>
      <c r="L274" s="243">
        <v>1236</v>
      </c>
      <c r="M274" s="20">
        <v>18</v>
      </c>
      <c r="N274" s="20">
        <v>68.666666666666671</v>
      </c>
      <c r="O274" s="20">
        <v>2070</v>
      </c>
      <c r="P274" s="20">
        <v>22</v>
      </c>
      <c r="Q274" s="20">
        <v>94.1</v>
      </c>
      <c r="R274" s="414">
        <v>1270</v>
      </c>
      <c r="S274" s="378">
        <v>17</v>
      </c>
      <c r="T274" s="415">
        <v>74.7</v>
      </c>
      <c r="U274" s="378">
        <v>1413</v>
      </c>
      <c r="V274" s="378">
        <v>20</v>
      </c>
      <c r="W274" s="378">
        <v>70.650000000000006</v>
      </c>
      <c r="X274" s="378">
        <v>914</v>
      </c>
      <c r="Y274" s="416">
        <v>14</v>
      </c>
      <c r="Z274" s="20"/>
      <c r="AA274" s="241">
        <v>425700</v>
      </c>
      <c r="AB274" s="417">
        <v>83.375</v>
      </c>
      <c r="AC274" s="417">
        <v>82</v>
      </c>
      <c r="AD274" s="20">
        <v>101</v>
      </c>
      <c r="AE274" s="20">
        <v>8</v>
      </c>
      <c r="AF274" s="20">
        <v>667</v>
      </c>
      <c r="AH274" s="21"/>
      <c r="AI274" s="320"/>
      <c r="AJ274" s="320"/>
      <c r="AK274" s="320"/>
      <c r="AL274" s="20"/>
      <c r="AM274" s="20"/>
      <c r="AN274" s="21"/>
      <c r="AO274" s="21"/>
      <c r="AP274" s="320"/>
      <c r="AQ274" s="320"/>
      <c r="AR274" s="466"/>
      <c r="AS274" s="20"/>
      <c r="AT274" s="20"/>
      <c r="AU274" s="21"/>
      <c r="AV274" s="20"/>
      <c r="AW274" s="20"/>
      <c r="AX274" s="20"/>
      <c r="AY274" s="20"/>
      <c r="AZ274" s="20"/>
      <c r="BA274" s="20"/>
      <c r="BB274" s="21"/>
    </row>
    <row r="275" spans="1:54" x14ac:dyDescent="0.3">
      <c r="A275" s="21" t="s">
        <v>1454</v>
      </c>
      <c r="B275" s="21" t="s">
        <v>17</v>
      </c>
      <c r="C275" s="21" t="s">
        <v>1020</v>
      </c>
      <c r="D275" s="299" t="s">
        <v>1020</v>
      </c>
      <c r="E275" s="299" t="s">
        <v>9</v>
      </c>
      <c r="F275" s="299" t="s">
        <v>1020</v>
      </c>
      <c r="G275" s="299" t="s">
        <v>1020</v>
      </c>
      <c r="H275" s="241">
        <v>447500</v>
      </c>
      <c r="I275" s="20" t="s">
        <v>1020</v>
      </c>
      <c r="J275" s="20" t="s">
        <v>1020</v>
      </c>
      <c r="K275" s="417" t="s">
        <v>1020</v>
      </c>
      <c r="L275" s="243" t="s">
        <v>1020</v>
      </c>
      <c r="M275" s="20" t="s">
        <v>1020</v>
      </c>
      <c r="N275" s="20" t="s">
        <v>1020</v>
      </c>
      <c r="O275" s="20" t="s">
        <v>1020</v>
      </c>
      <c r="P275" s="20" t="s">
        <v>1020</v>
      </c>
      <c r="Q275" s="20" t="s">
        <v>1020</v>
      </c>
      <c r="R275" s="414" t="s">
        <v>1020</v>
      </c>
      <c r="S275" s="378" t="s">
        <v>1020</v>
      </c>
      <c r="T275" s="415" t="s">
        <v>1020</v>
      </c>
      <c r="U275" s="378" t="s">
        <v>1020</v>
      </c>
      <c r="V275" s="378" t="s">
        <v>1020</v>
      </c>
      <c r="W275" s="378" t="s">
        <v>1020</v>
      </c>
      <c r="X275" s="378" t="s">
        <v>1020</v>
      </c>
      <c r="Y275" s="416" t="s">
        <v>1020</v>
      </c>
      <c r="Z275" s="21"/>
      <c r="AA275" s="241">
        <v>502100</v>
      </c>
      <c r="AB275" s="417">
        <v>93.166666666666671</v>
      </c>
      <c r="AC275" s="417">
        <v>109.66666666666667</v>
      </c>
      <c r="AD275" s="20">
        <v>60</v>
      </c>
      <c r="AE275" s="20">
        <v>6</v>
      </c>
      <c r="AF275" s="20">
        <v>559</v>
      </c>
      <c r="AH275" s="21"/>
      <c r="AI275" s="320"/>
      <c r="AJ275" s="320"/>
      <c r="AK275" s="320"/>
      <c r="AL275" s="20"/>
      <c r="AM275" s="20"/>
      <c r="AN275" s="21"/>
      <c r="AO275" s="21"/>
      <c r="AP275" s="320"/>
      <c r="AQ275" s="320"/>
      <c r="AR275" s="466"/>
      <c r="AS275" s="20"/>
      <c r="AT275" s="20"/>
      <c r="AU275" s="21"/>
      <c r="AV275" s="20"/>
      <c r="AW275" s="20"/>
      <c r="AX275" s="20"/>
      <c r="AY275" s="20"/>
      <c r="AZ275" s="20"/>
      <c r="BA275" s="20"/>
      <c r="BB275" s="21"/>
    </row>
    <row r="276" spans="1:54" x14ac:dyDescent="0.3">
      <c r="A276" s="21" t="s">
        <v>1456</v>
      </c>
      <c r="B276" s="21" t="s">
        <v>19</v>
      </c>
      <c r="C276" s="21" t="s">
        <v>19</v>
      </c>
      <c r="D276" s="299" t="s">
        <v>1998</v>
      </c>
      <c r="E276" s="435" t="s">
        <v>1971</v>
      </c>
      <c r="F276" s="299" t="s">
        <v>1971</v>
      </c>
      <c r="G276" s="299" t="s">
        <v>1998</v>
      </c>
      <c r="H276" s="241">
        <v>573800</v>
      </c>
      <c r="I276" s="20">
        <v>1549</v>
      </c>
      <c r="J276" s="20">
        <v>18</v>
      </c>
      <c r="K276" s="417">
        <v>86.055555555555557</v>
      </c>
      <c r="L276" s="243">
        <v>1549</v>
      </c>
      <c r="M276" s="20">
        <v>18</v>
      </c>
      <c r="N276" s="20">
        <v>86.055555555555557</v>
      </c>
      <c r="O276" s="20">
        <v>1385</v>
      </c>
      <c r="P276" s="20">
        <v>15</v>
      </c>
      <c r="Q276" s="20">
        <v>92.3</v>
      </c>
      <c r="R276" s="414">
        <v>1777</v>
      </c>
      <c r="S276" s="378">
        <v>17</v>
      </c>
      <c r="T276" s="415">
        <v>104.5</v>
      </c>
      <c r="U276" s="378">
        <v>1780</v>
      </c>
      <c r="V276" s="378">
        <v>16</v>
      </c>
      <c r="W276" s="378">
        <v>111.25</v>
      </c>
      <c r="X276" s="378">
        <v>2197</v>
      </c>
      <c r="Y276" s="416">
        <v>22</v>
      </c>
      <c r="Z276" s="21"/>
      <c r="AA276" s="241">
        <v>449100</v>
      </c>
      <c r="AB276" s="417">
        <v>79.714285714285708</v>
      </c>
      <c r="AC276" s="417">
        <v>93</v>
      </c>
      <c r="AD276" s="20">
        <v>46</v>
      </c>
      <c r="AE276" s="20">
        <v>7</v>
      </c>
      <c r="AF276" s="20">
        <v>558</v>
      </c>
      <c r="AH276" s="21"/>
      <c r="AI276" s="320"/>
      <c r="AJ276" s="320"/>
      <c r="AK276" s="320"/>
      <c r="AL276" s="20"/>
      <c r="AM276" s="20"/>
      <c r="AN276" s="21"/>
      <c r="AO276" s="21"/>
      <c r="AP276" s="320"/>
      <c r="AQ276" s="320"/>
      <c r="AR276" s="466"/>
      <c r="AS276" s="20"/>
      <c r="AT276" s="20"/>
      <c r="AU276" s="21"/>
      <c r="AV276" s="20"/>
      <c r="AW276" s="20"/>
      <c r="AX276" s="20"/>
      <c r="AY276" s="20"/>
      <c r="AZ276" s="20"/>
      <c r="BA276" s="20"/>
      <c r="BB276" s="21"/>
    </row>
    <row r="277" spans="1:54" x14ac:dyDescent="0.3">
      <c r="A277" s="21" t="s">
        <v>1017</v>
      </c>
      <c r="B277" s="21" t="s">
        <v>41</v>
      </c>
      <c r="C277" s="21" t="s">
        <v>41</v>
      </c>
      <c r="D277" s="299" t="s">
        <v>1998</v>
      </c>
      <c r="E277" s="299" t="s">
        <v>9</v>
      </c>
      <c r="F277" s="299" t="s">
        <v>9</v>
      </c>
      <c r="G277" s="299" t="s">
        <v>1998</v>
      </c>
      <c r="H277" s="241">
        <v>454000</v>
      </c>
      <c r="I277" s="20">
        <v>1814</v>
      </c>
      <c r="J277" s="20">
        <v>22</v>
      </c>
      <c r="K277" s="417">
        <v>82.454545454545453</v>
      </c>
      <c r="L277" s="243">
        <v>1814</v>
      </c>
      <c r="M277" s="20">
        <v>22</v>
      </c>
      <c r="N277" s="20">
        <v>82.454545454545453</v>
      </c>
      <c r="O277" s="20">
        <v>1610</v>
      </c>
      <c r="P277" s="20">
        <v>22</v>
      </c>
      <c r="Q277" s="20">
        <v>73.2</v>
      </c>
      <c r="R277" s="414">
        <v>1294</v>
      </c>
      <c r="S277" s="378">
        <v>17</v>
      </c>
      <c r="T277" s="415">
        <v>76.099999999999994</v>
      </c>
      <c r="U277" s="378">
        <v>1555</v>
      </c>
      <c r="V277" s="378">
        <v>22</v>
      </c>
      <c r="W277" s="378">
        <v>70.680000000000007</v>
      </c>
      <c r="X277" s="378">
        <v>0</v>
      </c>
      <c r="Y277" s="416">
        <v>0</v>
      </c>
      <c r="Z277" s="21"/>
      <c r="AA277" s="241">
        <v>476100</v>
      </c>
      <c r="AB277" s="417">
        <v>93</v>
      </c>
      <c r="AC277" s="417">
        <v>78.333333333333329</v>
      </c>
      <c r="AD277" s="20">
        <v>57</v>
      </c>
      <c r="AE277" s="20">
        <v>8</v>
      </c>
      <c r="AF277" s="20">
        <v>744</v>
      </c>
      <c r="AH277" s="21"/>
      <c r="AI277" s="320"/>
      <c r="AJ277" s="320"/>
      <c r="AK277" s="320"/>
      <c r="AL277" s="20"/>
      <c r="AM277" s="20"/>
      <c r="AN277" s="21"/>
      <c r="AO277" s="21"/>
      <c r="AP277" s="320"/>
      <c r="AQ277" s="320"/>
      <c r="AR277" s="466"/>
      <c r="AS277" s="20"/>
      <c r="AT277" s="20"/>
      <c r="AU277" s="21"/>
      <c r="AV277" s="20"/>
      <c r="AW277" s="20"/>
      <c r="AX277" s="20"/>
      <c r="AY277" s="20"/>
      <c r="AZ277" s="20"/>
      <c r="BA277" s="20"/>
      <c r="BB277" s="21"/>
    </row>
    <row r="278" spans="1:54" x14ac:dyDescent="0.3">
      <c r="A278" s="21" t="s">
        <v>1457</v>
      </c>
      <c r="B278" s="437" t="s">
        <v>25</v>
      </c>
      <c r="C278" s="21" t="s">
        <v>3</v>
      </c>
      <c r="D278" s="299" t="s">
        <v>38</v>
      </c>
      <c r="E278" s="299" t="s">
        <v>1971</v>
      </c>
      <c r="F278" s="299" t="s">
        <v>1971</v>
      </c>
      <c r="G278" s="299" t="s">
        <v>1998</v>
      </c>
      <c r="H278" s="241">
        <v>304400</v>
      </c>
      <c r="I278" s="20">
        <v>1209</v>
      </c>
      <c r="J278" s="20">
        <v>21</v>
      </c>
      <c r="K278" s="417">
        <v>57.571428571428569</v>
      </c>
      <c r="L278" s="243">
        <v>1209</v>
      </c>
      <c r="M278" s="20">
        <v>21</v>
      </c>
      <c r="N278" s="20">
        <v>57.571428571428569</v>
      </c>
      <c r="O278" s="20">
        <v>1464</v>
      </c>
      <c r="P278" s="20">
        <v>19</v>
      </c>
      <c r="Q278" s="20">
        <v>77.099999999999994</v>
      </c>
      <c r="R278" s="414">
        <v>1432</v>
      </c>
      <c r="S278" s="378">
        <v>17</v>
      </c>
      <c r="T278" s="415">
        <v>84.2</v>
      </c>
      <c r="U278" s="378">
        <v>498</v>
      </c>
      <c r="V278" s="378">
        <v>9</v>
      </c>
      <c r="W278" s="378">
        <v>55.33</v>
      </c>
      <c r="X278" s="378">
        <v>1139</v>
      </c>
      <c r="Y278" s="416">
        <v>14</v>
      </c>
      <c r="Z278" s="21"/>
      <c r="AA278" s="241">
        <v>389700</v>
      </c>
      <c r="AB278" s="417">
        <v>72.5</v>
      </c>
      <c r="AC278" s="417">
        <v>86.333333333333329</v>
      </c>
      <c r="AD278" s="20">
        <v>52</v>
      </c>
      <c r="AE278" s="20">
        <v>8</v>
      </c>
      <c r="AF278" s="20">
        <v>580</v>
      </c>
      <c r="AH278" s="21"/>
      <c r="AI278" s="320"/>
      <c r="AJ278" s="320"/>
      <c r="AK278" s="320"/>
      <c r="AL278" s="20"/>
      <c r="AM278" s="20"/>
      <c r="AN278" s="21"/>
      <c r="AO278" s="21"/>
      <c r="AP278" s="320"/>
      <c r="AQ278" s="320"/>
      <c r="AR278" s="466"/>
      <c r="AS278" s="20"/>
      <c r="AT278" s="20"/>
      <c r="AU278" s="21"/>
      <c r="AV278" s="20"/>
      <c r="AW278" s="20"/>
      <c r="AX278" s="20"/>
      <c r="AY278" s="20"/>
      <c r="AZ278" s="20"/>
      <c r="BA278" s="20"/>
      <c r="BB278" s="21"/>
    </row>
    <row r="279" spans="1:54" x14ac:dyDescent="0.3">
      <c r="A279" s="21" t="s">
        <v>1457</v>
      </c>
      <c r="B279" s="21" t="s">
        <v>3</v>
      </c>
      <c r="C279" s="21" t="s">
        <v>3</v>
      </c>
      <c r="D279" s="299" t="s">
        <v>1998</v>
      </c>
      <c r="E279" s="435" t="s">
        <v>1971</v>
      </c>
      <c r="F279" s="299" t="s">
        <v>1971</v>
      </c>
      <c r="G279" s="299" t="s">
        <v>1998</v>
      </c>
      <c r="H279" s="241">
        <v>317000</v>
      </c>
      <c r="I279" s="20">
        <v>1209</v>
      </c>
      <c r="J279" s="20">
        <v>21</v>
      </c>
      <c r="K279" s="417">
        <v>57.571428571428569</v>
      </c>
      <c r="L279" s="243">
        <v>1209</v>
      </c>
      <c r="M279" s="20">
        <v>21</v>
      </c>
      <c r="N279" s="20">
        <v>57.571428571428569</v>
      </c>
      <c r="O279" s="20">
        <v>1464</v>
      </c>
      <c r="P279" s="20">
        <v>19</v>
      </c>
      <c r="Q279" s="20">
        <v>77.099999999999994</v>
      </c>
      <c r="R279" s="414">
        <v>1432</v>
      </c>
      <c r="S279" s="378">
        <v>17</v>
      </c>
      <c r="T279" s="415">
        <v>84.2</v>
      </c>
      <c r="U279" s="378">
        <v>498</v>
      </c>
      <c r="V279" s="378">
        <v>9</v>
      </c>
      <c r="W279" s="378">
        <v>55.33</v>
      </c>
      <c r="X279" s="378">
        <v>1139</v>
      </c>
      <c r="Y279" s="416">
        <v>14</v>
      </c>
      <c r="Z279" s="20"/>
      <c r="AA279" s="241">
        <v>389700</v>
      </c>
      <c r="AB279" s="417">
        <v>72.5</v>
      </c>
      <c r="AC279" s="417">
        <v>86.333333333333329</v>
      </c>
      <c r="AD279" s="20">
        <v>52</v>
      </c>
      <c r="AE279" s="20">
        <v>8</v>
      </c>
      <c r="AF279" s="20">
        <v>580</v>
      </c>
      <c r="AH279" s="21"/>
      <c r="AI279" s="320"/>
      <c r="AJ279" s="320"/>
      <c r="AK279" s="320"/>
      <c r="AL279" s="20"/>
      <c r="AM279" s="20"/>
      <c r="AN279" s="21"/>
      <c r="AO279" s="21"/>
      <c r="AP279" s="320"/>
      <c r="AQ279" s="320"/>
      <c r="AR279" s="466"/>
      <c r="AS279" s="20"/>
      <c r="AT279" s="20"/>
      <c r="AU279" s="21"/>
      <c r="AV279" s="20"/>
      <c r="AW279" s="20"/>
      <c r="AX279" s="20"/>
      <c r="AY279" s="20"/>
      <c r="AZ279" s="20"/>
      <c r="BA279" s="20"/>
      <c r="BB279" s="21"/>
    </row>
    <row r="280" spans="1:54" x14ac:dyDescent="0.3">
      <c r="A280" s="21" t="s">
        <v>1459</v>
      </c>
      <c r="B280" s="21" t="s">
        <v>26</v>
      </c>
      <c r="C280" s="21" t="s">
        <v>26</v>
      </c>
      <c r="D280" s="299" t="s">
        <v>1998</v>
      </c>
      <c r="E280" s="299" t="s">
        <v>9</v>
      </c>
      <c r="F280" s="299" t="s">
        <v>9</v>
      </c>
      <c r="G280" s="299" t="s">
        <v>1998</v>
      </c>
      <c r="H280" s="241">
        <v>425800</v>
      </c>
      <c r="I280" s="20">
        <v>696</v>
      </c>
      <c r="J280" s="20">
        <v>9</v>
      </c>
      <c r="K280" s="417">
        <v>77.333333333333329</v>
      </c>
      <c r="L280" s="243">
        <v>696</v>
      </c>
      <c r="M280" s="20">
        <v>9</v>
      </c>
      <c r="N280" s="20">
        <v>77.333333333333329</v>
      </c>
      <c r="O280" s="20">
        <v>1186</v>
      </c>
      <c r="P280" s="20">
        <v>14</v>
      </c>
      <c r="Q280" s="20">
        <v>84.7</v>
      </c>
      <c r="R280" s="414">
        <v>939</v>
      </c>
      <c r="S280" s="378">
        <v>11</v>
      </c>
      <c r="T280" s="415">
        <v>85.4</v>
      </c>
      <c r="U280" s="378">
        <v>2032</v>
      </c>
      <c r="V280" s="378">
        <v>20</v>
      </c>
      <c r="W280" s="378">
        <v>101.6</v>
      </c>
      <c r="X280" s="378">
        <v>0</v>
      </c>
      <c r="Y280" s="416">
        <v>0</v>
      </c>
      <c r="Z280" s="21"/>
      <c r="AA280" s="241">
        <v>425800</v>
      </c>
      <c r="AB280" s="417">
        <v>0</v>
      </c>
      <c r="AC280" s="417">
        <v>0</v>
      </c>
      <c r="AD280" s="20">
        <v>80</v>
      </c>
      <c r="AE280" s="20">
        <v>0</v>
      </c>
      <c r="AF280" s="20">
        <v>0</v>
      </c>
      <c r="AH280" s="21"/>
      <c r="AI280" s="320"/>
      <c r="AJ280" s="320"/>
      <c r="AK280" s="320"/>
      <c r="AL280" s="20"/>
      <c r="AM280" s="20"/>
      <c r="AN280" s="21"/>
      <c r="AO280" s="21"/>
      <c r="AP280" s="320"/>
      <c r="AQ280" s="320"/>
      <c r="AR280" s="466"/>
      <c r="AS280" s="20"/>
      <c r="AT280" s="20"/>
      <c r="AU280" s="21"/>
      <c r="AV280" s="20"/>
      <c r="AW280" s="20"/>
      <c r="AX280" s="20"/>
      <c r="AY280" s="20"/>
      <c r="AZ280" s="20"/>
      <c r="BA280" s="20"/>
      <c r="BB280" s="21"/>
    </row>
    <row r="281" spans="1:54" x14ac:dyDescent="0.3">
      <c r="A281" s="199" t="s">
        <v>1714</v>
      </c>
      <c r="B281" s="199" t="s">
        <v>13</v>
      </c>
      <c r="C281" s="199" t="s">
        <v>13</v>
      </c>
      <c r="D281" s="441" t="s">
        <v>1998</v>
      </c>
      <c r="E281" s="435" t="s">
        <v>1971</v>
      </c>
      <c r="F281" s="441" t="s">
        <v>9</v>
      </c>
      <c r="G281" s="441" t="s">
        <v>38</v>
      </c>
      <c r="H281" s="245">
        <v>123900</v>
      </c>
      <c r="I281" s="246">
        <v>0</v>
      </c>
      <c r="J281" s="246">
        <v>0</v>
      </c>
      <c r="K281" s="442" t="s">
        <v>1020</v>
      </c>
      <c r="L281" s="322">
        <v>0</v>
      </c>
      <c r="M281" s="246">
        <v>0</v>
      </c>
      <c r="N281" s="246">
        <v>0</v>
      </c>
      <c r="O281" s="246">
        <v>0</v>
      </c>
      <c r="P281" s="246">
        <v>0</v>
      </c>
      <c r="Q281" s="246">
        <v>0</v>
      </c>
      <c r="R281" s="443">
        <v>0</v>
      </c>
      <c r="S281" s="444">
        <v>0</v>
      </c>
      <c r="T281" s="445">
        <v>0</v>
      </c>
      <c r="U281" s="444">
        <v>0</v>
      </c>
      <c r="V281" s="444">
        <v>0</v>
      </c>
      <c r="W281" s="444">
        <v>0</v>
      </c>
      <c r="X281" s="444">
        <v>0</v>
      </c>
      <c r="Y281" s="446">
        <v>0</v>
      </c>
      <c r="Z281" s="246"/>
      <c r="AA281" s="245">
        <v>264900</v>
      </c>
      <c r="AB281" s="442">
        <v>57.25</v>
      </c>
      <c r="AC281" s="442">
        <v>50.666666666666664</v>
      </c>
      <c r="AD281" s="246">
        <v>37</v>
      </c>
      <c r="AE281" s="246">
        <v>8</v>
      </c>
      <c r="AF281" s="246">
        <v>458</v>
      </c>
      <c r="AH281" s="21"/>
      <c r="AI281" s="320"/>
      <c r="AJ281" s="320"/>
      <c r="AK281" s="320"/>
      <c r="AL281" s="20"/>
      <c r="AM281" s="20"/>
      <c r="AN281" s="21"/>
      <c r="AO281" s="21"/>
      <c r="AP281" s="320"/>
      <c r="AQ281" s="320"/>
      <c r="AR281" s="466"/>
      <c r="AS281" s="20"/>
      <c r="AT281" s="20"/>
      <c r="AU281" s="21"/>
      <c r="AV281" s="20"/>
      <c r="AW281" s="20"/>
      <c r="AX281" s="20"/>
      <c r="AY281" s="20"/>
      <c r="AZ281" s="20"/>
      <c r="BA281" s="20"/>
      <c r="BB281" s="21"/>
    </row>
    <row r="282" spans="1:54" x14ac:dyDescent="0.3">
      <c r="A282" s="21" t="s">
        <v>1461</v>
      </c>
      <c r="B282" s="21" t="s">
        <v>16</v>
      </c>
      <c r="C282" s="21" t="s">
        <v>16</v>
      </c>
      <c r="D282" s="299" t="s">
        <v>1998</v>
      </c>
      <c r="E282" s="299" t="s">
        <v>9</v>
      </c>
      <c r="F282" s="299" t="s">
        <v>9</v>
      </c>
      <c r="G282" s="299" t="s">
        <v>1998</v>
      </c>
      <c r="H282" s="241">
        <v>264300</v>
      </c>
      <c r="I282" s="20">
        <v>120</v>
      </c>
      <c r="J282" s="20">
        <v>2</v>
      </c>
      <c r="K282" s="417">
        <v>60</v>
      </c>
      <c r="L282" s="243">
        <v>120</v>
      </c>
      <c r="M282" s="20">
        <v>2</v>
      </c>
      <c r="N282" s="20">
        <v>60</v>
      </c>
      <c r="O282" s="20">
        <v>1294</v>
      </c>
      <c r="P282" s="20">
        <v>18</v>
      </c>
      <c r="Q282" s="20">
        <v>71.900000000000006</v>
      </c>
      <c r="R282" s="414">
        <v>1103</v>
      </c>
      <c r="S282" s="378">
        <v>15</v>
      </c>
      <c r="T282" s="415">
        <v>73.5</v>
      </c>
      <c r="U282" s="378">
        <v>1233</v>
      </c>
      <c r="V282" s="378">
        <v>18</v>
      </c>
      <c r="W282" s="378">
        <v>68.5</v>
      </c>
      <c r="X282" s="378">
        <v>1684</v>
      </c>
      <c r="Y282" s="416">
        <v>21</v>
      </c>
      <c r="Z282" s="20"/>
      <c r="AA282" s="241">
        <v>274200</v>
      </c>
      <c r="AB282" s="417">
        <v>57.5</v>
      </c>
      <c r="AC282" s="417">
        <v>49</v>
      </c>
      <c r="AD282" s="20">
        <v>60</v>
      </c>
      <c r="AE282" s="20">
        <v>4</v>
      </c>
      <c r="AF282" s="20">
        <v>230</v>
      </c>
      <c r="AH282" s="465"/>
      <c r="AI282" s="468"/>
      <c r="AJ282" s="468"/>
      <c r="AK282" s="468"/>
      <c r="AL282" s="464"/>
      <c r="AM282" s="464"/>
      <c r="AN282" s="465"/>
      <c r="AO282" s="465"/>
      <c r="AP282" s="468"/>
      <c r="AQ282" s="468"/>
      <c r="AR282" s="469"/>
      <c r="AS282" s="464"/>
      <c r="AT282" s="464"/>
      <c r="AU282" s="465"/>
      <c r="AV282" s="464"/>
      <c r="AW282" s="464"/>
      <c r="AX282" s="464"/>
      <c r="AY282" s="464"/>
      <c r="AZ282" s="464"/>
      <c r="BA282" s="464"/>
      <c r="BB282" s="465"/>
    </row>
    <row r="283" spans="1:54" x14ac:dyDescent="0.3">
      <c r="A283" s="21" t="s">
        <v>1585</v>
      </c>
      <c r="B283" s="21" t="s">
        <v>14</v>
      </c>
      <c r="C283" s="21" t="s">
        <v>14</v>
      </c>
      <c r="D283" s="299" t="s">
        <v>1998</v>
      </c>
      <c r="E283" s="435" t="s">
        <v>1974</v>
      </c>
      <c r="F283" s="299" t="s">
        <v>9</v>
      </c>
      <c r="G283" s="299" t="s">
        <v>38</v>
      </c>
      <c r="H283" s="241">
        <v>210000</v>
      </c>
      <c r="I283" s="20">
        <v>109</v>
      </c>
      <c r="J283" s="20">
        <v>2</v>
      </c>
      <c r="K283" s="417">
        <v>54.5</v>
      </c>
      <c r="L283" s="243">
        <v>109</v>
      </c>
      <c r="M283" s="20">
        <v>2</v>
      </c>
      <c r="N283" s="20">
        <v>54.5</v>
      </c>
      <c r="O283" s="20">
        <v>163</v>
      </c>
      <c r="P283" s="20">
        <v>4</v>
      </c>
      <c r="Q283" s="20">
        <v>40.799999999999997</v>
      </c>
      <c r="R283" s="414">
        <v>0</v>
      </c>
      <c r="S283" s="378">
        <v>0</v>
      </c>
      <c r="T283" s="415">
        <v>0</v>
      </c>
      <c r="U283" s="378">
        <v>0</v>
      </c>
      <c r="V283" s="378">
        <v>0</v>
      </c>
      <c r="W283" s="378">
        <v>0</v>
      </c>
      <c r="X283" s="378">
        <v>0</v>
      </c>
      <c r="Y283" s="416">
        <v>0</v>
      </c>
      <c r="Z283" s="298"/>
      <c r="AA283" s="241">
        <v>210000</v>
      </c>
      <c r="AB283" s="417">
        <v>16</v>
      </c>
      <c r="AC283" s="417">
        <v>16</v>
      </c>
      <c r="AD283" s="20">
        <v>65</v>
      </c>
      <c r="AE283" s="20">
        <v>1</v>
      </c>
      <c r="AF283" s="20">
        <v>16</v>
      </c>
      <c r="AH283" s="465"/>
      <c r="AI283" s="468"/>
      <c r="AJ283" s="468"/>
      <c r="AK283" s="468"/>
      <c r="AL283" s="464"/>
      <c r="AM283" s="464"/>
      <c r="AN283" s="465"/>
      <c r="AO283" s="465"/>
      <c r="AP283" s="468"/>
      <c r="AQ283" s="468"/>
      <c r="AR283" s="469"/>
      <c r="AS283" s="464"/>
      <c r="AT283" s="464"/>
      <c r="AU283" s="465"/>
      <c r="AV283" s="464"/>
      <c r="AW283" s="464"/>
      <c r="AX283" s="464"/>
      <c r="AY283" s="464"/>
      <c r="AZ283" s="464"/>
      <c r="BA283" s="464"/>
      <c r="BB283" s="465"/>
    </row>
    <row r="284" spans="1:54" x14ac:dyDescent="0.3">
      <c r="A284" s="21" t="s">
        <v>1464</v>
      </c>
      <c r="B284" s="436" t="s">
        <v>25</v>
      </c>
      <c r="C284" s="21" t="s">
        <v>25</v>
      </c>
      <c r="D284" s="299" t="s">
        <v>1998</v>
      </c>
      <c r="E284" s="299" t="s">
        <v>9</v>
      </c>
      <c r="F284" s="299" t="s">
        <v>9</v>
      </c>
      <c r="G284" s="299" t="s">
        <v>1998</v>
      </c>
      <c r="H284" s="433">
        <v>552400</v>
      </c>
      <c r="I284" s="20">
        <v>1204</v>
      </c>
      <c r="J284" s="20">
        <v>12</v>
      </c>
      <c r="K284" s="417">
        <v>100.33333333333333</v>
      </c>
      <c r="L284" s="243">
        <v>1204</v>
      </c>
      <c r="M284" s="20">
        <v>12</v>
      </c>
      <c r="N284" s="20">
        <v>100.33333333333333</v>
      </c>
      <c r="O284" s="20">
        <v>780</v>
      </c>
      <c r="P284" s="20">
        <v>9</v>
      </c>
      <c r="Q284" s="20">
        <v>86.7</v>
      </c>
      <c r="R284" s="414">
        <v>566</v>
      </c>
      <c r="S284" s="378">
        <v>6</v>
      </c>
      <c r="T284" s="415">
        <v>94.3</v>
      </c>
      <c r="U284" s="378">
        <v>1519</v>
      </c>
      <c r="V284" s="378">
        <v>21</v>
      </c>
      <c r="W284" s="378">
        <v>72.33</v>
      </c>
      <c r="X284" s="378">
        <v>1760</v>
      </c>
      <c r="Y284" s="416">
        <v>21</v>
      </c>
      <c r="Z284" s="467"/>
      <c r="AA284" s="241">
        <v>435600</v>
      </c>
      <c r="AB284" s="417">
        <v>71.142857142857139</v>
      </c>
      <c r="AC284" s="417">
        <v>95</v>
      </c>
      <c r="AD284" s="20">
        <v>65</v>
      </c>
      <c r="AE284" s="20">
        <v>7</v>
      </c>
      <c r="AF284" s="20">
        <v>498</v>
      </c>
      <c r="AH284" s="465"/>
      <c r="AI284" s="468"/>
      <c r="AJ284" s="468"/>
      <c r="AK284" s="468"/>
      <c r="AL284" s="464"/>
      <c r="AM284" s="464"/>
      <c r="AN284" s="465"/>
      <c r="AO284" s="465"/>
      <c r="AP284" s="468"/>
      <c r="AQ284" s="468"/>
      <c r="AR284" s="469"/>
      <c r="AS284" s="464"/>
      <c r="AT284" s="464"/>
      <c r="AU284" s="465"/>
      <c r="AV284" s="464"/>
      <c r="AW284" s="464"/>
      <c r="AX284" s="464"/>
      <c r="AY284" s="464"/>
      <c r="AZ284" s="464"/>
      <c r="BA284" s="464"/>
      <c r="BB284" s="465"/>
    </row>
    <row r="285" spans="1:54" x14ac:dyDescent="0.3">
      <c r="A285" s="199" t="s">
        <v>1717</v>
      </c>
      <c r="B285" s="199" t="s">
        <v>16</v>
      </c>
      <c r="C285" s="199" t="s">
        <v>16</v>
      </c>
      <c r="D285" s="441" t="s">
        <v>1998</v>
      </c>
      <c r="E285" s="441" t="s">
        <v>1971</v>
      </c>
      <c r="F285" s="441" t="s">
        <v>1971</v>
      </c>
      <c r="G285" s="441" t="s">
        <v>1998</v>
      </c>
      <c r="H285" s="245">
        <v>123900</v>
      </c>
      <c r="I285" s="246">
        <v>0</v>
      </c>
      <c r="J285" s="246">
        <v>0</v>
      </c>
      <c r="K285" s="442" t="s">
        <v>1020</v>
      </c>
      <c r="L285" s="322">
        <v>0</v>
      </c>
      <c r="M285" s="246">
        <v>0</v>
      </c>
      <c r="N285" s="246">
        <v>0</v>
      </c>
      <c r="O285" s="246">
        <v>0</v>
      </c>
      <c r="P285" s="246">
        <v>0</v>
      </c>
      <c r="Q285" s="246">
        <v>0</v>
      </c>
      <c r="R285" s="443">
        <v>0</v>
      </c>
      <c r="S285" s="444">
        <v>0</v>
      </c>
      <c r="T285" s="445">
        <v>0</v>
      </c>
      <c r="U285" s="444">
        <v>0</v>
      </c>
      <c r="V285" s="444">
        <v>0</v>
      </c>
      <c r="W285" s="444">
        <v>0</v>
      </c>
      <c r="X285" s="444">
        <v>0</v>
      </c>
      <c r="Y285" s="446">
        <v>0</v>
      </c>
      <c r="Z285" s="246"/>
      <c r="AA285" s="245">
        <v>123900</v>
      </c>
      <c r="AB285" s="442">
        <v>0</v>
      </c>
      <c r="AC285" s="442">
        <v>0</v>
      </c>
      <c r="AD285" s="246">
        <v>23</v>
      </c>
      <c r="AE285" s="246">
        <v>0</v>
      </c>
      <c r="AF285" s="246">
        <v>0</v>
      </c>
    </row>
    <row r="286" spans="1:54" x14ac:dyDescent="0.3">
      <c r="A286" s="21" t="s">
        <v>1718</v>
      </c>
      <c r="B286" s="21" t="s">
        <v>12</v>
      </c>
      <c r="C286" s="21" t="s">
        <v>12</v>
      </c>
      <c r="D286" s="299" t="s">
        <v>1998</v>
      </c>
      <c r="E286" s="299" t="s">
        <v>9</v>
      </c>
      <c r="F286" s="299" t="s">
        <v>9</v>
      </c>
      <c r="G286" s="299" t="s">
        <v>1998</v>
      </c>
      <c r="H286" s="241">
        <v>328100</v>
      </c>
      <c r="I286" s="20">
        <v>298</v>
      </c>
      <c r="J286" s="20">
        <v>4</v>
      </c>
      <c r="K286" s="417">
        <v>74.5</v>
      </c>
      <c r="L286" s="243">
        <v>298</v>
      </c>
      <c r="M286" s="20">
        <v>4</v>
      </c>
      <c r="N286" s="20">
        <v>74.5</v>
      </c>
      <c r="O286" s="20">
        <v>13</v>
      </c>
      <c r="P286" s="20">
        <v>1</v>
      </c>
      <c r="Q286" s="20">
        <v>13</v>
      </c>
      <c r="R286" s="414">
        <v>0</v>
      </c>
      <c r="S286" s="378">
        <v>0</v>
      </c>
      <c r="T286" s="415">
        <v>0</v>
      </c>
      <c r="U286" s="378">
        <v>0</v>
      </c>
      <c r="V286" s="378">
        <v>0</v>
      </c>
      <c r="W286" s="378">
        <v>0</v>
      </c>
      <c r="X286" s="378">
        <v>0</v>
      </c>
      <c r="Y286" s="416">
        <v>0</v>
      </c>
      <c r="Z286" s="21"/>
      <c r="AA286" s="241">
        <v>328100</v>
      </c>
      <c r="AB286" s="417">
        <v>0</v>
      </c>
      <c r="AC286" s="417">
        <v>0</v>
      </c>
      <c r="AD286" s="20">
        <v>62</v>
      </c>
      <c r="AE286" s="20">
        <v>0</v>
      </c>
      <c r="AF286" s="20">
        <v>0</v>
      </c>
      <c r="AH286" s="465"/>
      <c r="AI286" s="468"/>
      <c r="AJ286" s="468"/>
      <c r="AK286" s="468"/>
      <c r="AL286" s="464"/>
      <c r="AM286" s="464"/>
      <c r="AN286" s="465"/>
      <c r="AO286" s="465"/>
      <c r="AP286" s="468"/>
      <c r="AQ286" s="468"/>
      <c r="AR286" s="469"/>
      <c r="AS286" s="464"/>
      <c r="AT286" s="464"/>
      <c r="AU286" s="465"/>
      <c r="AV286" s="464"/>
      <c r="AW286" s="464"/>
      <c r="AX286" s="464"/>
      <c r="AY286" s="464"/>
      <c r="AZ286" s="464"/>
      <c r="BA286" s="464"/>
      <c r="BB286" s="465"/>
    </row>
    <row r="287" spans="1:54" x14ac:dyDescent="0.3">
      <c r="A287" s="21" t="s">
        <v>1469</v>
      </c>
      <c r="B287" s="436" t="s">
        <v>25</v>
      </c>
      <c r="C287" s="21" t="s">
        <v>25</v>
      </c>
      <c r="D287" s="299" t="s">
        <v>1998</v>
      </c>
      <c r="E287" s="435" t="s">
        <v>9</v>
      </c>
      <c r="F287" s="299" t="s">
        <v>10</v>
      </c>
      <c r="G287" s="299" t="s">
        <v>38</v>
      </c>
      <c r="H287" s="433">
        <v>337000</v>
      </c>
      <c r="I287" s="20">
        <v>340</v>
      </c>
      <c r="J287" s="20">
        <v>5</v>
      </c>
      <c r="K287" s="417">
        <v>68</v>
      </c>
      <c r="L287" s="243">
        <v>340</v>
      </c>
      <c r="M287" s="20">
        <v>5</v>
      </c>
      <c r="N287" s="20">
        <v>68</v>
      </c>
      <c r="O287" s="20">
        <v>1038</v>
      </c>
      <c r="P287" s="20">
        <v>12</v>
      </c>
      <c r="Q287" s="20">
        <v>86.5</v>
      </c>
      <c r="R287" s="414">
        <v>899</v>
      </c>
      <c r="S287" s="378">
        <v>10</v>
      </c>
      <c r="T287" s="415">
        <v>89.9</v>
      </c>
      <c r="U287" s="378">
        <v>2260</v>
      </c>
      <c r="V287" s="378">
        <v>21</v>
      </c>
      <c r="W287" s="378">
        <v>107.62</v>
      </c>
      <c r="X287" s="378">
        <v>2373</v>
      </c>
      <c r="Y287" s="416">
        <v>22</v>
      </c>
      <c r="Z287" s="64"/>
      <c r="AA287" s="241">
        <v>337000</v>
      </c>
      <c r="AB287" s="417">
        <v>50.5</v>
      </c>
      <c r="AC287" s="417">
        <v>50.5</v>
      </c>
      <c r="AD287" s="20">
        <v>90</v>
      </c>
      <c r="AE287" s="20">
        <v>2</v>
      </c>
      <c r="AF287" s="20">
        <v>101</v>
      </c>
      <c r="AH287" s="465"/>
      <c r="AI287" s="468"/>
      <c r="AJ287" s="468"/>
      <c r="AK287" s="468"/>
      <c r="AL287" s="464"/>
      <c r="AM287" s="464"/>
      <c r="AN287" s="465"/>
      <c r="AO287" s="465"/>
      <c r="AP287" s="468"/>
      <c r="AQ287" s="468"/>
      <c r="AR287" s="469"/>
      <c r="AS287" s="464"/>
      <c r="AT287" s="464"/>
      <c r="AU287" s="465"/>
      <c r="AV287" s="464"/>
      <c r="AW287" s="464"/>
      <c r="AX287" s="464"/>
      <c r="AY287" s="464"/>
      <c r="AZ287" s="464"/>
      <c r="BA287" s="464"/>
      <c r="BB287" s="465"/>
    </row>
    <row r="288" spans="1:54" x14ac:dyDescent="0.3">
      <c r="A288" s="21" t="s">
        <v>1470</v>
      </c>
      <c r="B288" s="21" t="s">
        <v>16</v>
      </c>
      <c r="C288" s="21" t="s">
        <v>16</v>
      </c>
      <c r="D288" s="299" t="s">
        <v>1998</v>
      </c>
      <c r="E288" s="299" t="s">
        <v>9</v>
      </c>
      <c r="F288" s="299" t="s">
        <v>9</v>
      </c>
      <c r="G288" s="299" t="s">
        <v>1998</v>
      </c>
      <c r="H288" s="241">
        <v>508200</v>
      </c>
      <c r="I288" s="20">
        <v>1847</v>
      </c>
      <c r="J288" s="20">
        <v>20</v>
      </c>
      <c r="K288" s="417">
        <v>92.35</v>
      </c>
      <c r="L288" s="243">
        <v>1847</v>
      </c>
      <c r="M288" s="20">
        <v>20</v>
      </c>
      <c r="N288" s="20">
        <v>92.35</v>
      </c>
      <c r="O288" s="20">
        <v>615</v>
      </c>
      <c r="P288" s="20">
        <v>8</v>
      </c>
      <c r="Q288" s="20">
        <v>76.900000000000006</v>
      </c>
      <c r="R288" s="414">
        <v>260</v>
      </c>
      <c r="S288" s="378">
        <v>5</v>
      </c>
      <c r="T288" s="415">
        <v>52</v>
      </c>
      <c r="U288" s="378">
        <v>0</v>
      </c>
      <c r="V288" s="378">
        <v>0</v>
      </c>
      <c r="W288" s="378">
        <v>0</v>
      </c>
      <c r="X288" s="378">
        <v>0</v>
      </c>
      <c r="Y288" s="416">
        <v>0</v>
      </c>
      <c r="Z288" s="21"/>
      <c r="AA288" s="241">
        <v>486200</v>
      </c>
      <c r="AB288" s="417">
        <v>91.875</v>
      </c>
      <c r="AC288" s="417">
        <v>103.66666666666667</v>
      </c>
      <c r="AD288" s="20">
        <v>52</v>
      </c>
      <c r="AE288" s="20">
        <v>8</v>
      </c>
      <c r="AF288" s="20">
        <v>735</v>
      </c>
      <c r="AH288" s="465"/>
      <c r="AI288" s="468"/>
      <c r="AJ288" s="468"/>
      <c r="AK288" s="468"/>
      <c r="AL288" s="464"/>
      <c r="AM288" s="464"/>
      <c r="AN288" s="465"/>
      <c r="AO288" s="465"/>
      <c r="AP288" s="468"/>
      <c r="AQ288" s="468"/>
      <c r="AR288" s="469"/>
      <c r="AS288" s="464"/>
      <c r="AT288" s="464"/>
      <c r="AU288" s="465"/>
      <c r="AV288" s="464"/>
      <c r="AW288" s="464"/>
      <c r="AX288" s="464"/>
      <c r="AY288" s="464"/>
      <c r="AZ288" s="464"/>
      <c r="BA288" s="464"/>
      <c r="BB288" s="465"/>
    </row>
    <row r="289" spans="1:99" x14ac:dyDescent="0.3">
      <c r="A289" s="21" t="s">
        <v>1587</v>
      </c>
      <c r="B289" s="21" t="s">
        <v>22</v>
      </c>
      <c r="C289" s="21" t="s">
        <v>22</v>
      </c>
      <c r="D289" s="299" t="s">
        <v>1998</v>
      </c>
      <c r="E289" s="435" t="s">
        <v>9</v>
      </c>
      <c r="F289" s="299" t="s">
        <v>1971</v>
      </c>
      <c r="G289" s="299" t="s">
        <v>38</v>
      </c>
      <c r="H289" s="241">
        <v>385100</v>
      </c>
      <c r="I289" s="20">
        <v>1399</v>
      </c>
      <c r="J289" s="20">
        <v>20</v>
      </c>
      <c r="K289" s="417">
        <v>69.95</v>
      </c>
      <c r="L289" s="243">
        <v>1399</v>
      </c>
      <c r="M289" s="20">
        <v>20</v>
      </c>
      <c r="N289" s="20">
        <v>69.95</v>
      </c>
      <c r="O289" s="20">
        <v>706</v>
      </c>
      <c r="P289" s="20">
        <v>13</v>
      </c>
      <c r="Q289" s="20">
        <v>54.3</v>
      </c>
      <c r="R289" s="414">
        <v>94</v>
      </c>
      <c r="S289" s="378">
        <v>2</v>
      </c>
      <c r="T289" s="415">
        <v>47</v>
      </c>
      <c r="U289" s="378">
        <v>269</v>
      </c>
      <c r="V289" s="378">
        <v>6</v>
      </c>
      <c r="W289" s="378">
        <v>44.83</v>
      </c>
      <c r="X289" s="378">
        <v>0</v>
      </c>
      <c r="Y289" s="416">
        <v>0</v>
      </c>
      <c r="Z289" s="21"/>
      <c r="AA289" s="241">
        <v>385100</v>
      </c>
      <c r="AB289" s="417">
        <v>0</v>
      </c>
      <c r="AC289" s="417">
        <v>0</v>
      </c>
      <c r="AD289" s="20">
        <v>73</v>
      </c>
      <c r="AE289" s="20">
        <v>0</v>
      </c>
      <c r="AF289" s="20">
        <v>0</v>
      </c>
      <c r="AH289" s="465"/>
      <c r="AI289" s="468"/>
      <c r="AJ289" s="468"/>
      <c r="AK289" s="468"/>
      <c r="AL289" s="464"/>
      <c r="AM289" s="464"/>
      <c r="AN289" s="465"/>
      <c r="AO289" s="465"/>
      <c r="AP289" s="468"/>
      <c r="AQ289" s="468"/>
      <c r="AR289" s="469"/>
      <c r="AS289" s="464"/>
      <c r="AT289" s="464"/>
      <c r="AU289" s="465"/>
      <c r="AV289" s="464"/>
      <c r="AW289" s="464"/>
      <c r="AX289" s="464"/>
      <c r="AY289" s="464"/>
      <c r="AZ289" s="464"/>
      <c r="BA289" s="464"/>
      <c r="BB289" s="465"/>
    </row>
    <row r="290" spans="1:99" x14ac:dyDescent="0.3">
      <c r="A290" s="21" t="s">
        <v>1471</v>
      </c>
      <c r="B290" s="21" t="s">
        <v>26</v>
      </c>
      <c r="C290" s="21" t="s">
        <v>26</v>
      </c>
      <c r="D290" s="299" t="s">
        <v>1998</v>
      </c>
      <c r="E290" s="435" t="s">
        <v>9</v>
      </c>
      <c r="F290" s="299" t="s">
        <v>1976</v>
      </c>
      <c r="G290" s="299" t="s">
        <v>38</v>
      </c>
      <c r="H290" s="241">
        <v>441300</v>
      </c>
      <c r="I290" s="20">
        <v>1523</v>
      </c>
      <c r="J290" s="20">
        <v>19</v>
      </c>
      <c r="K290" s="417">
        <v>80.15789473684211</v>
      </c>
      <c r="L290" s="243">
        <v>1523</v>
      </c>
      <c r="M290" s="20">
        <v>19</v>
      </c>
      <c r="N290" s="20">
        <v>80.15789473684211</v>
      </c>
      <c r="O290" s="20">
        <v>427</v>
      </c>
      <c r="P290" s="20">
        <v>7</v>
      </c>
      <c r="Q290" s="20">
        <v>61</v>
      </c>
      <c r="R290" s="414">
        <v>0</v>
      </c>
      <c r="S290" s="378">
        <v>1</v>
      </c>
      <c r="T290" s="415">
        <v>0</v>
      </c>
      <c r="U290" s="378">
        <v>246</v>
      </c>
      <c r="V290" s="378">
        <v>4</v>
      </c>
      <c r="W290" s="378">
        <v>61.5</v>
      </c>
      <c r="X290" s="378">
        <v>131</v>
      </c>
      <c r="Y290" s="416">
        <v>2</v>
      </c>
      <c r="Z290" s="298"/>
      <c r="AA290" s="241">
        <v>395200</v>
      </c>
      <c r="AB290" s="417">
        <v>72.375</v>
      </c>
      <c r="AC290" s="417">
        <v>68.666666666666671</v>
      </c>
      <c r="AD290" s="20">
        <v>109</v>
      </c>
      <c r="AE290" s="20">
        <v>8</v>
      </c>
      <c r="AF290" s="20">
        <v>579</v>
      </c>
      <c r="AH290" s="465"/>
      <c r="AI290" s="468"/>
      <c r="AJ290" s="468"/>
      <c r="AK290" s="468"/>
      <c r="AL290" s="464"/>
      <c r="AM290" s="464"/>
      <c r="AN290" s="465"/>
      <c r="AO290" s="465"/>
      <c r="AP290" s="468"/>
      <c r="AQ290" s="468"/>
      <c r="AR290" s="469"/>
      <c r="AS290" s="464"/>
      <c r="AT290" s="464"/>
      <c r="AU290" s="465"/>
      <c r="AV290" s="464"/>
      <c r="AW290" s="464"/>
      <c r="AX290" s="464"/>
      <c r="AY290" s="464"/>
      <c r="AZ290" s="464"/>
      <c r="BA290" s="464"/>
      <c r="BB290" s="465"/>
    </row>
    <row r="291" spans="1:99" x14ac:dyDescent="0.3">
      <c r="A291" s="199" t="s">
        <v>1967</v>
      </c>
      <c r="B291" s="199" t="s">
        <v>2</v>
      </c>
      <c r="C291" s="199" t="s">
        <v>1020</v>
      </c>
      <c r="D291" s="441" t="s">
        <v>1020</v>
      </c>
      <c r="E291" s="441" t="s">
        <v>9</v>
      </c>
      <c r="F291" s="441" t="s">
        <v>1020</v>
      </c>
      <c r="G291" s="441" t="s">
        <v>1020</v>
      </c>
      <c r="H291" s="245">
        <v>102400</v>
      </c>
      <c r="I291" s="246" t="s">
        <v>1020</v>
      </c>
      <c r="J291" s="246" t="s">
        <v>1020</v>
      </c>
      <c r="K291" s="442" t="s">
        <v>1020</v>
      </c>
      <c r="L291" s="322" t="s">
        <v>1020</v>
      </c>
      <c r="M291" s="246" t="s">
        <v>1020</v>
      </c>
      <c r="N291" s="246" t="s">
        <v>1020</v>
      </c>
      <c r="O291" s="246" t="s">
        <v>1020</v>
      </c>
      <c r="P291" s="246" t="s">
        <v>1020</v>
      </c>
      <c r="Q291" s="246" t="s">
        <v>1020</v>
      </c>
      <c r="R291" s="443" t="s">
        <v>1020</v>
      </c>
      <c r="S291" s="444" t="s">
        <v>1020</v>
      </c>
      <c r="T291" s="445" t="s">
        <v>1020</v>
      </c>
      <c r="U291" s="444" t="s">
        <v>1020</v>
      </c>
      <c r="V291" s="444" t="s">
        <v>1020</v>
      </c>
      <c r="W291" s="444" t="s">
        <v>1020</v>
      </c>
      <c r="X291" s="444" t="s">
        <v>1020</v>
      </c>
      <c r="Y291" s="446" t="s">
        <v>1020</v>
      </c>
      <c r="Z291" s="199"/>
      <c r="AA291" s="245">
        <v>217500</v>
      </c>
      <c r="AB291" s="442">
        <v>48.833333333333336</v>
      </c>
      <c r="AC291" s="442">
        <v>48.666666666666664</v>
      </c>
      <c r="AD291" s="246">
        <v>39</v>
      </c>
      <c r="AE291" s="246">
        <v>6</v>
      </c>
      <c r="AF291" s="246">
        <v>293</v>
      </c>
      <c r="AH291" s="465"/>
      <c r="AI291" s="468"/>
      <c r="AJ291" s="468"/>
      <c r="AK291" s="468"/>
      <c r="AL291" s="464"/>
      <c r="AM291" s="464"/>
      <c r="AN291" s="465"/>
      <c r="AO291" s="465"/>
      <c r="AP291" s="468"/>
      <c r="AQ291" s="468"/>
      <c r="AR291" s="469"/>
      <c r="AS291" s="464"/>
      <c r="AT291" s="464"/>
      <c r="AU291" s="465"/>
      <c r="AV291" s="464"/>
      <c r="AW291" s="464"/>
      <c r="AX291" s="464"/>
      <c r="AY291" s="464"/>
      <c r="AZ291" s="464"/>
      <c r="BA291" s="464"/>
      <c r="BB291" s="465"/>
    </row>
    <row r="292" spans="1:99" x14ac:dyDescent="0.3">
      <c r="A292" s="21" t="s">
        <v>1472</v>
      </c>
      <c r="B292" s="21" t="s">
        <v>15</v>
      </c>
      <c r="C292" s="21" t="s">
        <v>15</v>
      </c>
      <c r="D292" s="299" t="s">
        <v>1998</v>
      </c>
      <c r="E292" s="299" t="s">
        <v>9</v>
      </c>
      <c r="F292" s="299" t="s">
        <v>9</v>
      </c>
      <c r="G292" s="299" t="s">
        <v>1998</v>
      </c>
      <c r="H292" s="241">
        <v>384500</v>
      </c>
      <c r="I292" s="20">
        <v>838</v>
      </c>
      <c r="J292" s="20">
        <v>12</v>
      </c>
      <c r="K292" s="417">
        <v>69.833333333333329</v>
      </c>
      <c r="L292" s="243">
        <v>838</v>
      </c>
      <c r="M292" s="20">
        <v>12</v>
      </c>
      <c r="N292" s="20">
        <v>69.833333333333329</v>
      </c>
      <c r="O292" s="20">
        <v>271</v>
      </c>
      <c r="P292" s="20">
        <v>6</v>
      </c>
      <c r="Q292" s="20">
        <v>45.2</v>
      </c>
      <c r="R292" s="414">
        <v>475</v>
      </c>
      <c r="S292" s="378">
        <v>10</v>
      </c>
      <c r="T292" s="415">
        <v>47.5</v>
      </c>
      <c r="U292" s="378">
        <v>58</v>
      </c>
      <c r="V292" s="378">
        <v>1</v>
      </c>
      <c r="W292" s="378">
        <v>58</v>
      </c>
      <c r="X292" s="378">
        <v>0</v>
      </c>
      <c r="Y292" s="416">
        <v>0</v>
      </c>
      <c r="Z292" s="203"/>
      <c r="AA292" s="241">
        <v>302600</v>
      </c>
      <c r="AB292" s="417">
        <v>60.857142857142854</v>
      </c>
      <c r="AC292" s="417">
        <v>49</v>
      </c>
      <c r="AD292" s="20">
        <v>57</v>
      </c>
      <c r="AE292" s="20">
        <v>7</v>
      </c>
      <c r="AF292" s="20">
        <v>426</v>
      </c>
      <c r="AH292" s="465"/>
      <c r="AI292" s="468"/>
      <c r="AJ292" s="468"/>
      <c r="AK292" s="468"/>
      <c r="AL292" s="464"/>
      <c r="AM292" s="464"/>
      <c r="AN292" s="465"/>
      <c r="AO292" s="465"/>
      <c r="AP292" s="468"/>
      <c r="AQ292" s="468"/>
      <c r="AR292" s="469"/>
      <c r="AS292" s="464"/>
      <c r="AT292" s="464"/>
      <c r="AU292" s="465"/>
      <c r="AV292" s="464"/>
      <c r="AW292" s="464"/>
      <c r="AX292" s="464"/>
      <c r="AY292" s="464"/>
      <c r="AZ292" s="464"/>
      <c r="BA292" s="464"/>
      <c r="BB292" s="465"/>
    </row>
    <row r="293" spans="1:99" x14ac:dyDescent="0.3">
      <c r="A293" s="21" t="s">
        <v>1473</v>
      </c>
      <c r="B293" s="21" t="s">
        <v>22</v>
      </c>
      <c r="C293" s="21" t="s">
        <v>22</v>
      </c>
      <c r="D293" s="299" t="s">
        <v>1998</v>
      </c>
      <c r="E293" s="299" t="s">
        <v>1974</v>
      </c>
      <c r="F293" s="299" t="s">
        <v>1974</v>
      </c>
      <c r="G293" s="299" t="s">
        <v>1998</v>
      </c>
      <c r="H293" s="241">
        <v>356400</v>
      </c>
      <c r="I293" s="20">
        <v>1230</v>
      </c>
      <c r="J293" s="20">
        <v>19</v>
      </c>
      <c r="K293" s="417">
        <v>64.736842105263165</v>
      </c>
      <c r="L293" s="243">
        <v>1230</v>
      </c>
      <c r="M293" s="20">
        <v>19</v>
      </c>
      <c r="N293" s="20">
        <v>64.736842105263165</v>
      </c>
      <c r="O293" s="20">
        <v>2260</v>
      </c>
      <c r="P293" s="20">
        <v>21</v>
      </c>
      <c r="Q293" s="20">
        <v>107.6</v>
      </c>
      <c r="R293" s="414">
        <v>384</v>
      </c>
      <c r="S293" s="378">
        <v>8</v>
      </c>
      <c r="T293" s="415">
        <v>48</v>
      </c>
      <c r="U293" s="378">
        <v>1999</v>
      </c>
      <c r="V293" s="378">
        <v>22</v>
      </c>
      <c r="W293" s="378">
        <v>90.86</v>
      </c>
      <c r="X293" s="378">
        <v>1858</v>
      </c>
      <c r="Y293" s="416">
        <v>22</v>
      </c>
      <c r="Z293" s="21"/>
      <c r="AA293" s="241">
        <v>541200</v>
      </c>
      <c r="AB293" s="417">
        <v>111.375</v>
      </c>
      <c r="AC293" s="417">
        <v>130</v>
      </c>
      <c r="AD293" s="20">
        <v>27</v>
      </c>
      <c r="AE293" s="20">
        <v>8</v>
      </c>
      <c r="AF293" s="20">
        <v>891</v>
      </c>
      <c r="AH293" s="465"/>
      <c r="AI293" s="468"/>
      <c r="AJ293" s="468"/>
      <c r="AK293" s="468"/>
      <c r="AL293" s="464"/>
      <c r="AM293" s="464"/>
      <c r="AN293" s="465"/>
      <c r="AO293" s="465"/>
      <c r="AP293" s="468"/>
      <c r="AQ293" s="468"/>
      <c r="AR293" s="469"/>
      <c r="AS293" s="464"/>
      <c r="AT293" s="464"/>
      <c r="AU293" s="465"/>
      <c r="AV293" s="464"/>
      <c r="AW293" s="464"/>
      <c r="AX293" s="464"/>
      <c r="AY293" s="464"/>
      <c r="AZ293" s="464"/>
      <c r="BA293" s="464"/>
      <c r="BB293" s="465"/>
    </row>
    <row r="294" spans="1:99" s="380" customFormat="1" x14ac:dyDescent="0.3">
      <c r="A294"/>
      <c r="B294" s="2"/>
      <c r="C294" s="2"/>
      <c r="D294" s="2"/>
      <c r="E294" s="279"/>
      <c r="F294" s="279"/>
      <c r="G294" s="279"/>
      <c r="H294" s="432"/>
      <c r="L294" s="391"/>
      <c r="R294" s="391"/>
      <c r="T294" s="392"/>
      <c r="U294" s="3"/>
      <c r="V294" s="3"/>
      <c r="W294" s="3"/>
      <c r="X294" s="57"/>
      <c r="Y294" s="1"/>
      <c r="Z294"/>
      <c r="AA294"/>
      <c r="AB294"/>
      <c r="AC294"/>
      <c r="AD294" s="57"/>
      <c r="AE294" s="393"/>
      <c r="AF294" s="393"/>
      <c r="AG294"/>
      <c r="AH294"/>
      <c r="AI294" s="394"/>
      <c r="AJ294" s="394"/>
      <c r="AK294" s="394"/>
      <c r="AL294" s="2"/>
      <c r="AM294" s="2"/>
      <c r="AN294"/>
      <c r="AO294"/>
      <c r="AP294" s="394"/>
      <c r="AQ294" s="394"/>
      <c r="AR294" s="175"/>
      <c r="AS294" s="2"/>
      <c r="AT294" s="2"/>
      <c r="AU294"/>
      <c r="AV294" s="2"/>
      <c r="AW294" s="2"/>
      <c r="AX294" s="2"/>
      <c r="AY294" s="2"/>
      <c r="AZ294" s="2"/>
      <c r="BA294" s="2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</row>
    <row r="295" spans="1:99" s="380" customFormat="1" x14ac:dyDescent="0.3">
      <c r="A295"/>
      <c r="B295" s="2"/>
      <c r="C295" s="2"/>
      <c r="D295" s="2"/>
      <c r="E295" s="279"/>
      <c r="F295" s="279"/>
      <c r="G295" s="279"/>
      <c r="H295" s="432"/>
      <c r="L295" s="391"/>
      <c r="R295" s="391"/>
      <c r="T295" s="392"/>
      <c r="U295" s="3"/>
      <c r="V295" s="3"/>
      <c r="W295" s="3"/>
      <c r="X295" s="57"/>
      <c r="Y295" s="1"/>
      <c r="Z295"/>
      <c r="AA295"/>
      <c r="AB295"/>
      <c r="AC295"/>
      <c r="AD295" s="57"/>
      <c r="AE295" s="393"/>
      <c r="AF295" s="393"/>
      <c r="AG295"/>
      <c r="AH295"/>
      <c r="AI295" s="394"/>
      <c r="AJ295" s="394"/>
      <c r="AK295" s="394"/>
      <c r="AL295" s="2"/>
      <c r="AM295" s="2"/>
      <c r="AN295"/>
      <c r="AO295"/>
      <c r="AP295" s="394"/>
      <c r="AQ295" s="394"/>
      <c r="AR295" s="175"/>
      <c r="AS295" s="2"/>
      <c r="AT295" s="2"/>
      <c r="AU295"/>
      <c r="AV295" s="2"/>
      <c r="AW295" s="2"/>
      <c r="AX295" s="2"/>
      <c r="AY295" s="2"/>
      <c r="AZ295" s="2"/>
      <c r="BA295" s="2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</row>
    <row r="296" spans="1:99" s="380" customFormat="1" x14ac:dyDescent="0.3">
      <c r="A296"/>
      <c r="B296" s="2"/>
      <c r="C296" s="2"/>
      <c r="D296" s="2"/>
      <c r="E296" s="279"/>
      <c r="F296" s="279"/>
      <c r="G296" s="279"/>
      <c r="H296" s="432"/>
      <c r="L296" s="391"/>
      <c r="R296" s="391"/>
      <c r="T296" s="392"/>
      <c r="U296" s="3"/>
      <c r="V296" s="3"/>
      <c r="W296" s="3"/>
      <c r="X296" s="57"/>
      <c r="Y296" s="1"/>
      <c r="Z296"/>
      <c r="AA296"/>
      <c r="AB296"/>
      <c r="AC296"/>
      <c r="AD296" s="57"/>
      <c r="AE296" s="393"/>
      <c r="AF296" s="393"/>
      <c r="AG296"/>
      <c r="AH296"/>
      <c r="AI296" s="394"/>
      <c r="AJ296" s="394"/>
      <c r="AK296" s="394"/>
      <c r="AL296" s="2"/>
      <c r="AM296" s="2"/>
      <c r="AN296"/>
      <c r="AO296"/>
      <c r="AP296" s="394"/>
      <c r="AQ296" s="394"/>
      <c r="AR296" s="175"/>
      <c r="AS296" s="2"/>
      <c r="AT296" s="2"/>
      <c r="AU296"/>
      <c r="AV296" s="2"/>
      <c r="AW296" s="2"/>
      <c r="AX296" s="2"/>
      <c r="AY296" s="2"/>
      <c r="AZ296" s="2"/>
      <c r="BA296" s="2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</row>
    <row r="297" spans="1:99" s="380" customFormat="1" x14ac:dyDescent="0.3">
      <c r="A297"/>
      <c r="B297" s="2"/>
      <c r="C297" s="2"/>
      <c r="D297" s="2"/>
      <c r="E297" s="279"/>
      <c r="F297" s="279"/>
      <c r="G297" s="279"/>
      <c r="H297" s="432"/>
      <c r="L297" s="391"/>
      <c r="R297" s="391"/>
      <c r="T297" s="392"/>
      <c r="U297" s="3"/>
      <c r="V297" s="3"/>
      <c r="W297" s="3"/>
      <c r="X297" s="57"/>
      <c r="Y297" s="1"/>
      <c r="Z297"/>
      <c r="AA297"/>
      <c r="AB297"/>
      <c r="AC297"/>
      <c r="AD297" s="57"/>
      <c r="AE297" s="393"/>
      <c r="AF297" s="393"/>
      <c r="AG297"/>
      <c r="AH297"/>
      <c r="AI297" s="394"/>
      <c r="AJ297" s="394"/>
      <c r="AK297" s="394"/>
      <c r="AL297" s="2"/>
      <c r="AM297" s="2"/>
      <c r="AN297"/>
      <c r="AO297"/>
      <c r="AP297" s="394"/>
      <c r="AQ297" s="394"/>
      <c r="AR297" s="175"/>
      <c r="AS297" s="2"/>
      <c r="AT297" s="2"/>
      <c r="AU297"/>
      <c r="AV297" s="2"/>
      <c r="AW297" s="2"/>
      <c r="AX297" s="2"/>
      <c r="AY297" s="2"/>
      <c r="AZ297" s="2"/>
      <c r="BA297" s="2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</row>
    <row r="298" spans="1:99" s="380" customFormat="1" x14ac:dyDescent="0.3">
      <c r="A298"/>
      <c r="B298" s="2"/>
      <c r="C298" s="2"/>
      <c r="D298" s="2"/>
      <c r="E298" s="279"/>
      <c r="F298" s="279"/>
      <c r="G298" s="279"/>
      <c r="H298" s="432"/>
      <c r="L298" s="391"/>
      <c r="R298" s="391"/>
      <c r="T298" s="392"/>
      <c r="U298" s="3"/>
      <c r="V298" s="3"/>
      <c r="W298" s="3"/>
      <c r="X298" s="57"/>
      <c r="Y298" s="1"/>
      <c r="Z298"/>
      <c r="AA298"/>
      <c r="AB298"/>
      <c r="AC298"/>
      <c r="AD298" s="57"/>
      <c r="AE298" s="393"/>
      <c r="AF298" s="393"/>
      <c r="AG298"/>
      <c r="AH298"/>
      <c r="AI298" s="394"/>
      <c r="AJ298" s="394"/>
      <c r="AK298" s="394"/>
      <c r="AL298" s="2"/>
      <c r="AM298" s="2"/>
      <c r="AN298"/>
      <c r="AO298"/>
      <c r="AP298" s="394"/>
      <c r="AQ298" s="394"/>
      <c r="AR298" s="175"/>
      <c r="AS298" s="2"/>
      <c r="AT298" s="2"/>
      <c r="AU298"/>
      <c r="AV298" s="2"/>
      <c r="AW298" s="2"/>
      <c r="AX298" s="2"/>
      <c r="AY298" s="2"/>
      <c r="AZ298" s="2"/>
      <c r="BA298" s="2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</row>
    <row r="299" spans="1:99" s="380" customFormat="1" x14ac:dyDescent="0.3">
      <c r="A299"/>
      <c r="B299" s="2"/>
      <c r="C299" s="2"/>
      <c r="D299" s="2"/>
      <c r="E299" s="279"/>
      <c r="F299" s="279"/>
      <c r="G299" s="279"/>
      <c r="H299" s="432"/>
      <c r="L299" s="391"/>
      <c r="R299" s="391"/>
      <c r="T299" s="392"/>
      <c r="U299" s="3"/>
      <c r="V299" s="3"/>
      <c r="W299" s="3"/>
      <c r="X299" s="57"/>
      <c r="Y299" s="1"/>
      <c r="Z299"/>
      <c r="AA299"/>
      <c r="AB299"/>
      <c r="AC299"/>
      <c r="AD299" s="57"/>
      <c r="AE299" s="393"/>
      <c r="AF299" s="393"/>
      <c r="AG299"/>
      <c r="AH299"/>
      <c r="AI299" s="394"/>
      <c r="AJ299" s="394"/>
      <c r="AK299" s="394"/>
      <c r="AL299" s="2"/>
      <c r="AM299" s="2"/>
      <c r="AN299"/>
      <c r="AO299"/>
      <c r="AP299" s="394"/>
      <c r="AQ299" s="394"/>
      <c r="AR299" s="175"/>
      <c r="AS299" s="2"/>
      <c r="AT299" s="2"/>
      <c r="AU299"/>
      <c r="AV299" s="2"/>
      <c r="AW299" s="2"/>
      <c r="AX299" s="2"/>
      <c r="AY299" s="2"/>
      <c r="AZ299" s="2"/>
      <c r="BA299" s="2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</row>
    <row r="300" spans="1:99" s="380" customFormat="1" x14ac:dyDescent="0.3">
      <c r="A300"/>
      <c r="B300" s="2"/>
      <c r="C300" s="2"/>
      <c r="D300" s="2"/>
      <c r="E300" s="279"/>
      <c r="F300" s="279"/>
      <c r="G300" s="279"/>
      <c r="H300" s="432"/>
      <c r="L300" s="391"/>
      <c r="R300" s="391"/>
      <c r="T300" s="392"/>
      <c r="U300" s="3"/>
      <c r="V300" s="3"/>
      <c r="W300" s="3"/>
      <c r="X300" s="57"/>
      <c r="Y300" s="1"/>
      <c r="Z300"/>
      <c r="AA300"/>
      <c r="AB300"/>
      <c r="AC300"/>
      <c r="AD300" s="57"/>
      <c r="AE300" s="393"/>
      <c r="AF300" s="393"/>
      <c r="AG300"/>
      <c r="AH300"/>
      <c r="AI300" s="394"/>
      <c r="AJ300" s="394"/>
      <c r="AK300" s="394"/>
      <c r="AL300" s="2"/>
      <c r="AM300" s="2"/>
      <c r="AN300"/>
      <c r="AO300"/>
      <c r="AP300" s="394"/>
      <c r="AQ300" s="394"/>
      <c r="AR300" s="175"/>
      <c r="AS300" s="2"/>
      <c r="AT300" s="2"/>
      <c r="AU300"/>
      <c r="AV300" s="2"/>
      <c r="AW300" s="2"/>
      <c r="AX300" s="2"/>
      <c r="AY300" s="2"/>
      <c r="AZ300" s="2"/>
      <c r="BA300" s="2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</row>
    <row r="301" spans="1:99" s="380" customFormat="1" x14ac:dyDescent="0.3">
      <c r="A301"/>
      <c r="B301" s="2"/>
      <c r="C301" s="2"/>
      <c r="D301" s="2"/>
      <c r="E301" s="279"/>
      <c r="F301" s="279"/>
      <c r="G301" s="279"/>
      <c r="H301" s="432"/>
      <c r="L301" s="391"/>
      <c r="R301" s="391"/>
      <c r="T301" s="392"/>
      <c r="U301" s="3"/>
      <c r="V301" s="3"/>
      <c r="W301" s="3"/>
      <c r="X301" s="57"/>
      <c r="Y301" s="1"/>
      <c r="Z301"/>
      <c r="AA301"/>
      <c r="AB301"/>
      <c r="AC301"/>
      <c r="AD301" s="57"/>
      <c r="AE301" s="393"/>
      <c r="AF301" s="393"/>
      <c r="AG301"/>
      <c r="AH301"/>
      <c r="AI301" s="394"/>
      <c r="AJ301" s="394"/>
      <c r="AK301" s="394"/>
      <c r="AL301" s="2"/>
      <c r="AM301" s="2"/>
      <c r="AN301"/>
      <c r="AO301"/>
      <c r="AP301" s="394"/>
      <c r="AQ301" s="394"/>
      <c r="AR301" s="175"/>
      <c r="AS301" s="2"/>
      <c r="AT301" s="2"/>
      <c r="AU301"/>
      <c r="AV301" s="2"/>
      <c r="AW301" s="2"/>
      <c r="AX301" s="2"/>
      <c r="AY301" s="2"/>
      <c r="AZ301" s="2"/>
      <c r="BA301" s="2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</row>
    <row r="302" spans="1:99" s="380" customFormat="1" x14ac:dyDescent="0.3">
      <c r="A302"/>
      <c r="B302" s="2"/>
      <c r="C302" s="2"/>
      <c r="D302" s="2"/>
      <c r="E302" s="279"/>
      <c r="F302" s="279"/>
      <c r="G302" s="279"/>
      <c r="H302" s="432"/>
      <c r="L302" s="391"/>
      <c r="R302" s="391"/>
      <c r="T302" s="392"/>
      <c r="U302" s="3"/>
      <c r="V302" s="3"/>
      <c r="W302" s="3"/>
      <c r="X302" s="57"/>
      <c r="Y302" s="1"/>
      <c r="Z302"/>
      <c r="AA302"/>
      <c r="AB302"/>
      <c r="AC302"/>
      <c r="AD302" s="57"/>
      <c r="AE302" s="393"/>
      <c r="AF302" s="393"/>
      <c r="AG302"/>
      <c r="AH302"/>
      <c r="AI302" s="394"/>
      <c r="AJ302" s="394"/>
      <c r="AK302" s="394"/>
      <c r="AL302" s="2"/>
      <c r="AM302" s="2"/>
      <c r="AN302"/>
      <c r="AO302"/>
      <c r="AP302" s="394"/>
      <c r="AQ302" s="394"/>
      <c r="AR302" s="175"/>
      <c r="AS302" s="2"/>
      <c r="AT302" s="2"/>
      <c r="AU302"/>
      <c r="AV302" s="2"/>
      <c r="AW302" s="2"/>
      <c r="AX302" s="2"/>
      <c r="AY302" s="2"/>
      <c r="AZ302" s="2"/>
      <c r="BA302" s="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</row>
    <row r="303" spans="1:99" s="380" customFormat="1" x14ac:dyDescent="0.3">
      <c r="A303"/>
      <c r="B303" s="2"/>
      <c r="C303" s="2"/>
      <c r="D303" s="2"/>
      <c r="E303" s="279"/>
      <c r="F303" s="279"/>
      <c r="G303" s="279"/>
      <c r="H303" s="432"/>
      <c r="L303" s="391"/>
      <c r="R303" s="391"/>
      <c r="T303" s="392"/>
      <c r="U303" s="3"/>
      <c r="V303" s="3"/>
      <c r="W303" s="3"/>
      <c r="X303" s="57"/>
      <c r="Y303" s="1"/>
      <c r="Z303"/>
      <c r="AA303"/>
      <c r="AB303"/>
      <c r="AC303"/>
      <c r="AD303" s="57"/>
      <c r="AE303" s="393"/>
      <c r="AF303" s="393"/>
      <c r="AG303"/>
      <c r="AH303"/>
      <c r="AI303" s="394"/>
      <c r="AJ303" s="394"/>
      <c r="AK303" s="394"/>
      <c r="AL303" s="2"/>
      <c r="AM303" s="2"/>
      <c r="AN303"/>
      <c r="AO303"/>
      <c r="AP303" s="394"/>
      <c r="AQ303" s="394"/>
      <c r="AR303" s="175"/>
      <c r="AS303" s="2"/>
      <c r="AT303" s="2"/>
      <c r="AU303"/>
      <c r="AV303" s="2"/>
      <c r="AW303" s="2"/>
      <c r="AX303" s="2"/>
      <c r="AY303" s="2"/>
      <c r="AZ303" s="2"/>
      <c r="BA303" s="2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</row>
    <row r="304" spans="1:99" s="380" customFormat="1" x14ac:dyDescent="0.3">
      <c r="A304"/>
      <c r="B304" s="2"/>
      <c r="C304" s="2"/>
      <c r="D304" s="2"/>
      <c r="E304" s="279"/>
      <c r="F304" s="279"/>
      <c r="G304" s="279"/>
      <c r="H304" s="432"/>
      <c r="L304" s="391"/>
      <c r="R304" s="391"/>
      <c r="T304" s="392"/>
      <c r="U304" s="3"/>
      <c r="V304" s="3"/>
      <c r="W304" s="3"/>
      <c r="X304" s="57"/>
      <c r="Y304" s="1"/>
      <c r="Z304"/>
      <c r="AA304"/>
      <c r="AB304"/>
      <c r="AC304"/>
      <c r="AD304" s="57"/>
      <c r="AE304" s="393"/>
      <c r="AF304" s="393"/>
      <c r="AG304"/>
      <c r="AH304"/>
      <c r="AI304" s="394"/>
      <c r="AJ304" s="394"/>
      <c r="AK304" s="394"/>
      <c r="AL304" s="2"/>
      <c r="AM304" s="2"/>
      <c r="AN304"/>
      <c r="AO304"/>
      <c r="AP304" s="394"/>
      <c r="AQ304" s="394"/>
      <c r="AR304" s="175"/>
      <c r="AS304" s="2"/>
      <c r="AT304" s="2"/>
      <c r="AU304"/>
      <c r="AV304" s="2"/>
      <c r="AW304" s="2"/>
      <c r="AX304" s="2"/>
      <c r="AY304" s="2"/>
      <c r="AZ304" s="2"/>
      <c r="BA304" s="2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</row>
    <row r="305" spans="1:99" s="380" customFormat="1" x14ac:dyDescent="0.3">
      <c r="A305"/>
      <c r="B305" s="2"/>
      <c r="C305" s="2"/>
      <c r="D305" s="2"/>
      <c r="E305" s="279"/>
      <c r="F305" s="279"/>
      <c r="G305" s="279"/>
      <c r="H305" s="432"/>
      <c r="L305" s="391"/>
      <c r="R305" s="391"/>
      <c r="T305" s="392"/>
      <c r="U305" s="3"/>
      <c r="V305" s="3"/>
      <c r="W305" s="3"/>
      <c r="X305" s="57"/>
      <c r="Y305" s="1"/>
      <c r="Z305"/>
      <c r="AA305"/>
      <c r="AB305"/>
      <c r="AC305"/>
      <c r="AD305" s="57"/>
      <c r="AE305" s="393"/>
      <c r="AF305" s="393"/>
      <c r="AG305"/>
      <c r="AH305"/>
      <c r="AI305" s="394"/>
      <c r="AJ305" s="394"/>
      <c r="AK305" s="394"/>
      <c r="AL305" s="2"/>
      <c r="AM305" s="2"/>
      <c r="AN305"/>
      <c r="AO305"/>
      <c r="AP305" s="394"/>
      <c r="AQ305" s="394"/>
      <c r="AR305" s="175"/>
      <c r="AS305" s="2"/>
      <c r="AT305" s="2"/>
      <c r="AU305"/>
      <c r="AV305" s="2"/>
      <c r="AW305" s="2"/>
      <c r="AX305" s="2"/>
      <c r="AY305" s="2"/>
      <c r="AZ305" s="2"/>
      <c r="BA305" s="2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</row>
    <row r="306" spans="1:99" s="380" customFormat="1" x14ac:dyDescent="0.3">
      <c r="A306"/>
      <c r="B306" s="2"/>
      <c r="C306" s="2"/>
      <c r="D306" s="2"/>
      <c r="E306" s="279"/>
      <c r="F306" s="279"/>
      <c r="G306" s="279"/>
      <c r="H306" s="432"/>
      <c r="L306" s="391"/>
      <c r="R306" s="391"/>
      <c r="T306" s="392"/>
      <c r="U306" s="3"/>
      <c r="V306" s="3"/>
      <c r="W306" s="3"/>
      <c r="X306" s="57"/>
      <c r="Y306" s="1"/>
      <c r="Z306"/>
      <c r="AA306"/>
      <c r="AB306"/>
      <c r="AC306"/>
      <c r="AD306" s="57"/>
      <c r="AE306" s="393"/>
      <c r="AF306" s="393"/>
      <c r="AG306"/>
      <c r="AH306"/>
      <c r="AI306" s="394"/>
      <c r="AJ306" s="394"/>
      <c r="AK306" s="394"/>
      <c r="AL306" s="2"/>
      <c r="AM306" s="2"/>
      <c r="AN306"/>
      <c r="AO306"/>
      <c r="AP306" s="394"/>
      <c r="AQ306" s="394"/>
      <c r="AR306" s="175"/>
      <c r="AS306" s="2"/>
      <c r="AT306" s="2"/>
      <c r="AU306"/>
      <c r="AV306" s="2"/>
      <c r="AW306" s="2"/>
      <c r="AX306" s="2"/>
      <c r="AY306" s="2"/>
      <c r="AZ306" s="2"/>
      <c r="BA306" s="2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</row>
    <row r="307" spans="1:99" s="380" customFormat="1" x14ac:dyDescent="0.3">
      <c r="A307"/>
      <c r="B307" s="2"/>
      <c r="C307" s="2"/>
      <c r="D307" s="2"/>
      <c r="E307" s="279"/>
      <c r="F307" s="279"/>
      <c r="G307" s="279"/>
      <c r="H307" s="432"/>
      <c r="L307" s="391"/>
      <c r="R307" s="391"/>
      <c r="T307" s="392"/>
      <c r="U307" s="3"/>
      <c r="V307" s="3"/>
      <c r="W307" s="3"/>
      <c r="X307" s="57"/>
      <c r="Y307" s="1"/>
      <c r="Z307"/>
      <c r="AA307"/>
      <c r="AB307"/>
      <c r="AC307"/>
      <c r="AD307" s="57"/>
      <c r="AE307" s="393"/>
      <c r="AF307" s="393"/>
      <c r="AG307"/>
      <c r="AH307"/>
      <c r="AI307" s="394"/>
      <c r="AJ307" s="394"/>
      <c r="AK307" s="394"/>
      <c r="AL307" s="2"/>
      <c r="AM307" s="2"/>
      <c r="AN307"/>
      <c r="AO307"/>
      <c r="AP307" s="394"/>
      <c r="AQ307" s="394"/>
      <c r="AR307" s="175"/>
      <c r="AS307" s="2"/>
      <c r="AT307" s="2"/>
      <c r="AU307"/>
      <c r="AV307" s="2"/>
      <c r="AW307" s="2"/>
      <c r="AX307" s="2"/>
      <c r="AY307" s="2"/>
      <c r="AZ307" s="2"/>
      <c r="BA307" s="2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</row>
    <row r="308" spans="1:99" s="380" customFormat="1" x14ac:dyDescent="0.3">
      <c r="A308"/>
      <c r="B308" s="2"/>
      <c r="C308" s="2"/>
      <c r="D308" s="2"/>
      <c r="E308" s="279"/>
      <c r="F308" s="279"/>
      <c r="G308" s="279"/>
      <c r="H308" s="432"/>
      <c r="L308" s="391"/>
      <c r="R308" s="391"/>
      <c r="T308" s="392"/>
      <c r="U308" s="3"/>
      <c r="V308" s="3"/>
      <c r="W308" s="3"/>
      <c r="X308" s="57"/>
      <c r="Y308" s="1"/>
      <c r="Z308"/>
      <c r="AA308"/>
      <c r="AB308"/>
      <c r="AC308"/>
      <c r="AD308" s="57"/>
      <c r="AE308" s="393"/>
      <c r="AF308" s="393"/>
      <c r="AG308"/>
      <c r="AH308"/>
      <c r="AI308" s="394"/>
      <c r="AJ308" s="394"/>
      <c r="AK308" s="394"/>
      <c r="AL308" s="2"/>
      <c r="AM308" s="2"/>
      <c r="AN308"/>
      <c r="AO308"/>
      <c r="AP308" s="394"/>
      <c r="AQ308" s="394"/>
      <c r="AR308" s="175"/>
      <c r="AS308" s="2"/>
      <c r="AT308" s="2"/>
      <c r="AU308"/>
      <c r="AV308" s="2"/>
      <c r="AW308" s="2"/>
      <c r="AX308" s="2"/>
      <c r="AY308" s="2"/>
      <c r="AZ308" s="2"/>
      <c r="BA308" s="2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</row>
    <row r="309" spans="1:99" s="380" customFormat="1" x14ac:dyDescent="0.3">
      <c r="A309"/>
      <c r="B309" s="2"/>
      <c r="C309" s="2"/>
      <c r="D309" s="2"/>
      <c r="E309" s="279"/>
      <c r="F309" s="279"/>
      <c r="G309" s="279"/>
      <c r="H309" s="432"/>
      <c r="L309" s="391"/>
      <c r="R309" s="391"/>
      <c r="T309" s="392"/>
      <c r="U309" s="3"/>
      <c r="V309" s="3"/>
      <c r="W309" s="3"/>
      <c r="X309" s="57"/>
      <c r="Y309" s="1"/>
      <c r="Z309"/>
      <c r="AA309"/>
      <c r="AB309"/>
      <c r="AC309"/>
      <c r="AD309" s="57"/>
      <c r="AE309" s="393"/>
      <c r="AF309" s="393"/>
      <c r="AG309"/>
      <c r="AH309"/>
      <c r="AI309" s="394"/>
      <c r="AJ309" s="394"/>
      <c r="AK309" s="394"/>
      <c r="AL309" s="2"/>
      <c r="AM309" s="2"/>
      <c r="AN309"/>
      <c r="AO309"/>
      <c r="AP309" s="394"/>
      <c r="AQ309" s="394"/>
      <c r="AR309" s="175"/>
      <c r="AS309" s="2"/>
      <c r="AT309" s="2"/>
      <c r="AU309"/>
      <c r="AV309" s="2"/>
      <c r="AW309" s="2"/>
      <c r="AX309" s="2"/>
      <c r="AY309" s="2"/>
      <c r="AZ309" s="2"/>
      <c r="BA309" s="2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</row>
    <row r="310" spans="1:99" s="380" customFormat="1" x14ac:dyDescent="0.3">
      <c r="A310"/>
      <c r="B310" s="2"/>
      <c r="C310" s="2"/>
      <c r="D310" s="2"/>
      <c r="E310" s="279"/>
      <c r="F310" s="279"/>
      <c r="G310" s="279"/>
      <c r="H310" s="432"/>
      <c r="L310" s="391"/>
      <c r="R310" s="391"/>
      <c r="T310" s="392"/>
      <c r="U310" s="3"/>
      <c r="V310" s="3"/>
      <c r="W310" s="3"/>
      <c r="X310" s="57"/>
      <c r="Y310" s="1"/>
      <c r="Z310"/>
      <c r="AA310"/>
      <c r="AB310"/>
      <c r="AC310"/>
      <c r="AD310" s="57"/>
      <c r="AE310" s="393"/>
      <c r="AF310" s="393"/>
      <c r="AG310"/>
      <c r="AH310"/>
      <c r="AI310" s="394"/>
      <c r="AJ310" s="394"/>
      <c r="AK310" s="394"/>
      <c r="AL310" s="2"/>
      <c r="AM310" s="2"/>
      <c r="AN310"/>
      <c r="AO310"/>
      <c r="AP310" s="394"/>
      <c r="AQ310" s="394"/>
      <c r="AR310" s="175"/>
      <c r="AS310" s="2"/>
      <c r="AT310" s="2"/>
      <c r="AU310"/>
      <c r="AV310" s="2"/>
      <c r="AW310" s="2"/>
      <c r="AX310" s="2"/>
      <c r="AY310" s="2"/>
      <c r="AZ310" s="2"/>
      <c r="BA310" s="2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</row>
    <row r="311" spans="1:99" s="380" customFormat="1" x14ac:dyDescent="0.3">
      <c r="A311"/>
      <c r="B311" s="2"/>
      <c r="C311" s="2"/>
      <c r="D311" s="2"/>
      <c r="E311" s="279"/>
      <c r="F311" s="279"/>
      <c r="G311" s="279"/>
      <c r="H311" s="431"/>
      <c r="L311" s="391"/>
      <c r="R311" s="391"/>
      <c r="T311" s="392"/>
      <c r="U311" s="3"/>
      <c r="V311" s="3"/>
      <c r="W311" s="3"/>
      <c r="X311" s="57"/>
      <c r="Y311" s="1"/>
      <c r="Z311"/>
      <c r="AA311"/>
      <c r="AB311"/>
      <c r="AC311"/>
      <c r="AD311" s="57"/>
      <c r="AE311" s="393"/>
      <c r="AF311" s="393"/>
      <c r="AG311"/>
      <c r="AH311"/>
      <c r="AI311" s="394"/>
      <c r="AJ311" s="394"/>
      <c r="AK311" s="394"/>
      <c r="AL311" s="2"/>
      <c r="AM311" s="2"/>
      <c r="AN311"/>
      <c r="AO311"/>
      <c r="AP311" s="394"/>
      <c r="AQ311" s="394"/>
      <c r="AR311" s="175"/>
      <c r="AS311" s="2"/>
      <c r="AT311" s="2"/>
      <c r="AU311"/>
      <c r="AV311" s="2"/>
      <c r="AW311" s="2"/>
      <c r="AX311" s="2"/>
      <c r="AY311" s="2"/>
      <c r="AZ311" s="2"/>
      <c r="BA311" s="2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</row>
    <row r="312" spans="1:99" s="380" customFormat="1" x14ac:dyDescent="0.3">
      <c r="A312"/>
      <c r="B312" s="2"/>
      <c r="C312" s="2"/>
      <c r="D312" s="2"/>
      <c r="E312" s="279"/>
      <c r="F312" s="279"/>
      <c r="G312" s="279"/>
      <c r="H312" s="431"/>
      <c r="L312" s="391"/>
      <c r="R312" s="391"/>
      <c r="T312" s="392"/>
      <c r="U312" s="3"/>
      <c r="V312" s="3"/>
      <c r="W312" s="3"/>
      <c r="X312" s="57"/>
      <c r="Y312" s="1"/>
      <c r="Z312"/>
      <c r="AA312"/>
      <c r="AB312"/>
      <c r="AC312"/>
      <c r="AD312" s="57"/>
      <c r="AE312" s="393"/>
      <c r="AF312" s="393"/>
      <c r="AG312"/>
      <c r="AH312"/>
      <c r="AI312" s="394"/>
      <c r="AJ312" s="394"/>
      <c r="AK312" s="394"/>
      <c r="AL312" s="2"/>
      <c r="AM312" s="2"/>
      <c r="AN312"/>
      <c r="AO312"/>
      <c r="AP312" s="394"/>
      <c r="AQ312" s="394"/>
      <c r="AR312" s="175"/>
      <c r="AS312" s="2"/>
      <c r="AT312" s="2"/>
      <c r="AU312"/>
      <c r="AV312" s="2"/>
      <c r="AW312" s="2"/>
      <c r="AX312" s="2"/>
      <c r="AY312" s="2"/>
      <c r="AZ312" s="2"/>
      <c r="BA312" s="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</row>
    <row r="313" spans="1:99" s="380" customFormat="1" x14ac:dyDescent="0.3">
      <c r="A313"/>
      <c r="B313" s="2"/>
      <c r="C313" s="2"/>
      <c r="D313" s="2"/>
      <c r="E313" s="279"/>
      <c r="F313" s="279"/>
      <c r="G313" s="279"/>
      <c r="H313" s="431"/>
      <c r="L313" s="391"/>
      <c r="R313" s="391"/>
      <c r="T313" s="392"/>
      <c r="U313" s="3"/>
      <c r="V313" s="3"/>
      <c r="W313" s="3"/>
      <c r="X313" s="57"/>
      <c r="Y313" s="1"/>
      <c r="Z313"/>
      <c r="AA313"/>
      <c r="AB313"/>
      <c r="AC313"/>
      <c r="AD313" s="57"/>
      <c r="AE313" s="393"/>
      <c r="AF313" s="393"/>
      <c r="AG313"/>
      <c r="AH313"/>
      <c r="AI313" s="394"/>
      <c r="AJ313" s="394"/>
      <c r="AK313" s="394"/>
      <c r="AL313" s="2"/>
      <c r="AM313" s="2"/>
      <c r="AN313"/>
      <c r="AO313"/>
      <c r="AP313" s="394"/>
      <c r="AQ313" s="394"/>
      <c r="AR313" s="175"/>
      <c r="AS313" s="2"/>
      <c r="AT313" s="2"/>
      <c r="AU313"/>
      <c r="AV313" s="2"/>
      <c r="AW313" s="2"/>
      <c r="AX313" s="2"/>
      <c r="AY313" s="2"/>
      <c r="AZ313" s="2"/>
      <c r="BA313" s="2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</row>
    <row r="314" spans="1:99" s="380" customFormat="1" x14ac:dyDescent="0.3">
      <c r="A314"/>
      <c r="B314" s="2"/>
      <c r="C314" s="2"/>
      <c r="D314" s="2"/>
      <c r="E314" s="279"/>
      <c r="F314" s="279"/>
      <c r="G314" s="279"/>
      <c r="H314" s="431"/>
      <c r="L314" s="391"/>
      <c r="R314" s="391"/>
      <c r="T314" s="392"/>
      <c r="U314" s="3"/>
      <c r="V314" s="3"/>
      <c r="W314" s="3"/>
      <c r="X314" s="57"/>
      <c r="Y314" s="1"/>
      <c r="Z314"/>
      <c r="AA314"/>
      <c r="AB314"/>
      <c r="AC314"/>
      <c r="AD314" s="57"/>
      <c r="AE314" s="393"/>
      <c r="AF314" s="393"/>
      <c r="AG314"/>
      <c r="AH314"/>
      <c r="AI314" s="394"/>
      <c r="AJ314" s="394"/>
      <c r="AK314" s="394"/>
      <c r="AL314" s="2"/>
      <c r="AM314" s="2"/>
      <c r="AN314"/>
      <c r="AO314"/>
      <c r="AP314" s="394"/>
      <c r="AQ314" s="394"/>
      <c r="AR314" s="175"/>
      <c r="AS314" s="2"/>
      <c r="AT314" s="2"/>
      <c r="AU314"/>
      <c r="AV314" s="2"/>
      <c r="AW314" s="2"/>
      <c r="AX314" s="2"/>
      <c r="AY314" s="2"/>
      <c r="AZ314" s="2"/>
      <c r="BA314" s="2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</row>
    <row r="315" spans="1:99" s="380" customFormat="1" x14ac:dyDescent="0.3">
      <c r="A315"/>
      <c r="B315" s="2"/>
      <c r="C315" s="2"/>
      <c r="D315" s="2"/>
      <c r="E315" s="279"/>
      <c r="F315" s="279"/>
      <c r="G315" s="279"/>
      <c r="H315" s="431"/>
      <c r="L315" s="391"/>
      <c r="R315" s="391"/>
      <c r="T315" s="392"/>
      <c r="U315" s="3"/>
      <c r="V315" s="3"/>
      <c r="W315" s="3"/>
      <c r="X315" s="57"/>
      <c r="Y315" s="1"/>
      <c r="Z315"/>
      <c r="AA315"/>
      <c r="AB315"/>
      <c r="AC315"/>
      <c r="AD315" s="57"/>
      <c r="AE315" s="393"/>
      <c r="AF315" s="393"/>
      <c r="AG315"/>
      <c r="AH315"/>
      <c r="AI315" s="394"/>
      <c r="AJ315" s="394"/>
      <c r="AK315" s="394"/>
      <c r="AL315" s="2"/>
      <c r="AM315" s="2"/>
      <c r="AN315"/>
      <c r="AO315"/>
      <c r="AP315" s="394"/>
      <c r="AQ315" s="394"/>
      <c r="AR315" s="175"/>
      <c r="AS315" s="2"/>
      <c r="AT315" s="2"/>
      <c r="AU315"/>
      <c r="AV315" s="2"/>
      <c r="AW315" s="2"/>
      <c r="AX315" s="2"/>
      <c r="AY315" s="2"/>
      <c r="AZ315" s="2"/>
      <c r="BA315" s="2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</row>
    <row r="316" spans="1:99" s="380" customFormat="1" x14ac:dyDescent="0.3">
      <c r="A316"/>
      <c r="B316" s="2"/>
      <c r="C316" s="2"/>
      <c r="D316" s="2"/>
      <c r="E316" s="279"/>
      <c r="F316" s="279"/>
      <c r="G316" s="279"/>
      <c r="H316" s="431"/>
      <c r="L316" s="391"/>
      <c r="R316" s="391"/>
      <c r="T316" s="392"/>
      <c r="U316" s="3"/>
      <c r="V316" s="3"/>
      <c r="W316" s="3"/>
      <c r="X316" s="57"/>
      <c r="Y316" s="1"/>
      <c r="Z316"/>
      <c r="AA316"/>
      <c r="AB316"/>
      <c r="AC316"/>
      <c r="AD316" s="57"/>
      <c r="AE316" s="393"/>
      <c r="AF316" s="393"/>
      <c r="AG316"/>
      <c r="AH316"/>
      <c r="AI316" s="394"/>
      <c r="AJ316" s="394"/>
      <c r="AK316" s="394"/>
      <c r="AL316" s="2"/>
      <c r="AM316" s="2"/>
      <c r="AN316"/>
      <c r="AO316"/>
      <c r="AP316" s="394"/>
      <c r="AQ316" s="394"/>
      <c r="AR316" s="175"/>
      <c r="AS316" s="2"/>
      <c r="AT316" s="2"/>
      <c r="AU316"/>
      <c r="AV316" s="2"/>
      <c r="AW316" s="2"/>
      <c r="AX316" s="2"/>
      <c r="AY316" s="2"/>
      <c r="AZ316" s="2"/>
      <c r="BA316" s="2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</row>
    <row r="317" spans="1:99" s="380" customFormat="1" x14ac:dyDescent="0.3">
      <c r="A317"/>
      <c r="B317" s="2"/>
      <c r="C317" s="2"/>
      <c r="D317" s="2"/>
      <c r="E317" s="279"/>
      <c r="F317" s="279"/>
      <c r="G317" s="279"/>
      <c r="H317" s="431"/>
      <c r="L317" s="391"/>
      <c r="R317" s="391"/>
      <c r="T317" s="392"/>
      <c r="U317" s="3"/>
      <c r="V317" s="3"/>
      <c r="W317" s="3"/>
      <c r="X317" s="57"/>
      <c r="Y317" s="1"/>
      <c r="Z317"/>
      <c r="AA317"/>
      <c r="AB317"/>
      <c r="AC317"/>
      <c r="AD317" s="57"/>
      <c r="AE317" s="393"/>
      <c r="AF317" s="393"/>
      <c r="AG317"/>
      <c r="AH317"/>
      <c r="AI317" s="394"/>
      <c r="AJ317" s="394"/>
      <c r="AK317" s="394"/>
      <c r="AL317" s="2"/>
      <c r="AM317" s="2"/>
      <c r="AN317"/>
      <c r="AO317"/>
      <c r="AP317" s="394"/>
      <c r="AQ317" s="394"/>
      <c r="AR317" s="175"/>
      <c r="AS317" s="2"/>
      <c r="AT317" s="2"/>
      <c r="AU317"/>
      <c r="AV317" s="2"/>
      <c r="AW317" s="2"/>
      <c r="AX317" s="2"/>
      <c r="AY317" s="2"/>
      <c r="AZ317" s="2"/>
      <c r="BA317" s="2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</row>
    <row r="318" spans="1:99" s="380" customFormat="1" x14ac:dyDescent="0.3">
      <c r="A318"/>
      <c r="B318" s="2"/>
      <c r="C318" s="2"/>
      <c r="D318" s="2"/>
      <c r="E318" s="279"/>
      <c r="F318" s="279"/>
      <c r="G318" s="279"/>
      <c r="H318" s="431"/>
      <c r="L318" s="391"/>
      <c r="R318" s="391"/>
      <c r="T318" s="392"/>
      <c r="U318" s="3"/>
      <c r="V318" s="3"/>
      <c r="W318" s="3"/>
      <c r="X318" s="57"/>
      <c r="Y318" s="1"/>
      <c r="Z318"/>
      <c r="AA318"/>
      <c r="AB318"/>
      <c r="AC318"/>
      <c r="AD318" s="57"/>
      <c r="AE318" s="393"/>
      <c r="AF318" s="393"/>
      <c r="AG318"/>
      <c r="AH318"/>
      <c r="AI318" s="394"/>
      <c r="AJ318" s="394"/>
      <c r="AK318" s="394"/>
      <c r="AL318" s="2"/>
      <c r="AM318" s="2"/>
      <c r="AN318"/>
      <c r="AO318"/>
      <c r="AP318" s="394"/>
      <c r="AQ318" s="394"/>
      <c r="AR318" s="175"/>
      <c r="AS318" s="2"/>
      <c r="AT318" s="2"/>
      <c r="AU318"/>
      <c r="AV318" s="2"/>
      <c r="AW318" s="2"/>
      <c r="AX318" s="2"/>
      <c r="AY318" s="2"/>
      <c r="AZ318" s="2"/>
      <c r="BA318" s="2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</row>
    <row r="319" spans="1:99" s="380" customFormat="1" x14ac:dyDescent="0.3">
      <c r="A319"/>
      <c r="B319" s="2"/>
      <c r="C319" s="2"/>
      <c r="D319" s="2"/>
      <c r="E319" s="279"/>
      <c r="F319" s="279"/>
      <c r="G319" s="279"/>
      <c r="H319" s="431"/>
      <c r="L319" s="391"/>
      <c r="R319" s="391"/>
      <c r="T319" s="392"/>
      <c r="U319" s="3"/>
      <c r="V319" s="3"/>
      <c r="W319" s="3"/>
      <c r="X319" s="57"/>
      <c r="Y319" s="1"/>
      <c r="Z319"/>
      <c r="AA319"/>
      <c r="AB319"/>
      <c r="AC319"/>
      <c r="AD319" s="57"/>
      <c r="AE319" s="393"/>
      <c r="AF319" s="393"/>
      <c r="AG319"/>
      <c r="AH319"/>
      <c r="AI319" s="394"/>
      <c r="AJ319" s="394"/>
      <c r="AK319" s="394"/>
      <c r="AL319" s="2"/>
      <c r="AM319" s="2"/>
      <c r="AN319"/>
      <c r="AO319"/>
      <c r="AP319" s="394"/>
      <c r="AQ319" s="394"/>
      <c r="AR319" s="175"/>
      <c r="AS319" s="2"/>
      <c r="AT319" s="2"/>
      <c r="AU319"/>
      <c r="AV319" s="2"/>
      <c r="AW319" s="2"/>
      <c r="AX319" s="2"/>
      <c r="AY319" s="2"/>
      <c r="AZ319" s="2"/>
      <c r="BA319" s="2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</row>
    <row r="320" spans="1:99" s="380" customFormat="1" x14ac:dyDescent="0.3">
      <c r="A320"/>
      <c r="B320" s="2"/>
      <c r="C320" s="2"/>
      <c r="D320" s="2"/>
      <c r="E320" s="279"/>
      <c r="F320" s="279"/>
      <c r="G320" s="279"/>
      <c r="H320" s="431"/>
      <c r="L320" s="391"/>
      <c r="R320" s="391"/>
      <c r="T320" s="392"/>
      <c r="U320" s="3"/>
      <c r="V320" s="3"/>
      <c r="W320" s="3"/>
      <c r="X320" s="57"/>
      <c r="Y320" s="1"/>
      <c r="Z320"/>
      <c r="AA320"/>
      <c r="AB320"/>
      <c r="AC320"/>
      <c r="AD320" s="57"/>
      <c r="AE320" s="393"/>
      <c r="AF320" s="393"/>
      <c r="AG320"/>
      <c r="AH320"/>
      <c r="AI320" s="394"/>
      <c r="AJ320" s="394"/>
      <c r="AK320" s="394"/>
      <c r="AL320" s="2"/>
      <c r="AM320" s="2"/>
      <c r="AN320"/>
      <c r="AO320"/>
      <c r="AP320" s="394"/>
      <c r="AQ320" s="394"/>
      <c r="AR320" s="175"/>
      <c r="AS320" s="2"/>
      <c r="AT320" s="2"/>
      <c r="AU320"/>
      <c r="AV320" s="2"/>
      <c r="AW320" s="2"/>
      <c r="AX320" s="2"/>
      <c r="AY320" s="2"/>
      <c r="AZ320" s="2"/>
      <c r="BA320" s="2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</row>
    <row r="321" spans="1:99" s="380" customFormat="1" x14ac:dyDescent="0.3">
      <c r="A321"/>
      <c r="B321" s="2"/>
      <c r="C321" s="2"/>
      <c r="D321" s="2"/>
      <c r="E321" s="279"/>
      <c r="F321" s="279"/>
      <c r="G321" s="279"/>
      <c r="H321" s="431"/>
      <c r="L321" s="391"/>
      <c r="R321" s="391"/>
      <c r="T321" s="392"/>
      <c r="U321" s="3"/>
      <c r="V321" s="3"/>
      <c r="W321" s="3"/>
      <c r="X321" s="57"/>
      <c r="Y321" s="1"/>
      <c r="Z321"/>
      <c r="AA321"/>
      <c r="AB321"/>
      <c r="AC321"/>
      <c r="AD321" s="57"/>
      <c r="AE321" s="393"/>
      <c r="AF321" s="393"/>
      <c r="AG321"/>
      <c r="AH321"/>
      <c r="AI321" s="394"/>
      <c r="AJ321" s="394"/>
      <c r="AK321" s="394"/>
      <c r="AL321" s="2"/>
      <c r="AM321" s="2"/>
      <c r="AN321"/>
      <c r="AO321"/>
      <c r="AP321" s="394"/>
      <c r="AQ321" s="394"/>
      <c r="AR321" s="175"/>
      <c r="AS321" s="2"/>
      <c r="AT321" s="2"/>
      <c r="AU321"/>
      <c r="AV321" s="2"/>
      <c r="AW321" s="2"/>
      <c r="AX321" s="2"/>
      <c r="AY321" s="2"/>
      <c r="AZ321" s="2"/>
      <c r="BA321" s="2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</row>
    <row r="322" spans="1:99" s="380" customFormat="1" x14ac:dyDescent="0.3">
      <c r="A322"/>
      <c r="B322" s="2"/>
      <c r="C322" s="2"/>
      <c r="D322" s="2"/>
      <c r="E322" s="279"/>
      <c r="F322" s="279"/>
      <c r="G322" s="279"/>
      <c r="H322" s="431"/>
      <c r="L322" s="391"/>
      <c r="R322" s="391"/>
      <c r="T322" s="392"/>
      <c r="U322" s="3"/>
      <c r="V322" s="3"/>
      <c r="W322" s="3"/>
      <c r="X322" s="57"/>
      <c r="Y322" s="1"/>
      <c r="Z322"/>
      <c r="AA322"/>
      <c r="AB322"/>
      <c r="AC322"/>
      <c r="AD322" s="57"/>
      <c r="AE322" s="393"/>
      <c r="AF322" s="393"/>
      <c r="AG322"/>
      <c r="AH322"/>
      <c r="AI322" s="394"/>
      <c r="AJ322" s="394"/>
      <c r="AK322" s="394"/>
      <c r="AL322" s="2"/>
      <c r="AM322" s="2"/>
      <c r="AN322"/>
      <c r="AO322"/>
      <c r="AP322" s="394"/>
      <c r="AQ322" s="394"/>
      <c r="AR322" s="175"/>
      <c r="AS322" s="2"/>
      <c r="AT322" s="2"/>
      <c r="AU322"/>
      <c r="AV322" s="2"/>
      <c r="AW322" s="2"/>
      <c r="AX322" s="2"/>
      <c r="AY322" s="2"/>
      <c r="AZ322" s="2"/>
      <c r="BA322" s="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</row>
    <row r="323" spans="1:99" s="380" customFormat="1" x14ac:dyDescent="0.3">
      <c r="A323"/>
      <c r="B323" s="2"/>
      <c r="C323" s="2"/>
      <c r="D323" s="2"/>
      <c r="E323" s="279"/>
      <c r="F323" s="279"/>
      <c r="G323" s="279"/>
      <c r="H323" s="431"/>
      <c r="L323" s="391"/>
      <c r="R323" s="391"/>
      <c r="T323" s="392"/>
      <c r="U323" s="3"/>
      <c r="V323" s="3"/>
      <c r="W323" s="3"/>
      <c r="X323" s="57"/>
      <c r="Y323" s="1"/>
      <c r="Z323"/>
      <c r="AA323"/>
      <c r="AB323"/>
      <c r="AC323"/>
      <c r="AD323" s="57"/>
      <c r="AE323" s="393"/>
      <c r="AF323" s="393"/>
      <c r="AG323"/>
      <c r="AH323"/>
      <c r="AI323" s="394"/>
      <c r="AJ323" s="394"/>
      <c r="AK323" s="394"/>
      <c r="AL323" s="2"/>
      <c r="AM323" s="2"/>
      <c r="AN323"/>
      <c r="AO323"/>
      <c r="AP323" s="394"/>
      <c r="AQ323" s="394"/>
      <c r="AR323" s="175"/>
      <c r="AS323" s="2"/>
      <c r="AT323" s="2"/>
      <c r="AU323"/>
      <c r="AV323" s="2"/>
      <c r="AW323" s="2"/>
      <c r="AX323" s="2"/>
      <c r="AY323" s="2"/>
      <c r="AZ323" s="2"/>
      <c r="BA323" s="2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</row>
    <row r="324" spans="1:99" s="380" customFormat="1" x14ac:dyDescent="0.3">
      <c r="A324"/>
      <c r="B324" s="2"/>
      <c r="C324" s="2"/>
      <c r="D324" s="2"/>
      <c r="E324" s="279"/>
      <c r="F324" s="279"/>
      <c r="G324" s="279"/>
      <c r="H324" s="431"/>
      <c r="L324" s="391"/>
      <c r="R324" s="391"/>
      <c r="T324" s="392"/>
      <c r="U324" s="3"/>
      <c r="V324" s="3"/>
      <c r="W324" s="3"/>
      <c r="X324" s="57"/>
      <c r="Y324" s="1"/>
      <c r="Z324"/>
      <c r="AA324"/>
      <c r="AB324"/>
      <c r="AC324"/>
      <c r="AD324" s="57"/>
      <c r="AE324" s="393"/>
      <c r="AF324" s="393"/>
      <c r="AG324"/>
      <c r="AH324"/>
      <c r="AI324" s="394"/>
      <c r="AJ324" s="394"/>
      <c r="AK324" s="394"/>
      <c r="AL324" s="2"/>
      <c r="AM324" s="2"/>
      <c r="AN324"/>
      <c r="AO324"/>
      <c r="AP324" s="394"/>
      <c r="AQ324" s="394"/>
      <c r="AR324" s="175"/>
      <c r="AS324" s="2"/>
      <c r="AT324" s="2"/>
      <c r="AU324"/>
      <c r="AV324" s="2"/>
      <c r="AW324" s="2"/>
      <c r="AX324" s="2"/>
      <c r="AY324" s="2"/>
      <c r="AZ324" s="2"/>
      <c r="BA324" s="2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</row>
    <row r="325" spans="1:99" s="380" customFormat="1" x14ac:dyDescent="0.3">
      <c r="A325"/>
      <c r="B325" s="2"/>
      <c r="C325" s="2"/>
      <c r="D325" s="2"/>
      <c r="E325" s="279"/>
      <c r="F325" s="279"/>
      <c r="G325" s="279"/>
      <c r="H325" s="431"/>
      <c r="L325" s="391"/>
      <c r="R325" s="391"/>
      <c r="T325" s="392"/>
      <c r="U325" s="3"/>
      <c r="V325" s="3"/>
      <c r="W325" s="3"/>
      <c r="X325" s="57"/>
      <c r="Y325" s="1"/>
      <c r="Z325"/>
      <c r="AA325"/>
      <c r="AB325"/>
      <c r="AC325"/>
      <c r="AD325" s="57"/>
      <c r="AE325" s="393"/>
      <c r="AF325" s="393"/>
      <c r="AG325"/>
      <c r="AH325"/>
      <c r="AI325" s="394"/>
      <c r="AJ325" s="394"/>
      <c r="AK325" s="394"/>
      <c r="AL325" s="2"/>
      <c r="AM325" s="2"/>
      <c r="AN325"/>
      <c r="AO325"/>
      <c r="AP325" s="394"/>
      <c r="AQ325" s="394"/>
      <c r="AR325" s="175"/>
      <c r="AS325" s="2"/>
      <c r="AT325" s="2"/>
      <c r="AU325"/>
      <c r="AV325" s="2"/>
      <c r="AW325" s="2"/>
      <c r="AX325" s="2"/>
      <c r="AY325" s="2"/>
      <c r="AZ325" s="2"/>
      <c r="BA325" s="2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</row>
    <row r="326" spans="1:99" s="380" customFormat="1" x14ac:dyDescent="0.3">
      <c r="A326"/>
      <c r="B326" s="2"/>
      <c r="C326" s="2"/>
      <c r="D326" s="2"/>
      <c r="E326" s="279"/>
      <c r="F326" s="279"/>
      <c r="G326" s="279"/>
      <c r="H326" s="431"/>
      <c r="L326" s="391"/>
      <c r="R326" s="391"/>
      <c r="T326" s="392"/>
      <c r="U326" s="3"/>
      <c r="V326" s="3"/>
      <c r="W326" s="3"/>
      <c r="X326" s="57"/>
      <c r="Y326" s="1"/>
      <c r="Z326"/>
      <c r="AA326"/>
      <c r="AB326"/>
      <c r="AC326"/>
      <c r="AD326" s="57"/>
      <c r="AE326" s="393"/>
      <c r="AF326" s="393"/>
      <c r="AG326"/>
      <c r="AH326"/>
      <c r="AI326" s="394"/>
      <c r="AJ326" s="394"/>
      <c r="AK326" s="394"/>
      <c r="AL326" s="2"/>
      <c r="AM326" s="2"/>
      <c r="AN326"/>
      <c r="AO326"/>
      <c r="AP326" s="394"/>
      <c r="AQ326" s="394"/>
      <c r="AR326" s="175"/>
      <c r="AS326" s="2"/>
      <c r="AT326" s="2"/>
      <c r="AU326"/>
      <c r="AV326" s="2"/>
      <c r="AW326" s="2"/>
      <c r="AX326" s="2"/>
      <c r="AY326" s="2"/>
      <c r="AZ326" s="2"/>
      <c r="BA326" s="2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</row>
    <row r="327" spans="1:99" s="380" customFormat="1" x14ac:dyDescent="0.3">
      <c r="A327"/>
      <c r="B327" s="2"/>
      <c r="C327" s="2"/>
      <c r="D327" s="2"/>
      <c r="E327" s="279"/>
      <c r="F327" s="279"/>
      <c r="G327" s="279"/>
      <c r="H327" s="431"/>
      <c r="L327" s="391"/>
      <c r="R327" s="391"/>
      <c r="T327" s="392"/>
      <c r="U327" s="3"/>
      <c r="V327" s="3"/>
      <c r="W327" s="3"/>
      <c r="X327" s="57"/>
      <c r="Y327" s="1"/>
      <c r="Z327"/>
      <c r="AA327"/>
      <c r="AB327"/>
      <c r="AC327"/>
      <c r="AD327" s="57"/>
      <c r="AE327" s="393"/>
      <c r="AF327" s="393"/>
      <c r="AG327"/>
      <c r="AH327"/>
      <c r="AI327" s="394"/>
      <c r="AJ327" s="394"/>
      <c r="AK327" s="394"/>
      <c r="AL327" s="2"/>
      <c r="AM327" s="2"/>
      <c r="AN327"/>
      <c r="AO327"/>
      <c r="AP327" s="394"/>
      <c r="AQ327" s="394"/>
      <c r="AR327" s="175"/>
      <c r="AS327" s="2"/>
      <c r="AT327" s="2"/>
      <c r="AU327"/>
      <c r="AV327" s="2"/>
      <c r="AW327" s="2"/>
      <c r="AX327" s="2"/>
      <c r="AY327" s="2"/>
      <c r="AZ327" s="2"/>
      <c r="BA327" s="2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</row>
    <row r="328" spans="1:99" s="380" customFormat="1" x14ac:dyDescent="0.3">
      <c r="A328"/>
      <c r="B328" s="2"/>
      <c r="C328" s="2"/>
      <c r="D328" s="2"/>
      <c r="E328" s="279"/>
      <c r="F328" s="279"/>
      <c r="G328" s="279"/>
      <c r="H328" s="431"/>
      <c r="L328" s="391"/>
      <c r="R328" s="391"/>
      <c r="T328" s="392"/>
      <c r="U328" s="3"/>
      <c r="V328" s="3"/>
      <c r="W328" s="3"/>
      <c r="X328" s="57"/>
      <c r="Y328" s="1"/>
      <c r="Z328"/>
      <c r="AA328"/>
      <c r="AB328"/>
      <c r="AC328"/>
      <c r="AD328" s="57"/>
      <c r="AE328" s="393"/>
      <c r="AF328" s="393"/>
      <c r="AG328"/>
      <c r="AH328"/>
      <c r="AI328" s="394"/>
      <c r="AJ328" s="394"/>
      <c r="AK328" s="394"/>
      <c r="AL328" s="2"/>
      <c r="AM328" s="2"/>
      <c r="AN328"/>
      <c r="AO328"/>
      <c r="AP328" s="394"/>
      <c r="AQ328" s="394"/>
      <c r="AR328" s="175"/>
      <c r="AS328" s="2"/>
      <c r="AT328" s="2"/>
      <c r="AU328"/>
      <c r="AV328" s="2"/>
      <c r="AW328" s="2"/>
      <c r="AX328" s="2"/>
      <c r="AY328" s="2"/>
      <c r="AZ328" s="2"/>
      <c r="BA328" s="2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</row>
    <row r="329" spans="1:99" s="380" customFormat="1" x14ac:dyDescent="0.3">
      <c r="A329"/>
      <c r="B329" s="2"/>
      <c r="C329" s="2"/>
      <c r="D329" s="2"/>
      <c r="E329" s="279"/>
      <c r="F329" s="279"/>
      <c r="G329" s="279"/>
      <c r="H329" s="431"/>
      <c r="L329" s="391"/>
      <c r="R329" s="391"/>
      <c r="T329" s="392"/>
      <c r="U329" s="3"/>
      <c r="V329" s="3"/>
      <c r="W329" s="3"/>
      <c r="X329" s="57"/>
      <c r="Y329" s="1"/>
      <c r="Z329"/>
      <c r="AA329"/>
      <c r="AB329"/>
      <c r="AC329"/>
      <c r="AD329" s="57"/>
      <c r="AE329" s="393"/>
      <c r="AF329" s="393"/>
      <c r="AG329"/>
      <c r="AH329"/>
      <c r="AI329" s="394"/>
      <c r="AJ329" s="394"/>
      <c r="AK329" s="394"/>
      <c r="AL329" s="2"/>
      <c r="AM329" s="2"/>
      <c r="AN329"/>
      <c r="AO329"/>
      <c r="AP329" s="394"/>
      <c r="AQ329" s="394"/>
      <c r="AR329" s="175"/>
      <c r="AS329" s="2"/>
      <c r="AT329" s="2"/>
      <c r="AU329"/>
      <c r="AV329" s="2"/>
      <c r="AW329" s="2"/>
      <c r="AX329" s="2"/>
      <c r="AY329" s="2"/>
      <c r="AZ329" s="2"/>
      <c r="BA329" s="2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</row>
    <row r="330" spans="1:99" s="380" customFormat="1" x14ac:dyDescent="0.3">
      <c r="A330"/>
      <c r="B330" s="2"/>
      <c r="C330" s="2"/>
      <c r="D330" s="2"/>
      <c r="E330" s="279"/>
      <c r="F330" s="279"/>
      <c r="G330" s="279"/>
      <c r="H330" s="431"/>
      <c r="L330" s="391"/>
      <c r="R330" s="391"/>
      <c r="T330" s="392"/>
      <c r="U330" s="3"/>
      <c r="V330" s="3"/>
      <c r="W330" s="3"/>
      <c r="X330" s="57"/>
      <c r="Y330" s="1"/>
      <c r="Z330"/>
      <c r="AA330"/>
      <c r="AB330"/>
      <c r="AC330"/>
      <c r="AD330" s="57"/>
      <c r="AE330" s="393"/>
      <c r="AF330" s="393"/>
      <c r="AG330"/>
      <c r="AH330"/>
      <c r="AI330" s="394"/>
      <c r="AJ330" s="394"/>
      <c r="AK330" s="394"/>
      <c r="AL330" s="2"/>
      <c r="AM330" s="2"/>
      <c r="AN330"/>
      <c r="AO330"/>
      <c r="AP330" s="394"/>
      <c r="AQ330" s="394"/>
      <c r="AR330" s="175"/>
      <c r="AS330" s="2"/>
      <c r="AT330" s="2"/>
      <c r="AU330"/>
      <c r="AV330" s="2"/>
      <c r="AW330" s="2"/>
      <c r="AX330" s="2"/>
      <c r="AY330" s="2"/>
      <c r="AZ330" s="2"/>
      <c r="BA330" s="2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</row>
    <row r="331" spans="1:99" s="380" customFormat="1" x14ac:dyDescent="0.3">
      <c r="A331"/>
      <c r="B331" s="2"/>
      <c r="C331" s="2"/>
      <c r="D331" s="2"/>
      <c r="E331" s="279"/>
      <c r="F331" s="279"/>
      <c r="G331" s="279"/>
      <c r="H331" s="431"/>
      <c r="L331" s="391"/>
      <c r="R331" s="391"/>
      <c r="T331" s="392"/>
      <c r="U331" s="3"/>
      <c r="V331" s="3"/>
      <c r="W331" s="3"/>
      <c r="X331" s="57"/>
      <c r="Y331" s="1"/>
      <c r="Z331"/>
      <c r="AA331"/>
      <c r="AB331"/>
      <c r="AC331"/>
      <c r="AD331" s="57"/>
      <c r="AE331" s="393"/>
      <c r="AF331" s="393"/>
      <c r="AG331"/>
      <c r="AH331"/>
      <c r="AI331" s="394"/>
      <c r="AJ331" s="394"/>
      <c r="AK331" s="394"/>
      <c r="AL331" s="2"/>
      <c r="AM331" s="2"/>
      <c r="AN331"/>
      <c r="AO331"/>
      <c r="AP331" s="394"/>
      <c r="AQ331" s="394"/>
      <c r="AR331" s="175"/>
      <c r="AS331" s="2"/>
      <c r="AT331" s="2"/>
      <c r="AU331"/>
      <c r="AV331" s="2"/>
      <c r="AW331" s="2"/>
      <c r="AX331" s="2"/>
      <c r="AY331" s="2"/>
      <c r="AZ331" s="2"/>
      <c r="BA331" s="2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</row>
    <row r="332" spans="1:99" s="380" customFormat="1" x14ac:dyDescent="0.3">
      <c r="A332"/>
      <c r="B332" s="2"/>
      <c r="C332" s="2"/>
      <c r="D332" s="2"/>
      <c r="E332" s="279"/>
      <c r="F332" s="279"/>
      <c r="G332" s="279"/>
      <c r="H332" s="431"/>
      <c r="L332" s="391"/>
      <c r="R332" s="391"/>
      <c r="T332" s="392"/>
      <c r="U332" s="3"/>
      <c r="V332" s="3"/>
      <c r="W332" s="3"/>
      <c r="X332" s="57"/>
      <c r="Y332" s="1"/>
      <c r="Z332"/>
      <c r="AA332"/>
      <c r="AB332"/>
      <c r="AC332"/>
      <c r="AD332" s="57"/>
      <c r="AE332" s="393"/>
      <c r="AF332" s="393"/>
      <c r="AG332"/>
      <c r="AH332"/>
      <c r="AI332" s="394"/>
      <c r="AJ332" s="394"/>
      <c r="AK332" s="394"/>
      <c r="AL332" s="2"/>
      <c r="AM332" s="2"/>
      <c r="AN332"/>
      <c r="AO332"/>
      <c r="AP332" s="394"/>
      <c r="AQ332" s="394"/>
      <c r="AR332" s="175"/>
      <c r="AS332" s="2"/>
      <c r="AT332" s="2"/>
      <c r="AU332"/>
      <c r="AV332" s="2"/>
      <c r="AW332" s="2"/>
      <c r="AX332" s="2"/>
      <c r="AY332" s="2"/>
      <c r="AZ332" s="2"/>
      <c r="BA332" s="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</row>
    <row r="333" spans="1:99" s="380" customFormat="1" x14ac:dyDescent="0.3">
      <c r="A333"/>
      <c r="B333" s="2"/>
      <c r="C333" s="2"/>
      <c r="D333" s="2"/>
      <c r="E333" s="279"/>
      <c r="F333" s="279"/>
      <c r="G333" s="279"/>
      <c r="H333" s="431"/>
      <c r="L333" s="391"/>
      <c r="R333" s="391"/>
      <c r="T333" s="392"/>
      <c r="U333" s="3"/>
      <c r="V333" s="3"/>
      <c r="W333" s="3"/>
      <c r="X333" s="57"/>
      <c r="Y333" s="1"/>
      <c r="Z333"/>
      <c r="AA333"/>
      <c r="AB333"/>
      <c r="AC333"/>
      <c r="AD333" s="57"/>
      <c r="AE333" s="393"/>
      <c r="AF333" s="393"/>
      <c r="AG333"/>
      <c r="AH333"/>
      <c r="AI333" s="394"/>
      <c r="AJ333" s="394"/>
      <c r="AK333" s="394"/>
      <c r="AL333" s="2"/>
      <c r="AM333" s="2"/>
      <c r="AN333"/>
      <c r="AO333"/>
      <c r="AP333" s="394"/>
      <c r="AQ333" s="394"/>
      <c r="AR333" s="175"/>
      <c r="AS333" s="2"/>
      <c r="AT333" s="2"/>
      <c r="AU333"/>
      <c r="AV333" s="2"/>
      <c r="AW333" s="2"/>
      <c r="AX333" s="2"/>
      <c r="AY333" s="2"/>
      <c r="AZ333" s="2"/>
      <c r="BA333" s="2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</row>
    <row r="334" spans="1:99" s="380" customFormat="1" x14ac:dyDescent="0.3">
      <c r="A334"/>
      <c r="B334" s="2"/>
      <c r="C334" s="2"/>
      <c r="D334" s="2"/>
      <c r="E334" s="279"/>
      <c r="F334" s="279"/>
      <c r="G334" s="279"/>
      <c r="H334" s="431"/>
      <c r="L334" s="391"/>
      <c r="R334" s="391"/>
      <c r="T334" s="392"/>
      <c r="U334" s="3"/>
      <c r="V334" s="3"/>
      <c r="W334" s="3"/>
      <c r="X334" s="57"/>
      <c r="Y334" s="1"/>
      <c r="Z334"/>
      <c r="AA334"/>
      <c r="AB334"/>
      <c r="AC334"/>
      <c r="AD334" s="57"/>
      <c r="AE334" s="393"/>
      <c r="AF334" s="393"/>
      <c r="AG334"/>
      <c r="AH334"/>
      <c r="AI334" s="394"/>
      <c r="AJ334" s="394"/>
      <c r="AK334" s="394"/>
      <c r="AL334" s="2"/>
      <c r="AM334" s="2"/>
      <c r="AN334"/>
      <c r="AO334"/>
      <c r="AP334" s="394"/>
      <c r="AQ334" s="394"/>
      <c r="AR334" s="175"/>
      <c r="AS334" s="2"/>
      <c r="AT334" s="2"/>
      <c r="AU334"/>
      <c r="AV334" s="2"/>
      <c r="AW334" s="2"/>
      <c r="AX334" s="2"/>
      <c r="AY334" s="2"/>
      <c r="AZ334" s="2"/>
      <c r="BA334" s="2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</row>
    <row r="335" spans="1:99" s="380" customFormat="1" x14ac:dyDescent="0.3">
      <c r="A335"/>
      <c r="B335" s="2"/>
      <c r="C335" s="2"/>
      <c r="D335" s="2"/>
      <c r="E335" s="279"/>
      <c r="F335" s="279"/>
      <c r="G335" s="279"/>
      <c r="H335" s="431"/>
      <c r="L335" s="391"/>
      <c r="R335" s="391"/>
      <c r="T335" s="392"/>
      <c r="U335" s="3"/>
      <c r="V335" s="3"/>
      <c r="W335" s="3"/>
      <c r="X335" s="57"/>
      <c r="Y335" s="1"/>
      <c r="Z335"/>
      <c r="AA335"/>
      <c r="AB335"/>
      <c r="AC335"/>
      <c r="AD335" s="57"/>
      <c r="AE335" s="393"/>
      <c r="AF335" s="393"/>
      <c r="AG335"/>
      <c r="AH335"/>
      <c r="AI335" s="394"/>
      <c r="AJ335" s="394"/>
      <c r="AK335" s="394"/>
      <c r="AL335" s="2"/>
      <c r="AM335" s="2"/>
      <c r="AN335"/>
      <c r="AO335"/>
      <c r="AP335" s="394"/>
      <c r="AQ335" s="394"/>
      <c r="AR335" s="175"/>
      <c r="AS335" s="2"/>
      <c r="AT335" s="2"/>
      <c r="AU335"/>
      <c r="AV335" s="2"/>
      <c r="AW335" s="2"/>
      <c r="AX335" s="2"/>
      <c r="AY335" s="2"/>
      <c r="AZ335" s="2"/>
      <c r="BA335" s="2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</row>
    <row r="336" spans="1:99" s="380" customFormat="1" x14ac:dyDescent="0.3">
      <c r="A336"/>
      <c r="B336" s="2"/>
      <c r="C336" s="2"/>
      <c r="D336" s="2"/>
      <c r="E336" s="279"/>
      <c r="F336" s="279"/>
      <c r="G336" s="279"/>
      <c r="H336" s="432"/>
      <c r="L336" s="391"/>
      <c r="R336" s="391"/>
      <c r="T336" s="392"/>
      <c r="U336" s="3"/>
      <c r="V336" s="3"/>
      <c r="W336" s="3"/>
      <c r="X336" s="57"/>
      <c r="Y336" s="1"/>
      <c r="Z336"/>
      <c r="AA336"/>
      <c r="AB336"/>
      <c r="AC336"/>
      <c r="AD336" s="57"/>
      <c r="AE336" s="393"/>
      <c r="AF336" s="393"/>
      <c r="AG336"/>
      <c r="AH336"/>
      <c r="AI336" s="394"/>
      <c r="AJ336" s="394"/>
      <c r="AK336" s="394"/>
      <c r="AL336" s="2"/>
      <c r="AM336" s="2"/>
      <c r="AN336"/>
      <c r="AO336"/>
      <c r="AP336" s="394"/>
      <c r="AQ336" s="394"/>
      <c r="AR336" s="175"/>
      <c r="AS336" s="2"/>
      <c r="AT336" s="2"/>
      <c r="AU336"/>
      <c r="AV336" s="2"/>
      <c r="AW336" s="2"/>
      <c r="AX336" s="2"/>
      <c r="AY336" s="2"/>
      <c r="AZ336" s="2"/>
      <c r="BA336" s="2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</row>
    <row r="337" spans="1:99" s="380" customFormat="1" x14ac:dyDescent="0.3">
      <c r="A337"/>
      <c r="B337" s="2"/>
      <c r="C337" s="2"/>
      <c r="D337" s="2"/>
      <c r="E337" s="279"/>
      <c r="F337" s="279"/>
      <c r="G337" s="279"/>
      <c r="H337" s="432"/>
      <c r="L337" s="391"/>
      <c r="R337" s="391"/>
      <c r="T337" s="392"/>
      <c r="U337" s="3"/>
      <c r="V337" s="3"/>
      <c r="W337" s="3"/>
      <c r="X337" s="57"/>
      <c r="Y337" s="1"/>
      <c r="Z337"/>
      <c r="AA337"/>
      <c r="AB337"/>
      <c r="AC337"/>
      <c r="AD337" s="57"/>
      <c r="AE337" s="393"/>
      <c r="AF337" s="393"/>
      <c r="AG337"/>
      <c r="AH337"/>
      <c r="AI337" s="394"/>
      <c r="AJ337" s="394"/>
      <c r="AK337" s="394"/>
      <c r="AL337" s="2"/>
      <c r="AM337" s="2"/>
      <c r="AN337"/>
      <c r="AO337"/>
      <c r="AP337" s="394"/>
      <c r="AQ337" s="394"/>
      <c r="AR337" s="175"/>
      <c r="AS337" s="2"/>
      <c r="AT337" s="2"/>
      <c r="AU337"/>
      <c r="AV337" s="2"/>
      <c r="AW337" s="2"/>
      <c r="AX337" s="2"/>
      <c r="AY337" s="2"/>
      <c r="AZ337" s="2"/>
      <c r="BA337" s="2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</row>
    <row r="338" spans="1:99" s="380" customFormat="1" x14ac:dyDescent="0.3">
      <c r="A338"/>
      <c r="B338" s="2"/>
      <c r="C338" s="2"/>
      <c r="D338" s="2"/>
      <c r="E338" s="279"/>
      <c r="F338" s="279"/>
      <c r="G338" s="279"/>
      <c r="H338" s="432"/>
      <c r="L338" s="391"/>
      <c r="R338" s="391"/>
      <c r="T338" s="392"/>
      <c r="U338" s="3"/>
      <c r="V338" s="3"/>
      <c r="W338" s="3"/>
      <c r="X338" s="57"/>
      <c r="Y338" s="1"/>
      <c r="Z338"/>
      <c r="AA338"/>
      <c r="AB338"/>
      <c r="AC338"/>
      <c r="AD338" s="57"/>
      <c r="AE338" s="393"/>
      <c r="AF338" s="393"/>
      <c r="AG338"/>
      <c r="AH338"/>
      <c r="AI338" s="394"/>
      <c r="AJ338" s="394"/>
      <c r="AK338" s="394"/>
      <c r="AL338" s="2"/>
      <c r="AM338" s="2"/>
      <c r="AN338"/>
      <c r="AO338"/>
      <c r="AP338" s="394"/>
      <c r="AQ338" s="394"/>
      <c r="AR338" s="175"/>
      <c r="AS338" s="2"/>
      <c r="AT338" s="2"/>
      <c r="AU338"/>
      <c r="AV338" s="2"/>
      <c r="AW338" s="2"/>
      <c r="AX338" s="2"/>
      <c r="AY338" s="2"/>
      <c r="AZ338" s="2"/>
      <c r="BA338" s="2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</row>
    <row r="339" spans="1:99" s="380" customFormat="1" x14ac:dyDescent="0.3">
      <c r="A339"/>
      <c r="B339" s="2"/>
      <c r="C339" s="2"/>
      <c r="D339" s="2"/>
      <c r="E339" s="279"/>
      <c r="F339" s="279"/>
      <c r="G339" s="279"/>
      <c r="H339" s="432"/>
      <c r="L339" s="391"/>
      <c r="R339" s="391"/>
      <c r="T339" s="392"/>
      <c r="U339" s="3"/>
      <c r="V339" s="3"/>
      <c r="W339" s="3"/>
      <c r="X339" s="57"/>
      <c r="Y339" s="1"/>
      <c r="Z339"/>
      <c r="AA339"/>
      <c r="AB339"/>
      <c r="AC339"/>
      <c r="AD339" s="57"/>
      <c r="AE339" s="393"/>
      <c r="AF339" s="393"/>
      <c r="AG339"/>
      <c r="AH339"/>
      <c r="AI339" s="394"/>
      <c r="AJ339" s="394"/>
      <c r="AK339" s="394"/>
      <c r="AL339" s="2"/>
      <c r="AM339" s="2"/>
      <c r="AN339"/>
      <c r="AO339"/>
      <c r="AP339" s="394"/>
      <c r="AQ339" s="394"/>
      <c r="AR339" s="175"/>
      <c r="AS339" s="2"/>
      <c r="AT339" s="2"/>
      <c r="AU339"/>
      <c r="AV339" s="2"/>
      <c r="AW339" s="2"/>
      <c r="AX339" s="2"/>
      <c r="AY339" s="2"/>
      <c r="AZ339" s="2"/>
      <c r="BA339" s="2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</row>
    <row r="340" spans="1:99" s="380" customFormat="1" x14ac:dyDescent="0.3">
      <c r="A340"/>
      <c r="B340" s="2"/>
      <c r="C340" s="2"/>
      <c r="D340" s="2"/>
      <c r="E340" s="279"/>
      <c r="F340" s="279"/>
      <c r="G340" s="279"/>
      <c r="H340" s="432"/>
      <c r="L340" s="391"/>
      <c r="R340" s="391"/>
      <c r="T340" s="392"/>
      <c r="U340" s="3"/>
      <c r="V340" s="3"/>
      <c r="W340" s="3"/>
      <c r="X340" s="57"/>
      <c r="Y340" s="1"/>
      <c r="Z340"/>
      <c r="AA340"/>
      <c r="AB340"/>
      <c r="AC340"/>
      <c r="AD340" s="57"/>
      <c r="AE340" s="393"/>
      <c r="AF340" s="393"/>
      <c r="AG340"/>
      <c r="AH340"/>
      <c r="AI340" s="394"/>
      <c r="AJ340" s="394"/>
      <c r="AK340" s="394"/>
      <c r="AL340" s="2"/>
      <c r="AM340" s="2"/>
      <c r="AN340"/>
      <c r="AO340"/>
      <c r="AP340" s="394"/>
      <c r="AQ340" s="394"/>
      <c r="AR340" s="175"/>
      <c r="AS340" s="2"/>
      <c r="AT340" s="2"/>
      <c r="AU340"/>
      <c r="AV340" s="2"/>
      <c r="AW340" s="2"/>
      <c r="AX340" s="2"/>
      <c r="AY340" s="2"/>
      <c r="AZ340" s="2"/>
      <c r="BA340" s="2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</row>
    <row r="341" spans="1:99" s="380" customFormat="1" x14ac:dyDescent="0.3">
      <c r="A341"/>
      <c r="B341" s="2"/>
      <c r="C341" s="2"/>
      <c r="D341" s="2"/>
      <c r="E341" s="279"/>
      <c r="F341" s="279"/>
      <c r="G341" s="279"/>
      <c r="H341" s="432"/>
      <c r="L341" s="391"/>
      <c r="R341" s="391"/>
      <c r="T341" s="392"/>
      <c r="U341" s="3"/>
      <c r="V341" s="3"/>
      <c r="W341" s="3"/>
      <c r="X341" s="57"/>
      <c r="Y341" s="1"/>
      <c r="Z341"/>
      <c r="AA341"/>
      <c r="AB341"/>
      <c r="AC341"/>
      <c r="AD341" s="57"/>
      <c r="AE341" s="393"/>
      <c r="AF341" s="393"/>
      <c r="AG341"/>
      <c r="AH341"/>
      <c r="AI341" s="394"/>
      <c r="AJ341" s="394"/>
      <c r="AK341" s="394"/>
      <c r="AL341" s="2"/>
      <c r="AM341" s="2"/>
      <c r="AN341"/>
      <c r="AO341"/>
      <c r="AP341" s="394"/>
      <c r="AQ341" s="394"/>
      <c r="AR341" s="175"/>
      <c r="AS341" s="2"/>
      <c r="AT341" s="2"/>
      <c r="AU341"/>
      <c r="AV341" s="2"/>
      <c r="AW341" s="2"/>
      <c r="AX341" s="2"/>
      <c r="AY341" s="2"/>
      <c r="AZ341" s="2"/>
      <c r="BA341" s="2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</row>
    <row r="342" spans="1:99" s="380" customFormat="1" x14ac:dyDescent="0.3">
      <c r="A342"/>
      <c r="B342" s="2"/>
      <c r="C342" s="2"/>
      <c r="D342" s="2"/>
      <c r="E342" s="279"/>
      <c r="F342" s="279"/>
      <c r="G342" s="279"/>
      <c r="H342" s="432"/>
      <c r="L342" s="391"/>
      <c r="R342" s="391"/>
      <c r="T342" s="392"/>
      <c r="U342" s="3"/>
      <c r="V342" s="3"/>
      <c r="W342" s="3"/>
      <c r="X342" s="57"/>
      <c r="Y342" s="1"/>
      <c r="Z342"/>
      <c r="AA342"/>
      <c r="AB342"/>
      <c r="AC342"/>
      <c r="AD342" s="57"/>
      <c r="AE342" s="393"/>
      <c r="AF342" s="393"/>
      <c r="AG342"/>
      <c r="AH342"/>
      <c r="AI342" s="394"/>
      <c r="AJ342" s="394"/>
      <c r="AK342" s="394"/>
      <c r="AL342" s="2"/>
      <c r="AM342" s="2"/>
      <c r="AN342"/>
      <c r="AO342"/>
      <c r="AP342" s="394"/>
      <c r="AQ342" s="394"/>
      <c r="AR342" s="175"/>
      <c r="AS342" s="2"/>
      <c r="AT342" s="2"/>
      <c r="AU342"/>
      <c r="AV342" s="2"/>
      <c r="AW342" s="2"/>
      <c r="AX342" s="2"/>
      <c r="AY342" s="2"/>
      <c r="AZ342" s="2"/>
      <c r="BA342" s="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</row>
    <row r="343" spans="1:99" s="380" customFormat="1" x14ac:dyDescent="0.3">
      <c r="A343"/>
      <c r="B343" s="2"/>
      <c r="C343" s="2"/>
      <c r="D343" s="2"/>
      <c r="E343" s="279"/>
      <c r="F343" s="279"/>
      <c r="G343" s="279"/>
      <c r="H343" s="432"/>
      <c r="L343" s="391"/>
      <c r="R343" s="391"/>
      <c r="T343" s="392"/>
      <c r="U343" s="3"/>
      <c r="V343" s="3"/>
      <c r="W343" s="3"/>
      <c r="X343" s="57"/>
      <c r="Y343" s="1"/>
      <c r="Z343"/>
      <c r="AA343"/>
      <c r="AB343"/>
      <c r="AC343"/>
      <c r="AD343" s="57"/>
      <c r="AE343" s="393"/>
      <c r="AF343" s="393"/>
      <c r="AG343"/>
      <c r="AH343"/>
      <c r="AI343" s="394"/>
      <c r="AJ343" s="394"/>
      <c r="AK343" s="394"/>
      <c r="AL343" s="2"/>
      <c r="AM343" s="2"/>
      <c r="AN343"/>
      <c r="AO343"/>
      <c r="AP343" s="394"/>
      <c r="AQ343" s="394"/>
      <c r="AR343" s="175"/>
      <c r="AS343" s="2"/>
      <c r="AT343" s="2"/>
      <c r="AU343"/>
      <c r="AV343" s="2"/>
      <c r="AW343" s="2"/>
      <c r="AX343" s="2"/>
      <c r="AY343" s="2"/>
      <c r="AZ343" s="2"/>
      <c r="BA343" s="2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</row>
    <row r="344" spans="1:99" s="380" customFormat="1" x14ac:dyDescent="0.3">
      <c r="A344"/>
      <c r="B344" s="2"/>
      <c r="C344" s="2"/>
      <c r="D344" s="2"/>
      <c r="E344" s="279"/>
      <c r="F344" s="279"/>
      <c r="G344" s="279"/>
      <c r="H344" s="432"/>
      <c r="L344" s="391"/>
      <c r="R344" s="391"/>
      <c r="T344" s="392"/>
      <c r="U344" s="3"/>
      <c r="V344" s="3"/>
      <c r="W344" s="3"/>
      <c r="X344" s="57"/>
      <c r="Y344" s="1"/>
      <c r="Z344"/>
      <c r="AA344"/>
      <c r="AB344"/>
      <c r="AC344"/>
      <c r="AD344" s="57"/>
      <c r="AE344" s="393"/>
      <c r="AF344" s="393"/>
      <c r="AG344"/>
      <c r="AH344"/>
      <c r="AI344" s="394"/>
      <c r="AJ344" s="394"/>
      <c r="AK344" s="394"/>
      <c r="AL344" s="2"/>
      <c r="AM344" s="2"/>
      <c r="AN344"/>
      <c r="AO344"/>
      <c r="AP344" s="394"/>
      <c r="AQ344" s="394"/>
      <c r="AR344" s="175"/>
      <c r="AS344" s="2"/>
      <c r="AT344" s="2"/>
      <c r="AU344"/>
      <c r="AV344" s="2"/>
      <c r="AW344" s="2"/>
      <c r="AX344" s="2"/>
      <c r="AY344" s="2"/>
      <c r="AZ344" s="2"/>
      <c r="BA344" s="2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</row>
    <row r="345" spans="1:99" s="380" customFormat="1" x14ac:dyDescent="0.3">
      <c r="A345"/>
      <c r="B345" s="2"/>
      <c r="C345" s="2"/>
      <c r="D345" s="2"/>
      <c r="E345" s="279"/>
      <c r="F345" s="279"/>
      <c r="G345" s="279"/>
      <c r="H345" s="432"/>
      <c r="L345" s="391"/>
      <c r="R345" s="391"/>
      <c r="T345" s="392"/>
      <c r="U345" s="3"/>
      <c r="V345" s="3"/>
      <c r="W345" s="3"/>
      <c r="X345" s="57"/>
      <c r="Y345" s="1"/>
      <c r="Z345"/>
      <c r="AA345"/>
      <c r="AB345"/>
      <c r="AC345"/>
      <c r="AD345" s="57"/>
      <c r="AE345" s="393"/>
      <c r="AF345" s="393"/>
      <c r="AG345"/>
      <c r="AH345"/>
      <c r="AI345" s="394"/>
      <c r="AJ345" s="394"/>
      <c r="AK345" s="394"/>
      <c r="AL345" s="2"/>
      <c r="AM345" s="2"/>
      <c r="AN345"/>
      <c r="AO345"/>
      <c r="AP345" s="394"/>
      <c r="AQ345" s="394"/>
      <c r="AR345" s="175"/>
      <c r="AS345" s="2"/>
      <c r="AT345" s="2"/>
      <c r="AU345"/>
      <c r="AV345" s="2"/>
      <c r="AW345" s="2"/>
      <c r="AX345" s="2"/>
      <c r="AY345" s="2"/>
      <c r="AZ345" s="2"/>
      <c r="BA345" s="2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</row>
    <row r="346" spans="1:99" s="380" customFormat="1" x14ac:dyDescent="0.3">
      <c r="A346"/>
      <c r="B346" s="2"/>
      <c r="C346" s="2"/>
      <c r="D346" s="2"/>
      <c r="E346" s="279"/>
      <c r="F346" s="279"/>
      <c r="G346" s="279"/>
      <c r="H346" s="432"/>
      <c r="L346" s="391"/>
      <c r="R346" s="391"/>
      <c r="T346" s="392"/>
      <c r="U346" s="3"/>
      <c r="V346" s="3"/>
      <c r="W346" s="3"/>
      <c r="X346" s="57"/>
      <c r="Y346" s="1"/>
      <c r="Z346"/>
      <c r="AA346"/>
      <c r="AB346"/>
      <c r="AC346"/>
      <c r="AD346" s="57"/>
      <c r="AE346" s="393"/>
      <c r="AF346" s="393"/>
      <c r="AG346"/>
      <c r="AH346"/>
      <c r="AI346" s="394"/>
      <c r="AJ346" s="394"/>
      <c r="AK346" s="394"/>
      <c r="AL346" s="2"/>
      <c r="AM346" s="2"/>
      <c r="AN346"/>
      <c r="AO346"/>
      <c r="AP346" s="394"/>
      <c r="AQ346" s="394"/>
      <c r="AR346" s="175"/>
      <c r="AS346" s="2"/>
      <c r="AT346" s="2"/>
      <c r="AU346"/>
      <c r="AV346" s="2"/>
      <c r="AW346" s="2"/>
      <c r="AX346" s="2"/>
      <c r="AY346" s="2"/>
      <c r="AZ346" s="2"/>
      <c r="BA346" s="2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</row>
    <row r="347" spans="1:99" s="380" customFormat="1" x14ac:dyDescent="0.3">
      <c r="A347"/>
      <c r="B347" s="2"/>
      <c r="C347" s="2"/>
      <c r="D347" s="2"/>
      <c r="E347" s="279"/>
      <c r="F347" s="279"/>
      <c r="G347" s="279"/>
      <c r="H347" s="432"/>
      <c r="L347" s="391"/>
      <c r="R347" s="391"/>
      <c r="T347" s="392"/>
      <c r="U347" s="3"/>
      <c r="V347" s="3"/>
      <c r="W347" s="3"/>
      <c r="X347" s="57"/>
      <c r="Y347" s="1"/>
      <c r="Z347"/>
      <c r="AA347"/>
      <c r="AB347"/>
      <c r="AC347"/>
      <c r="AD347" s="57"/>
      <c r="AE347" s="393"/>
      <c r="AF347" s="393"/>
      <c r="AG347"/>
      <c r="AH347"/>
      <c r="AI347" s="394"/>
      <c r="AJ347" s="394"/>
      <c r="AK347" s="394"/>
      <c r="AL347" s="2"/>
      <c r="AM347" s="2"/>
      <c r="AN347"/>
      <c r="AO347"/>
      <c r="AP347" s="394"/>
      <c r="AQ347" s="394"/>
      <c r="AR347" s="175"/>
      <c r="AS347" s="2"/>
      <c r="AT347" s="2"/>
      <c r="AU347"/>
      <c r="AV347" s="2"/>
      <c r="AW347" s="2"/>
      <c r="AX347" s="2"/>
      <c r="AY347" s="2"/>
      <c r="AZ347" s="2"/>
      <c r="BA347" s="2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</row>
    <row r="348" spans="1:99" s="380" customFormat="1" x14ac:dyDescent="0.3">
      <c r="A348"/>
      <c r="B348" s="2"/>
      <c r="C348" s="2"/>
      <c r="D348" s="2"/>
      <c r="E348" s="279"/>
      <c r="F348" s="279"/>
      <c r="G348" s="279"/>
      <c r="H348" s="432"/>
      <c r="L348" s="391"/>
      <c r="R348" s="391"/>
      <c r="T348" s="392"/>
      <c r="U348" s="3"/>
      <c r="V348" s="3"/>
      <c r="W348" s="3"/>
      <c r="X348" s="57"/>
      <c r="Y348" s="1"/>
      <c r="Z348"/>
      <c r="AA348"/>
      <c r="AB348"/>
      <c r="AC348"/>
      <c r="AD348" s="57"/>
      <c r="AE348" s="393"/>
      <c r="AF348" s="393"/>
      <c r="AG348"/>
      <c r="AH348"/>
      <c r="AI348" s="394"/>
      <c r="AJ348" s="394"/>
      <c r="AK348" s="394"/>
      <c r="AL348" s="2"/>
      <c r="AM348" s="2"/>
      <c r="AN348"/>
      <c r="AO348"/>
      <c r="AP348" s="394"/>
      <c r="AQ348" s="394"/>
      <c r="AR348" s="175"/>
      <c r="AS348" s="2"/>
      <c r="AT348" s="2"/>
      <c r="AU348"/>
      <c r="AV348" s="2"/>
      <c r="AW348" s="2"/>
      <c r="AX348" s="2"/>
      <c r="AY348" s="2"/>
      <c r="AZ348" s="2"/>
      <c r="BA348" s="2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</row>
    <row r="349" spans="1:99" s="380" customFormat="1" x14ac:dyDescent="0.3">
      <c r="A349"/>
      <c r="B349" s="2"/>
      <c r="C349" s="2"/>
      <c r="D349" s="2"/>
      <c r="E349" s="279"/>
      <c r="F349" s="279"/>
      <c r="G349" s="279"/>
      <c r="H349" s="432"/>
      <c r="L349" s="391"/>
      <c r="R349" s="391"/>
      <c r="T349" s="392"/>
      <c r="U349" s="3"/>
      <c r="V349" s="3"/>
      <c r="W349" s="3"/>
      <c r="X349" s="57"/>
      <c r="Y349" s="1"/>
      <c r="Z349"/>
      <c r="AA349"/>
      <c r="AB349"/>
      <c r="AC349"/>
      <c r="AD349" s="57"/>
      <c r="AE349" s="393"/>
      <c r="AF349" s="393"/>
      <c r="AG349"/>
      <c r="AH349"/>
      <c r="AI349" s="394"/>
      <c r="AJ349" s="394"/>
      <c r="AK349" s="394"/>
      <c r="AL349" s="2"/>
      <c r="AM349" s="2"/>
      <c r="AN349"/>
      <c r="AO349"/>
      <c r="AP349" s="394"/>
      <c r="AQ349" s="394"/>
      <c r="AR349" s="175"/>
      <c r="AS349" s="2"/>
      <c r="AT349" s="2"/>
      <c r="AU349"/>
      <c r="AV349" s="2"/>
      <c r="AW349" s="2"/>
      <c r="AX349" s="2"/>
      <c r="AY349" s="2"/>
      <c r="AZ349" s="2"/>
      <c r="BA349" s="2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</row>
    <row r="350" spans="1:99" s="380" customFormat="1" x14ac:dyDescent="0.3">
      <c r="A350"/>
      <c r="B350" s="2"/>
      <c r="C350" s="2"/>
      <c r="D350" s="2"/>
      <c r="E350" s="279"/>
      <c r="F350" s="279"/>
      <c r="G350" s="279"/>
      <c r="H350" s="432"/>
      <c r="L350" s="391"/>
      <c r="R350" s="391"/>
      <c r="T350" s="392"/>
      <c r="U350" s="3"/>
      <c r="V350" s="3"/>
      <c r="W350" s="3"/>
      <c r="X350" s="57"/>
      <c r="Y350" s="1"/>
      <c r="Z350"/>
      <c r="AA350"/>
      <c r="AB350"/>
      <c r="AC350"/>
      <c r="AD350" s="57"/>
      <c r="AE350" s="393"/>
      <c r="AF350" s="393"/>
      <c r="AG350"/>
      <c r="AH350"/>
      <c r="AI350" s="394"/>
      <c r="AJ350" s="394"/>
      <c r="AK350" s="394"/>
      <c r="AL350" s="2"/>
      <c r="AM350" s="2"/>
      <c r="AN350"/>
      <c r="AO350"/>
      <c r="AP350" s="394"/>
      <c r="AQ350" s="394"/>
      <c r="AR350" s="175"/>
      <c r="AS350" s="2"/>
      <c r="AT350" s="2"/>
      <c r="AU350"/>
      <c r="AV350" s="2"/>
      <c r="AW350" s="2"/>
      <c r="AX350" s="2"/>
      <c r="AY350" s="2"/>
      <c r="AZ350" s="2"/>
      <c r="BA350" s="2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</row>
    <row r="351" spans="1:99" s="380" customFormat="1" x14ac:dyDescent="0.3">
      <c r="A351"/>
      <c r="B351" s="2"/>
      <c r="C351" s="2"/>
      <c r="D351" s="2"/>
      <c r="E351" s="279"/>
      <c r="F351" s="279"/>
      <c r="G351" s="279"/>
      <c r="H351" s="432"/>
      <c r="L351" s="391"/>
      <c r="R351" s="391"/>
      <c r="T351" s="392"/>
      <c r="U351" s="3"/>
      <c r="V351" s="3"/>
      <c r="W351" s="3"/>
      <c r="X351" s="57"/>
      <c r="Y351" s="1"/>
      <c r="Z351"/>
      <c r="AA351"/>
      <c r="AB351"/>
      <c r="AC351"/>
      <c r="AD351" s="57"/>
      <c r="AE351" s="393"/>
      <c r="AF351" s="393"/>
      <c r="AG351"/>
      <c r="AH351"/>
      <c r="AI351" s="394"/>
      <c r="AJ351" s="394"/>
      <c r="AK351" s="394"/>
      <c r="AL351" s="2"/>
      <c r="AM351" s="2"/>
      <c r="AN351"/>
      <c r="AO351"/>
      <c r="AP351" s="394"/>
      <c r="AQ351" s="394"/>
      <c r="AR351" s="175"/>
      <c r="AS351" s="2"/>
      <c r="AT351" s="2"/>
      <c r="AU351"/>
      <c r="AV351" s="2"/>
      <c r="AW351" s="2"/>
      <c r="AX351" s="2"/>
      <c r="AY351" s="2"/>
      <c r="AZ351" s="2"/>
      <c r="BA351" s="2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</row>
    <row r="352" spans="1:99" s="380" customFormat="1" x14ac:dyDescent="0.3">
      <c r="A352"/>
      <c r="B352" s="2"/>
      <c r="C352" s="2"/>
      <c r="D352" s="2"/>
      <c r="E352" s="279"/>
      <c r="F352" s="279"/>
      <c r="G352" s="279"/>
      <c r="H352" s="432"/>
      <c r="L352" s="391"/>
      <c r="R352" s="391"/>
      <c r="T352" s="392"/>
      <c r="U352" s="3"/>
      <c r="V352" s="3"/>
      <c r="W352" s="3"/>
      <c r="X352" s="57"/>
      <c r="Y352" s="1"/>
      <c r="Z352"/>
      <c r="AA352"/>
      <c r="AB352"/>
      <c r="AC352"/>
      <c r="AD352" s="57"/>
      <c r="AE352" s="393"/>
      <c r="AF352" s="393"/>
      <c r="AG352"/>
      <c r="AH352"/>
      <c r="AI352" s="394"/>
      <c r="AJ352" s="394"/>
      <c r="AK352" s="394"/>
      <c r="AL352" s="2"/>
      <c r="AM352" s="2"/>
      <c r="AN352"/>
      <c r="AO352"/>
      <c r="AP352" s="394"/>
      <c r="AQ352" s="394"/>
      <c r="AR352" s="175"/>
      <c r="AS352" s="2"/>
      <c r="AT352" s="2"/>
      <c r="AU352"/>
      <c r="AV352" s="2"/>
      <c r="AW352" s="2"/>
      <c r="AX352" s="2"/>
      <c r="AY352" s="2"/>
      <c r="AZ352" s="2"/>
      <c r="BA352" s="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</row>
    <row r="353" spans="1:99" s="380" customFormat="1" x14ac:dyDescent="0.3">
      <c r="A353"/>
      <c r="B353" s="2"/>
      <c r="C353" s="2"/>
      <c r="D353" s="2"/>
      <c r="E353" s="279"/>
      <c r="F353" s="279"/>
      <c r="G353" s="279"/>
      <c r="H353" s="432"/>
      <c r="L353" s="391"/>
      <c r="R353" s="391"/>
      <c r="T353" s="392"/>
      <c r="U353" s="3"/>
      <c r="V353" s="3"/>
      <c r="W353" s="3"/>
      <c r="X353" s="57"/>
      <c r="Y353" s="1"/>
      <c r="Z353"/>
      <c r="AA353"/>
      <c r="AB353"/>
      <c r="AC353"/>
      <c r="AD353" s="57"/>
      <c r="AE353" s="393"/>
      <c r="AF353" s="393"/>
      <c r="AG353"/>
      <c r="AH353"/>
      <c r="AI353" s="394"/>
      <c r="AJ353" s="394"/>
      <c r="AK353" s="394"/>
      <c r="AL353" s="2"/>
      <c r="AM353" s="2"/>
      <c r="AN353"/>
      <c r="AO353"/>
      <c r="AP353" s="394"/>
      <c r="AQ353" s="394"/>
      <c r="AR353" s="175"/>
      <c r="AS353" s="2"/>
      <c r="AT353" s="2"/>
      <c r="AU353"/>
      <c r="AV353" s="2"/>
      <c r="AW353" s="2"/>
      <c r="AX353" s="2"/>
      <c r="AY353" s="2"/>
      <c r="AZ353" s="2"/>
      <c r="BA353" s="2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</row>
    <row r="354" spans="1:99" s="380" customFormat="1" x14ac:dyDescent="0.3">
      <c r="A354"/>
      <c r="B354" s="2"/>
      <c r="C354" s="2"/>
      <c r="D354" s="2"/>
      <c r="E354" s="279"/>
      <c r="F354" s="279"/>
      <c r="G354" s="279"/>
      <c r="H354" s="431"/>
      <c r="L354" s="391"/>
      <c r="R354" s="391"/>
      <c r="T354" s="392"/>
      <c r="U354" s="3"/>
      <c r="V354" s="3"/>
      <c r="W354" s="3"/>
      <c r="X354" s="57"/>
      <c r="Y354" s="1"/>
      <c r="Z354"/>
      <c r="AA354"/>
      <c r="AB354"/>
      <c r="AC354"/>
      <c r="AD354" s="57"/>
      <c r="AE354" s="393"/>
      <c r="AF354" s="393"/>
      <c r="AG354"/>
      <c r="AH354"/>
      <c r="AI354" s="394"/>
      <c r="AJ354" s="394"/>
      <c r="AK354" s="394"/>
      <c r="AL354" s="2"/>
      <c r="AM354" s="2"/>
      <c r="AN354"/>
      <c r="AO354"/>
      <c r="AP354" s="394"/>
      <c r="AQ354" s="394"/>
      <c r="AR354" s="175"/>
      <c r="AS354" s="2"/>
      <c r="AT354" s="2"/>
      <c r="AU354"/>
      <c r="AV354" s="2"/>
      <c r="AW354" s="2"/>
      <c r="AX354" s="2"/>
      <c r="AY354" s="2"/>
      <c r="AZ354" s="2"/>
      <c r="BA354" s="2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</row>
    <row r="355" spans="1:99" s="380" customFormat="1" x14ac:dyDescent="0.3">
      <c r="A355"/>
      <c r="B355" s="2"/>
      <c r="C355" s="2"/>
      <c r="D355" s="2"/>
      <c r="E355" s="279"/>
      <c r="F355" s="279"/>
      <c r="G355" s="279"/>
      <c r="H355" s="431"/>
      <c r="L355" s="391"/>
      <c r="R355" s="391"/>
      <c r="T355" s="392"/>
      <c r="U355" s="3"/>
      <c r="V355" s="3"/>
      <c r="W355" s="3"/>
      <c r="X355" s="57"/>
      <c r="Y355" s="1"/>
      <c r="Z355"/>
      <c r="AA355"/>
      <c r="AB355"/>
      <c r="AC355"/>
      <c r="AD355" s="57"/>
      <c r="AE355" s="393"/>
      <c r="AF355" s="393"/>
      <c r="AG355"/>
      <c r="AH355"/>
      <c r="AI355" s="394"/>
      <c r="AJ355" s="394"/>
      <c r="AK355" s="394"/>
      <c r="AL355" s="2"/>
      <c r="AM355" s="2"/>
      <c r="AN355"/>
      <c r="AO355"/>
      <c r="AP355" s="394"/>
      <c r="AQ355" s="394"/>
      <c r="AR355" s="175"/>
      <c r="AS355" s="2"/>
      <c r="AT355" s="2"/>
      <c r="AU355"/>
      <c r="AV355" s="2"/>
      <c r="AW355" s="2"/>
      <c r="AX355" s="2"/>
      <c r="AY355" s="2"/>
      <c r="AZ355" s="2"/>
      <c r="BA355" s="2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</row>
    <row r="356" spans="1:99" s="380" customFormat="1" x14ac:dyDescent="0.3">
      <c r="A356"/>
      <c r="B356" s="2"/>
      <c r="C356" s="2"/>
      <c r="D356" s="2"/>
      <c r="E356" s="279"/>
      <c r="F356" s="279"/>
      <c r="G356" s="279"/>
      <c r="H356" s="431"/>
      <c r="L356" s="391"/>
      <c r="R356" s="391"/>
      <c r="T356" s="392"/>
      <c r="U356" s="3"/>
      <c r="V356" s="3"/>
      <c r="W356" s="3"/>
      <c r="X356" s="57"/>
      <c r="Y356" s="1"/>
      <c r="Z356"/>
      <c r="AA356"/>
      <c r="AB356"/>
      <c r="AC356"/>
      <c r="AD356" s="57"/>
      <c r="AE356" s="393"/>
      <c r="AF356" s="393"/>
      <c r="AG356"/>
      <c r="AH356"/>
      <c r="AI356" s="394"/>
      <c r="AJ356" s="394"/>
      <c r="AK356" s="394"/>
      <c r="AL356" s="2"/>
      <c r="AM356" s="2"/>
      <c r="AN356"/>
      <c r="AO356"/>
      <c r="AP356" s="394"/>
      <c r="AQ356" s="394"/>
      <c r="AR356" s="175"/>
      <c r="AS356" s="2"/>
      <c r="AT356" s="2"/>
      <c r="AU356"/>
      <c r="AV356" s="2"/>
      <c r="AW356" s="2"/>
      <c r="AX356" s="2"/>
      <c r="AY356" s="2"/>
      <c r="AZ356" s="2"/>
      <c r="BA356" s="2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</row>
    <row r="357" spans="1:99" s="380" customFormat="1" x14ac:dyDescent="0.3">
      <c r="A357"/>
      <c r="B357" s="2"/>
      <c r="C357" s="2"/>
      <c r="D357" s="2"/>
      <c r="E357" s="279"/>
      <c r="F357" s="279"/>
      <c r="G357" s="279"/>
      <c r="H357" s="431"/>
      <c r="L357" s="391"/>
      <c r="R357" s="391"/>
      <c r="T357" s="392"/>
      <c r="U357" s="3"/>
      <c r="V357" s="3"/>
      <c r="W357" s="3"/>
      <c r="X357" s="57"/>
      <c r="Y357" s="1"/>
      <c r="Z357"/>
      <c r="AA357"/>
      <c r="AB357"/>
      <c r="AC357"/>
      <c r="AD357" s="57"/>
      <c r="AE357" s="393"/>
      <c r="AF357" s="393"/>
      <c r="AG357"/>
      <c r="AH357"/>
      <c r="AI357" s="394"/>
      <c r="AJ357" s="394"/>
      <c r="AK357" s="394"/>
      <c r="AL357" s="2"/>
      <c r="AM357" s="2"/>
      <c r="AN357"/>
      <c r="AO357"/>
      <c r="AP357" s="394"/>
      <c r="AQ357" s="394"/>
      <c r="AR357" s="175"/>
      <c r="AS357" s="2"/>
      <c r="AT357" s="2"/>
      <c r="AU357"/>
      <c r="AV357" s="2"/>
      <c r="AW357" s="2"/>
      <c r="AX357" s="2"/>
      <c r="AY357" s="2"/>
      <c r="AZ357" s="2"/>
      <c r="BA357" s="2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</row>
    <row r="358" spans="1:99" s="380" customFormat="1" x14ac:dyDescent="0.3">
      <c r="A358"/>
      <c r="B358" s="2"/>
      <c r="C358" s="2"/>
      <c r="D358" s="2"/>
      <c r="E358" s="279"/>
      <c r="F358" s="279"/>
      <c r="G358" s="279"/>
      <c r="H358" s="431"/>
      <c r="L358" s="391"/>
      <c r="R358" s="391"/>
      <c r="T358" s="392"/>
      <c r="U358" s="3"/>
      <c r="V358" s="3"/>
      <c r="W358" s="3"/>
      <c r="X358" s="57"/>
      <c r="Y358" s="1"/>
      <c r="Z358"/>
      <c r="AA358"/>
      <c r="AB358"/>
      <c r="AC358"/>
      <c r="AD358" s="57"/>
      <c r="AE358" s="393"/>
      <c r="AF358" s="393"/>
      <c r="AG358"/>
      <c r="AH358"/>
      <c r="AI358" s="394"/>
      <c r="AJ358" s="394"/>
      <c r="AK358" s="394"/>
      <c r="AL358" s="2"/>
      <c r="AM358" s="2"/>
      <c r="AN358"/>
      <c r="AO358"/>
      <c r="AP358" s="394"/>
      <c r="AQ358" s="394"/>
      <c r="AR358" s="175"/>
      <c r="AS358" s="2"/>
      <c r="AT358" s="2"/>
      <c r="AU358"/>
      <c r="AV358" s="2"/>
      <c r="AW358" s="2"/>
      <c r="AX358" s="2"/>
      <c r="AY358" s="2"/>
      <c r="AZ358" s="2"/>
      <c r="BA358" s="2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</row>
    <row r="359" spans="1:99" s="380" customFormat="1" x14ac:dyDescent="0.3">
      <c r="A359"/>
      <c r="B359" s="2"/>
      <c r="C359" s="2"/>
      <c r="D359" s="2"/>
      <c r="E359" s="279"/>
      <c r="F359" s="279"/>
      <c r="G359" s="279"/>
      <c r="H359" s="431"/>
      <c r="L359" s="391"/>
      <c r="R359" s="391"/>
      <c r="T359" s="392"/>
      <c r="U359" s="3"/>
      <c r="V359" s="3"/>
      <c r="W359" s="3"/>
      <c r="X359" s="57"/>
      <c r="Y359" s="1"/>
      <c r="Z359"/>
      <c r="AA359"/>
      <c r="AB359"/>
      <c r="AC359"/>
      <c r="AD359" s="57"/>
      <c r="AE359" s="393"/>
      <c r="AF359" s="393"/>
      <c r="AG359"/>
      <c r="AH359"/>
      <c r="AI359" s="394"/>
      <c r="AJ359" s="394"/>
      <c r="AK359" s="394"/>
      <c r="AL359" s="2"/>
      <c r="AM359" s="2"/>
      <c r="AN359"/>
      <c r="AO359"/>
      <c r="AP359" s="394"/>
      <c r="AQ359" s="394"/>
      <c r="AR359" s="175"/>
      <c r="AS359" s="2"/>
      <c r="AT359" s="2"/>
      <c r="AU359"/>
      <c r="AV359" s="2"/>
      <c r="AW359" s="2"/>
      <c r="AX359" s="2"/>
      <c r="AY359" s="2"/>
      <c r="AZ359" s="2"/>
      <c r="BA359" s="2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</row>
    <row r="360" spans="1:99" s="380" customFormat="1" x14ac:dyDescent="0.3">
      <c r="A360"/>
      <c r="B360" s="2"/>
      <c r="C360" s="2"/>
      <c r="D360" s="2"/>
      <c r="E360" s="279"/>
      <c r="F360" s="279"/>
      <c r="G360" s="279"/>
      <c r="H360" s="431"/>
      <c r="L360" s="391"/>
      <c r="R360" s="391"/>
      <c r="T360" s="392"/>
      <c r="U360" s="3"/>
      <c r="V360" s="3"/>
      <c r="W360" s="3"/>
      <c r="X360" s="57"/>
      <c r="Y360" s="1"/>
      <c r="Z360"/>
      <c r="AA360"/>
      <c r="AB360"/>
      <c r="AC360"/>
      <c r="AD360" s="57"/>
      <c r="AE360" s="393"/>
      <c r="AF360" s="393"/>
      <c r="AG360"/>
      <c r="AH360"/>
      <c r="AI360" s="394"/>
      <c r="AJ360" s="394"/>
      <c r="AK360" s="394"/>
      <c r="AL360" s="2"/>
      <c r="AM360" s="2"/>
      <c r="AN360"/>
      <c r="AO360"/>
      <c r="AP360" s="394"/>
      <c r="AQ360" s="394"/>
      <c r="AR360" s="175"/>
      <c r="AS360" s="2"/>
      <c r="AT360" s="2"/>
      <c r="AU360"/>
      <c r="AV360" s="2"/>
      <c r="AW360" s="2"/>
      <c r="AX360" s="2"/>
      <c r="AY360" s="2"/>
      <c r="AZ360" s="2"/>
      <c r="BA360" s="2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</row>
    <row r="361" spans="1:99" s="380" customFormat="1" x14ac:dyDescent="0.3">
      <c r="A361"/>
      <c r="B361" s="2"/>
      <c r="C361" s="2"/>
      <c r="D361" s="2"/>
      <c r="E361" s="279"/>
      <c r="F361" s="279"/>
      <c r="G361" s="279"/>
      <c r="H361" s="431"/>
      <c r="L361" s="391"/>
      <c r="R361" s="391"/>
      <c r="T361" s="392"/>
      <c r="U361" s="3"/>
      <c r="V361" s="3"/>
      <c r="W361" s="3"/>
      <c r="X361" s="57"/>
      <c r="Y361" s="1"/>
      <c r="Z361"/>
      <c r="AA361"/>
      <c r="AB361"/>
      <c r="AC361"/>
      <c r="AD361" s="57"/>
      <c r="AE361" s="393"/>
      <c r="AF361" s="393"/>
      <c r="AG361"/>
      <c r="AH361"/>
      <c r="AI361" s="394"/>
      <c r="AJ361" s="394"/>
      <c r="AK361" s="394"/>
      <c r="AL361" s="2"/>
      <c r="AM361" s="2"/>
      <c r="AN361"/>
      <c r="AO361"/>
      <c r="AP361" s="394"/>
      <c r="AQ361" s="394"/>
      <c r="AR361" s="175"/>
      <c r="AS361" s="2"/>
      <c r="AT361" s="2"/>
      <c r="AU361"/>
      <c r="AV361" s="2"/>
      <c r="AW361" s="2"/>
      <c r="AX361" s="2"/>
      <c r="AY361" s="2"/>
      <c r="AZ361" s="2"/>
      <c r="BA361" s="2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</row>
    <row r="362" spans="1:99" s="380" customFormat="1" x14ac:dyDescent="0.3">
      <c r="A362"/>
      <c r="B362" s="2"/>
      <c r="C362" s="2"/>
      <c r="D362" s="2"/>
      <c r="E362" s="279"/>
      <c r="F362" s="279"/>
      <c r="G362" s="279"/>
      <c r="H362" s="431"/>
      <c r="L362" s="391"/>
      <c r="R362" s="391"/>
      <c r="T362" s="392"/>
      <c r="U362" s="3"/>
      <c r="V362" s="3"/>
      <c r="W362" s="3"/>
      <c r="X362" s="57"/>
      <c r="Y362" s="1"/>
      <c r="Z362"/>
      <c r="AA362"/>
      <c r="AB362"/>
      <c r="AC362"/>
      <c r="AD362" s="57"/>
      <c r="AE362" s="393"/>
      <c r="AF362" s="393"/>
      <c r="AG362"/>
      <c r="AH362"/>
      <c r="AI362" s="394"/>
      <c r="AJ362" s="394"/>
      <c r="AK362" s="394"/>
      <c r="AL362" s="2"/>
      <c r="AM362" s="2"/>
      <c r="AN362"/>
      <c r="AO362"/>
      <c r="AP362" s="394"/>
      <c r="AQ362" s="394"/>
      <c r="AR362" s="175"/>
      <c r="AS362" s="2"/>
      <c r="AT362" s="2"/>
      <c r="AU362"/>
      <c r="AV362" s="2"/>
      <c r="AW362" s="2"/>
      <c r="AX362" s="2"/>
      <c r="AY362" s="2"/>
      <c r="AZ362" s="2"/>
      <c r="BA362" s="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</row>
    <row r="363" spans="1:99" s="380" customFormat="1" x14ac:dyDescent="0.3">
      <c r="A363"/>
      <c r="B363" s="2"/>
      <c r="C363" s="2"/>
      <c r="D363" s="2"/>
      <c r="E363" s="279"/>
      <c r="F363" s="279"/>
      <c r="G363" s="279"/>
      <c r="H363" s="431"/>
      <c r="L363" s="391"/>
      <c r="R363" s="391"/>
      <c r="T363" s="392"/>
      <c r="U363" s="3"/>
      <c r="V363" s="3"/>
      <c r="W363" s="3"/>
      <c r="X363" s="57"/>
      <c r="Y363" s="1"/>
      <c r="Z363"/>
      <c r="AA363"/>
      <c r="AB363"/>
      <c r="AC363"/>
      <c r="AD363" s="57"/>
      <c r="AE363" s="393"/>
      <c r="AF363" s="393"/>
      <c r="AG363"/>
      <c r="AH363"/>
      <c r="AI363" s="394"/>
      <c r="AJ363" s="394"/>
      <c r="AK363" s="394"/>
      <c r="AL363" s="2"/>
      <c r="AM363" s="2"/>
      <c r="AN363"/>
      <c r="AO363"/>
      <c r="AP363" s="394"/>
      <c r="AQ363" s="394"/>
      <c r="AR363" s="175"/>
      <c r="AS363" s="2"/>
      <c r="AT363" s="2"/>
      <c r="AU363"/>
      <c r="AV363" s="2"/>
      <c r="AW363" s="2"/>
      <c r="AX363" s="2"/>
      <c r="AY363" s="2"/>
      <c r="AZ363" s="2"/>
      <c r="BA363" s="2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</row>
    <row r="364" spans="1:99" s="380" customFormat="1" x14ac:dyDescent="0.3">
      <c r="A364"/>
      <c r="B364" s="2"/>
      <c r="C364" s="2"/>
      <c r="D364" s="2"/>
      <c r="E364" s="279"/>
      <c r="F364" s="279"/>
      <c r="G364" s="279"/>
      <c r="H364" s="431"/>
      <c r="L364" s="391"/>
      <c r="R364" s="391"/>
      <c r="T364" s="392"/>
      <c r="U364" s="3"/>
      <c r="V364" s="3"/>
      <c r="W364" s="3"/>
      <c r="X364" s="57"/>
      <c r="Y364" s="1"/>
      <c r="Z364"/>
      <c r="AA364"/>
      <c r="AB364"/>
      <c r="AC364"/>
      <c r="AD364" s="57"/>
      <c r="AE364" s="393"/>
      <c r="AF364" s="393"/>
      <c r="AG364"/>
      <c r="AH364"/>
      <c r="AI364" s="394"/>
      <c r="AJ364" s="394"/>
      <c r="AK364" s="394"/>
      <c r="AL364" s="2"/>
      <c r="AM364" s="2"/>
      <c r="AN364"/>
      <c r="AO364"/>
      <c r="AP364" s="394"/>
      <c r="AQ364" s="394"/>
      <c r="AR364" s="175"/>
      <c r="AS364" s="2"/>
      <c r="AT364" s="2"/>
      <c r="AU364"/>
      <c r="AV364" s="2"/>
      <c r="AW364" s="2"/>
      <c r="AX364" s="2"/>
      <c r="AY364" s="2"/>
      <c r="AZ364" s="2"/>
      <c r="BA364" s="2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</row>
    <row r="365" spans="1:99" s="380" customFormat="1" x14ac:dyDescent="0.3">
      <c r="A365"/>
      <c r="B365" s="2"/>
      <c r="C365" s="2"/>
      <c r="D365" s="2"/>
      <c r="E365" s="279"/>
      <c r="F365" s="279"/>
      <c r="G365" s="279"/>
      <c r="H365" s="431"/>
      <c r="L365" s="391"/>
      <c r="R365" s="391"/>
      <c r="T365" s="392"/>
      <c r="U365" s="3"/>
      <c r="V365" s="3"/>
      <c r="W365" s="3"/>
      <c r="X365" s="57"/>
      <c r="Y365" s="1"/>
      <c r="Z365"/>
      <c r="AA365"/>
      <c r="AB365"/>
      <c r="AC365"/>
      <c r="AD365" s="57"/>
      <c r="AE365" s="393"/>
      <c r="AF365" s="393"/>
      <c r="AG365"/>
      <c r="AH365"/>
      <c r="AI365" s="394"/>
      <c r="AJ365" s="394"/>
      <c r="AK365" s="394"/>
      <c r="AL365" s="2"/>
      <c r="AM365" s="2"/>
      <c r="AN365"/>
      <c r="AO365"/>
      <c r="AP365" s="394"/>
      <c r="AQ365" s="394"/>
      <c r="AR365" s="175"/>
      <c r="AS365" s="2"/>
      <c r="AT365" s="2"/>
      <c r="AU365"/>
      <c r="AV365" s="2"/>
      <c r="AW365" s="2"/>
      <c r="AX365" s="2"/>
      <c r="AY365" s="2"/>
      <c r="AZ365" s="2"/>
      <c r="BA365" s="2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</row>
    <row r="366" spans="1:99" s="380" customFormat="1" x14ac:dyDescent="0.3">
      <c r="A366"/>
      <c r="B366" s="2"/>
      <c r="C366" s="2"/>
      <c r="D366" s="2"/>
      <c r="E366" s="279"/>
      <c r="F366" s="279"/>
      <c r="G366" s="279"/>
      <c r="H366" s="431"/>
      <c r="L366" s="391"/>
      <c r="R366" s="391"/>
      <c r="T366" s="392"/>
      <c r="U366" s="3"/>
      <c r="V366" s="3"/>
      <c r="W366" s="3"/>
      <c r="X366" s="57"/>
      <c r="Y366" s="1"/>
      <c r="Z366"/>
      <c r="AA366"/>
      <c r="AB366"/>
      <c r="AC366"/>
      <c r="AD366" s="57"/>
      <c r="AE366" s="393"/>
      <c r="AF366" s="393"/>
      <c r="AG366"/>
      <c r="AH366"/>
      <c r="AI366" s="394"/>
      <c r="AJ366" s="394"/>
      <c r="AK366" s="394"/>
      <c r="AL366" s="2"/>
      <c r="AM366" s="2"/>
      <c r="AN366"/>
      <c r="AO366"/>
      <c r="AP366" s="394"/>
      <c r="AQ366" s="394"/>
      <c r="AR366" s="175"/>
      <c r="AS366" s="2"/>
      <c r="AT366" s="2"/>
      <c r="AU366"/>
      <c r="AV366" s="2"/>
      <c r="AW366" s="2"/>
      <c r="AX366" s="2"/>
      <c r="AY366" s="2"/>
      <c r="AZ366" s="2"/>
      <c r="BA366" s="2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</row>
    <row r="367" spans="1:99" s="380" customFormat="1" x14ac:dyDescent="0.3">
      <c r="A367"/>
      <c r="B367" s="2"/>
      <c r="C367" s="2"/>
      <c r="D367" s="2"/>
      <c r="E367" s="279"/>
      <c r="F367" s="279"/>
      <c r="G367" s="279"/>
      <c r="H367" s="431"/>
      <c r="L367" s="391"/>
      <c r="R367" s="391"/>
      <c r="T367" s="392"/>
      <c r="U367" s="3"/>
      <c r="V367" s="3"/>
      <c r="W367" s="3"/>
      <c r="X367" s="57"/>
      <c r="Y367" s="1"/>
      <c r="Z367"/>
      <c r="AA367"/>
      <c r="AB367"/>
      <c r="AC367"/>
      <c r="AD367" s="57"/>
      <c r="AE367" s="393"/>
      <c r="AF367" s="393"/>
      <c r="AG367"/>
      <c r="AH367"/>
      <c r="AI367" s="394"/>
      <c r="AJ367" s="394"/>
      <c r="AK367" s="394"/>
      <c r="AL367" s="2"/>
      <c r="AM367" s="2"/>
      <c r="AN367"/>
      <c r="AO367"/>
      <c r="AP367" s="394"/>
      <c r="AQ367" s="394"/>
      <c r="AR367" s="175"/>
      <c r="AS367" s="2"/>
      <c r="AT367" s="2"/>
      <c r="AU367"/>
      <c r="AV367" s="2"/>
      <c r="AW367" s="2"/>
      <c r="AX367" s="2"/>
      <c r="AY367" s="2"/>
      <c r="AZ367" s="2"/>
      <c r="BA367" s="2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</row>
    <row r="368" spans="1:99" s="380" customFormat="1" x14ac:dyDescent="0.3">
      <c r="A368"/>
      <c r="B368" s="2"/>
      <c r="C368" s="2"/>
      <c r="D368" s="2"/>
      <c r="E368" s="279"/>
      <c r="F368" s="279"/>
      <c r="G368" s="279"/>
      <c r="H368" s="431"/>
      <c r="L368" s="391"/>
      <c r="R368" s="391"/>
      <c r="T368" s="392"/>
      <c r="U368" s="3"/>
      <c r="V368" s="3"/>
      <c r="W368" s="3"/>
      <c r="X368" s="57"/>
      <c r="Y368" s="1"/>
      <c r="Z368"/>
      <c r="AA368"/>
      <c r="AB368"/>
      <c r="AC368"/>
      <c r="AD368" s="57"/>
      <c r="AE368" s="393"/>
      <c r="AF368" s="393"/>
      <c r="AG368"/>
      <c r="AH368"/>
      <c r="AI368" s="394"/>
      <c r="AJ368" s="394"/>
      <c r="AK368" s="394"/>
      <c r="AL368" s="2"/>
      <c r="AM368" s="2"/>
      <c r="AN368"/>
      <c r="AO368"/>
      <c r="AP368" s="394"/>
      <c r="AQ368" s="394"/>
      <c r="AR368" s="175"/>
      <c r="AS368" s="2"/>
      <c r="AT368" s="2"/>
      <c r="AU368"/>
      <c r="AV368" s="2"/>
      <c r="AW368" s="2"/>
      <c r="AX368" s="2"/>
      <c r="AY368" s="2"/>
      <c r="AZ368" s="2"/>
      <c r="BA368" s="2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</row>
    <row r="369" spans="1:99" s="380" customFormat="1" x14ac:dyDescent="0.3">
      <c r="A369"/>
      <c r="B369" s="2"/>
      <c r="C369" s="2"/>
      <c r="D369" s="2"/>
      <c r="E369" s="279"/>
      <c r="F369" s="279"/>
      <c r="G369" s="279"/>
      <c r="H369" s="431"/>
      <c r="L369" s="391"/>
      <c r="R369" s="391"/>
      <c r="T369" s="392"/>
      <c r="U369" s="3"/>
      <c r="V369" s="3"/>
      <c r="W369" s="3"/>
      <c r="X369" s="57"/>
      <c r="Y369" s="1"/>
      <c r="Z369"/>
      <c r="AA369"/>
      <c r="AB369"/>
      <c r="AC369"/>
      <c r="AD369" s="57"/>
      <c r="AE369" s="393"/>
      <c r="AF369" s="393"/>
      <c r="AG369"/>
      <c r="AH369"/>
      <c r="AI369" s="394"/>
      <c r="AJ369" s="394"/>
      <c r="AK369" s="394"/>
      <c r="AL369" s="2"/>
      <c r="AM369" s="2"/>
      <c r="AN369"/>
      <c r="AO369"/>
      <c r="AP369" s="394"/>
      <c r="AQ369" s="394"/>
      <c r="AR369" s="175"/>
      <c r="AS369" s="2"/>
      <c r="AT369" s="2"/>
      <c r="AU369"/>
      <c r="AV369" s="2"/>
      <c r="AW369" s="2"/>
      <c r="AX369" s="2"/>
      <c r="AY369" s="2"/>
      <c r="AZ369" s="2"/>
      <c r="BA369" s="2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</row>
    <row r="370" spans="1:99" s="380" customFormat="1" x14ac:dyDescent="0.3">
      <c r="A370"/>
      <c r="B370" s="2"/>
      <c r="C370" s="2"/>
      <c r="D370" s="2"/>
      <c r="E370" s="279"/>
      <c r="F370" s="279"/>
      <c r="G370" s="279"/>
      <c r="H370" s="431"/>
      <c r="L370" s="391"/>
      <c r="R370" s="391"/>
      <c r="T370" s="392"/>
      <c r="U370" s="3"/>
      <c r="V370" s="3"/>
      <c r="W370" s="3"/>
      <c r="X370" s="57"/>
      <c r="Y370" s="1"/>
      <c r="Z370"/>
      <c r="AA370"/>
      <c r="AB370"/>
      <c r="AC370"/>
      <c r="AD370" s="57"/>
      <c r="AE370" s="393"/>
      <c r="AF370" s="393"/>
      <c r="AG370"/>
      <c r="AH370"/>
      <c r="AI370" s="394"/>
      <c r="AJ370" s="394"/>
      <c r="AK370" s="394"/>
      <c r="AL370" s="2"/>
      <c r="AM370" s="2"/>
      <c r="AN370"/>
      <c r="AO370"/>
      <c r="AP370" s="394"/>
      <c r="AQ370" s="394"/>
      <c r="AR370" s="175"/>
      <c r="AS370" s="2"/>
      <c r="AT370" s="2"/>
      <c r="AU370"/>
      <c r="AV370" s="2"/>
      <c r="AW370" s="2"/>
      <c r="AX370" s="2"/>
      <c r="AY370" s="2"/>
      <c r="AZ370" s="2"/>
      <c r="BA370" s="2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</row>
    <row r="371" spans="1:99" s="380" customFormat="1" x14ac:dyDescent="0.3">
      <c r="A371"/>
      <c r="B371" s="2"/>
      <c r="C371" s="2"/>
      <c r="D371" s="2"/>
      <c r="E371" s="279"/>
      <c r="F371" s="279"/>
      <c r="G371" s="279"/>
      <c r="H371" s="431"/>
      <c r="L371" s="391"/>
      <c r="R371" s="391"/>
      <c r="T371" s="392"/>
      <c r="U371" s="3"/>
      <c r="V371" s="3"/>
      <c r="W371" s="3"/>
      <c r="X371" s="57"/>
      <c r="Y371" s="1"/>
      <c r="Z371"/>
      <c r="AA371"/>
      <c r="AB371"/>
      <c r="AC371"/>
      <c r="AD371" s="57"/>
      <c r="AE371" s="393"/>
      <c r="AF371" s="393"/>
      <c r="AG371"/>
      <c r="AH371"/>
      <c r="AI371" s="394"/>
      <c r="AJ371" s="394"/>
      <c r="AK371" s="394"/>
      <c r="AL371" s="2"/>
      <c r="AM371" s="2"/>
      <c r="AN371"/>
      <c r="AO371"/>
      <c r="AP371" s="394"/>
      <c r="AQ371" s="394"/>
      <c r="AR371" s="175"/>
      <c r="AS371" s="2"/>
      <c r="AT371" s="2"/>
      <c r="AU371"/>
      <c r="AV371" s="2"/>
      <c r="AW371" s="2"/>
      <c r="AX371" s="2"/>
      <c r="AY371" s="2"/>
      <c r="AZ371" s="2"/>
      <c r="BA371" s="2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</row>
    <row r="372" spans="1:99" s="380" customFormat="1" x14ac:dyDescent="0.3">
      <c r="A372"/>
      <c r="B372" s="2"/>
      <c r="C372" s="2"/>
      <c r="D372" s="2"/>
      <c r="E372" s="279"/>
      <c r="F372" s="279"/>
      <c r="G372" s="279"/>
      <c r="H372" s="431"/>
      <c r="L372" s="391"/>
      <c r="R372" s="391"/>
      <c r="T372" s="392"/>
      <c r="U372" s="3"/>
      <c r="V372" s="3"/>
      <c r="W372" s="3"/>
      <c r="X372" s="57"/>
      <c r="Y372" s="1"/>
      <c r="Z372"/>
      <c r="AA372"/>
      <c r="AB372"/>
      <c r="AC372"/>
      <c r="AD372" s="57"/>
      <c r="AE372" s="393"/>
      <c r="AF372" s="393"/>
      <c r="AG372"/>
      <c r="AH372"/>
      <c r="AI372" s="394"/>
      <c r="AJ372" s="394"/>
      <c r="AK372" s="394"/>
      <c r="AL372" s="2"/>
      <c r="AM372" s="2"/>
      <c r="AN372"/>
      <c r="AO372"/>
      <c r="AP372" s="394"/>
      <c r="AQ372" s="394"/>
      <c r="AR372" s="175"/>
      <c r="AS372" s="2"/>
      <c r="AT372" s="2"/>
      <c r="AU372"/>
      <c r="AV372" s="2"/>
      <c r="AW372" s="2"/>
      <c r="AX372" s="2"/>
      <c r="AY372" s="2"/>
      <c r="AZ372" s="2"/>
      <c r="BA372" s="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</row>
    <row r="373" spans="1:99" s="380" customFormat="1" x14ac:dyDescent="0.3">
      <c r="A373"/>
      <c r="B373" s="2"/>
      <c r="C373" s="2"/>
      <c r="D373" s="2"/>
      <c r="E373" s="279"/>
      <c r="F373" s="279"/>
      <c r="G373" s="279"/>
      <c r="H373" s="431"/>
      <c r="L373" s="391"/>
      <c r="R373" s="391"/>
      <c r="T373" s="392"/>
      <c r="U373" s="3"/>
      <c r="V373" s="3"/>
      <c r="W373" s="3"/>
      <c r="X373" s="57"/>
      <c r="Y373" s="1"/>
      <c r="Z373"/>
      <c r="AA373"/>
      <c r="AB373"/>
      <c r="AC373"/>
      <c r="AD373" s="57"/>
      <c r="AE373" s="393"/>
      <c r="AF373" s="393"/>
      <c r="AG373"/>
      <c r="AH373"/>
      <c r="AI373" s="394"/>
      <c r="AJ373" s="394"/>
      <c r="AK373" s="394"/>
      <c r="AL373" s="2"/>
      <c r="AM373" s="2"/>
      <c r="AN373"/>
      <c r="AO373"/>
      <c r="AP373" s="394"/>
      <c r="AQ373" s="394"/>
      <c r="AR373" s="175"/>
      <c r="AS373" s="2"/>
      <c r="AT373" s="2"/>
      <c r="AU373"/>
      <c r="AV373" s="2"/>
      <c r="AW373" s="2"/>
      <c r="AX373" s="2"/>
      <c r="AY373" s="2"/>
      <c r="AZ373" s="2"/>
      <c r="BA373" s="2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</row>
    <row r="374" spans="1:99" s="380" customFormat="1" x14ac:dyDescent="0.3">
      <c r="A374"/>
      <c r="B374" s="2"/>
      <c r="C374" s="2"/>
      <c r="D374" s="2"/>
      <c r="E374" s="279"/>
      <c r="F374" s="279"/>
      <c r="G374" s="279"/>
      <c r="H374" s="432"/>
      <c r="L374" s="391"/>
      <c r="R374" s="391"/>
      <c r="T374" s="392"/>
      <c r="U374" s="3"/>
      <c r="V374" s="3"/>
      <c r="W374" s="3"/>
      <c r="X374" s="57"/>
      <c r="Y374" s="1"/>
      <c r="Z374"/>
      <c r="AA374"/>
      <c r="AB374"/>
      <c r="AC374"/>
      <c r="AD374" s="57"/>
      <c r="AE374" s="393"/>
      <c r="AF374" s="393"/>
      <c r="AG374"/>
      <c r="AH374"/>
      <c r="AI374" s="394"/>
      <c r="AJ374" s="394"/>
      <c r="AK374" s="394"/>
      <c r="AL374" s="2"/>
      <c r="AM374" s="2"/>
      <c r="AN374"/>
      <c r="AO374"/>
      <c r="AP374" s="394"/>
      <c r="AQ374" s="394"/>
      <c r="AR374" s="175"/>
      <c r="AS374" s="2"/>
      <c r="AT374" s="2"/>
      <c r="AU374"/>
      <c r="AV374" s="2"/>
      <c r="AW374" s="2"/>
      <c r="AX374" s="2"/>
      <c r="AY374" s="2"/>
      <c r="AZ374" s="2"/>
      <c r="BA374" s="2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</row>
    <row r="375" spans="1:99" s="380" customFormat="1" x14ac:dyDescent="0.3">
      <c r="A375"/>
      <c r="B375" s="2"/>
      <c r="C375" s="2"/>
      <c r="D375" s="2"/>
      <c r="E375" s="279"/>
      <c r="F375" s="279"/>
      <c r="G375" s="279"/>
      <c r="H375" s="432"/>
      <c r="L375" s="391"/>
      <c r="R375" s="391"/>
      <c r="T375" s="392"/>
      <c r="U375" s="3"/>
      <c r="V375" s="3"/>
      <c r="W375" s="3"/>
      <c r="X375" s="57"/>
      <c r="Y375" s="1"/>
      <c r="Z375"/>
      <c r="AA375"/>
      <c r="AB375"/>
      <c r="AC375"/>
      <c r="AD375" s="57"/>
      <c r="AE375" s="393"/>
      <c r="AF375" s="393"/>
      <c r="AG375"/>
      <c r="AH375"/>
      <c r="AI375" s="394"/>
      <c r="AJ375" s="394"/>
      <c r="AK375" s="394"/>
      <c r="AL375" s="2"/>
      <c r="AM375" s="2"/>
      <c r="AN375"/>
      <c r="AO375"/>
      <c r="AP375" s="394"/>
      <c r="AQ375" s="394"/>
      <c r="AR375" s="175"/>
      <c r="AS375" s="2"/>
      <c r="AT375" s="2"/>
      <c r="AU375"/>
      <c r="AV375" s="2"/>
      <c r="AW375" s="2"/>
      <c r="AX375" s="2"/>
      <c r="AY375" s="2"/>
      <c r="AZ375" s="2"/>
      <c r="BA375" s="2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</row>
    <row r="376" spans="1:99" s="380" customFormat="1" x14ac:dyDescent="0.3">
      <c r="A376"/>
      <c r="B376" s="2"/>
      <c r="C376" s="2"/>
      <c r="D376" s="2"/>
      <c r="E376" s="279"/>
      <c r="F376" s="279"/>
      <c r="G376" s="279"/>
      <c r="H376" s="432"/>
      <c r="L376" s="391"/>
      <c r="R376" s="391"/>
      <c r="T376" s="392"/>
      <c r="U376" s="3"/>
      <c r="V376" s="3"/>
      <c r="W376" s="3"/>
      <c r="X376" s="57"/>
      <c r="Y376" s="1"/>
      <c r="Z376"/>
      <c r="AA376"/>
      <c r="AB376"/>
      <c r="AC376"/>
      <c r="AD376" s="57"/>
      <c r="AE376" s="393"/>
      <c r="AF376" s="393"/>
      <c r="AG376"/>
      <c r="AH376"/>
      <c r="AI376" s="394"/>
      <c r="AJ376" s="394"/>
      <c r="AK376" s="394"/>
      <c r="AL376" s="2"/>
      <c r="AM376" s="2"/>
      <c r="AN376"/>
      <c r="AO376"/>
      <c r="AP376" s="394"/>
      <c r="AQ376" s="394"/>
      <c r="AR376" s="175"/>
      <c r="AS376" s="2"/>
      <c r="AT376" s="2"/>
      <c r="AU376"/>
      <c r="AV376" s="2"/>
      <c r="AW376" s="2"/>
      <c r="AX376" s="2"/>
      <c r="AY376" s="2"/>
      <c r="AZ376" s="2"/>
      <c r="BA376" s="2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</row>
    <row r="377" spans="1:99" s="380" customFormat="1" x14ac:dyDescent="0.3">
      <c r="A377"/>
      <c r="B377" s="2"/>
      <c r="C377" s="2"/>
      <c r="D377" s="2"/>
      <c r="E377" s="279"/>
      <c r="F377" s="279"/>
      <c r="G377" s="279"/>
      <c r="H377" s="432"/>
      <c r="L377" s="391"/>
      <c r="R377" s="391"/>
      <c r="T377" s="392"/>
      <c r="U377" s="3"/>
      <c r="V377" s="3"/>
      <c r="W377" s="3"/>
      <c r="X377" s="57"/>
      <c r="Y377" s="1"/>
      <c r="Z377"/>
      <c r="AA377"/>
      <c r="AB377"/>
      <c r="AC377"/>
      <c r="AD377" s="57"/>
      <c r="AE377" s="393"/>
      <c r="AF377" s="393"/>
      <c r="AG377"/>
      <c r="AH377"/>
      <c r="AI377" s="394"/>
      <c r="AJ377" s="394"/>
      <c r="AK377" s="394"/>
      <c r="AL377" s="2"/>
      <c r="AM377" s="2"/>
      <c r="AN377"/>
      <c r="AO377"/>
      <c r="AP377" s="394"/>
      <c r="AQ377" s="394"/>
      <c r="AR377" s="175"/>
      <c r="AS377" s="2"/>
      <c r="AT377" s="2"/>
      <c r="AU377"/>
      <c r="AV377" s="2"/>
      <c r="AW377" s="2"/>
      <c r="AX377" s="2"/>
      <c r="AY377" s="2"/>
      <c r="AZ377" s="2"/>
      <c r="BA377" s="2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</row>
    <row r="378" spans="1:99" s="380" customFormat="1" x14ac:dyDescent="0.3">
      <c r="A378"/>
      <c r="B378" s="2"/>
      <c r="C378" s="2"/>
      <c r="D378" s="2"/>
      <c r="E378" s="279"/>
      <c r="F378" s="279"/>
      <c r="G378" s="279"/>
      <c r="H378" s="432"/>
      <c r="L378" s="391"/>
      <c r="R378" s="391"/>
      <c r="T378" s="392"/>
      <c r="U378" s="3"/>
      <c r="V378" s="3"/>
      <c r="W378" s="3"/>
      <c r="X378" s="57"/>
      <c r="Y378" s="1"/>
      <c r="Z378"/>
      <c r="AA378"/>
      <c r="AB378"/>
      <c r="AC378"/>
      <c r="AD378" s="57"/>
      <c r="AE378" s="393"/>
      <c r="AF378" s="393"/>
      <c r="AG378"/>
      <c r="AH378"/>
      <c r="AI378" s="394"/>
      <c r="AJ378" s="394"/>
      <c r="AK378" s="394"/>
      <c r="AL378" s="2"/>
      <c r="AM378" s="2"/>
      <c r="AN378"/>
      <c r="AO378"/>
      <c r="AP378" s="394"/>
      <c r="AQ378" s="394"/>
      <c r="AR378" s="175"/>
      <c r="AS378" s="2"/>
      <c r="AT378" s="2"/>
      <c r="AU378"/>
      <c r="AV378" s="2"/>
      <c r="AW378" s="2"/>
      <c r="AX378" s="2"/>
      <c r="AY378" s="2"/>
      <c r="AZ378" s="2"/>
      <c r="BA378" s="2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</row>
    <row r="379" spans="1:99" s="380" customFormat="1" x14ac:dyDescent="0.3">
      <c r="A379"/>
      <c r="B379" s="2"/>
      <c r="C379" s="2"/>
      <c r="D379" s="2"/>
      <c r="E379" s="279"/>
      <c r="F379" s="279"/>
      <c r="G379" s="279"/>
      <c r="H379" s="432"/>
      <c r="L379" s="391"/>
      <c r="R379" s="391"/>
      <c r="T379" s="392"/>
      <c r="U379" s="3"/>
      <c r="V379" s="3"/>
      <c r="W379" s="3"/>
      <c r="X379" s="57"/>
      <c r="Y379" s="1"/>
      <c r="Z379"/>
      <c r="AA379"/>
      <c r="AB379"/>
      <c r="AC379"/>
      <c r="AD379" s="57"/>
      <c r="AE379" s="393"/>
      <c r="AF379" s="393"/>
      <c r="AG379"/>
      <c r="AH379"/>
      <c r="AI379" s="394"/>
      <c r="AJ379" s="394"/>
      <c r="AK379" s="394"/>
      <c r="AL379" s="2"/>
      <c r="AM379" s="2"/>
      <c r="AN379"/>
      <c r="AO379"/>
      <c r="AP379" s="394"/>
      <c r="AQ379" s="394"/>
      <c r="AR379" s="175"/>
      <c r="AS379" s="2"/>
      <c r="AT379" s="2"/>
      <c r="AU379"/>
      <c r="AV379" s="2"/>
      <c r="AW379" s="2"/>
      <c r="AX379" s="2"/>
      <c r="AY379" s="2"/>
      <c r="AZ379" s="2"/>
      <c r="BA379" s="2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</row>
    <row r="380" spans="1:99" s="380" customFormat="1" x14ac:dyDescent="0.3">
      <c r="A380"/>
      <c r="B380" s="2"/>
      <c r="C380" s="2"/>
      <c r="D380" s="2"/>
      <c r="E380" s="279"/>
      <c r="F380" s="279"/>
      <c r="G380" s="279"/>
      <c r="H380" s="432"/>
      <c r="L380" s="391"/>
      <c r="R380" s="391"/>
      <c r="T380" s="392"/>
      <c r="U380" s="3"/>
      <c r="V380" s="3"/>
      <c r="W380" s="3"/>
      <c r="X380" s="57"/>
      <c r="Y380" s="1"/>
      <c r="Z380"/>
      <c r="AA380"/>
      <c r="AB380"/>
      <c r="AC380"/>
      <c r="AD380" s="57"/>
      <c r="AE380" s="393"/>
      <c r="AF380" s="393"/>
      <c r="AG380"/>
      <c r="AH380"/>
      <c r="AI380" s="394"/>
      <c r="AJ380" s="394"/>
      <c r="AK380" s="394"/>
      <c r="AL380" s="2"/>
      <c r="AM380" s="2"/>
      <c r="AN380"/>
      <c r="AO380"/>
      <c r="AP380" s="394"/>
      <c r="AQ380" s="394"/>
      <c r="AR380" s="175"/>
      <c r="AS380" s="2"/>
      <c r="AT380" s="2"/>
      <c r="AU380"/>
      <c r="AV380" s="2"/>
      <c r="AW380" s="2"/>
      <c r="AX380" s="2"/>
      <c r="AY380" s="2"/>
      <c r="AZ380" s="2"/>
      <c r="BA380" s="2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</row>
    <row r="381" spans="1:99" s="380" customFormat="1" x14ac:dyDescent="0.3">
      <c r="A381"/>
      <c r="B381" s="2"/>
      <c r="C381" s="2"/>
      <c r="D381" s="2"/>
      <c r="E381" s="279"/>
      <c r="F381" s="279"/>
      <c r="G381" s="279"/>
      <c r="H381" s="432"/>
      <c r="L381" s="391"/>
      <c r="R381" s="391"/>
      <c r="T381" s="392"/>
      <c r="U381" s="3"/>
      <c r="V381" s="3"/>
      <c r="W381" s="3"/>
      <c r="X381" s="57"/>
      <c r="Y381" s="1"/>
      <c r="Z381"/>
      <c r="AA381"/>
      <c r="AB381"/>
      <c r="AC381"/>
      <c r="AD381" s="57"/>
      <c r="AE381" s="393"/>
      <c r="AF381" s="393"/>
      <c r="AG381"/>
      <c r="AH381"/>
      <c r="AI381" s="394"/>
      <c r="AJ381" s="394"/>
      <c r="AK381" s="394"/>
      <c r="AL381" s="2"/>
      <c r="AM381" s="2"/>
      <c r="AN381"/>
      <c r="AO381"/>
      <c r="AP381" s="394"/>
      <c r="AQ381" s="394"/>
      <c r="AR381" s="175"/>
      <c r="AS381" s="2"/>
      <c r="AT381" s="2"/>
      <c r="AU381"/>
      <c r="AV381" s="2"/>
      <c r="AW381" s="2"/>
      <c r="AX381" s="2"/>
      <c r="AY381" s="2"/>
      <c r="AZ381" s="2"/>
      <c r="BA381" s="2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</row>
    <row r="382" spans="1:99" s="380" customFormat="1" x14ac:dyDescent="0.3">
      <c r="A382"/>
      <c r="B382" s="2"/>
      <c r="C382" s="2"/>
      <c r="D382" s="2"/>
      <c r="E382" s="279"/>
      <c r="F382" s="279"/>
      <c r="G382" s="279"/>
      <c r="H382" s="432"/>
      <c r="L382" s="391"/>
      <c r="R382" s="391"/>
      <c r="T382" s="392"/>
      <c r="U382" s="3"/>
      <c r="V382" s="3"/>
      <c r="W382" s="3"/>
      <c r="X382" s="57"/>
      <c r="Y382" s="1"/>
      <c r="Z382"/>
      <c r="AA382"/>
      <c r="AB382"/>
      <c r="AC382"/>
      <c r="AD382" s="57"/>
      <c r="AE382" s="393"/>
      <c r="AF382" s="393"/>
      <c r="AG382"/>
      <c r="AH382"/>
      <c r="AI382" s="394"/>
      <c r="AJ382" s="394"/>
      <c r="AK382" s="394"/>
      <c r="AL382" s="2"/>
      <c r="AM382" s="2"/>
      <c r="AN382"/>
      <c r="AO382"/>
      <c r="AP382" s="394"/>
      <c r="AQ382" s="394"/>
      <c r="AR382" s="175"/>
      <c r="AS382" s="2"/>
      <c r="AT382" s="2"/>
      <c r="AU382"/>
      <c r="AV382" s="2"/>
      <c r="AW382" s="2"/>
      <c r="AX382" s="2"/>
      <c r="AY382" s="2"/>
      <c r="AZ382" s="2"/>
      <c r="BA382" s="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</row>
    <row r="383" spans="1:99" s="380" customFormat="1" x14ac:dyDescent="0.3">
      <c r="A383"/>
      <c r="B383" s="2"/>
      <c r="C383" s="2"/>
      <c r="D383" s="2"/>
      <c r="E383" s="279"/>
      <c r="F383" s="279"/>
      <c r="G383" s="279"/>
      <c r="H383" s="432"/>
      <c r="L383" s="391"/>
      <c r="R383" s="391"/>
      <c r="T383" s="392"/>
      <c r="U383" s="3"/>
      <c r="V383" s="3"/>
      <c r="W383" s="3"/>
      <c r="X383" s="57"/>
      <c r="Y383" s="1"/>
      <c r="Z383"/>
      <c r="AA383"/>
      <c r="AB383"/>
      <c r="AC383"/>
      <c r="AD383" s="57"/>
      <c r="AE383" s="393"/>
      <c r="AF383" s="393"/>
      <c r="AG383"/>
      <c r="AH383"/>
      <c r="AI383" s="394"/>
      <c r="AJ383" s="394"/>
      <c r="AK383" s="394"/>
      <c r="AL383" s="2"/>
      <c r="AM383" s="2"/>
      <c r="AN383"/>
      <c r="AO383"/>
      <c r="AP383" s="394"/>
      <c r="AQ383" s="394"/>
      <c r="AR383" s="175"/>
      <c r="AS383" s="2"/>
      <c r="AT383" s="2"/>
      <c r="AU383"/>
      <c r="AV383" s="2"/>
      <c r="AW383" s="2"/>
      <c r="AX383" s="2"/>
      <c r="AY383" s="2"/>
      <c r="AZ383" s="2"/>
      <c r="BA383" s="2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</row>
    <row r="384" spans="1:99" s="380" customFormat="1" x14ac:dyDescent="0.3">
      <c r="A384"/>
      <c r="B384" s="2"/>
      <c r="C384" s="2"/>
      <c r="D384" s="2"/>
      <c r="E384" s="279"/>
      <c r="F384" s="279"/>
      <c r="G384" s="279"/>
      <c r="H384" s="432"/>
      <c r="L384" s="391"/>
      <c r="R384" s="391"/>
      <c r="T384" s="392"/>
      <c r="U384" s="3"/>
      <c r="V384" s="3"/>
      <c r="W384" s="3"/>
      <c r="X384" s="57"/>
      <c r="Y384" s="1"/>
      <c r="Z384"/>
      <c r="AA384"/>
      <c r="AB384"/>
      <c r="AC384"/>
      <c r="AD384" s="57"/>
      <c r="AE384" s="393"/>
      <c r="AF384" s="393"/>
      <c r="AG384"/>
      <c r="AH384"/>
      <c r="AI384" s="394"/>
      <c r="AJ384" s="394"/>
      <c r="AK384" s="394"/>
      <c r="AL384" s="2"/>
      <c r="AM384" s="2"/>
      <c r="AN384"/>
      <c r="AO384"/>
      <c r="AP384" s="394"/>
      <c r="AQ384" s="394"/>
      <c r="AR384" s="175"/>
      <c r="AS384" s="2"/>
      <c r="AT384" s="2"/>
      <c r="AU384"/>
      <c r="AV384" s="2"/>
      <c r="AW384" s="2"/>
      <c r="AX384" s="2"/>
      <c r="AY384" s="2"/>
      <c r="AZ384" s="2"/>
      <c r="BA384" s="2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</row>
    <row r="385" spans="1:99" s="380" customFormat="1" x14ac:dyDescent="0.3">
      <c r="A385"/>
      <c r="B385" s="2"/>
      <c r="C385" s="2"/>
      <c r="D385" s="2"/>
      <c r="E385" s="279"/>
      <c r="F385" s="279"/>
      <c r="G385" s="279"/>
      <c r="H385" s="432"/>
      <c r="L385" s="391"/>
      <c r="R385" s="391"/>
      <c r="T385" s="392"/>
      <c r="U385" s="3"/>
      <c r="V385" s="3"/>
      <c r="W385" s="3"/>
      <c r="X385" s="57"/>
      <c r="Y385" s="1"/>
      <c r="Z385"/>
      <c r="AA385"/>
      <c r="AB385"/>
      <c r="AC385"/>
      <c r="AD385" s="57"/>
      <c r="AE385" s="393"/>
      <c r="AF385" s="393"/>
      <c r="AG385"/>
      <c r="AH385"/>
      <c r="AI385" s="394"/>
      <c r="AJ385" s="394"/>
      <c r="AK385" s="394"/>
      <c r="AL385" s="2"/>
      <c r="AM385" s="2"/>
      <c r="AN385"/>
      <c r="AO385"/>
      <c r="AP385" s="394"/>
      <c r="AQ385" s="394"/>
      <c r="AR385" s="175"/>
      <c r="AS385" s="2"/>
      <c r="AT385" s="2"/>
      <c r="AU385"/>
      <c r="AV385" s="2"/>
      <c r="AW385" s="2"/>
      <c r="AX385" s="2"/>
      <c r="AY385" s="2"/>
      <c r="AZ385" s="2"/>
      <c r="BA385" s="2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</row>
    <row r="386" spans="1:99" s="380" customFormat="1" x14ac:dyDescent="0.3">
      <c r="A386"/>
      <c r="B386" s="2"/>
      <c r="C386" s="2"/>
      <c r="D386" s="2"/>
      <c r="E386" s="279"/>
      <c r="F386" s="279"/>
      <c r="G386" s="279"/>
      <c r="H386" s="432"/>
      <c r="L386" s="391"/>
      <c r="R386" s="391"/>
      <c r="T386" s="392"/>
      <c r="U386" s="3"/>
      <c r="V386" s="3"/>
      <c r="W386" s="3"/>
      <c r="X386" s="57"/>
      <c r="Y386" s="1"/>
      <c r="Z386"/>
      <c r="AA386"/>
      <c r="AB386"/>
      <c r="AC386"/>
      <c r="AD386" s="57"/>
      <c r="AE386" s="393"/>
      <c r="AF386" s="393"/>
      <c r="AG386"/>
      <c r="AH386"/>
      <c r="AI386" s="394"/>
      <c r="AJ386" s="394"/>
      <c r="AK386" s="394"/>
      <c r="AL386" s="2"/>
      <c r="AM386" s="2"/>
      <c r="AN386"/>
      <c r="AO386"/>
      <c r="AP386" s="394"/>
      <c r="AQ386" s="394"/>
      <c r="AR386" s="175"/>
      <c r="AS386" s="2"/>
      <c r="AT386" s="2"/>
      <c r="AU386"/>
      <c r="AV386" s="2"/>
      <c r="AW386" s="2"/>
      <c r="AX386" s="2"/>
      <c r="AY386" s="2"/>
      <c r="AZ386" s="2"/>
      <c r="BA386" s="2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</row>
    <row r="387" spans="1:99" s="380" customFormat="1" x14ac:dyDescent="0.3">
      <c r="A387"/>
      <c r="B387" s="2"/>
      <c r="C387" s="2"/>
      <c r="D387" s="2"/>
      <c r="E387" s="279"/>
      <c r="F387" s="279"/>
      <c r="G387" s="279"/>
      <c r="H387" s="432"/>
      <c r="L387" s="391"/>
      <c r="R387" s="391"/>
      <c r="T387" s="392"/>
      <c r="U387" s="3"/>
      <c r="V387" s="3"/>
      <c r="W387" s="3"/>
      <c r="X387" s="57"/>
      <c r="Y387" s="1"/>
      <c r="Z387"/>
      <c r="AA387"/>
      <c r="AB387"/>
      <c r="AC387"/>
      <c r="AD387" s="57"/>
      <c r="AE387" s="393"/>
      <c r="AF387" s="393"/>
      <c r="AG387"/>
      <c r="AH387"/>
      <c r="AI387" s="394"/>
      <c r="AJ387" s="394"/>
      <c r="AK387" s="394"/>
      <c r="AL387" s="2"/>
      <c r="AM387" s="2"/>
      <c r="AN387"/>
      <c r="AO387"/>
      <c r="AP387" s="394"/>
      <c r="AQ387" s="394"/>
      <c r="AR387" s="175"/>
      <c r="AS387" s="2"/>
      <c r="AT387" s="2"/>
      <c r="AU387"/>
      <c r="AV387" s="2"/>
      <c r="AW387" s="2"/>
      <c r="AX387" s="2"/>
      <c r="AY387" s="2"/>
      <c r="AZ387" s="2"/>
      <c r="BA387" s="2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</row>
    <row r="388" spans="1:99" s="380" customFormat="1" x14ac:dyDescent="0.3">
      <c r="A388"/>
      <c r="B388" s="2"/>
      <c r="C388" s="2"/>
      <c r="D388" s="2"/>
      <c r="E388" s="279"/>
      <c r="F388" s="279"/>
      <c r="G388" s="279"/>
      <c r="H388" s="432"/>
      <c r="L388" s="391"/>
      <c r="R388" s="391"/>
      <c r="T388" s="392"/>
      <c r="U388" s="3"/>
      <c r="V388" s="3"/>
      <c r="W388" s="3"/>
      <c r="X388" s="57"/>
      <c r="Y388" s="1"/>
      <c r="Z388"/>
      <c r="AA388"/>
      <c r="AB388"/>
      <c r="AC388"/>
      <c r="AD388" s="57"/>
      <c r="AE388" s="393"/>
      <c r="AF388" s="393"/>
      <c r="AG388"/>
      <c r="AH388"/>
      <c r="AI388" s="394"/>
      <c r="AJ388" s="394"/>
      <c r="AK388" s="394"/>
      <c r="AL388" s="2"/>
      <c r="AM388" s="2"/>
      <c r="AN388"/>
      <c r="AO388"/>
      <c r="AP388" s="394"/>
      <c r="AQ388" s="394"/>
      <c r="AR388" s="175"/>
      <c r="AS388" s="2"/>
      <c r="AT388" s="2"/>
      <c r="AU388"/>
      <c r="AV388" s="2"/>
      <c r="AW388" s="2"/>
      <c r="AX388" s="2"/>
      <c r="AY388" s="2"/>
      <c r="AZ388" s="2"/>
      <c r="BA388" s="2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</row>
    <row r="389" spans="1:99" s="380" customFormat="1" x14ac:dyDescent="0.3">
      <c r="A389"/>
      <c r="B389" s="2"/>
      <c r="C389" s="2"/>
      <c r="D389" s="2"/>
      <c r="E389" s="279"/>
      <c r="F389" s="279"/>
      <c r="G389" s="279"/>
      <c r="H389" s="432"/>
      <c r="L389" s="391"/>
      <c r="R389" s="391"/>
      <c r="T389" s="392"/>
      <c r="U389" s="3"/>
      <c r="V389" s="3"/>
      <c r="W389" s="3"/>
      <c r="X389" s="57"/>
      <c r="Y389" s="1"/>
      <c r="Z389"/>
      <c r="AA389"/>
      <c r="AB389"/>
      <c r="AC389"/>
      <c r="AD389" s="57"/>
      <c r="AE389" s="393"/>
      <c r="AF389" s="393"/>
      <c r="AG389"/>
      <c r="AH389"/>
      <c r="AI389" s="394"/>
      <c r="AJ389" s="394"/>
      <c r="AK389" s="394"/>
      <c r="AL389" s="2"/>
      <c r="AM389" s="2"/>
      <c r="AN389"/>
      <c r="AO389"/>
      <c r="AP389" s="394"/>
      <c r="AQ389" s="394"/>
      <c r="AR389" s="175"/>
      <c r="AS389" s="2"/>
      <c r="AT389" s="2"/>
      <c r="AU389"/>
      <c r="AV389" s="2"/>
      <c r="AW389" s="2"/>
      <c r="AX389" s="2"/>
      <c r="AY389" s="2"/>
      <c r="AZ389" s="2"/>
      <c r="BA389" s="2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</row>
    <row r="390" spans="1:99" s="380" customFormat="1" x14ac:dyDescent="0.3">
      <c r="A390"/>
      <c r="B390" s="2"/>
      <c r="C390" s="2"/>
      <c r="D390" s="2"/>
      <c r="E390" s="279"/>
      <c r="F390" s="279"/>
      <c r="G390" s="279"/>
      <c r="H390" s="432"/>
      <c r="L390" s="391"/>
      <c r="R390" s="391"/>
      <c r="T390" s="392"/>
      <c r="U390" s="3"/>
      <c r="V390" s="3"/>
      <c r="W390" s="3"/>
      <c r="X390" s="57"/>
      <c r="Y390" s="1"/>
      <c r="Z390"/>
      <c r="AA390"/>
      <c r="AB390"/>
      <c r="AC390"/>
      <c r="AD390" s="57"/>
      <c r="AE390" s="393"/>
      <c r="AF390" s="393"/>
      <c r="AG390"/>
      <c r="AH390"/>
      <c r="AI390" s="394"/>
      <c r="AJ390" s="394"/>
      <c r="AK390" s="394"/>
      <c r="AL390" s="2"/>
      <c r="AM390" s="2"/>
      <c r="AN390"/>
      <c r="AO390"/>
      <c r="AP390" s="394"/>
      <c r="AQ390" s="394"/>
      <c r="AR390" s="175"/>
      <c r="AS390" s="2"/>
      <c r="AT390" s="2"/>
      <c r="AU390"/>
      <c r="AV390" s="2"/>
      <c r="AW390" s="2"/>
      <c r="AX390" s="2"/>
      <c r="AY390" s="2"/>
      <c r="AZ390" s="2"/>
      <c r="BA390" s="2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</row>
    <row r="391" spans="1:99" s="380" customFormat="1" x14ac:dyDescent="0.3">
      <c r="A391"/>
      <c r="B391" s="2"/>
      <c r="C391" s="2"/>
      <c r="D391" s="2"/>
      <c r="E391" s="279"/>
      <c r="F391" s="279"/>
      <c r="G391" s="279"/>
      <c r="H391" s="432"/>
      <c r="L391" s="391"/>
      <c r="R391" s="391"/>
      <c r="T391" s="392"/>
      <c r="U391" s="3"/>
      <c r="V391" s="3"/>
      <c r="W391" s="3"/>
      <c r="X391" s="57"/>
      <c r="Y391" s="1"/>
      <c r="Z391"/>
      <c r="AA391"/>
      <c r="AB391"/>
      <c r="AC391"/>
      <c r="AD391" s="57"/>
      <c r="AE391" s="393"/>
      <c r="AF391" s="393"/>
      <c r="AG391"/>
      <c r="AH391"/>
      <c r="AI391" s="394"/>
      <c r="AJ391" s="394"/>
      <c r="AK391" s="394"/>
      <c r="AL391" s="2"/>
      <c r="AM391" s="2"/>
      <c r="AN391"/>
      <c r="AO391"/>
      <c r="AP391" s="394"/>
      <c r="AQ391" s="394"/>
      <c r="AR391" s="175"/>
      <c r="AS391" s="2"/>
      <c r="AT391" s="2"/>
      <c r="AU391"/>
      <c r="AV391" s="2"/>
      <c r="AW391" s="2"/>
      <c r="AX391" s="2"/>
      <c r="AY391" s="2"/>
      <c r="AZ391" s="2"/>
      <c r="BA391" s="2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</row>
    <row r="392" spans="1:99" s="380" customFormat="1" x14ac:dyDescent="0.3">
      <c r="A392"/>
      <c r="B392" s="2"/>
      <c r="C392" s="2"/>
      <c r="D392" s="2"/>
      <c r="E392" s="279"/>
      <c r="F392" s="279"/>
      <c r="G392" s="279"/>
      <c r="H392" s="432"/>
      <c r="L392" s="391"/>
      <c r="R392" s="391"/>
      <c r="T392" s="392"/>
      <c r="U392" s="3"/>
      <c r="V392" s="3"/>
      <c r="W392" s="3"/>
      <c r="X392" s="57"/>
      <c r="Y392" s="1"/>
      <c r="Z392"/>
      <c r="AA392"/>
      <c r="AB392"/>
      <c r="AC392"/>
      <c r="AD392" s="57"/>
      <c r="AE392" s="393"/>
      <c r="AF392" s="393"/>
      <c r="AG392"/>
      <c r="AH392"/>
      <c r="AI392" s="394"/>
      <c r="AJ392" s="394"/>
      <c r="AK392" s="394"/>
      <c r="AL392" s="2"/>
      <c r="AM392" s="2"/>
      <c r="AN392"/>
      <c r="AO392"/>
      <c r="AP392" s="394"/>
      <c r="AQ392" s="394"/>
      <c r="AR392" s="175"/>
      <c r="AS392" s="2"/>
      <c r="AT392" s="2"/>
      <c r="AU392"/>
      <c r="AV392" s="2"/>
      <c r="AW392" s="2"/>
      <c r="AX392" s="2"/>
      <c r="AY392" s="2"/>
      <c r="AZ392" s="2"/>
      <c r="BA392" s="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</row>
    <row r="393" spans="1:99" s="380" customFormat="1" x14ac:dyDescent="0.3">
      <c r="A393"/>
      <c r="B393" s="2"/>
      <c r="C393" s="2"/>
      <c r="D393" s="2"/>
      <c r="E393" s="279"/>
      <c r="F393" s="279"/>
      <c r="G393" s="279"/>
      <c r="H393" s="432"/>
      <c r="L393" s="391"/>
      <c r="R393" s="391"/>
      <c r="T393" s="392"/>
      <c r="U393" s="3"/>
      <c r="V393" s="3"/>
      <c r="W393" s="3"/>
      <c r="X393" s="57"/>
      <c r="Y393" s="1"/>
      <c r="Z393"/>
      <c r="AA393"/>
      <c r="AB393"/>
      <c r="AC393"/>
      <c r="AD393" s="57"/>
      <c r="AE393" s="393"/>
      <c r="AF393" s="393"/>
      <c r="AG393"/>
      <c r="AH393"/>
      <c r="AI393" s="394"/>
      <c r="AJ393" s="394"/>
      <c r="AK393" s="394"/>
      <c r="AL393" s="2"/>
      <c r="AM393" s="2"/>
      <c r="AN393"/>
      <c r="AO393"/>
      <c r="AP393" s="394"/>
      <c r="AQ393" s="394"/>
      <c r="AR393" s="175"/>
      <c r="AS393" s="2"/>
      <c r="AT393" s="2"/>
      <c r="AU393"/>
      <c r="AV393" s="2"/>
      <c r="AW393" s="2"/>
      <c r="AX393" s="2"/>
      <c r="AY393" s="2"/>
      <c r="AZ393" s="2"/>
      <c r="BA393" s="2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</row>
    <row r="394" spans="1:99" s="380" customFormat="1" x14ac:dyDescent="0.3">
      <c r="A394"/>
      <c r="B394" s="2"/>
      <c r="C394" s="2"/>
      <c r="D394" s="2"/>
      <c r="E394" s="279"/>
      <c r="F394" s="279"/>
      <c r="G394" s="279"/>
      <c r="H394" s="432"/>
      <c r="L394" s="391"/>
      <c r="R394" s="391"/>
      <c r="T394" s="392"/>
      <c r="U394" s="3"/>
      <c r="V394" s="3"/>
      <c r="W394" s="3"/>
      <c r="X394" s="57"/>
      <c r="Y394" s="1"/>
      <c r="Z394"/>
      <c r="AA394"/>
      <c r="AB394"/>
      <c r="AC394"/>
      <c r="AD394" s="57"/>
      <c r="AE394" s="393"/>
      <c r="AF394" s="393"/>
      <c r="AG394"/>
      <c r="AH394"/>
      <c r="AI394" s="394"/>
      <c r="AJ394" s="394"/>
      <c r="AK394" s="394"/>
      <c r="AL394" s="2"/>
      <c r="AM394" s="2"/>
      <c r="AN394"/>
      <c r="AO394"/>
      <c r="AP394" s="394"/>
      <c r="AQ394" s="394"/>
      <c r="AR394" s="175"/>
      <c r="AS394" s="2"/>
      <c r="AT394" s="2"/>
      <c r="AU394"/>
      <c r="AV394" s="2"/>
      <c r="AW394" s="2"/>
      <c r="AX394" s="2"/>
      <c r="AY394" s="2"/>
      <c r="AZ394" s="2"/>
      <c r="BA394" s="2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</row>
    <row r="395" spans="1:99" s="380" customFormat="1" x14ac:dyDescent="0.3">
      <c r="A395"/>
      <c r="B395" s="2"/>
      <c r="C395" s="2"/>
      <c r="D395" s="2"/>
      <c r="E395" s="279"/>
      <c r="F395" s="279"/>
      <c r="G395" s="279"/>
      <c r="H395" s="432"/>
      <c r="L395" s="391"/>
      <c r="R395" s="391"/>
      <c r="T395" s="392"/>
      <c r="U395" s="3"/>
      <c r="V395" s="3"/>
      <c r="W395" s="3"/>
      <c r="X395" s="57"/>
      <c r="Y395" s="1"/>
      <c r="Z395"/>
      <c r="AA395"/>
      <c r="AB395"/>
      <c r="AC395"/>
      <c r="AD395" s="57"/>
      <c r="AE395" s="393"/>
      <c r="AF395" s="393"/>
      <c r="AG395"/>
      <c r="AH395"/>
      <c r="AI395" s="394"/>
      <c r="AJ395" s="394"/>
      <c r="AK395" s="394"/>
      <c r="AL395" s="2"/>
      <c r="AM395" s="2"/>
      <c r="AN395"/>
      <c r="AO395"/>
      <c r="AP395" s="394"/>
      <c r="AQ395" s="394"/>
      <c r="AR395" s="175"/>
      <c r="AS395" s="2"/>
      <c r="AT395" s="2"/>
      <c r="AU395"/>
      <c r="AV395" s="2"/>
      <c r="AW395" s="2"/>
      <c r="AX395" s="2"/>
      <c r="AY395" s="2"/>
      <c r="AZ395" s="2"/>
      <c r="BA395" s="2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</row>
    <row r="396" spans="1:99" s="380" customFormat="1" x14ac:dyDescent="0.3">
      <c r="A396"/>
      <c r="B396" s="2"/>
      <c r="C396" s="2"/>
      <c r="D396" s="2"/>
      <c r="E396" s="279"/>
      <c r="F396" s="279"/>
      <c r="G396" s="279"/>
      <c r="H396" s="432"/>
      <c r="L396" s="391"/>
      <c r="R396" s="391"/>
      <c r="T396" s="392"/>
      <c r="U396" s="3"/>
      <c r="V396" s="3"/>
      <c r="W396" s="3"/>
      <c r="X396" s="57"/>
      <c r="Y396" s="1"/>
      <c r="Z396"/>
      <c r="AA396"/>
      <c r="AB396"/>
      <c r="AC396"/>
      <c r="AD396" s="57"/>
      <c r="AE396" s="393"/>
      <c r="AF396" s="393"/>
      <c r="AG396"/>
      <c r="AH396"/>
      <c r="AI396" s="394"/>
      <c r="AJ396" s="394"/>
      <c r="AK396" s="394"/>
      <c r="AL396" s="2"/>
      <c r="AM396" s="2"/>
      <c r="AN396"/>
      <c r="AO396"/>
      <c r="AP396" s="394"/>
      <c r="AQ396" s="394"/>
      <c r="AR396" s="175"/>
      <c r="AS396" s="2"/>
      <c r="AT396" s="2"/>
      <c r="AU396"/>
      <c r="AV396" s="2"/>
      <c r="AW396" s="2"/>
      <c r="AX396" s="2"/>
      <c r="AY396" s="2"/>
      <c r="AZ396" s="2"/>
      <c r="BA396" s="2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</row>
    <row r="397" spans="1:99" s="380" customFormat="1" x14ac:dyDescent="0.3">
      <c r="A397"/>
      <c r="B397" s="2"/>
      <c r="C397" s="2"/>
      <c r="D397" s="2"/>
      <c r="E397" s="279"/>
      <c r="F397" s="279"/>
      <c r="G397" s="279"/>
      <c r="H397" s="431"/>
      <c r="L397" s="391"/>
      <c r="R397" s="391"/>
      <c r="T397" s="392"/>
      <c r="U397" s="3"/>
      <c r="V397" s="3"/>
      <c r="W397" s="3"/>
      <c r="X397" s="57"/>
      <c r="Y397" s="1"/>
      <c r="Z397"/>
      <c r="AA397"/>
      <c r="AB397"/>
      <c r="AC397"/>
      <c r="AD397" s="57"/>
      <c r="AE397" s="393"/>
      <c r="AF397" s="393"/>
      <c r="AG397"/>
      <c r="AH397"/>
      <c r="AI397" s="394"/>
      <c r="AJ397" s="394"/>
      <c r="AK397" s="394"/>
      <c r="AL397" s="2"/>
      <c r="AM397" s="2"/>
      <c r="AN397"/>
      <c r="AO397"/>
      <c r="AP397" s="394"/>
      <c r="AQ397" s="394"/>
      <c r="AR397" s="175"/>
      <c r="AS397" s="2"/>
      <c r="AT397" s="2"/>
      <c r="AU397"/>
      <c r="AV397" s="2"/>
      <c r="AW397" s="2"/>
      <c r="AX397" s="2"/>
      <c r="AY397" s="2"/>
      <c r="AZ397" s="2"/>
      <c r="BA397" s="2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</row>
    <row r="398" spans="1:99" s="380" customFormat="1" x14ac:dyDescent="0.3">
      <c r="A398"/>
      <c r="B398" s="2"/>
      <c r="C398" s="2"/>
      <c r="D398" s="2"/>
      <c r="E398" s="279"/>
      <c r="F398" s="279"/>
      <c r="G398" s="279"/>
      <c r="H398" s="431"/>
      <c r="L398" s="391"/>
      <c r="R398" s="391"/>
      <c r="T398" s="392"/>
      <c r="U398" s="3"/>
      <c r="V398" s="3"/>
      <c r="W398" s="3"/>
      <c r="X398" s="57"/>
      <c r="Y398" s="1"/>
      <c r="Z398"/>
      <c r="AA398"/>
      <c r="AB398"/>
      <c r="AC398"/>
      <c r="AD398" s="57"/>
      <c r="AE398" s="393"/>
      <c r="AF398" s="393"/>
      <c r="AG398"/>
      <c r="AH398"/>
      <c r="AI398" s="394"/>
      <c r="AJ398" s="394"/>
      <c r="AK398" s="394"/>
      <c r="AL398" s="2"/>
      <c r="AM398" s="2"/>
      <c r="AN398"/>
      <c r="AO398"/>
      <c r="AP398" s="394"/>
      <c r="AQ398" s="394"/>
      <c r="AR398" s="175"/>
      <c r="AS398" s="2"/>
      <c r="AT398" s="2"/>
      <c r="AU398"/>
      <c r="AV398" s="2"/>
      <c r="AW398" s="2"/>
      <c r="AX398" s="2"/>
      <c r="AY398" s="2"/>
      <c r="AZ398" s="2"/>
      <c r="BA398" s="2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</row>
    <row r="399" spans="1:99" s="380" customFormat="1" x14ac:dyDescent="0.3">
      <c r="A399"/>
      <c r="B399" s="2"/>
      <c r="C399" s="2"/>
      <c r="D399" s="2"/>
      <c r="E399" s="279"/>
      <c r="F399" s="279"/>
      <c r="G399" s="279"/>
      <c r="H399" s="431"/>
      <c r="L399" s="391"/>
      <c r="R399" s="391"/>
      <c r="T399" s="392"/>
      <c r="U399" s="3"/>
      <c r="V399" s="3"/>
      <c r="W399" s="3"/>
      <c r="X399" s="57"/>
      <c r="Y399" s="1"/>
      <c r="Z399"/>
      <c r="AA399"/>
      <c r="AB399"/>
      <c r="AC399"/>
      <c r="AD399" s="57"/>
      <c r="AE399" s="393"/>
      <c r="AF399" s="393"/>
      <c r="AG399"/>
      <c r="AH399"/>
      <c r="AI399" s="394"/>
      <c r="AJ399" s="394"/>
      <c r="AK399" s="394"/>
      <c r="AL399" s="2"/>
      <c r="AM399" s="2"/>
      <c r="AN399"/>
      <c r="AO399"/>
      <c r="AP399" s="394"/>
      <c r="AQ399" s="394"/>
      <c r="AR399" s="175"/>
      <c r="AS399" s="2"/>
      <c r="AT399" s="2"/>
      <c r="AU399"/>
      <c r="AV399" s="2"/>
      <c r="AW399" s="2"/>
      <c r="AX399" s="2"/>
      <c r="AY399" s="2"/>
      <c r="AZ399" s="2"/>
      <c r="BA399" s="2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</row>
    <row r="400" spans="1:99" s="380" customFormat="1" x14ac:dyDescent="0.3">
      <c r="A400"/>
      <c r="B400" s="2"/>
      <c r="C400" s="2"/>
      <c r="D400" s="2"/>
      <c r="E400" s="279"/>
      <c r="F400" s="279"/>
      <c r="G400" s="279"/>
      <c r="H400" s="431"/>
      <c r="L400" s="391"/>
      <c r="R400" s="391"/>
      <c r="T400" s="392"/>
      <c r="U400" s="3"/>
      <c r="V400" s="3"/>
      <c r="W400" s="3"/>
      <c r="X400" s="57"/>
      <c r="Y400" s="1"/>
      <c r="Z400"/>
      <c r="AA400"/>
      <c r="AB400"/>
      <c r="AC400"/>
      <c r="AD400" s="57"/>
      <c r="AE400" s="393"/>
      <c r="AF400" s="393"/>
      <c r="AG400"/>
      <c r="AH400"/>
      <c r="AI400" s="394"/>
      <c r="AJ400" s="394"/>
      <c r="AK400" s="394"/>
      <c r="AL400" s="2"/>
      <c r="AM400" s="2"/>
      <c r="AN400"/>
      <c r="AO400"/>
      <c r="AP400" s="394"/>
      <c r="AQ400" s="394"/>
      <c r="AR400" s="175"/>
      <c r="AS400" s="2"/>
      <c r="AT400" s="2"/>
      <c r="AU400"/>
      <c r="AV400" s="2"/>
      <c r="AW400" s="2"/>
      <c r="AX400" s="2"/>
      <c r="AY400" s="2"/>
      <c r="AZ400" s="2"/>
      <c r="BA400" s="2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</row>
    <row r="401" spans="1:99" s="380" customFormat="1" x14ac:dyDescent="0.3">
      <c r="A401"/>
      <c r="B401" s="2"/>
      <c r="C401" s="2"/>
      <c r="D401" s="2"/>
      <c r="E401" s="279"/>
      <c r="F401" s="279"/>
      <c r="G401" s="279"/>
      <c r="H401" s="431"/>
      <c r="L401" s="391"/>
      <c r="R401" s="391"/>
      <c r="T401" s="392"/>
      <c r="U401" s="3"/>
      <c r="V401" s="3"/>
      <c r="W401" s="3"/>
      <c r="X401" s="57"/>
      <c r="Y401" s="1"/>
      <c r="Z401"/>
      <c r="AA401"/>
      <c r="AB401"/>
      <c r="AC401"/>
      <c r="AD401" s="57"/>
      <c r="AE401" s="393"/>
      <c r="AF401" s="393"/>
      <c r="AG401"/>
      <c r="AH401"/>
      <c r="AI401" s="394"/>
      <c r="AJ401" s="394"/>
      <c r="AK401" s="394"/>
      <c r="AL401" s="2"/>
      <c r="AM401" s="2"/>
      <c r="AN401"/>
      <c r="AO401"/>
      <c r="AP401" s="394"/>
      <c r="AQ401" s="394"/>
      <c r="AR401" s="175"/>
      <c r="AS401" s="2"/>
      <c r="AT401" s="2"/>
      <c r="AU401"/>
      <c r="AV401" s="2"/>
      <c r="AW401" s="2"/>
      <c r="AX401" s="2"/>
      <c r="AY401" s="2"/>
      <c r="AZ401" s="2"/>
      <c r="BA401" s="2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</row>
    <row r="402" spans="1:99" s="380" customFormat="1" x14ac:dyDescent="0.3">
      <c r="A402"/>
      <c r="B402" s="2"/>
      <c r="C402" s="2"/>
      <c r="D402" s="2"/>
      <c r="E402" s="279"/>
      <c r="F402" s="279"/>
      <c r="G402" s="279"/>
      <c r="H402" s="431"/>
      <c r="L402" s="391"/>
      <c r="R402" s="391"/>
      <c r="T402" s="392"/>
      <c r="U402" s="3"/>
      <c r="V402" s="3"/>
      <c r="W402" s="3"/>
      <c r="X402" s="57"/>
      <c r="Y402" s="1"/>
      <c r="Z402"/>
      <c r="AA402"/>
      <c r="AB402"/>
      <c r="AC402"/>
      <c r="AD402" s="57"/>
      <c r="AE402" s="393"/>
      <c r="AF402" s="393"/>
      <c r="AG402"/>
      <c r="AH402"/>
      <c r="AI402" s="394"/>
      <c r="AJ402" s="394"/>
      <c r="AK402" s="394"/>
      <c r="AL402" s="2"/>
      <c r="AM402" s="2"/>
      <c r="AN402"/>
      <c r="AO402"/>
      <c r="AP402" s="394"/>
      <c r="AQ402" s="394"/>
      <c r="AR402" s="175"/>
      <c r="AS402" s="2"/>
      <c r="AT402" s="2"/>
      <c r="AU402"/>
      <c r="AV402" s="2"/>
      <c r="AW402" s="2"/>
      <c r="AX402" s="2"/>
      <c r="AY402" s="2"/>
      <c r="AZ402" s="2"/>
      <c r="BA402" s="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</row>
    <row r="403" spans="1:99" s="380" customFormat="1" x14ac:dyDescent="0.3">
      <c r="A403"/>
      <c r="B403" s="2"/>
      <c r="C403" s="2"/>
      <c r="D403" s="2"/>
      <c r="E403" s="279"/>
      <c r="F403" s="279"/>
      <c r="G403" s="279"/>
      <c r="H403" s="431"/>
      <c r="L403" s="391"/>
      <c r="R403" s="391"/>
      <c r="T403" s="392"/>
      <c r="U403" s="3"/>
      <c r="V403" s="3"/>
      <c r="W403" s="3"/>
      <c r="X403" s="57"/>
      <c r="Y403" s="1"/>
      <c r="Z403"/>
      <c r="AA403"/>
      <c r="AB403"/>
      <c r="AC403"/>
      <c r="AD403" s="57"/>
      <c r="AE403" s="393"/>
      <c r="AF403" s="393"/>
      <c r="AG403"/>
      <c r="AH403"/>
      <c r="AI403" s="394"/>
      <c r="AJ403" s="394"/>
      <c r="AK403" s="394"/>
      <c r="AL403" s="2"/>
      <c r="AM403" s="2"/>
      <c r="AN403"/>
      <c r="AO403"/>
      <c r="AP403" s="394"/>
      <c r="AQ403" s="394"/>
      <c r="AR403" s="175"/>
      <c r="AS403" s="2"/>
      <c r="AT403" s="2"/>
      <c r="AU403"/>
      <c r="AV403" s="2"/>
      <c r="AW403" s="2"/>
      <c r="AX403" s="2"/>
      <c r="AY403" s="2"/>
      <c r="AZ403" s="2"/>
      <c r="BA403" s="2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</row>
    <row r="404" spans="1:99" s="380" customFormat="1" x14ac:dyDescent="0.3">
      <c r="A404"/>
      <c r="B404" s="2"/>
      <c r="C404" s="2"/>
      <c r="D404" s="2"/>
      <c r="E404" s="279"/>
      <c r="F404" s="279"/>
      <c r="G404" s="279"/>
      <c r="H404" s="431"/>
      <c r="L404" s="391"/>
      <c r="R404" s="391"/>
      <c r="T404" s="392"/>
      <c r="U404" s="3"/>
      <c r="V404" s="3"/>
      <c r="W404" s="3"/>
      <c r="X404" s="57"/>
      <c r="Y404" s="1"/>
      <c r="Z404"/>
      <c r="AA404"/>
      <c r="AB404"/>
      <c r="AC404"/>
      <c r="AD404" s="57"/>
      <c r="AE404" s="393"/>
      <c r="AF404" s="393"/>
      <c r="AG404"/>
      <c r="AH404"/>
      <c r="AI404" s="394"/>
      <c r="AJ404" s="394"/>
      <c r="AK404" s="394"/>
      <c r="AL404" s="2"/>
      <c r="AM404" s="2"/>
      <c r="AN404"/>
      <c r="AO404"/>
      <c r="AP404" s="394"/>
      <c r="AQ404" s="394"/>
      <c r="AR404" s="175"/>
      <c r="AS404" s="2"/>
      <c r="AT404" s="2"/>
      <c r="AU404"/>
      <c r="AV404" s="2"/>
      <c r="AW404" s="2"/>
      <c r="AX404" s="2"/>
      <c r="AY404" s="2"/>
      <c r="AZ404" s="2"/>
      <c r="BA404" s="2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</row>
    <row r="405" spans="1:99" s="380" customFormat="1" x14ac:dyDescent="0.3">
      <c r="A405"/>
      <c r="B405" s="2"/>
      <c r="C405" s="2"/>
      <c r="D405" s="2"/>
      <c r="E405" s="279"/>
      <c r="F405" s="279"/>
      <c r="G405" s="279"/>
      <c r="H405" s="431"/>
      <c r="L405" s="391"/>
      <c r="R405" s="391"/>
      <c r="T405" s="392"/>
      <c r="U405" s="3"/>
      <c r="V405" s="3"/>
      <c r="W405" s="3"/>
      <c r="X405" s="57"/>
      <c r="Y405" s="1"/>
      <c r="Z405"/>
      <c r="AA405"/>
      <c r="AB405"/>
      <c r="AC405"/>
      <c r="AD405" s="57"/>
      <c r="AE405" s="393"/>
      <c r="AF405" s="393"/>
      <c r="AG405"/>
      <c r="AH405"/>
      <c r="AI405" s="394"/>
      <c r="AJ405" s="394"/>
      <c r="AK405" s="394"/>
      <c r="AL405" s="2"/>
      <c r="AM405" s="2"/>
      <c r="AN405"/>
      <c r="AO405"/>
      <c r="AP405" s="394"/>
      <c r="AQ405" s="394"/>
      <c r="AR405" s="175"/>
      <c r="AS405" s="2"/>
      <c r="AT405" s="2"/>
      <c r="AU405"/>
      <c r="AV405" s="2"/>
      <c r="AW405" s="2"/>
      <c r="AX405" s="2"/>
      <c r="AY405" s="2"/>
      <c r="AZ405" s="2"/>
      <c r="BA405" s="2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</row>
    <row r="406" spans="1:99" s="380" customFormat="1" x14ac:dyDescent="0.3">
      <c r="A406"/>
      <c r="B406" s="2"/>
      <c r="C406" s="2"/>
      <c r="D406" s="2"/>
      <c r="E406" s="279"/>
      <c r="F406" s="279"/>
      <c r="G406" s="279"/>
      <c r="H406" s="431"/>
      <c r="L406" s="391"/>
      <c r="R406" s="391"/>
      <c r="T406" s="392"/>
      <c r="U406" s="3"/>
      <c r="V406" s="3"/>
      <c r="W406" s="3"/>
      <c r="X406" s="57"/>
      <c r="Y406" s="1"/>
      <c r="Z406"/>
      <c r="AA406"/>
      <c r="AB406"/>
      <c r="AC406"/>
      <c r="AD406" s="57"/>
      <c r="AE406" s="393"/>
      <c r="AF406" s="393"/>
      <c r="AG406"/>
      <c r="AH406"/>
      <c r="AI406" s="394"/>
      <c r="AJ406" s="394"/>
      <c r="AK406" s="394"/>
      <c r="AL406" s="2"/>
      <c r="AM406" s="2"/>
      <c r="AN406"/>
      <c r="AO406"/>
      <c r="AP406" s="394"/>
      <c r="AQ406" s="394"/>
      <c r="AR406" s="175"/>
      <c r="AS406" s="2"/>
      <c r="AT406" s="2"/>
      <c r="AU406"/>
      <c r="AV406" s="2"/>
      <c r="AW406" s="2"/>
      <c r="AX406" s="2"/>
      <c r="AY406" s="2"/>
      <c r="AZ406" s="2"/>
      <c r="BA406" s="2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</row>
    <row r="407" spans="1:99" s="380" customFormat="1" x14ac:dyDescent="0.3">
      <c r="A407"/>
      <c r="B407" s="2"/>
      <c r="C407" s="2"/>
      <c r="D407" s="2"/>
      <c r="E407" s="279"/>
      <c r="F407" s="279"/>
      <c r="G407" s="279"/>
      <c r="H407" s="431"/>
      <c r="L407" s="391"/>
      <c r="R407" s="391"/>
      <c r="T407" s="392"/>
      <c r="U407" s="3"/>
      <c r="V407" s="3"/>
      <c r="W407" s="3"/>
      <c r="X407" s="57"/>
      <c r="Y407" s="1"/>
      <c r="Z407"/>
      <c r="AA407"/>
      <c r="AB407"/>
      <c r="AC407"/>
      <c r="AD407" s="57"/>
      <c r="AE407" s="393"/>
      <c r="AF407" s="393"/>
      <c r="AG407"/>
      <c r="AH407"/>
      <c r="AI407" s="394"/>
      <c r="AJ407" s="394"/>
      <c r="AK407" s="394"/>
      <c r="AL407" s="2"/>
      <c r="AM407" s="2"/>
      <c r="AN407"/>
      <c r="AO407"/>
      <c r="AP407" s="394"/>
      <c r="AQ407" s="394"/>
      <c r="AR407" s="175"/>
      <c r="AS407" s="2"/>
      <c r="AT407" s="2"/>
      <c r="AU407"/>
      <c r="AV407" s="2"/>
      <c r="AW407" s="2"/>
      <c r="AX407" s="2"/>
      <c r="AY407" s="2"/>
      <c r="AZ407" s="2"/>
      <c r="BA407" s="2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</row>
    <row r="408" spans="1:99" s="380" customFormat="1" x14ac:dyDescent="0.3">
      <c r="A408"/>
      <c r="B408" s="2"/>
      <c r="C408" s="2"/>
      <c r="D408" s="2"/>
      <c r="E408" s="279"/>
      <c r="F408" s="279"/>
      <c r="G408" s="279"/>
      <c r="H408" s="431"/>
      <c r="L408" s="391"/>
      <c r="R408" s="391"/>
      <c r="T408" s="392"/>
      <c r="U408" s="3"/>
      <c r="V408" s="3"/>
      <c r="W408" s="3"/>
      <c r="X408" s="57"/>
      <c r="Y408" s="1"/>
      <c r="Z408"/>
      <c r="AA408"/>
      <c r="AB408"/>
      <c r="AC408"/>
      <c r="AD408" s="57"/>
      <c r="AE408" s="393"/>
      <c r="AF408" s="393"/>
      <c r="AG408"/>
      <c r="AH408"/>
      <c r="AI408" s="394"/>
      <c r="AJ408" s="394"/>
      <c r="AK408" s="394"/>
      <c r="AL408" s="2"/>
      <c r="AM408" s="2"/>
      <c r="AN408"/>
      <c r="AO408"/>
      <c r="AP408" s="394"/>
      <c r="AQ408" s="394"/>
      <c r="AR408" s="175"/>
      <c r="AS408" s="2"/>
      <c r="AT408" s="2"/>
      <c r="AU408"/>
      <c r="AV408" s="2"/>
      <c r="AW408" s="2"/>
      <c r="AX408" s="2"/>
      <c r="AY408" s="2"/>
      <c r="AZ408" s="2"/>
      <c r="BA408" s="2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</row>
    <row r="409" spans="1:99" s="380" customFormat="1" x14ac:dyDescent="0.3">
      <c r="A409"/>
      <c r="B409" s="2"/>
      <c r="C409" s="2"/>
      <c r="D409" s="2"/>
      <c r="E409" s="279"/>
      <c r="F409" s="279"/>
      <c r="G409" s="279"/>
      <c r="H409" s="431"/>
      <c r="L409" s="391"/>
      <c r="R409" s="391"/>
      <c r="T409" s="392"/>
      <c r="U409" s="3"/>
      <c r="V409" s="3"/>
      <c r="W409" s="3"/>
      <c r="X409" s="57"/>
      <c r="Y409" s="1"/>
      <c r="Z409"/>
      <c r="AA409"/>
      <c r="AB409"/>
      <c r="AC409"/>
      <c r="AD409" s="57"/>
      <c r="AE409" s="393"/>
      <c r="AF409" s="393"/>
      <c r="AG409"/>
      <c r="AH409"/>
      <c r="AI409" s="394"/>
      <c r="AJ409" s="394"/>
      <c r="AK409" s="394"/>
      <c r="AL409" s="2"/>
      <c r="AM409" s="2"/>
      <c r="AN409"/>
      <c r="AO409"/>
      <c r="AP409" s="394"/>
      <c r="AQ409" s="394"/>
      <c r="AR409" s="175"/>
      <c r="AS409" s="2"/>
      <c r="AT409" s="2"/>
      <c r="AU409"/>
      <c r="AV409" s="2"/>
      <c r="AW409" s="2"/>
      <c r="AX409" s="2"/>
      <c r="AY409" s="2"/>
      <c r="AZ409" s="2"/>
      <c r="BA409" s="2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</row>
    <row r="410" spans="1:99" s="380" customFormat="1" x14ac:dyDescent="0.3">
      <c r="A410"/>
      <c r="B410" s="2"/>
      <c r="C410" s="2"/>
      <c r="D410" s="2"/>
      <c r="E410" s="279"/>
      <c r="F410" s="279"/>
      <c r="G410" s="279"/>
      <c r="H410" s="431"/>
      <c r="L410" s="391"/>
      <c r="R410" s="391"/>
      <c r="T410" s="392"/>
      <c r="U410" s="3"/>
      <c r="V410" s="3"/>
      <c r="W410" s="3"/>
      <c r="X410" s="57"/>
      <c r="Y410" s="1"/>
      <c r="Z410"/>
      <c r="AA410"/>
      <c r="AB410"/>
      <c r="AC410"/>
      <c r="AD410" s="57"/>
      <c r="AE410" s="393"/>
      <c r="AF410" s="393"/>
      <c r="AG410"/>
      <c r="AH410"/>
      <c r="AI410" s="394"/>
      <c r="AJ410" s="394"/>
      <c r="AK410" s="394"/>
      <c r="AL410" s="2"/>
      <c r="AM410" s="2"/>
      <c r="AN410"/>
      <c r="AO410"/>
      <c r="AP410" s="394"/>
      <c r="AQ410" s="394"/>
      <c r="AR410" s="175"/>
      <c r="AS410" s="2"/>
      <c r="AT410" s="2"/>
      <c r="AU410"/>
      <c r="AV410" s="2"/>
      <c r="AW410" s="2"/>
      <c r="AX410" s="2"/>
      <c r="AY410" s="2"/>
      <c r="AZ410" s="2"/>
      <c r="BA410" s="2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</row>
    <row r="411" spans="1:99" s="380" customFormat="1" x14ac:dyDescent="0.3">
      <c r="A411"/>
      <c r="B411" s="2"/>
      <c r="C411" s="2"/>
      <c r="D411" s="2"/>
      <c r="E411" s="279"/>
      <c r="F411" s="279"/>
      <c r="G411" s="279"/>
      <c r="H411" s="431"/>
      <c r="L411" s="391"/>
      <c r="R411" s="391"/>
      <c r="T411" s="392"/>
      <c r="U411" s="3"/>
      <c r="V411" s="3"/>
      <c r="W411" s="3"/>
      <c r="X411" s="57"/>
      <c r="Y411" s="1"/>
      <c r="Z411"/>
      <c r="AA411"/>
      <c r="AB411"/>
      <c r="AC411"/>
      <c r="AD411" s="57"/>
      <c r="AE411" s="393"/>
      <c r="AF411" s="393"/>
      <c r="AG411"/>
      <c r="AH411"/>
      <c r="AI411" s="394"/>
      <c r="AJ411" s="394"/>
      <c r="AK411" s="394"/>
      <c r="AL411" s="2"/>
      <c r="AM411" s="2"/>
      <c r="AN411"/>
      <c r="AO411"/>
      <c r="AP411" s="394"/>
      <c r="AQ411" s="394"/>
      <c r="AR411" s="175"/>
      <c r="AS411" s="2"/>
      <c r="AT411" s="2"/>
      <c r="AU411"/>
      <c r="AV411" s="2"/>
      <c r="AW411" s="2"/>
      <c r="AX411" s="2"/>
      <c r="AY411" s="2"/>
      <c r="AZ411" s="2"/>
      <c r="BA411" s="2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</row>
    <row r="412" spans="1:99" s="380" customFormat="1" x14ac:dyDescent="0.3">
      <c r="A412"/>
      <c r="B412" s="2"/>
      <c r="C412" s="2"/>
      <c r="D412" s="2"/>
      <c r="E412" s="279"/>
      <c r="F412" s="279"/>
      <c r="G412" s="279"/>
      <c r="H412" s="431"/>
      <c r="L412" s="391"/>
      <c r="R412" s="391"/>
      <c r="T412" s="392"/>
      <c r="U412" s="3"/>
      <c r="V412" s="3"/>
      <c r="W412" s="3"/>
      <c r="X412" s="57"/>
      <c r="Y412" s="1"/>
      <c r="Z412"/>
      <c r="AA412"/>
      <c r="AB412"/>
      <c r="AC412"/>
      <c r="AD412" s="57"/>
      <c r="AE412" s="393"/>
      <c r="AF412" s="393"/>
      <c r="AG412"/>
      <c r="AH412"/>
      <c r="AI412" s="394"/>
      <c r="AJ412" s="394"/>
      <c r="AK412" s="394"/>
      <c r="AL412" s="2"/>
      <c r="AM412" s="2"/>
      <c r="AN412"/>
      <c r="AO412"/>
      <c r="AP412" s="394"/>
      <c r="AQ412" s="394"/>
      <c r="AR412" s="175"/>
      <c r="AS412" s="2"/>
      <c r="AT412" s="2"/>
      <c r="AU412"/>
      <c r="AV412" s="2"/>
      <c r="AW412" s="2"/>
      <c r="AX412" s="2"/>
      <c r="AY412" s="2"/>
      <c r="AZ412" s="2"/>
      <c r="BA412" s="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</row>
    <row r="413" spans="1:99" s="380" customFormat="1" x14ac:dyDescent="0.3">
      <c r="A413"/>
      <c r="B413" s="2"/>
      <c r="C413" s="2"/>
      <c r="D413" s="2"/>
      <c r="E413" s="279"/>
      <c r="F413" s="279"/>
      <c r="G413" s="279"/>
      <c r="H413" s="431"/>
      <c r="L413" s="391"/>
      <c r="R413" s="391"/>
      <c r="T413" s="392"/>
      <c r="U413" s="3"/>
      <c r="V413" s="3"/>
      <c r="W413" s="3"/>
      <c r="X413" s="57"/>
      <c r="Y413" s="1"/>
      <c r="Z413"/>
      <c r="AA413"/>
      <c r="AB413"/>
      <c r="AC413"/>
      <c r="AD413" s="57"/>
      <c r="AE413" s="393"/>
      <c r="AF413" s="393"/>
      <c r="AG413"/>
      <c r="AH413"/>
      <c r="AI413" s="394"/>
      <c r="AJ413" s="394"/>
      <c r="AK413" s="394"/>
      <c r="AL413" s="2"/>
      <c r="AM413" s="2"/>
      <c r="AN413"/>
      <c r="AO413"/>
      <c r="AP413" s="394"/>
      <c r="AQ413" s="394"/>
      <c r="AR413" s="175"/>
      <c r="AS413" s="2"/>
      <c r="AT413" s="2"/>
      <c r="AU413"/>
      <c r="AV413" s="2"/>
      <c r="AW413" s="2"/>
      <c r="AX413" s="2"/>
      <c r="AY413" s="2"/>
      <c r="AZ413" s="2"/>
      <c r="BA413" s="2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</row>
    <row r="414" spans="1:99" s="380" customFormat="1" x14ac:dyDescent="0.3">
      <c r="A414"/>
      <c r="B414" s="2"/>
      <c r="C414" s="2"/>
      <c r="D414" s="2"/>
      <c r="E414" s="279"/>
      <c r="F414" s="279"/>
      <c r="G414" s="279"/>
      <c r="H414" s="431"/>
      <c r="L414" s="391"/>
      <c r="R414" s="391"/>
      <c r="T414" s="392"/>
      <c r="U414" s="3"/>
      <c r="V414" s="3"/>
      <c r="W414" s="3"/>
      <c r="X414" s="57"/>
      <c r="Y414" s="1"/>
      <c r="Z414"/>
      <c r="AA414"/>
      <c r="AB414"/>
      <c r="AC414"/>
      <c r="AD414" s="57"/>
      <c r="AE414" s="393"/>
      <c r="AF414" s="393"/>
      <c r="AG414"/>
      <c r="AH414"/>
      <c r="AI414" s="394"/>
      <c r="AJ414" s="394"/>
      <c r="AK414" s="394"/>
      <c r="AL414" s="2"/>
      <c r="AM414" s="2"/>
      <c r="AN414"/>
      <c r="AO414"/>
      <c r="AP414" s="394"/>
      <c r="AQ414" s="394"/>
      <c r="AR414" s="175"/>
      <c r="AS414" s="2"/>
      <c r="AT414" s="2"/>
      <c r="AU414"/>
      <c r="AV414" s="2"/>
      <c r="AW414" s="2"/>
      <c r="AX414" s="2"/>
      <c r="AY414" s="2"/>
      <c r="AZ414" s="2"/>
      <c r="BA414" s="2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</row>
    <row r="415" spans="1:99" s="380" customFormat="1" x14ac:dyDescent="0.3">
      <c r="A415"/>
      <c r="B415" s="2"/>
      <c r="C415" s="2"/>
      <c r="D415" s="2"/>
      <c r="E415" s="279"/>
      <c r="F415" s="279"/>
      <c r="G415" s="279"/>
      <c r="H415" s="431"/>
      <c r="L415" s="391"/>
      <c r="R415" s="391"/>
      <c r="T415" s="392"/>
      <c r="U415" s="3"/>
      <c r="V415" s="3"/>
      <c r="W415" s="3"/>
      <c r="X415" s="57"/>
      <c r="Y415" s="1"/>
      <c r="Z415"/>
      <c r="AA415"/>
      <c r="AB415"/>
      <c r="AC415"/>
      <c r="AD415" s="57"/>
      <c r="AE415" s="393"/>
      <c r="AF415" s="393"/>
      <c r="AG415"/>
      <c r="AH415"/>
      <c r="AI415" s="394"/>
      <c r="AJ415" s="394"/>
      <c r="AK415" s="394"/>
      <c r="AL415" s="2"/>
      <c r="AM415" s="2"/>
      <c r="AN415"/>
      <c r="AO415"/>
      <c r="AP415" s="394"/>
      <c r="AQ415" s="394"/>
      <c r="AR415" s="175"/>
      <c r="AS415" s="2"/>
      <c r="AT415" s="2"/>
      <c r="AU415"/>
      <c r="AV415" s="2"/>
      <c r="AW415" s="2"/>
      <c r="AX415" s="2"/>
      <c r="AY415" s="2"/>
      <c r="AZ415" s="2"/>
      <c r="BA415" s="2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</row>
    <row r="416" spans="1:99" s="380" customFormat="1" x14ac:dyDescent="0.3">
      <c r="A416"/>
      <c r="B416" s="2"/>
      <c r="C416" s="2"/>
      <c r="D416" s="2"/>
      <c r="E416" s="279"/>
      <c r="F416" s="279"/>
      <c r="G416" s="279"/>
      <c r="H416" s="431"/>
      <c r="L416" s="391"/>
      <c r="R416" s="391"/>
      <c r="T416" s="392"/>
      <c r="U416" s="3"/>
      <c r="V416" s="3"/>
      <c r="W416" s="3"/>
      <c r="X416" s="57"/>
      <c r="Y416" s="1"/>
      <c r="Z416"/>
      <c r="AA416"/>
      <c r="AB416"/>
      <c r="AC416"/>
      <c r="AD416" s="57"/>
      <c r="AE416" s="393"/>
      <c r="AF416" s="393"/>
      <c r="AG416"/>
      <c r="AH416"/>
      <c r="AI416" s="394"/>
      <c r="AJ416" s="394"/>
      <c r="AK416" s="394"/>
      <c r="AL416" s="2"/>
      <c r="AM416" s="2"/>
      <c r="AN416"/>
      <c r="AO416"/>
      <c r="AP416" s="394"/>
      <c r="AQ416" s="394"/>
      <c r="AR416" s="175"/>
      <c r="AS416" s="2"/>
      <c r="AT416" s="2"/>
      <c r="AU416"/>
      <c r="AV416" s="2"/>
      <c r="AW416" s="2"/>
      <c r="AX416" s="2"/>
      <c r="AY416" s="2"/>
      <c r="AZ416" s="2"/>
      <c r="BA416" s="2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</row>
    <row r="417" spans="1:99" s="380" customFormat="1" x14ac:dyDescent="0.3">
      <c r="A417"/>
      <c r="B417" s="2"/>
      <c r="C417" s="2"/>
      <c r="D417" s="2"/>
      <c r="E417" s="279"/>
      <c r="F417" s="279"/>
      <c r="G417" s="279"/>
      <c r="H417" s="431"/>
      <c r="L417" s="391"/>
      <c r="R417" s="391"/>
      <c r="T417" s="392"/>
      <c r="U417" s="3"/>
      <c r="V417" s="3"/>
      <c r="W417" s="3"/>
      <c r="X417" s="57"/>
      <c r="Y417" s="1"/>
      <c r="Z417"/>
      <c r="AA417"/>
      <c r="AB417"/>
      <c r="AC417"/>
      <c r="AD417" s="57"/>
      <c r="AE417" s="393"/>
      <c r="AF417" s="393"/>
      <c r="AG417"/>
      <c r="AH417"/>
      <c r="AI417" s="394"/>
      <c r="AJ417" s="394"/>
      <c r="AK417" s="394"/>
      <c r="AL417" s="2"/>
      <c r="AM417" s="2"/>
      <c r="AN417"/>
      <c r="AO417"/>
      <c r="AP417" s="394"/>
      <c r="AQ417" s="394"/>
      <c r="AR417" s="175"/>
      <c r="AS417" s="2"/>
      <c r="AT417" s="2"/>
      <c r="AU417"/>
      <c r="AV417" s="2"/>
      <c r="AW417" s="2"/>
      <c r="AX417" s="2"/>
      <c r="AY417" s="2"/>
      <c r="AZ417" s="2"/>
      <c r="BA417" s="2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</row>
    <row r="418" spans="1:99" s="380" customFormat="1" x14ac:dyDescent="0.3">
      <c r="A418"/>
      <c r="B418" s="2"/>
      <c r="C418" s="2"/>
      <c r="D418" s="2"/>
      <c r="E418" s="279"/>
      <c r="F418" s="279"/>
      <c r="G418" s="279"/>
      <c r="H418" s="431"/>
      <c r="L418" s="391"/>
      <c r="R418" s="391"/>
      <c r="T418" s="392"/>
      <c r="U418" s="3"/>
      <c r="V418" s="3"/>
      <c r="W418" s="3"/>
      <c r="X418" s="57"/>
      <c r="Y418" s="1"/>
      <c r="Z418"/>
      <c r="AA418"/>
      <c r="AB418"/>
      <c r="AC418"/>
      <c r="AD418" s="57"/>
      <c r="AE418" s="393"/>
      <c r="AF418" s="393"/>
      <c r="AG418"/>
      <c r="AH418"/>
      <c r="AI418" s="394"/>
      <c r="AJ418" s="394"/>
      <c r="AK418" s="394"/>
      <c r="AL418" s="2"/>
      <c r="AM418" s="2"/>
      <c r="AN418"/>
      <c r="AO418"/>
      <c r="AP418" s="394"/>
      <c r="AQ418" s="394"/>
      <c r="AR418" s="175"/>
      <c r="AS418" s="2"/>
      <c r="AT418" s="2"/>
      <c r="AU418"/>
      <c r="AV418" s="2"/>
      <c r="AW418" s="2"/>
      <c r="AX418" s="2"/>
      <c r="AY418" s="2"/>
      <c r="AZ418" s="2"/>
      <c r="BA418" s="2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</row>
    <row r="419" spans="1:99" s="380" customFormat="1" x14ac:dyDescent="0.3">
      <c r="A419"/>
      <c r="B419" s="2"/>
      <c r="C419" s="2"/>
      <c r="D419" s="2"/>
      <c r="E419" s="279"/>
      <c r="F419" s="279"/>
      <c r="G419" s="279"/>
      <c r="H419" s="431"/>
      <c r="L419" s="391"/>
      <c r="R419" s="391"/>
      <c r="T419" s="392"/>
      <c r="U419" s="3"/>
      <c r="V419" s="3"/>
      <c r="W419" s="3"/>
      <c r="X419" s="57"/>
      <c r="Y419" s="1"/>
      <c r="Z419"/>
      <c r="AA419"/>
      <c r="AB419"/>
      <c r="AC419"/>
      <c r="AD419" s="57"/>
      <c r="AE419" s="393"/>
      <c r="AF419" s="393"/>
      <c r="AG419"/>
      <c r="AH419"/>
      <c r="AI419" s="394"/>
      <c r="AJ419" s="394"/>
      <c r="AK419" s="394"/>
      <c r="AL419" s="2"/>
      <c r="AM419" s="2"/>
      <c r="AN419"/>
      <c r="AO419"/>
      <c r="AP419" s="394"/>
      <c r="AQ419" s="394"/>
      <c r="AR419" s="175"/>
      <c r="AS419" s="2"/>
      <c r="AT419" s="2"/>
      <c r="AU419"/>
      <c r="AV419" s="2"/>
      <c r="AW419" s="2"/>
      <c r="AX419" s="2"/>
      <c r="AY419" s="2"/>
      <c r="AZ419" s="2"/>
      <c r="BA419" s="2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</row>
    <row r="420" spans="1:99" s="380" customFormat="1" x14ac:dyDescent="0.3">
      <c r="A420"/>
      <c r="B420" s="2"/>
      <c r="C420" s="2"/>
      <c r="D420" s="2"/>
      <c r="E420" s="279"/>
      <c r="F420" s="279"/>
      <c r="G420" s="279"/>
      <c r="H420" s="431"/>
      <c r="L420" s="391"/>
      <c r="R420" s="391"/>
      <c r="T420" s="392"/>
      <c r="U420" s="3"/>
      <c r="V420" s="3"/>
      <c r="W420" s="3"/>
      <c r="X420" s="57"/>
      <c r="Y420" s="1"/>
      <c r="Z420"/>
      <c r="AA420"/>
      <c r="AB420"/>
      <c r="AC420"/>
      <c r="AD420" s="57"/>
      <c r="AE420" s="393"/>
      <c r="AF420" s="393"/>
      <c r="AG420"/>
      <c r="AH420"/>
      <c r="AI420" s="394"/>
      <c r="AJ420" s="394"/>
      <c r="AK420" s="394"/>
      <c r="AL420" s="2"/>
      <c r="AM420" s="2"/>
      <c r="AN420"/>
      <c r="AO420"/>
      <c r="AP420" s="394"/>
      <c r="AQ420" s="394"/>
      <c r="AR420" s="175"/>
      <c r="AS420" s="2"/>
      <c r="AT420" s="2"/>
      <c r="AU420"/>
      <c r="AV420" s="2"/>
      <c r="AW420" s="2"/>
      <c r="AX420" s="2"/>
      <c r="AY420" s="2"/>
      <c r="AZ420" s="2"/>
      <c r="BA420" s="2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</row>
    <row r="421" spans="1:99" s="380" customFormat="1" x14ac:dyDescent="0.3">
      <c r="A421"/>
      <c r="B421" s="2"/>
      <c r="C421" s="2"/>
      <c r="D421" s="2"/>
      <c r="E421" s="279"/>
      <c r="F421" s="279"/>
      <c r="G421" s="279"/>
      <c r="H421" s="431"/>
      <c r="L421" s="391"/>
      <c r="R421" s="391"/>
      <c r="T421" s="392"/>
      <c r="U421" s="3"/>
      <c r="V421" s="3"/>
      <c r="W421" s="3"/>
      <c r="X421" s="57"/>
      <c r="Y421" s="1"/>
      <c r="Z421"/>
      <c r="AA421"/>
      <c r="AB421"/>
      <c r="AC421"/>
      <c r="AD421" s="57"/>
      <c r="AE421" s="393"/>
      <c r="AF421" s="393"/>
      <c r="AG421"/>
      <c r="AH421"/>
      <c r="AI421" s="394"/>
      <c r="AJ421" s="394"/>
      <c r="AK421" s="394"/>
      <c r="AL421" s="2"/>
      <c r="AM421" s="2"/>
      <c r="AN421"/>
      <c r="AO421"/>
      <c r="AP421" s="394"/>
      <c r="AQ421" s="394"/>
      <c r="AR421" s="175"/>
      <c r="AS421" s="2"/>
      <c r="AT421" s="2"/>
      <c r="AU421"/>
      <c r="AV421" s="2"/>
      <c r="AW421" s="2"/>
      <c r="AX421" s="2"/>
      <c r="AY421" s="2"/>
      <c r="AZ421" s="2"/>
      <c r="BA421" s="2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</row>
    <row r="422" spans="1:99" s="380" customFormat="1" x14ac:dyDescent="0.3">
      <c r="A422"/>
      <c r="B422" s="2"/>
      <c r="C422" s="2"/>
      <c r="D422" s="2"/>
      <c r="E422" s="279"/>
      <c r="F422" s="279"/>
      <c r="G422" s="279"/>
      <c r="H422" s="432"/>
      <c r="L422" s="391"/>
      <c r="R422" s="391"/>
      <c r="T422" s="392"/>
      <c r="U422" s="3"/>
      <c r="V422" s="3"/>
      <c r="W422" s="3"/>
      <c r="X422" s="57"/>
      <c r="Y422" s="1"/>
      <c r="Z422"/>
      <c r="AA422"/>
      <c r="AB422"/>
      <c r="AC422"/>
      <c r="AD422" s="57"/>
      <c r="AE422" s="393"/>
      <c r="AF422" s="393"/>
      <c r="AG422"/>
      <c r="AH422"/>
      <c r="AI422" s="394"/>
      <c r="AJ422" s="394"/>
      <c r="AK422" s="394"/>
      <c r="AL422" s="2"/>
      <c r="AM422" s="2"/>
      <c r="AN422"/>
      <c r="AO422"/>
      <c r="AP422" s="394"/>
      <c r="AQ422" s="394"/>
      <c r="AR422" s="175"/>
      <c r="AS422" s="2"/>
      <c r="AT422" s="2"/>
      <c r="AU422"/>
      <c r="AV422" s="2"/>
      <c r="AW422" s="2"/>
      <c r="AX422" s="2"/>
      <c r="AY422" s="2"/>
      <c r="AZ422" s="2"/>
      <c r="BA422" s="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</row>
    <row r="423" spans="1:99" s="380" customFormat="1" x14ac:dyDescent="0.3">
      <c r="A423"/>
      <c r="B423" s="2"/>
      <c r="C423" s="2"/>
      <c r="D423" s="2"/>
      <c r="E423" s="279"/>
      <c r="F423" s="279"/>
      <c r="G423" s="279"/>
      <c r="H423" s="432"/>
      <c r="L423" s="391"/>
      <c r="R423" s="391"/>
      <c r="T423" s="392"/>
      <c r="U423" s="3"/>
      <c r="V423" s="3"/>
      <c r="W423" s="3"/>
      <c r="X423" s="57"/>
      <c r="Y423" s="1"/>
      <c r="Z423"/>
      <c r="AA423"/>
      <c r="AB423"/>
      <c r="AC423"/>
      <c r="AD423" s="57"/>
      <c r="AE423" s="393"/>
      <c r="AF423" s="393"/>
      <c r="AG423"/>
      <c r="AH423"/>
      <c r="AI423" s="394"/>
      <c r="AJ423" s="394"/>
      <c r="AK423" s="394"/>
      <c r="AL423" s="2"/>
      <c r="AM423" s="2"/>
      <c r="AN423"/>
      <c r="AO423"/>
      <c r="AP423" s="394"/>
      <c r="AQ423" s="394"/>
      <c r="AR423" s="175"/>
      <c r="AS423" s="2"/>
      <c r="AT423" s="2"/>
      <c r="AU423"/>
      <c r="AV423" s="2"/>
      <c r="AW423" s="2"/>
      <c r="AX423" s="2"/>
      <c r="AY423" s="2"/>
      <c r="AZ423" s="2"/>
      <c r="BA423" s="2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</row>
    <row r="424" spans="1:99" s="380" customFormat="1" x14ac:dyDescent="0.3">
      <c r="A424"/>
      <c r="B424" s="2"/>
      <c r="C424" s="2"/>
      <c r="D424" s="2"/>
      <c r="E424" s="279"/>
      <c r="F424" s="279"/>
      <c r="G424" s="279"/>
      <c r="H424" s="432"/>
      <c r="L424" s="391"/>
      <c r="R424" s="391"/>
      <c r="T424" s="392"/>
      <c r="U424" s="3"/>
      <c r="V424" s="3"/>
      <c r="W424" s="3"/>
      <c r="X424" s="57"/>
      <c r="Y424" s="1"/>
      <c r="Z424"/>
      <c r="AA424"/>
      <c r="AB424"/>
      <c r="AC424"/>
      <c r="AD424" s="57"/>
      <c r="AE424" s="393"/>
      <c r="AF424" s="393"/>
      <c r="AG424"/>
      <c r="AH424"/>
      <c r="AI424" s="394"/>
      <c r="AJ424" s="394"/>
      <c r="AK424" s="394"/>
      <c r="AL424" s="2"/>
      <c r="AM424" s="2"/>
      <c r="AN424"/>
      <c r="AO424"/>
      <c r="AP424" s="394"/>
      <c r="AQ424" s="394"/>
      <c r="AR424" s="175"/>
      <c r="AS424" s="2"/>
      <c r="AT424" s="2"/>
      <c r="AU424"/>
      <c r="AV424" s="2"/>
      <c r="AW424" s="2"/>
      <c r="AX424" s="2"/>
      <c r="AY424" s="2"/>
      <c r="AZ424" s="2"/>
      <c r="BA424" s="2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</row>
    <row r="425" spans="1:99" s="380" customFormat="1" x14ac:dyDescent="0.3">
      <c r="A425"/>
      <c r="B425" s="2"/>
      <c r="C425" s="2"/>
      <c r="D425" s="2"/>
      <c r="E425" s="279"/>
      <c r="F425" s="279"/>
      <c r="G425" s="279"/>
      <c r="H425" s="432"/>
      <c r="L425" s="391"/>
      <c r="R425" s="391"/>
      <c r="T425" s="392"/>
      <c r="U425" s="3"/>
      <c r="V425" s="3"/>
      <c r="W425" s="3"/>
      <c r="X425" s="57"/>
      <c r="Y425" s="1"/>
      <c r="Z425"/>
      <c r="AA425"/>
      <c r="AB425"/>
      <c r="AC425"/>
      <c r="AD425" s="57"/>
      <c r="AE425" s="393"/>
      <c r="AF425" s="393"/>
      <c r="AG425"/>
      <c r="AH425"/>
      <c r="AI425" s="394"/>
      <c r="AJ425" s="394"/>
      <c r="AK425" s="394"/>
      <c r="AL425" s="2"/>
      <c r="AM425" s="2"/>
      <c r="AN425"/>
      <c r="AO425"/>
      <c r="AP425" s="394"/>
      <c r="AQ425" s="394"/>
      <c r="AR425" s="175"/>
      <c r="AS425" s="2"/>
      <c r="AT425" s="2"/>
      <c r="AU425"/>
      <c r="AV425" s="2"/>
      <c r="AW425" s="2"/>
      <c r="AX425" s="2"/>
      <c r="AY425" s="2"/>
      <c r="AZ425" s="2"/>
      <c r="BA425" s="2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</row>
    <row r="426" spans="1:99" s="380" customFormat="1" x14ac:dyDescent="0.3">
      <c r="A426"/>
      <c r="B426" s="2"/>
      <c r="C426" s="2"/>
      <c r="D426" s="2"/>
      <c r="E426" s="279"/>
      <c r="F426" s="279"/>
      <c r="G426" s="279"/>
      <c r="H426" s="432"/>
      <c r="L426" s="391"/>
      <c r="R426" s="391"/>
      <c r="T426" s="392"/>
      <c r="U426" s="3"/>
      <c r="V426" s="3"/>
      <c r="W426" s="3"/>
      <c r="X426" s="57"/>
      <c r="Y426" s="1"/>
      <c r="Z426"/>
      <c r="AA426"/>
      <c r="AB426"/>
      <c r="AC426"/>
      <c r="AD426" s="57"/>
      <c r="AE426" s="393"/>
      <c r="AF426" s="393"/>
      <c r="AG426"/>
      <c r="AH426"/>
      <c r="AI426" s="394"/>
      <c r="AJ426" s="394"/>
      <c r="AK426" s="394"/>
      <c r="AL426" s="2"/>
      <c r="AM426" s="2"/>
      <c r="AN426"/>
      <c r="AO426"/>
      <c r="AP426" s="394"/>
      <c r="AQ426" s="394"/>
      <c r="AR426" s="175"/>
      <c r="AS426" s="2"/>
      <c r="AT426" s="2"/>
      <c r="AU426"/>
      <c r="AV426" s="2"/>
      <c r="AW426" s="2"/>
      <c r="AX426" s="2"/>
      <c r="AY426" s="2"/>
      <c r="AZ426" s="2"/>
      <c r="BA426" s="2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</row>
    <row r="427" spans="1:99" s="380" customFormat="1" x14ac:dyDescent="0.3">
      <c r="A427"/>
      <c r="B427" s="2"/>
      <c r="C427" s="2"/>
      <c r="D427" s="2"/>
      <c r="E427" s="279"/>
      <c r="F427" s="279"/>
      <c r="G427" s="279"/>
      <c r="H427" s="432"/>
      <c r="L427" s="391"/>
      <c r="R427" s="391"/>
      <c r="T427" s="392"/>
      <c r="U427" s="3"/>
      <c r="V427" s="3"/>
      <c r="W427" s="3"/>
      <c r="X427" s="57"/>
      <c r="Y427" s="1"/>
      <c r="Z427"/>
      <c r="AA427"/>
      <c r="AB427"/>
      <c r="AC427"/>
      <c r="AD427" s="57"/>
      <c r="AE427" s="393"/>
      <c r="AF427" s="393"/>
      <c r="AG427"/>
      <c r="AH427"/>
      <c r="AI427" s="394"/>
      <c r="AJ427" s="394"/>
      <c r="AK427" s="394"/>
      <c r="AL427" s="2"/>
      <c r="AM427" s="2"/>
      <c r="AN427"/>
      <c r="AO427"/>
      <c r="AP427" s="394"/>
      <c r="AQ427" s="394"/>
      <c r="AR427" s="175"/>
      <c r="AS427" s="2"/>
      <c r="AT427" s="2"/>
      <c r="AU427"/>
      <c r="AV427" s="2"/>
      <c r="AW427" s="2"/>
      <c r="AX427" s="2"/>
      <c r="AY427" s="2"/>
      <c r="AZ427" s="2"/>
      <c r="BA427" s="2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</row>
    <row r="428" spans="1:99" s="380" customFormat="1" x14ac:dyDescent="0.3">
      <c r="A428"/>
      <c r="B428" s="2"/>
      <c r="C428" s="2"/>
      <c r="D428" s="2"/>
      <c r="E428" s="279"/>
      <c r="F428" s="279"/>
      <c r="G428" s="279"/>
      <c r="H428" s="432"/>
      <c r="L428" s="391"/>
      <c r="R428" s="391"/>
      <c r="T428" s="392"/>
      <c r="U428" s="3"/>
      <c r="V428" s="3"/>
      <c r="W428" s="3"/>
      <c r="X428" s="57"/>
      <c r="Y428" s="1"/>
      <c r="Z428"/>
      <c r="AA428"/>
      <c r="AB428"/>
      <c r="AC428"/>
      <c r="AD428" s="57"/>
      <c r="AE428" s="393"/>
      <c r="AF428" s="393"/>
      <c r="AG428"/>
      <c r="AH428"/>
      <c r="AI428" s="394"/>
      <c r="AJ428" s="394"/>
      <c r="AK428" s="394"/>
      <c r="AL428" s="2"/>
      <c r="AM428" s="2"/>
      <c r="AN428"/>
      <c r="AO428"/>
      <c r="AP428" s="394"/>
      <c r="AQ428" s="394"/>
      <c r="AR428" s="175"/>
      <c r="AS428" s="2"/>
      <c r="AT428" s="2"/>
      <c r="AU428"/>
      <c r="AV428" s="2"/>
      <c r="AW428" s="2"/>
      <c r="AX428" s="2"/>
      <c r="AY428" s="2"/>
      <c r="AZ428" s="2"/>
      <c r="BA428" s="2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</row>
    <row r="429" spans="1:99" s="380" customFormat="1" x14ac:dyDescent="0.3">
      <c r="A429"/>
      <c r="B429" s="2"/>
      <c r="C429" s="2"/>
      <c r="D429" s="2"/>
      <c r="E429" s="279"/>
      <c r="F429" s="279"/>
      <c r="G429" s="279"/>
      <c r="H429" s="432"/>
      <c r="L429" s="391"/>
      <c r="R429" s="391"/>
      <c r="T429" s="392"/>
      <c r="U429" s="3"/>
      <c r="V429" s="3"/>
      <c r="W429" s="3"/>
      <c r="X429" s="57"/>
      <c r="Y429" s="1"/>
      <c r="Z429"/>
      <c r="AA429"/>
      <c r="AB429"/>
      <c r="AC429"/>
      <c r="AD429" s="57"/>
      <c r="AE429" s="393"/>
      <c r="AF429" s="393"/>
      <c r="AG429"/>
      <c r="AH429"/>
      <c r="AI429" s="394"/>
      <c r="AJ429" s="394"/>
      <c r="AK429" s="394"/>
      <c r="AL429" s="2"/>
      <c r="AM429" s="2"/>
      <c r="AN429"/>
      <c r="AO429"/>
      <c r="AP429" s="394"/>
      <c r="AQ429" s="394"/>
      <c r="AR429" s="175"/>
      <c r="AS429" s="2"/>
      <c r="AT429" s="2"/>
      <c r="AU429"/>
      <c r="AV429" s="2"/>
      <c r="AW429" s="2"/>
      <c r="AX429" s="2"/>
      <c r="AY429" s="2"/>
      <c r="AZ429" s="2"/>
      <c r="BA429" s="2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</row>
    <row r="430" spans="1:99" s="380" customFormat="1" x14ac:dyDescent="0.3">
      <c r="A430"/>
      <c r="B430" s="2"/>
      <c r="C430" s="2"/>
      <c r="D430" s="2"/>
      <c r="E430" s="279"/>
      <c r="F430" s="279"/>
      <c r="G430" s="279"/>
      <c r="H430" s="432"/>
      <c r="L430" s="391"/>
      <c r="R430" s="391"/>
      <c r="T430" s="392"/>
      <c r="U430" s="3"/>
      <c r="V430" s="3"/>
      <c r="W430" s="3"/>
      <c r="X430" s="57"/>
      <c r="Y430" s="1"/>
      <c r="Z430"/>
      <c r="AA430"/>
      <c r="AB430"/>
      <c r="AC430"/>
      <c r="AD430" s="57"/>
      <c r="AE430" s="393"/>
      <c r="AF430" s="393"/>
      <c r="AG430"/>
      <c r="AH430"/>
      <c r="AI430" s="394"/>
      <c r="AJ430" s="394"/>
      <c r="AK430" s="394"/>
      <c r="AL430" s="2"/>
      <c r="AM430" s="2"/>
      <c r="AN430"/>
      <c r="AO430"/>
      <c r="AP430" s="394"/>
      <c r="AQ430" s="394"/>
      <c r="AR430" s="175"/>
      <c r="AS430" s="2"/>
      <c r="AT430" s="2"/>
      <c r="AU430"/>
      <c r="AV430" s="2"/>
      <c r="AW430" s="2"/>
      <c r="AX430" s="2"/>
      <c r="AY430" s="2"/>
      <c r="AZ430" s="2"/>
      <c r="BA430" s="2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</row>
    <row r="431" spans="1:99" s="380" customFormat="1" x14ac:dyDescent="0.3">
      <c r="A431"/>
      <c r="B431" s="2"/>
      <c r="C431" s="2"/>
      <c r="D431" s="2"/>
      <c r="E431" s="279"/>
      <c r="F431" s="279"/>
      <c r="G431" s="279"/>
      <c r="H431" s="432"/>
      <c r="L431" s="391"/>
      <c r="R431" s="391"/>
      <c r="T431" s="392"/>
      <c r="U431" s="3"/>
      <c r="V431" s="3"/>
      <c r="W431" s="3"/>
      <c r="X431" s="57"/>
      <c r="Y431" s="1"/>
      <c r="Z431"/>
      <c r="AA431"/>
      <c r="AB431"/>
      <c r="AC431"/>
      <c r="AD431" s="57"/>
      <c r="AE431" s="393"/>
      <c r="AF431" s="393"/>
      <c r="AG431"/>
      <c r="AH431"/>
      <c r="AI431" s="394"/>
      <c r="AJ431" s="394"/>
      <c r="AK431" s="394"/>
      <c r="AL431" s="2"/>
      <c r="AM431" s="2"/>
      <c r="AN431"/>
      <c r="AO431"/>
      <c r="AP431" s="394"/>
      <c r="AQ431" s="394"/>
      <c r="AR431" s="175"/>
      <c r="AS431" s="2"/>
      <c r="AT431" s="2"/>
      <c r="AU431"/>
      <c r="AV431" s="2"/>
      <c r="AW431" s="2"/>
      <c r="AX431" s="2"/>
      <c r="AY431" s="2"/>
      <c r="AZ431" s="2"/>
      <c r="BA431" s="2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</row>
    <row r="432" spans="1:99" s="380" customFormat="1" x14ac:dyDescent="0.3">
      <c r="A432"/>
      <c r="B432" s="2"/>
      <c r="C432" s="2"/>
      <c r="D432" s="2"/>
      <c r="E432" s="279"/>
      <c r="F432" s="279"/>
      <c r="G432" s="279"/>
      <c r="H432" s="432"/>
      <c r="L432" s="391"/>
      <c r="R432" s="391"/>
      <c r="T432" s="392"/>
      <c r="U432" s="3"/>
      <c r="V432" s="3"/>
      <c r="W432" s="3"/>
      <c r="X432" s="57"/>
      <c r="Y432" s="1"/>
      <c r="Z432"/>
      <c r="AA432"/>
      <c r="AB432"/>
      <c r="AC432"/>
      <c r="AD432" s="57"/>
      <c r="AE432" s="393"/>
      <c r="AF432" s="393"/>
      <c r="AG432"/>
      <c r="AH432"/>
      <c r="AI432" s="394"/>
      <c r="AJ432" s="394"/>
      <c r="AK432" s="394"/>
      <c r="AL432" s="2"/>
      <c r="AM432" s="2"/>
      <c r="AN432"/>
      <c r="AO432"/>
      <c r="AP432" s="394"/>
      <c r="AQ432" s="394"/>
      <c r="AR432" s="175"/>
      <c r="AS432" s="2"/>
      <c r="AT432" s="2"/>
      <c r="AU432"/>
      <c r="AV432" s="2"/>
      <c r="AW432" s="2"/>
      <c r="AX432" s="2"/>
      <c r="AY432" s="2"/>
      <c r="AZ432" s="2"/>
      <c r="BA432" s="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</row>
    <row r="433" spans="1:99" s="380" customFormat="1" x14ac:dyDescent="0.3">
      <c r="A433"/>
      <c r="B433" s="2"/>
      <c r="C433" s="2"/>
      <c r="D433" s="2"/>
      <c r="E433" s="279"/>
      <c r="F433" s="279"/>
      <c r="G433" s="279"/>
      <c r="H433" s="432"/>
      <c r="L433" s="391"/>
      <c r="R433" s="391"/>
      <c r="T433" s="392"/>
      <c r="U433" s="3"/>
      <c r="V433" s="3"/>
      <c r="W433" s="3"/>
      <c r="X433" s="57"/>
      <c r="Y433" s="1"/>
      <c r="Z433"/>
      <c r="AA433"/>
      <c r="AB433"/>
      <c r="AC433"/>
      <c r="AD433" s="57"/>
      <c r="AE433" s="393"/>
      <c r="AF433" s="393"/>
      <c r="AG433"/>
      <c r="AH433"/>
      <c r="AI433" s="394"/>
      <c r="AJ433" s="394"/>
      <c r="AK433" s="394"/>
      <c r="AL433" s="2"/>
      <c r="AM433" s="2"/>
      <c r="AN433"/>
      <c r="AO433"/>
      <c r="AP433" s="394"/>
      <c r="AQ433" s="394"/>
      <c r="AR433" s="175"/>
      <c r="AS433" s="2"/>
      <c r="AT433" s="2"/>
      <c r="AU433"/>
      <c r="AV433" s="2"/>
      <c r="AW433" s="2"/>
      <c r="AX433" s="2"/>
      <c r="AY433" s="2"/>
      <c r="AZ433" s="2"/>
      <c r="BA433" s="2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</row>
    <row r="434" spans="1:99" s="380" customFormat="1" x14ac:dyDescent="0.3">
      <c r="A434"/>
      <c r="B434" s="2"/>
      <c r="C434" s="2"/>
      <c r="D434" s="2"/>
      <c r="E434" s="279"/>
      <c r="F434" s="279"/>
      <c r="G434" s="279"/>
      <c r="H434" s="432"/>
      <c r="L434" s="391"/>
      <c r="R434" s="391"/>
      <c r="T434" s="392"/>
      <c r="U434" s="3"/>
      <c r="V434" s="3"/>
      <c r="W434" s="3"/>
      <c r="X434" s="57"/>
      <c r="Y434" s="1"/>
      <c r="Z434"/>
      <c r="AA434"/>
      <c r="AB434"/>
      <c r="AC434"/>
      <c r="AD434" s="57"/>
      <c r="AE434" s="393"/>
      <c r="AF434" s="393"/>
      <c r="AG434"/>
      <c r="AH434"/>
      <c r="AI434" s="394"/>
      <c r="AJ434" s="394"/>
      <c r="AK434" s="394"/>
      <c r="AL434" s="2"/>
      <c r="AM434" s="2"/>
      <c r="AN434"/>
      <c r="AO434"/>
      <c r="AP434" s="394"/>
      <c r="AQ434" s="394"/>
      <c r="AR434" s="175"/>
      <c r="AS434" s="2"/>
      <c r="AT434" s="2"/>
      <c r="AU434"/>
      <c r="AV434" s="2"/>
      <c r="AW434" s="2"/>
      <c r="AX434" s="2"/>
      <c r="AY434" s="2"/>
      <c r="AZ434" s="2"/>
      <c r="BA434" s="2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</row>
    <row r="435" spans="1:99" s="380" customFormat="1" x14ac:dyDescent="0.3">
      <c r="A435"/>
      <c r="B435" s="2"/>
      <c r="C435" s="2"/>
      <c r="D435" s="2"/>
      <c r="E435" s="279"/>
      <c r="F435" s="279"/>
      <c r="G435" s="279"/>
      <c r="H435" s="432"/>
      <c r="L435" s="391"/>
      <c r="R435" s="391"/>
      <c r="T435" s="392"/>
      <c r="U435" s="3"/>
      <c r="V435" s="3"/>
      <c r="W435" s="3"/>
      <c r="X435" s="57"/>
      <c r="Y435" s="1"/>
      <c r="Z435"/>
      <c r="AA435"/>
      <c r="AB435"/>
      <c r="AC435"/>
      <c r="AD435" s="57"/>
      <c r="AE435" s="393"/>
      <c r="AF435" s="393"/>
      <c r="AG435"/>
      <c r="AH435"/>
      <c r="AI435" s="394"/>
      <c r="AJ435" s="394"/>
      <c r="AK435" s="394"/>
      <c r="AL435" s="2"/>
      <c r="AM435" s="2"/>
      <c r="AN435"/>
      <c r="AO435"/>
      <c r="AP435" s="394"/>
      <c r="AQ435" s="394"/>
      <c r="AR435" s="175"/>
      <c r="AS435" s="2"/>
      <c r="AT435" s="2"/>
      <c r="AU435"/>
      <c r="AV435" s="2"/>
      <c r="AW435" s="2"/>
      <c r="AX435" s="2"/>
      <c r="AY435" s="2"/>
      <c r="AZ435" s="2"/>
      <c r="BA435" s="2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</row>
    <row r="436" spans="1:99" s="380" customFormat="1" x14ac:dyDescent="0.3">
      <c r="A436"/>
      <c r="B436" s="2"/>
      <c r="C436" s="2"/>
      <c r="D436" s="2"/>
      <c r="E436" s="279"/>
      <c r="F436" s="279"/>
      <c r="G436" s="279"/>
      <c r="H436" s="432"/>
      <c r="L436" s="391"/>
      <c r="R436" s="391"/>
      <c r="T436" s="392"/>
      <c r="U436" s="3"/>
      <c r="V436" s="3"/>
      <c r="W436" s="3"/>
      <c r="X436" s="57"/>
      <c r="Y436" s="1"/>
      <c r="Z436"/>
      <c r="AA436"/>
      <c r="AB436"/>
      <c r="AC436"/>
      <c r="AD436" s="57"/>
      <c r="AE436" s="393"/>
      <c r="AF436" s="393"/>
      <c r="AG436"/>
      <c r="AH436"/>
      <c r="AI436" s="394"/>
      <c r="AJ436" s="394"/>
      <c r="AK436" s="394"/>
      <c r="AL436" s="2"/>
      <c r="AM436" s="2"/>
      <c r="AN436"/>
      <c r="AO436"/>
      <c r="AP436" s="394"/>
      <c r="AQ436" s="394"/>
      <c r="AR436" s="175"/>
      <c r="AS436" s="2"/>
      <c r="AT436" s="2"/>
      <c r="AU436"/>
      <c r="AV436" s="2"/>
      <c r="AW436" s="2"/>
      <c r="AX436" s="2"/>
      <c r="AY436" s="2"/>
      <c r="AZ436" s="2"/>
      <c r="BA436" s="2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</row>
    <row r="437" spans="1:99" s="380" customFormat="1" x14ac:dyDescent="0.3">
      <c r="A437"/>
      <c r="B437" s="2"/>
      <c r="C437" s="2"/>
      <c r="D437" s="2"/>
      <c r="E437" s="279"/>
      <c r="F437" s="279"/>
      <c r="G437" s="279"/>
      <c r="H437" s="432"/>
      <c r="L437" s="391"/>
      <c r="R437" s="391"/>
      <c r="T437" s="392"/>
      <c r="U437" s="3"/>
      <c r="V437" s="3"/>
      <c r="W437" s="3"/>
      <c r="X437" s="57"/>
      <c r="Y437" s="1"/>
      <c r="Z437"/>
      <c r="AA437"/>
      <c r="AB437"/>
      <c r="AC437"/>
      <c r="AD437" s="57"/>
      <c r="AE437" s="393"/>
      <c r="AF437" s="393"/>
      <c r="AG437"/>
      <c r="AH437"/>
      <c r="AI437" s="394"/>
      <c r="AJ437" s="394"/>
      <c r="AK437" s="394"/>
      <c r="AL437" s="2"/>
      <c r="AM437" s="2"/>
      <c r="AN437"/>
      <c r="AO437"/>
      <c r="AP437" s="394"/>
      <c r="AQ437" s="394"/>
      <c r="AR437" s="175"/>
      <c r="AS437" s="2"/>
      <c r="AT437" s="2"/>
      <c r="AU437"/>
      <c r="AV437" s="2"/>
      <c r="AW437" s="2"/>
      <c r="AX437" s="2"/>
      <c r="AY437" s="2"/>
      <c r="AZ437" s="2"/>
      <c r="BA437" s="2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</row>
    <row r="438" spans="1:99" s="380" customFormat="1" x14ac:dyDescent="0.3">
      <c r="A438"/>
      <c r="B438" s="2"/>
      <c r="C438" s="2"/>
      <c r="D438" s="2"/>
      <c r="E438" s="279"/>
      <c r="F438" s="279"/>
      <c r="G438" s="279"/>
      <c r="H438" s="432"/>
      <c r="L438" s="391"/>
      <c r="R438" s="391"/>
      <c r="T438" s="392"/>
      <c r="U438" s="3"/>
      <c r="V438" s="3"/>
      <c r="W438" s="3"/>
      <c r="X438" s="57"/>
      <c r="Y438" s="1"/>
      <c r="Z438"/>
      <c r="AA438"/>
      <c r="AB438"/>
      <c r="AC438"/>
      <c r="AD438" s="57"/>
      <c r="AE438" s="393"/>
      <c r="AF438" s="393"/>
      <c r="AG438"/>
      <c r="AH438"/>
      <c r="AI438" s="394"/>
      <c r="AJ438" s="394"/>
      <c r="AK438" s="394"/>
      <c r="AL438" s="2"/>
      <c r="AM438" s="2"/>
      <c r="AN438"/>
      <c r="AO438"/>
      <c r="AP438" s="394"/>
      <c r="AQ438" s="394"/>
      <c r="AR438" s="175"/>
      <c r="AS438" s="2"/>
      <c r="AT438" s="2"/>
      <c r="AU438"/>
      <c r="AV438" s="2"/>
      <c r="AW438" s="2"/>
      <c r="AX438" s="2"/>
      <c r="AY438" s="2"/>
      <c r="AZ438" s="2"/>
      <c r="BA438" s="2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</row>
    <row r="439" spans="1:99" s="380" customFormat="1" x14ac:dyDescent="0.3">
      <c r="A439"/>
      <c r="B439" s="2"/>
      <c r="C439" s="2"/>
      <c r="D439" s="2"/>
      <c r="E439" s="279"/>
      <c r="F439" s="279"/>
      <c r="G439" s="279"/>
      <c r="H439" s="432"/>
      <c r="L439" s="391"/>
      <c r="R439" s="391"/>
      <c r="T439" s="392"/>
      <c r="U439" s="3"/>
      <c r="V439" s="3"/>
      <c r="W439" s="3"/>
      <c r="X439" s="57"/>
      <c r="Y439" s="1"/>
      <c r="Z439"/>
      <c r="AA439"/>
      <c r="AB439"/>
      <c r="AC439"/>
      <c r="AD439" s="57"/>
      <c r="AE439" s="393"/>
      <c r="AF439" s="393"/>
      <c r="AG439"/>
      <c r="AH439"/>
      <c r="AI439" s="394"/>
      <c r="AJ439" s="394"/>
      <c r="AK439" s="394"/>
      <c r="AL439" s="2"/>
      <c r="AM439" s="2"/>
      <c r="AN439"/>
      <c r="AO439"/>
      <c r="AP439" s="394"/>
      <c r="AQ439" s="394"/>
      <c r="AR439" s="175"/>
      <c r="AS439" s="2"/>
      <c r="AT439" s="2"/>
      <c r="AU439"/>
      <c r="AV439" s="2"/>
      <c r="AW439" s="2"/>
      <c r="AX439" s="2"/>
      <c r="AY439" s="2"/>
      <c r="AZ439" s="2"/>
      <c r="BA439" s="2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</row>
    <row r="440" spans="1:99" s="380" customFormat="1" x14ac:dyDescent="0.3">
      <c r="A440"/>
      <c r="B440" s="2"/>
      <c r="C440" s="2"/>
      <c r="D440" s="2"/>
      <c r="E440" s="279"/>
      <c r="F440" s="279"/>
      <c r="G440" s="279"/>
      <c r="H440" s="432"/>
      <c r="L440" s="391"/>
      <c r="R440" s="391"/>
      <c r="T440" s="392"/>
      <c r="U440" s="3"/>
      <c r="V440" s="3"/>
      <c r="W440" s="3"/>
      <c r="X440" s="57"/>
      <c r="Y440" s="1"/>
      <c r="Z440"/>
      <c r="AA440"/>
      <c r="AB440"/>
      <c r="AC440"/>
      <c r="AD440" s="57"/>
      <c r="AE440" s="393"/>
      <c r="AF440" s="393"/>
      <c r="AG440"/>
      <c r="AH440"/>
      <c r="AI440" s="394"/>
      <c r="AJ440" s="394"/>
      <c r="AK440" s="394"/>
      <c r="AL440" s="2"/>
      <c r="AM440" s="2"/>
      <c r="AN440"/>
      <c r="AO440"/>
      <c r="AP440" s="394"/>
      <c r="AQ440" s="394"/>
      <c r="AR440" s="175"/>
      <c r="AS440" s="2"/>
      <c r="AT440" s="2"/>
      <c r="AU440"/>
      <c r="AV440" s="2"/>
      <c r="AW440" s="2"/>
      <c r="AX440" s="2"/>
      <c r="AY440" s="2"/>
      <c r="AZ440" s="2"/>
      <c r="BA440" s="2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</row>
    <row r="441" spans="1:99" s="380" customFormat="1" x14ac:dyDescent="0.3">
      <c r="A441"/>
      <c r="B441" s="2"/>
      <c r="C441" s="2"/>
      <c r="D441" s="2"/>
      <c r="E441" s="279"/>
      <c r="F441" s="279"/>
      <c r="G441" s="279"/>
      <c r="H441" s="431"/>
      <c r="L441" s="391"/>
      <c r="R441" s="391"/>
      <c r="T441" s="392"/>
      <c r="U441" s="3"/>
      <c r="V441" s="3"/>
      <c r="W441" s="3"/>
      <c r="X441" s="57"/>
      <c r="Y441" s="1"/>
      <c r="Z441"/>
      <c r="AA441"/>
      <c r="AB441"/>
      <c r="AC441"/>
      <c r="AD441" s="57"/>
      <c r="AE441" s="393"/>
      <c r="AF441" s="393"/>
      <c r="AG441"/>
      <c r="AH441"/>
      <c r="AI441" s="394"/>
      <c r="AJ441" s="394"/>
      <c r="AK441" s="394"/>
      <c r="AL441" s="2"/>
      <c r="AM441" s="2"/>
      <c r="AN441"/>
      <c r="AO441"/>
      <c r="AP441" s="394"/>
      <c r="AQ441" s="394"/>
      <c r="AR441" s="175"/>
      <c r="AS441" s="2"/>
      <c r="AT441" s="2"/>
      <c r="AU441"/>
      <c r="AV441" s="2"/>
      <c r="AW441" s="2"/>
      <c r="AX441" s="2"/>
      <c r="AY441" s="2"/>
      <c r="AZ441" s="2"/>
      <c r="BA441" s="2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</row>
    <row r="442" spans="1:99" s="380" customFormat="1" x14ac:dyDescent="0.3">
      <c r="A442"/>
      <c r="B442" s="2"/>
      <c r="C442" s="2"/>
      <c r="D442" s="2"/>
      <c r="E442" s="279"/>
      <c r="F442" s="279"/>
      <c r="G442" s="279"/>
      <c r="H442" s="431"/>
      <c r="L442" s="391"/>
      <c r="R442" s="391"/>
      <c r="T442" s="392"/>
      <c r="U442" s="3"/>
      <c r="V442" s="3"/>
      <c r="W442" s="3"/>
      <c r="X442" s="57"/>
      <c r="Y442" s="1"/>
      <c r="Z442"/>
      <c r="AA442"/>
      <c r="AB442"/>
      <c r="AC442"/>
      <c r="AD442" s="57"/>
      <c r="AE442" s="393"/>
      <c r="AF442" s="393"/>
      <c r="AG442"/>
      <c r="AH442"/>
      <c r="AI442" s="394"/>
      <c r="AJ442" s="394"/>
      <c r="AK442" s="394"/>
      <c r="AL442" s="2"/>
      <c r="AM442" s="2"/>
      <c r="AN442"/>
      <c r="AO442"/>
      <c r="AP442" s="394"/>
      <c r="AQ442" s="394"/>
      <c r="AR442" s="175"/>
      <c r="AS442" s="2"/>
      <c r="AT442" s="2"/>
      <c r="AU442"/>
      <c r="AV442" s="2"/>
      <c r="AW442" s="2"/>
      <c r="AX442" s="2"/>
      <c r="AY442" s="2"/>
      <c r="AZ442" s="2"/>
      <c r="BA442" s="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</row>
    <row r="443" spans="1:99" s="380" customFormat="1" x14ac:dyDescent="0.3">
      <c r="A443"/>
      <c r="B443" s="2"/>
      <c r="C443" s="2"/>
      <c r="D443" s="2"/>
      <c r="E443" s="279"/>
      <c r="F443" s="279"/>
      <c r="G443" s="279"/>
      <c r="H443" s="431"/>
      <c r="L443" s="391"/>
      <c r="R443" s="391"/>
      <c r="T443" s="392"/>
      <c r="U443" s="3"/>
      <c r="V443" s="3"/>
      <c r="W443" s="3"/>
      <c r="X443" s="57"/>
      <c r="Y443" s="1"/>
      <c r="Z443"/>
      <c r="AA443"/>
      <c r="AB443"/>
      <c r="AC443"/>
      <c r="AD443" s="57"/>
      <c r="AE443" s="393"/>
      <c r="AF443" s="393"/>
      <c r="AG443"/>
      <c r="AH443"/>
      <c r="AI443" s="394"/>
      <c r="AJ443" s="394"/>
      <c r="AK443" s="394"/>
      <c r="AL443" s="2"/>
      <c r="AM443" s="2"/>
      <c r="AN443"/>
      <c r="AO443"/>
      <c r="AP443" s="394"/>
      <c r="AQ443" s="394"/>
      <c r="AR443" s="175"/>
      <c r="AS443" s="2"/>
      <c r="AT443" s="2"/>
      <c r="AU443"/>
      <c r="AV443" s="2"/>
      <c r="AW443" s="2"/>
      <c r="AX443" s="2"/>
      <c r="AY443" s="2"/>
      <c r="AZ443" s="2"/>
      <c r="BA443" s="2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</row>
    <row r="444" spans="1:99" s="380" customFormat="1" x14ac:dyDescent="0.3">
      <c r="A444"/>
      <c r="B444" s="2"/>
      <c r="C444" s="2"/>
      <c r="D444" s="2"/>
      <c r="E444" s="279"/>
      <c r="F444" s="279"/>
      <c r="G444" s="279"/>
      <c r="H444" s="431"/>
      <c r="L444" s="391"/>
      <c r="R444" s="391"/>
      <c r="T444" s="392"/>
      <c r="U444" s="3"/>
      <c r="V444" s="3"/>
      <c r="W444" s="3"/>
      <c r="X444" s="57"/>
      <c r="Y444" s="1"/>
      <c r="Z444"/>
      <c r="AA444"/>
      <c r="AB444"/>
      <c r="AC444"/>
      <c r="AD444" s="57"/>
      <c r="AE444" s="393"/>
      <c r="AF444" s="393"/>
      <c r="AG444"/>
      <c r="AH444"/>
      <c r="AI444" s="394"/>
      <c r="AJ444" s="394"/>
      <c r="AK444" s="394"/>
      <c r="AL444" s="2"/>
      <c r="AM444" s="2"/>
      <c r="AN444"/>
      <c r="AO444"/>
      <c r="AP444" s="394"/>
      <c r="AQ444" s="394"/>
      <c r="AR444" s="175"/>
      <c r="AS444" s="2"/>
      <c r="AT444" s="2"/>
      <c r="AU444"/>
      <c r="AV444" s="2"/>
      <c r="AW444" s="2"/>
      <c r="AX444" s="2"/>
      <c r="AY444" s="2"/>
      <c r="AZ444" s="2"/>
      <c r="BA444" s="2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</row>
    <row r="445" spans="1:99" s="380" customFormat="1" x14ac:dyDescent="0.3">
      <c r="A445"/>
      <c r="B445" s="2"/>
      <c r="C445" s="2"/>
      <c r="D445" s="2"/>
      <c r="E445" s="279"/>
      <c r="F445" s="279"/>
      <c r="G445" s="279"/>
      <c r="H445" s="431"/>
      <c r="L445" s="391"/>
      <c r="R445" s="391"/>
      <c r="T445" s="392"/>
      <c r="U445" s="3"/>
      <c r="V445" s="3"/>
      <c r="W445" s="3"/>
      <c r="X445" s="57"/>
      <c r="Y445" s="1"/>
      <c r="Z445"/>
      <c r="AA445"/>
      <c r="AB445"/>
      <c r="AC445"/>
      <c r="AD445" s="57"/>
      <c r="AE445" s="393"/>
      <c r="AF445" s="393"/>
      <c r="AG445"/>
      <c r="AH445"/>
      <c r="AI445" s="394"/>
      <c r="AJ445" s="394"/>
      <c r="AK445" s="394"/>
      <c r="AL445" s="2"/>
      <c r="AM445" s="2"/>
      <c r="AN445"/>
      <c r="AO445"/>
      <c r="AP445" s="394"/>
      <c r="AQ445" s="394"/>
      <c r="AR445" s="175"/>
      <c r="AS445" s="2"/>
      <c r="AT445" s="2"/>
      <c r="AU445"/>
      <c r="AV445" s="2"/>
      <c r="AW445" s="2"/>
      <c r="AX445" s="2"/>
      <c r="AY445" s="2"/>
      <c r="AZ445" s="2"/>
      <c r="BA445" s="2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</row>
    <row r="446" spans="1:99" s="380" customFormat="1" x14ac:dyDescent="0.3">
      <c r="A446"/>
      <c r="B446" s="2"/>
      <c r="C446" s="2"/>
      <c r="D446" s="2"/>
      <c r="E446" s="279"/>
      <c r="F446" s="279"/>
      <c r="G446" s="279"/>
      <c r="H446" s="431"/>
      <c r="L446" s="391"/>
      <c r="R446" s="391"/>
      <c r="T446" s="392"/>
      <c r="U446" s="3"/>
      <c r="V446" s="3"/>
      <c r="W446" s="3"/>
      <c r="X446" s="57"/>
      <c r="Y446" s="1"/>
      <c r="Z446"/>
      <c r="AA446"/>
      <c r="AB446"/>
      <c r="AC446"/>
      <c r="AD446" s="57"/>
      <c r="AE446" s="393"/>
      <c r="AF446" s="393"/>
      <c r="AG446"/>
      <c r="AH446"/>
      <c r="AI446" s="394"/>
      <c r="AJ446" s="394"/>
      <c r="AK446" s="394"/>
      <c r="AL446" s="2"/>
      <c r="AM446" s="2"/>
      <c r="AN446"/>
      <c r="AO446"/>
      <c r="AP446" s="394"/>
      <c r="AQ446" s="394"/>
      <c r="AR446" s="175"/>
      <c r="AS446" s="2"/>
      <c r="AT446" s="2"/>
      <c r="AU446"/>
      <c r="AV446" s="2"/>
      <c r="AW446" s="2"/>
      <c r="AX446" s="2"/>
      <c r="AY446" s="2"/>
      <c r="AZ446" s="2"/>
      <c r="BA446" s="2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</row>
    <row r="447" spans="1:99" s="380" customFormat="1" x14ac:dyDescent="0.3">
      <c r="A447"/>
      <c r="B447" s="2"/>
      <c r="C447" s="2"/>
      <c r="D447" s="2"/>
      <c r="E447" s="279"/>
      <c r="F447" s="279"/>
      <c r="G447" s="279"/>
      <c r="H447" s="431"/>
      <c r="L447" s="391"/>
      <c r="R447" s="391"/>
      <c r="T447" s="392"/>
      <c r="U447" s="3"/>
      <c r="V447" s="3"/>
      <c r="W447" s="3"/>
      <c r="X447" s="57"/>
      <c r="Y447" s="1"/>
      <c r="Z447"/>
      <c r="AA447"/>
      <c r="AB447"/>
      <c r="AC447"/>
      <c r="AD447" s="57"/>
      <c r="AE447" s="393"/>
      <c r="AF447" s="393"/>
      <c r="AG447"/>
      <c r="AH447"/>
      <c r="AI447" s="394"/>
      <c r="AJ447" s="394"/>
      <c r="AK447" s="394"/>
      <c r="AL447" s="2"/>
      <c r="AM447" s="2"/>
      <c r="AN447"/>
      <c r="AO447"/>
      <c r="AP447" s="394"/>
      <c r="AQ447" s="394"/>
      <c r="AR447" s="175"/>
      <c r="AS447" s="2"/>
      <c r="AT447" s="2"/>
      <c r="AU447"/>
      <c r="AV447" s="2"/>
      <c r="AW447" s="2"/>
      <c r="AX447" s="2"/>
      <c r="AY447" s="2"/>
      <c r="AZ447" s="2"/>
      <c r="BA447" s="2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</row>
    <row r="448" spans="1:99" s="380" customFormat="1" x14ac:dyDescent="0.3">
      <c r="A448"/>
      <c r="B448" s="2"/>
      <c r="C448" s="2"/>
      <c r="D448" s="2"/>
      <c r="E448" s="279"/>
      <c r="F448" s="279"/>
      <c r="G448" s="279"/>
      <c r="H448" s="431"/>
      <c r="L448" s="391"/>
      <c r="R448" s="391"/>
      <c r="T448" s="392"/>
      <c r="U448" s="3"/>
      <c r="V448" s="3"/>
      <c r="W448" s="3"/>
      <c r="X448" s="57"/>
      <c r="Y448" s="1"/>
      <c r="Z448"/>
      <c r="AA448"/>
      <c r="AB448"/>
      <c r="AC448"/>
      <c r="AD448" s="57"/>
      <c r="AE448" s="393"/>
      <c r="AF448" s="393"/>
      <c r="AG448"/>
      <c r="AH448"/>
      <c r="AI448" s="394"/>
      <c r="AJ448" s="394"/>
      <c r="AK448" s="394"/>
      <c r="AL448" s="2"/>
      <c r="AM448" s="2"/>
      <c r="AN448"/>
      <c r="AO448"/>
      <c r="AP448" s="394"/>
      <c r="AQ448" s="394"/>
      <c r="AR448" s="175"/>
      <c r="AS448" s="2"/>
      <c r="AT448" s="2"/>
      <c r="AU448"/>
      <c r="AV448" s="2"/>
      <c r="AW448" s="2"/>
      <c r="AX448" s="2"/>
      <c r="AY448" s="2"/>
      <c r="AZ448" s="2"/>
      <c r="BA448" s="2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</row>
    <row r="449" spans="1:99" s="380" customFormat="1" x14ac:dyDescent="0.3">
      <c r="A449"/>
      <c r="B449" s="2"/>
      <c r="C449" s="2"/>
      <c r="D449" s="2"/>
      <c r="E449" s="279"/>
      <c r="F449" s="279"/>
      <c r="G449" s="279"/>
      <c r="H449" s="431"/>
      <c r="L449" s="391"/>
      <c r="R449" s="391"/>
      <c r="T449" s="392"/>
      <c r="U449" s="3"/>
      <c r="V449" s="3"/>
      <c r="W449" s="3"/>
      <c r="X449" s="57"/>
      <c r="Y449" s="1"/>
      <c r="Z449"/>
      <c r="AA449"/>
      <c r="AB449"/>
      <c r="AC449"/>
      <c r="AD449" s="57"/>
      <c r="AE449" s="393"/>
      <c r="AF449" s="393"/>
      <c r="AG449"/>
      <c r="AH449"/>
      <c r="AI449" s="394"/>
      <c r="AJ449" s="394"/>
      <c r="AK449" s="394"/>
      <c r="AL449" s="2"/>
      <c r="AM449" s="2"/>
      <c r="AN449"/>
      <c r="AO449"/>
      <c r="AP449" s="394"/>
      <c r="AQ449" s="394"/>
      <c r="AR449" s="175"/>
      <c r="AS449" s="2"/>
      <c r="AT449" s="2"/>
      <c r="AU449"/>
      <c r="AV449" s="2"/>
      <c r="AW449" s="2"/>
      <c r="AX449" s="2"/>
      <c r="AY449" s="2"/>
      <c r="AZ449" s="2"/>
      <c r="BA449" s="2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</row>
    <row r="450" spans="1:99" s="380" customFormat="1" x14ac:dyDescent="0.3">
      <c r="A450"/>
      <c r="B450" s="2"/>
      <c r="C450" s="2"/>
      <c r="D450" s="2"/>
      <c r="E450" s="279"/>
      <c r="F450" s="279"/>
      <c r="G450" s="279"/>
      <c r="H450" s="431"/>
      <c r="L450" s="391"/>
      <c r="R450" s="391"/>
      <c r="T450" s="392"/>
      <c r="U450" s="3"/>
      <c r="V450" s="3"/>
      <c r="W450" s="3"/>
      <c r="X450" s="57"/>
      <c r="Y450" s="1"/>
      <c r="Z450"/>
      <c r="AA450"/>
      <c r="AB450"/>
      <c r="AC450"/>
      <c r="AD450" s="57"/>
      <c r="AE450" s="393"/>
      <c r="AF450" s="393"/>
      <c r="AG450"/>
      <c r="AH450"/>
      <c r="AI450" s="394"/>
      <c r="AJ450" s="394"/>
      <c r="AK450" s="394"/>
      <c r="AL450" s="2"/>
      <c r="AM450" s="2"/>
      <c r="AN450"/>
      <c r="AO450"/>
      <c r="AP450" s="394"/>
      <c r="AQ450" s="394"/>
      <c r="AR450" s="175"/>
      <c r="AS450" s="2"/>
      <c r="AT450" s="2"/>
      <c r="AU450"/>
      <c r="AV450" s="2"/>
      <c r="AW450" s="2"/>
      <c r="AX450" s="2"/>
      <c r="AY450" s="2"/>
      <c r="AZ450" s="2"/>
      <c r="BA450" s="2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</row>
    <row r="451" spans="1:99" s="380" customFormat="1" x14ac:dyDescent="0.3">
      <c r="A451"/>
      <c r="B451" s="2"/>
      <c r="C451" s="2"/>
      <c r="D451" s="2"/>
      <c r="E451" s="279"/>
      <c r="F451" s="279"/>
      <c r="G451" s="279"/>
      <c r="H451" s="431"/>
      <c r="L451" s="391"/>
      <c r="R451" s="391"/>
      <c r="T451" s="392"/>
      <c r="U451" s="3"/>
      <c r="V451" s="3"/>
      <c r="W451" s="3"/>
      <c r="X451" s="57"/>
      <c r="Y451" s="1"/>
      <c r="Z451"/>
      <c r="AA451"/>
      <c r="AB451"/>
      <c r="AC451"/>
      <c r="AD451" s="57"/>
      <c r="AE451" s="393"/>
      <c r="AF451" s="393"/>
      <c r="AG451"/>
      <c r="AH451"/>
      <c r="AI451" s="394"/>
      <c r="AJ451" s="394"/>
      <c r="AK451" s="394"/>
      <c r="AL451" s="2"/>
      <c r="AM451" s="2"/>
      <c r="AN451"/>
      <c r="AO451"/>
      <c r="AP451" s="394"/>
      <c r="AQ451" s="394"/>
      <c r="AR451" s="175"/>
      <c r="AS451" s="2"/>
      <c r="AT451" s="2"/>
      <c r="AU451"/>
      <c r="AV451" s="2"/>
      <c r="AW451" s="2"/>
      <c r="AX451" s="2"/>
      <c r="AY451" s="2"/>
      <c r="AZ451" s="2"/>
      <c r="BA451" s="2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</row>
    <row r="452" spans="1:99" s="380" customFormat="1" x14ac:dyDescent="0.3">
      <c r="A452"/>
      <c r="B452" s="2"/>
      <c r="C452" s="2"/>
      <c r="D452" s="2"/>
      <c r="E452" s="279"/>
      <c r="F452" s="279"/>
      <c r="G452" s="279"/>
      <c r="H452" s="431"/>
      <c r="L452" s="391"/>
      <c r="R452" s="391"/>
      <c r="T452" s="392"/>
      <c r="U452" s="3"/>
      <c r="V452" s="3"/>
      <c r="W452" s="3"/>
      <c r="X452" s="57"/>
      <c r="Y452" s="1"/>
      <c r="Z452"/>
      <c r="AA452"/>
      <c r="AB452"/>
      <c r="AC452"/>
      <c r="AD452" s="57"/>
      <c r="AE452" s="393"/>
      <c r="AF452" s="393"/>
      <c r="AG452"/>
      <c r="AH452"/>
      <c r="AI452" s="394"/>
      <c r="AJ452" s="394"/>
      <c r="AK452" s="394"/>
      <c r="AL452" s="2"/>
      <c r="AM452" s="2"/>
      <c r="AN452"/>
      <c r="AO452"/>
      <c r="AP452" s="394"/>
      <c r="AQ452" s="394"/>
      <c r="AR452" s="175"/>
      <c r="AS452" s="2"/>
      <c r="AT452" s="2"/>
      <c r="AU452"/>
      <c r="AV452" s="2"/>
      <c r="AW452" s="2"/>
      <c r="AX452" s="2"/>
      <c r="AY452" s="2"/>
      <c r="AZ452" s="2"/>
      <c r="BA452" s="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</row>
    <row r="453" spans="1:99" s="380" customFormat="1" x14ac:dyDescent="0.3">
      <c r="A453"/>
      <c r="B453" s="2"/>
      <c r="C453" s="2"/>
      <c r="D453" s="2"/>
      <c r="E453" s="279"/>
      <c r="F453" s="279"/>
      <c r="G453" s="279"/>
      <c r="H453" s="431"/>
      <c r="L453" s="391"/>
      <c r="R453" s="391"/>
      <c r="T453" s="392"/>
      <c r="U453" s="3"/>
      <c r="V453" s="3"/>
      <c r="W453" s="3"/>
      <c r="X453" s="57"/>
      <c r="Y453" s="1"/>
      <c r="Z453"/>
      <c r="AA453"/>
      <c r="AB453"/>
      <c r="AC453"/>
      <c r="AD453" s="57"/>
      <c r="AE453" s="393"/>
      <c r="AF453" s="393"/>
      <c r="AG453"/>
      <c r="AH453"/>
      <c r="AI453" s="394"/>
      <c r="AJ453" s="394"/>
      <c r="AK453" s="394"/>
      <c r="AL453" s="2"/>
      <c r="AM453" s="2"/>
      <c r="AN453"/>
      <c r="AO453"/>
      <c r="AP453" s="394"/>
      <c r="AQ453" s="394"/>
      <c r="AR453" s="175"/>
      <c r="AS453" s="2"/>
      <c r="AT453" s="2"/>
      <c r="AU453"/>
      <c r="AV453" s="2"/>
      <c r="AW453" s="2"/>
      <c r="AX453" s="2"/>
      <c r="AY453" s="2"/>
      <c r="AZ453" s="2"/>
      <c r="BA453" s="2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</row>
    <row r="454" spans="1:99" s="380" customFormat="1" x14ac:dyDescent="0.3">
      <c r="A454"/>
      <c r="B454" s="2"/>
      <c r="C454" s="2"/>
      <c r="D454" s="2"/>
      <c r="E454" s="279"/>
      <c r="F454" s="279"/>
      <c r="G454" s="279"/>
      <c r="H454" s="431"/>
      <c r="L454" s="391"/>
      <c r="R454" s="391"/>
      <c r="T454" s="392"/>
      <c r="U454" s="3"/>
      <c r="V454" s="3"/>
      <c r="W454" s="3"/>
      <c r="X454" s="57"/>
      <c r="Y454" s="1"/>
      <c r="Z454"/>
      <c r="AA454"/>
      <c r="AB454"/>
      <c r="AC454"/>
      <c r="AD454" s="57"/>
      <c r="AE454" s="393"/>
      <c r="AF454" s="393"/>
      <c r="AG454"/>
      <c r="AH454"/>
      <c r="AI454" s="394"/>
      <c r="AJ454" s="394"/>
      <c r="AK454" s="394"/>
      <c r="AL454" s="2"/>
      <c r="AM454" s="2"/>
      <c r="AN454"/>
      <c r="AO454"/>
      <c r="AP454" s="394"/>
      <c r="AQ454" s="394"/>
      <c r="AR454" s="175"/>
      <c r="AS454" s="2"/>
      <c r="AT454" s="2"/>
      <c r="AU454"/>
      <c r="AV454" s="2"/>
      <c r="AW454" s="2"/>
      <c r="AX454" s="2"/>
      <c r="AY454" s="2"/>
      <c r="AZ454" s="2"/>
      <c r="BA454" s="2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</row>
    <row r="455" spans="1:99" s="380" customFormat="1" x14ac:dyDescent="0.3">
      <c r="A455"/>
      <c r="B455" s="2"/>
      <c r="C455" s="2"/>
      <c r="D455" s="2"/>
      <c r="E455" s="279"/>
      <c r="F455" s="279"/>
      <c r="G455" s="279"/>
      <c r="H455" s="431"/>
      <c r="L455" s="391"/>
      <c r="R455" s="391"/>
      <c r="T455" s="392"/>
      <c r="U455" s="3"/>
      <c r="V455" s="3"/>
      <c r="W455" s="3"/>
      <c r="X455" s="57"/>
      <c r="Y455" s="1"/>
      <c r="Z455"/>
      <c r="AA455"/>
      <c r="AB455"/>
      <c r="AC455"/>
      <c r="AD455" s="57"/>
      <c r="AE455" s="393"/>
      <c r="AF455" s="393"/>
      <c r="AG455"/>
      <c r="AH455"/>
      <c r="AI455" s="394"/>
      <c r="AJ455" s="394"/>
      <c r="AK455" s="394"/>
      <c r="AL455" s="2"/>
      <c r="AM455" s="2"/>
      <c r="AN455"/>
      <c r="AO455"/>
      <c r="AP455" s="394"/>
      <c r="AQ455" s="394"/>
      <c r="AR455" s="175"/>
      <c r="AS455" s="2"/>
      <c r="AT455" s="2"/>
      <c r="AU455"/>
      <c r="AV455" s="2"/>
      <c r="AW455" s="2"/>
      <c r="AX455" s="2"/>
      <c r="AY455" s="2"/>
      <c r="AZ455" s="2"/>
      <c r="BA455" s="2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</row>
    <row r="456" spans="1:99" s="380" customFormat="1" x14ac:dyDescent="0.3">
      <c r="A456"/>
      <c r="B456" s="2"/>
      <c r="C456" s="2"/>
      <c r="D456" s="2"/>
      <c r="E456" s="279"/>
      <c r="F456" s="279"/>
      <c r="G456" s="279"/>
      <c r="H456" s="431"/>
      <c r="L456" s="391"/>
      <c r="R456" s="391"/>
      <c r="T456" s="392"/>
      <c r="U456" s="3"/>
      <c r="V456" s="3"/>
      <c r="W456" s="3"/>
      <c r="X456" s="57"/>
      <c r="Y456" s="1"/>
      <c r="Z456"/>
      <c r="AA456"/>
      <c r="AB456"/>
      <c r="AC456"/>
      <c r="AD456" s="57"/>
      <c r="AE456" s="393"/>
      <c r="AF456" s="393"/>
      <c r="AG456"/>
      <c r="AH456"/>
      <c r="AI456" s="394"/>
      <c r="AJ456" s="394"/>
      <c r="AK456" s="394"/>
      <c r="AL456" s="2"/>
      <c r="AM456" s="2"/>
      <c r="AN456"/>
      <c r="AO456"/>
      <c r="AP456" s="394"/>
      <c r="AQ456" s="394"/>
      <c r="AR456" s="175"/>
      <c r="AS456" s="2"/>
      <c r="AT456" s="2"/>
      <c r="AU456"/>
      <c r="AV456" s="2"/>
      <c r="AW456" s="2"/>
      <c r="AX456" s="2"/>
      <c r="AY456" s="2"/>
      <c r="AZ456" s="2"/>
      <c r="BA456" s="2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</row>
    <row r="457" spans="1:99" s="380" customFormat="1" x14ac:dyDescent="0.3">
      <c r="A457"/>
      <c r="B457" s="2"/>
      <c r="C457" s="2"/>
      <c r="D457" s="2"/>
      <c r="E457" s="279"/>
      <c r="F457" s="279"/>
      <c r="G457" s="279"/>
      <c r="H457" s="431"/>
      <c r="L457" s="391"/>
      <c r="R457" s="391"/>
      <c r="T457" s="392"/>
      <c r="U457" s="3"/>
      <c r="V457" s="3"/>
      <c r="W457" s="3"/>
      <c r="X457" s="57"/>
      <c r="Y457" s="1"/>
      <c r="Z457"/>
      <c r="AA457"/>
      <c r="AB457"/>
      <c r="AC457"/>
      <c r="AD457" s="57"/>
      <c r="AE457" s="393"/>
      <c r="AF457" s="393"/>
      <c r="AG457"/>
      <c r="AH457"/>
      <c r="AI457" s="394"/>
      <c r="AJ457" s="394"/>
      <c r="AK457" s="394"/>
      <c r="AL457" s="2"/>
      <c r="AM457" s="2"/>
      <c r="AN457"/>
      <c r="AO457"/>
      <c r="AP457" s="394"/>
      <c r="AQ457" s="394"/>
      <c r="AR457" s="175"/>
      <c r="AS457" s="2"/>
      <c r="AT457" s="2"/>
      <c r="AU457"/>
      <c r="AV457" s="2"/>
      <c r="AW457" s="2"/>
      <c r="AX457" s="2"/>
      <c r="AY457" s="2"/>
      <c r="AZ457" s="2"/>
      <c r="BA457" s="2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</row>
    <row r="458" spans="1:99" s="380" customFormat="1" x14ac:dyDescent="0.3">
      <c r="A458"/>
      <c r="B458" s="2"/>
      <c r="C458" s="2"/>
      <c r="D458" s="2"/>
      <c r="E458" s="279"/>
      <c r="F458" s="279"/>
      <c r="G458" s="279"/>
      <c r="H458" s="431"/>
      <c r="L458" s="391"/>
      <c r="R458" s="391"/>
      <c r="T458" s="392"/>
      <c r="U458" s="3"/>
      <c r="V458" s="3"/>
      <c r="W458" s="3"/>
      <c r="X458" s="57"/>
      <c r="Y458" s="1"/>
      <c r="Z458"/>
      <c r="AA458"/>
      <c r="AB458"/>
      <c r="AC458"/>
      <c r="AD458" s="57"/>
      <c r="AE458" s="393"/>
      <c r="AF458" s="393"/>
      <c r="AG458"/>
      <c r="AH458"/>
      <c r="AI458" s="394"/>
      <c r="AJ458" s="394"/>
      <c r="AK458" s="394"/>
      <c r="AL458" s="2"/>
      <c r="AM458" s="2"/>
      <c r="AN458"/>
      <c r="AO458"/>
      <c r="AP458" s="394"/>
      <c r="AQ458" s="394"/>
      <c r="AR458" s="175"/>
      <c r="AS458" s="2"/>
      <c r="AT458" s="2"/>
      <c r="AU458"/>
      <c r="AV458" s="2"/>
      <c r="AW458" s="2"/>
      <c r="AX458" s="2"/>
      <c r="AY458" s="2"/>
      <c r="AZ458" s="2"/>
      <c r="BA458" s="2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</row>
    <row r="459" spans="1:99" s="380" customFormat="1" x14ac:dyDescent="0.3">
      <c r="A459"/>
      <c r="B459" s="2"/>
      <c r="C459" s="2"/>
      <c r="D459" s="2"/>
      <c r="E459" s="279"/>
      <c r="F459" s="279"/>
      <c r="G459" s="279"/>
      <c r="H459" s="432"/>
      <c r="L459" s="391"/>
      <c r="R459" s="391"/>
      <c r="T459" s="392"/>
      <c r="U459" s="3"/>
      <c r="V459" s="3"/>
      <c r="W459" s="3"/>
      <c r="X459" s="57"/>
      <c r="Y459" s="1"/>
      <c r="Z459"/>
      <c r="AA459"/>
      <c r="AB459"/>
      <c r="AC459"/>
      <c r="AD459" s="57"/>
      <c r="AE459" s="393"/>
      <c r="AF459" s="393"/>
      <c r="AG459"/>
      <c r="AH459"/>
      <c r="AI459" s="394"/>
      <c r="AJ459" s="394"/>
      <c r="AK459" s="394"/>
      <c r="AL459" s="2"/>
      <c r="AM459" s="2"/>
      <c r="AN459"/>
      <c r="AO459"/>
      <c r="AP459" s="394"/>
      <c r="AQ459" s="394"/>
      <c r="AR459" s="175"/>
      <c r="AS459" s="2"/>
      <c r="AT459" s="2"/>
      <c r="AU459"/>
      <c r="AV459" s="2"/>
      <c r="AW459" s="2"/>
      <c r="AX459" s="2"/>
      <c r="AY459" s="2"/>
      <c r="AZ459" s="2"/>
      <c r="BA459" s="2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</row>
    <row r="460" spans="1:99" s="380" customFormat="1" x14ac:dyDescent="0.3">
      <c r="A460"/>
      <c r="B460" s="2"/>
      <c r="C460" s="2"/>
      <c r="D460" s="2"/>
      <c r="E460" s="279"/>
      <c r="F460" s="279"/>
      <c r="G460" s="279"/>
      <c r="H460" s="432"/>
      <c r="L460" s="391"/>
      <c r="R460" s="391"/>
      <c r="T460" s="392"/>
      <c r="U460" s="3"/>
      <c r="V460" s="3"/>
      <c r="W460" s="3"/>
      <c r="X460" s="57"/>
      <c r="Y460" s="1"/>
      <c r="Z460"/>
      <c r="AA460"/>
      <c r="AB460"/>
      <c r="AC460"/>
      <c r="AD460" s="57"/>
      <c r="AE460" s="393"/>
      <c r="AF460" s="393"/>
      <c r="AG460"/>
      <c r="AH460"/>
      <c r="AI460" s="394"/>
      <c r="AJ460" s="394"/>
      <c r="AK460" s="394"/>
      <c r="AL460" s="2"/>
      <c r="AM460" s="2"/>
      <c r="AN460"/>
      <c r="AO460"/>
      <c r="AP460" s="394"/>
      <c r="AQ460" s="394"/>
      <c r="AR460" s="175"/>
      <c r="AS460" s="2"/>
      <c r="AT460" s="2"/>
      <c r="AU460"/>
      <c r="AV460" s="2"/>
      <c r="AW460" s="2"/>
      <c r="AX460" s="2"/>
      <c r="AY460" s="2"/>
      <c r="AZ460" s="2"/>
      <c r="BA460" s="2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</row>
    <row r="461" spans="1:99" s="380" customFormat="1" x14ac:dyDescent="0.3">
      <c r="A461"/>
      <c r="B461" s="2"/>
      <c r="C461" s="2"/>
      <c r="D461" s="2"/>
      <c r="E461" s="279"/>
      <c r="F461" s="279"/>
      <c r="G461" s="279"/>
      <c r="H461" s="432"/>
      <c r="L461" s="391"/>
      <c r="R461" s="391"/>
      <c r="T461" s="392"/>
      <c r="U461" s="3"/>
      <c r="V461" s="3"/>
      <c r="W461" s="3"/>
      <c r="X461" s="57"/>
      <c r="Y461" s="1"/>
      <c r="Z461"/>
      <c r="AA461"/>
      <c r="AB461"/>
      <c r="AC461"/>
      <c r="AD461" s="57"/>
      <c r="AE461" s="393"/>
      <c r="AF461" s="393"/>
      <c r="AG461"/>
      <c r="AH461"/>
      <c r="AI461" s="394"/>
      <c r="AJ461" s="394"/>
      <c r="AK461" s="394"/>
      <c r="AL461" s="2"/>
      <c r="AM461" s="2"/>
      <c r="AN461"/>
      <c r="AO461"/>
      <c r="AP461" s="394"/>
      <c r="AQ461" s="394"/>
      <c r="AR461" s="175"/>
      <c r="AS461" s="2"/>
      <c r="AT461" s="2"/>
      <c r="AU461"/>
      <c r="AV461" s="2"/>
      <c r="AW461" s="2"/>
      <c r="AX461" s="2"/>
      <c r="AY461" s="2"/>
      <c r="AZ461" s="2"/>
      <c r="BA461" s="2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</row>
    <row r="462" spans="1:99" s="380" customFormat="1" x14ac:dyDescent="0.3">
      <c r="A462"/>
      <c r="B462" s="2"/>
      <c r="C462" s="2"/>
      <c r="D462" s="2"/>
      <c r="E462" s="279"/>
      <c r="F462" s="279"/>
      <c r="G462" s="279"/>
      <c r="H462" s="432"/>
      <c r="L462" s="391"/>
      <c r="R462" s="391"/>
      <c r="T462" s="392"/>
      <c r="U462" s="3"/>
      <c r="V462" s="3"/>
      <c r="W462" s="3"/>
      <c r="X462" s="57"/>
      <c r="Y462" s="1"/>
      <c r="Z462"/>
      <c r="AA462"/>
      <c r="AB462"/>
      <c r="AC462"/>
      <c r="AD462" s="57"/>
      <c r="AE462" s="393"/>
      <c r="AF462" s="393"/>
      <c r="AG462"/>
      <c r="AH462"/>
      <c r="AI462" s="394"/>
      <c r="AJ462" s="394"/>
      <c r="AK462" s="394"/>
      <c r="AL462" s="2"/>
      <c r="AM462" s="2"/>
      <c r="AN462"/>
      <c r="AO462"/>
      <c r="AP462" s="394"/>
      <c r="AQ462" s="394"/>
      <c r="AR462" s="175"/>
      <c r="AS462" s="2"/>
      <c r="AT462" s="2"/>
      <c r="AU462"/>
      <c r="AV462" s="2"/>
      <c r="AW462" s="2"/>
      <c r="AX462" s="2"/>
      <c r="AY462" s="2"/>
      <c r="AZ462" s="2"/>
      <c r="BA462" s="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</row>
    <row r="463" spans="1:99" s="380" customFormat="1" x14ac:dyDescent="0.3">
      <c r="A463"/>
      <c r="B463" s="2"/>
      <c r="C463" s="2"/>
      <c r="D463" s="2"/>
      <c r="E463" s="279"/>
      <c r="F463" s="279"/>
      <c r="G463" s="279"/>
      <c r="H463" s="432"/>
      <c r="L463" s="391"/>
      <c r="R463" s="391"/>
      <c r="T463" s="392"/>
      <c r="U463" s="3"/>
      <c r="V463" s="3"/>
      <c r="W463" s="3"/>
      <c r="X463" s="57"/>
      <c r="Y463" s="1"/>
      <c r="Z463"/>
      <c r="AA463"/>
      <c r="AB463"/>
      <c r="AC463"/>
      <c r="AD463" s="57"/>
      <c r="AE463" s="393"/>
      <c r="AF463" s="393"/>
      <c r="AG463"/>
      <c r="AH463"/>
      <c r="AI463" s="394"/>
      <c r="AJ463" s="394"/>
      <c r="AK463" s="394"/>
      <c r="AL463" s="2"/>
      <c r="AM463" s="2"/>
      <c r="AN463"/>
      <c r="AO463"/>
      <c r="AP463" s="394"/>
      <c r="AQ463" s="394"/>
      <c r="AR463" s="175"/>
      <c r="AS463" s="2"/>
      <c r="AT463" s="2"/>
      <c r="AU463"/>
      <c r="AV463" s="2"/>
      <c r="AW463" s="2"/>
      <c r="AX463" s="2"/>
      <c r="AY463" s="2"/>
      <c r="AZ463" s="2"/>
      <c r="BA463" s="2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</row>
    <row r="464" spans="1:99" s="380" customFormat="1" x14ac:dyDescent="0.3">
      <c r="A464"/>
      <c r="B464" s="2"/>
      <c r="C464" s="2"/>
      <c r="D464" s="2"/>
      <c r="E464" s="279"/>
      <c r="F464" s="279"/>
      <c r="G464" s="279"/>
      <c r="H464" s="432"/>
      <c r="L464" s="391"/>
      <c r="R464" s="391"/>
      <c r="T464" s="392"/>
      <c r="U464" s="3"/>
      <c r="V464" s="3"/>
      <c r="W464" s="3"/>
      <c r="X464" s="57"/>
      <c r="Y464" s="1"/>
      <c r="Z464"/>
      <c r="AA464"/>
      <c r="AB464"/>
      <c r="AC464"/>
      <c r="AD464" s="57"/>
      <c r="AE464" s="393"/>
      <c r="AF464" s="393"/>
      <c r="AG464"/>
      <c r="AH464"/>
      <c r="AI464" s="394"/>
      <c r="AJ464" s="394"/>
      <c r="AK464" s="394"/>
      <c r="AL464" s="2"/>
      <c r="AM464" s="2"/>
      <c r="AN464"/>
      <c r="AO464"/>
      <c r="AP464" s="394"/>
      <c r="AQ464" s="394"/>
      <c r="AR464" s="175"/>
      <c r="AS464" s="2"/>
      <c r="AT464" s="2"/>
      <c r="AU464"/>
      <c r="AV464" s="2"/>
      <c r="AW464" s="2"/>
      <c r="AX464" s="2"/>
      <c r="AY464" s="2"/>
      <c r="AZ464" s="2"/>
      <c r="BA464" s="2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</row>
    <row r="465" spans="1:99" s="380" customFormat="1" x14ac:dyDescent="0.3">
      <c r="A465"/>
      <c r="B465" s="2"/>
      <c r="C465" s="2"/>
      <c r="D465" s="2"/>
      <c r="E465" s="279"/>
      <c r="F465" s="279"/>
      <c r="G465" s="279"/>
      <c r="H465" s="432"/>
      <c r="L465" s="391"/>
      <c r="R465" s="391"/>
      <c r="T465" s="392"/>
      <c r="U465" s="3"/>
      <c r="V465" s="3"/>
      <c r="W465" s="3"/>
      <c r="X465" s="57"/>
      <c r="Y465" s="1"/>
      <c r="Z465"/>
      <c r="AA465"/>
      <c r="AB465"/>
      <c r="AC465"/>
      <c r="AD465" s="57"/>
      <c r="AE465" s="393"/>
      <c r="AF465" s="393"/>
      <c r="AG465"/>
      <c r="AH465"/>
      <c r="AI465" s="394"/>
      <c r="AJ465" s="394"/>
      <c r="AK465" s="394"/>
      <c r="AL465" s="2"/>
      <c r="AM465" s="2"/>
      <c r="AN465"/>
      <c r="AO465"/>
      <c r="AP465" s="394"/>
      <c r="AQ465" s="394"/>
      <c r="AR465" s="175"/>
      <c r="AS465" s="2"/>
      <c r="AT465" s="2"/>
      <c r="AU465"/>
      <c r="AV465" s="2"/>
      <c r="AW465" s="2"/>
      <c r="AX465" s="2"/>
      <c r="AY465" s="2"/>
      <c r="AZ465" s="2"/>
      <c r="BA465" s="2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</row>
    <row r="466" spans="1:99" s="380" customFormat="1" x14ac:dyDescent="0.3">
      <c r="A466"/>
      <c r="B466" s="2"/>
      <c r="C466" s="2"/>
      <c r="D466" s="2"/>
      <c r="E466" s="279"/>
      <c r="F466" s="279"/>
      <c r="G466" s="279"/>
      <c r="H466" s="432"/>
      <c r="L466" s="391"/>
      <c r="R466" s="391"/>
      <c r="T466" s="392"/>
      <c r="U466" s="3"/>
      <c r="V466" s="3"/>
      <c r="W466" s="3"/>
      <c r="X466" s="57"/>
      <c r="Y466" s="1"/>
      <c r="Z466"/>
      <c r="AA466"/>
      <c r="AB466"/>
      <c r="AC466"/>
      <c r="AD466" s="57"/>
      <c r="AE466" s="393"/>
      <c r="AF466" s="393"/>
      <c r="AG466"/>
      <c r="AH466"/>
      <c r="AI466" s="394"/>
      <c r="AJ466" s="394"/>
      <c r="AK466" s="394"/>
      <c r="AL466" s="2"/>
      <c r="AM466" s="2"/>
      <c r="AN466"/>
      <c r="AO466"/>
      <c r="AP466" s="394"/>
      <c r="AQ466" s="394"/>
      <c r="AR466" s="175"/>
      <c r="AS466" s="2"/>
      <c r="AT466" s="2"/>
      <c r="AU466"/>
      <c r="AV466" s="2"/>
      <c r="AW466" s="2"/>
      <c r="AX466" s="2"/>
      <c r="AY466" s="2"/>
      <c r="AZ466" s="2"/>
      <c r="BA466" s="2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</row>
    <row r="467" spans="1:99" s="380" customFormat="1" x14ac:dyDescent="0.3">
      <c r="A467"/>
      <c r="B467" s="2"/>
      <c r="C467" s="2"/>
      <c r="D467" s="2"/>
      <c r="E467" s="279"/>
      <c r="F467" s="279"/>
      <c r="G467" s="279"/>
      <c r="H467" s="432"/>
      <c r="L467" s="391"/>
      <c r="R467" s="391"/>
      <c r="T467" s="392"/>
      <c r="U467" s="3"/>
      <c r="V467" s="3"/>
      <c r="W467" s="3"/>
      <c r="X467" s="57"/>
      <c r="Y467" s="1"/>
      <c r="Z467"/>
      <c r="AA467"/>
      <c r="AB467"/>
      <c r="AC467"/>
      <c r="AD467" s="57"/>
      <c r="AE467" s="393"/>
      <c r="AF467" s="393"/>
      <c r="AG467"/>
      <c r="AH467"/>
      <c r="AI467" s="394"/>
      <c r="AJ467" s="394"/>
      <c r="AK467" s="394"/>
      <c r="AL467" s="2"/>
      <c r="AM467" s="2"/>
      <c r="AN467"/>
      <c r="AO467"/>
      <c r="AP467" s="394"/>
      <c r="AQ467" s="394"/>
      <c r="AR467" s="175"/>
      <c r="AS467" s="2"/>
      <c r="AT467" s="2"/>
      <c r="AU467"/>
      <c r="AV467" s="2"/>
      <c r="AW467" s="2"/>
      <c r="AX467" s="2"/>
      <c r="AY467" s="2"/>
      <c r="AZ467" s="2"/>
      <c r="BA467" s="2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</row>
    <row r="468" spans="1:99" s="380" customFormat="1" x14ac:dyDescent="0.3">
      <c r="A468"/>
      <c r="B468" s="2"/>
      <c r="C468" s="2"/>
      <c r="D468" s="2"/>
      <c r="E468" s="279"/>
      <c r="F468" s="279"/>
      <c r="G468" s="279"/>
      <c r="H468" s="432"/>
      <c r="L468" s="391"/>
      <c r="R468" s="391"/>
      <c r="T468" s="392"/>
      <c r="U468" s="3"/>
      <c r="V468" s="3"/>
      <c r="W468" s="3"/>
      <c r="X468" s="57"/>
      <c r="Y468" s="1"/>
      <c r="Z468"/>
      <c r="AA468"/>
      <c r="AB468"/>
      <c r="AC468"/>
      <c r="AD468" s="57"/>
      <c r="AE468" s="393"/>
      <c r="AF468" s="393"/>
      <c r="AG468"/>
      <c r="AH468"/>
      <c r="AI468" s="394"/>
      <c r="AJ468" s="394"/>
      <c r="AK468" s="394"/>
      <c r="AL468" s="2"/>
      <c r="AM468" s="2"/>
      <c r="AN468"/>
      <c r="AO468"/>
      <c r="AP468" s="394"/>
      <c r="AQ468" s="394"/>
      <c r="AR468" s="175"/>
      <c r="AS468" s="2"/>
      <c r="AT468" s="2"/>
      <c r="AU468"/>
      <c r="AV468" s="2"/>
      <c r="AW468" s="2"/>
      <c r="AX468" s="2"/>
      <c r="AY468" s="2"/>
      <c r="AZ468" s="2"/>
      <c r="BA468" s="2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</row>
    <row r="469" spans="1:99" s="380" customFormat="1" x14ac:dyDescent="0.3">
      <c r="A469"/>
      <c r="B469" s="2"/>
      <c r="C469" s="2"/>
      <c r="D469" s="2"/>
      <c r="E469" s="279"/>
      <c r="F469" s="279"/>
      <c r="G469" s="279"/>
      <c r="H469" s="432"/>
      <c r="L469" s="391"/>
      <c r="R469" s="391"/>
      <c r="T469" s="392"/>
      <c r="U469" s="3"/>
      <c r="V469" s="3"/>
      <c r="W469" s="3"/>
      <c r="X469" s="57"/>
      <c r="Y469" s="1"/>
      <c r="Z469"/>
      <c r="AA469"/>
      <c r="AB469"/>
      <c r="AC469"/>
      <c r="AD469" s="57"/>
      <c r="AE469" s="393"/>
      <c r="AF469" s="393"/>
      <c r="AG469"/>
      <c r="AH469"/>
      <c r="AI469" s="394"/>
      <c r="AJ469" s="394"/>
      <c r="AK469" s="394"/>
      <c r="AL469" s="2"/>
      <c r="AM469" s="2"/>
      <c r="AN469"/>
      <c r="AO469"/>
      <c r="AP469" s="394"/>
      <c r="AQ469" s="394"/>
      <c r="AR469" s="175"/>
      <c r="AS469" s="2"/>
      <c r="AT469" s="2"/>
      <c r="AU469"/>
      <c r="AV469" s="2"/>
      <c r="AW469" s="2"/>
      <c r="AX469" s="2"/>
      <c r="AY469" s="2"/>
      <c r="AZ469" s="2"/>
      <c r="BA469" s="2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</row>
    <row r="470" spans="1:99" s="380" customFormat="1" x14ac:dyDescent="0.3">
      <c r="A470"/>
      <c r="B470" s="2"/>
      <c r="C470" s="2"/>
      <c r="D470" s="2"/>
      <c r="E470" s="279"/>
      <c r="F470" s="279"/>
      <c r="G470" s="279"/>
      <c r="H470" s="432"/>
      <c r="L470" s="391"/>
      <c r="R470" s="391"/>
      <c r="T470" s="392"/>
      <c r="U470" s="3"/>
      <c r="V470" s="3"/>
      <c r="W470" s="3"/>
      <c r="X470" s="57"/>
      <c r="Y470" s="1"/>
      <c r="Z470"/>
      <c r="AA470"/>
      <c r="AB470"/>
      <c r="AC470"/>
      <c r="AD470" s="57"/>
      <c r="AE470" s="393"/>
      <c r="AF470" s="393"/>
      <c r="AG470"/>
      <c r="AH470"/>
      <c r="AI470" s="394"/>
      <c r="AJ470" s="394"/>
      <c r="AK470" s="394"/>
      <c r="AL470" s="2"/>
      <c r="AM470" s="2"/>
      <c r="AN470"/>
      <c r="AO470"/>
      <c r="AP470" s="394"/>
      <c r="AQ470" s="394"/>
      <c r="AR470" s="175"/>
      <c r="AS470" s="2"/>
      <c r="AT470" s="2"/>
      <c r="AU470"/>
      <c r="AV470" s="2"/>
      <c r="AW470" s="2"/>
      <c r="AX470" s="2"/>
      <c r="AY470" s="2"/>
      <c r="AZ470" s="2"/>
      <c r="BA470" s="2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</row>
    <row r="471" spans="1:99" s="380" customFormat="1" x14ac:dyDescent="0.3">
      <c r="A471"/>
      <c r="B471" s="2"/>
      <c r="C471" s="2"/>
      <c r="D471" s="2"/>
      <c r="E471" s="279"/>
      <c r="F471" s="279"/>
      <c r="G471" s="279"/>
      <c r="H471" s="432"/>
      <c r="L471" s="391"/>
      <c r="R471" s="391"/>
      <c r="T471" s="392"/>
      <c r="U471" s="3"/>
      <c r="V471" s="3"/>
      <c r="W471" s="3"/>
      <c r="X471" s="57"/>
      <c r="Y471" s="1"/>
      <c r="Z471"/>
      <c r="AA471"/>
      <c r="AB471"/>
      <c r="AC471"/>
      <c r="AD471" s="57"/>
      <c r="AE471" s="393"/>
      <c r="AF471" s="393"/>
      <c r="AG471"/>
      <c r="AH471"/>
      <c r="AI471" s="394"/>
      <c r="AJ471" s="394"/>
      <c r="AK471" s="394"/>
      <c r="AL471" s="2"/>
      <c r="AM471" s="2"/>
      <c r="AN471"/>
      <c r="AO471"/>
      <c r="AP471" s="394"/>
      <c r="AQ471" s="394"/>
      <c r="AR471" s="175"/>
      <c r="AS471" s="2"/>
      <c r="AT471" s="2"/>
      <c r="AU471"/>
      <c r="AV471" s="2"/>
      <c r="AW471" s="2"/>
      <c r="AX471" s="2"/>
      <c r="AY471" s="2"/>
      <c r="AZ471" s="2"/>
      <c r="BA471" s="2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</row>
    <row r="472" spans="1:99" s="380" customFormat="1" x14ac:dyDescent="0.3">
      <c r="A472"/>
      <c r="B472" s="2"/>
      <c r="C472" s="2"/>
      <c r="D472" s="2"/>
      <c r="E472" s="279"/>
      <c r="F472" s="279"/>
      <c r="G472" s="279"/>
      <c r="H472" s="432"/>
      <c r="L472" s="391"/>
      <c r="R472" s="391"/>
      <c r="T472" s="392"/>
      <c r="U472" s="3"/>
      <c r="V472" s="3"/>
      <c r="W472" s="3"/>
      <c r="X472" s="57"/>
      <c r="Y472" s="1"/>
      <c r="Z472"/>
      <c r="AA472"/>
      <c r="AB472"/>
      <c r="AC472"/>
      <c r="AD472" s="57"/>
      <c r="AE472" s="393"/>
      <c r="AF472" s="393"/>
      <c r="AG472"/>
      <c r="AH472"/>
      <c r="AI472" s="394"/>
      <c r="AJ472" s="394"/>
      <c r="AK472" s="394"/>
      <c r="AL472" s="2"/>
      <c r="AM472" s="2"/>
      <c r="AN472"/>
      <c r="AO472"/>
      <c r="AP472" s="394"/>
      <c r="AQ472" s="394"/>
      <c r="AR472" s="175"/>
      <c r="AS472" s="2"/>
      <c r="AT472" s="2"/>
      <c r="AU472"/>
      <c r="AV472" s="2"/>
      <c r="AW472" s="2"/>
      <c r="AX472" s="2"/>
      <c r="AY472" s="2"/>
      <c r="AZ472" s="2"/>
      <c r="BA472" s="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</row>
    <row r="473" spans="1:99" s="380" customFormat="1" x14ac:dyDescent="0.3">
      <c r="A473"/>
      <c r="B473" s="2"/>
      <c r="C473" s="2"/>
      <c r="D473" s="2"/>
      <c r="E473" s="279"/>
      <c r="F473" s="279"/>
      <c r="G473" s="279"/>
      <c r="H473" s="432"/>
      <c r="L473" s="391"/>
      <c r="R473" s="391"/>
      <c r="T473" s="392"/>
      <c r="U473" s="3"/>
      <c r="V473" s="3"/>
      <c r="W473" s="3"/>
      <c r="X473" s="57"/>
      <c r="Y473" s="1"/>
      <c r="Z473"/>
      <c r="AA473"/>
      <c r="AB473"/>
      <c r="AC473"/>
      <c r="AD473" s="57"/>
      <c r="AE473" s="393"/>
      <c r="AF473" s="393"/>
      <c r="AG473"/>
      <c r="AH473"/>
      <c r="AI473" s="394"/>
      <c r="AJ473" s="394"/>
      <c r="AK473" s="394"/>
      <c r="AL473" s="2"/>
      <c r="AM473" s="2"/>
      <c r="AN473"/>
      <c r="AO473"/>
      <c r="AP473" s="394"/>
      <c r="AQ473" s="394"/>
      <c r="AR473" s="175"/>
      <c r="AS473" s="2"/>
      <c r="AT473" s="2"/>
      <c r="AU473"/>
      <c r="AV473" s="2"/>
      <c r="AW473" s="2"/>
      <c r="AX473" s="2"/>
      <c r="AY473" s="2"/>
      <c r="AZ473" s="2"/>
      <c r="BA473" s="2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</row>
    <row r="474" spans="1:99" s="380" customFormat="1" x14ac:dyDescent="0.3">
      <c r="A474"/>
      <c r="B474" s="2"/>
      <c r="C474" s="2"/>
      <c r="D474" s="2"/>
      <c r="E474" s="279"/>
      <c r="F474" s="279"/>
      <c r="G474" s="279"/>
      <c r="H474" s="432"/>
      <c r="L474" s="391"/>
      <c r="R474" s="391"/>
      <c r="T474" s="392"/>
      <c r="U474" s="3"/>
      <c r="V474" s="3"/>
      <c r="W474" s="3"/>
      <c r="X474" s="57"/>
      <c r="Y474" s="1"/>
      <c r="Z474"/>
      <c r="AA474"/>
      <c r="AB474"/>
      <c r="AC474"/>
      <c r="AD474" s="57"/>
      <c r="AE474" s="393"/>
      <c r="AF474" s="393"/>
      <c r="AG474"/>
      <c r="AH474"/>
      <c r="AI474" s="394"/>
      <c r="AJ474" s="394"/>
      <c r="AK474" s="394"/>
      <c r="AL474" s="2"/>
      <c r="AM474" s="2"/>
      <c r="AN474"/>
      <c r="AO474"/>
      <c r="AP474" s="394"/>
      <c r="AQ474" s="394"/>
      <c r="AR474" s="175"/>
      <c r="AS474" s="2"/>
      <c r="AT474" s="2"/>
      <c r="AU474"/>
      <c r="AV474" s="2"/>
      <c r="AW474" s="2"/>
      <c r="AX474" s="2"/>
      <c r="AY474" s="2"/>
      <c r="AZ474" s="2"/>
      <c r="BA474" s="2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</row>
    <row r="475" spans="1:99" s="380" customFormat="1" x14ac:dyDescent="0.3">
      <c r="A475"/>
      <c r="B475" s="2"/>
      <c r="C475" s="2"/>
      <c r="D475" s="2"/>
      <c r="E475" s="279"/>
      <c r="F475" s="279"/>
      <c r="G475" s="279"/>
      <c r="H475" s="432"/>
      <c r="L475" s="391"/>
      <c r="R475" s="391"/>
      <c r="T475" s="392"/>
      <c r="U475" s="3"/>
      <c r="V475" s="3"/>
      <c r="W475" s="3"/>
      <c r="X475" s="57"/>
      <c r="Y475" s="1"/>
      <c r="Z475"/>
      <c r="AA475"/>
      <c r="AB475"/>
      <c r="AC475"/>
      <c r="AD475" s="57"/>
      <c r="AE475" s="393"/>
      <c r="AF475" s="393"/>
      <c r="AG475"/>
      <c r="AH475"/>
      <c r="AI475" s="394"/>
      <c r="AJ475" s="394"/>
      <c r="AK475" s="394"/>
      <c r="AL475" s="2"/>
      <c r="AM475" s="2"/>
      <c r="AN475"/>
      <c r="AO475"/>
      <c r="AP475" s="394"/>
      <c r="AQ475" s="394"/>
      <c r="AR475" s="175"/>
      <c r="AS475" s="2"/>
      <c r="AT475" s="2"/>
      <c r="AU475"/>
      <c r="AV475" s="2"/>
      <c r="AW475" s="2"/>
      <c r="AX475" s="2"/>
      <c r="AY475" s="2"/>
      <c r="AZ475" s="2"/>
      <c r="BA475" s="2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</row>
    <row r="476" spans="1:99" s="380" customFormat="1" x14ac:dyDescent="0.3">
      <c r="A476"/>
      <c r="B476" s="2"/>
      <c r="C476" s="2"/>
      <c r="D476" s="2"/>
      <c r="E476" s="279"/>
      <c r="F476" s="279"/>
      <c r="G476" s="279"/>
      <c r="H476" s="432"/>
      <c r="L476" s="391"/>
      <c r="R476" s="391"/>
      <c r="T476" s="392"/>
      <c r="U476" s="3"/>
      <c r="V476" s="3"/>
      <c r="W476" s="3"/>
      <c r="X476" s="57"/>
      <c r="Y476" s="1"/>
      <c r="Z476"/>
      <c r="AA476"/>
      <c r="AB476"/>
      <c r="AC476"/>
      <c r="AD476" s="57"/>
      <c r="AE476" s="393"/>
      <c r="AF476" s="393"/>
      <c r="AG476"/>
      <c r="AH476"/>
      <c r="AI476" s="394"/>
      <c r="AJ476" s="394"/>
      <c r="AK476" s="394"/>
      <c r="AL476" s="2"/>
      <c r="AM476" s="2"/>
      <c r="AN476"/>
      <c r="AO476"/>
      <c r="AP476" s="394"/>
      <c r="AQ476" s="394"/>
      <c r="AR476" s="175"/>
      <c r="AS476" s="2"/>
      <c r="AT476" s="2"/>
      <c r="AU476"/>
      <c r="AV476" s="2"/>
      <c r="AW476" s="2"/>
      <c r="AX476" s="2"/>
      <c r="AY476" s="2"/>
      <c r="AZ476" s="2"/>
      <c r="BA476" s="2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</row>
    <row r="477" spans="1:99" s="380" customFormat="1" x14ac:dyDescent="0.3">
      <c r="A477"/>
      <c r="B477" s="2"/>
      <c r="C477" s="2"/>
      <c r="D477" s="2"/>
      <c r="E477" s="279"/>
      <c r="F477" s="279"/>
      <c r="G477" s="279"/>
      <c r="H477" s="432"/>
      <c r="L477" s="391"/>
      <c r="R477" s="391"/>
      <c r="T477" s="392"/>
      <c r="U477" s="3"/>
      <c r="V477" s="3"/>
      <c r="W477" s="3"/>
      <c r="X477" s="57"/>
      <c r="Y477" s="1"/>
      <c r="Z477"/>
      <c r="AA477"/>
      <c r="AB477"/>
      <c r="AC477"/>
      <c r="AD477" s="57"/>
      <c r="AE477" s="393"/>
      <c r="AF477" s="393"/>
      <c r="AG477"/>
      <c r="AH477"/>
      <c r="AI477" s="394"/>
      <c r="AJ477" s="394"/>
      <c r="AK477" s="394"/>
      <c r="AL477" s="2"/>
      <c r="AM477" s="2"/>
      <c r="AN477"/>
      <c r="AO477"/>
      <c r="AP477" s="394"/>
      <c r="AQ477" s="394"/>
      <c r="AR477" s="175"/>
      <c r="AS477" s="2"/>
      <c r="AT477" s="2"/>
      <c r="AU477"/>
      <c r="AV477" s="2"/>
      <c r="AW477" s="2"/>
      <c r="AX477" s="2"/>
      <c r="AY477" s="2"/>
      <c r="AZ477" s="2"/>
      <c r="BA477" s="2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</row>
    <row r="478" spans="1:99" s="380" customFormat="1" x14ac:dyDescent="0.3">
      <c r="A478"/>
      <c r="B478" s="2"/>
      <c r="C478" s="2"/>
      <c r="D478" s="2"/>
      <c r="E478" s="279"/>
      <c r="F478" s="279"/>
      <c r="G478" s="279"/>
      <c r="H478" s="432"/>
      <c r="L478" s="391"/>
      <c r="R478" s="391"/>
      <c r="T478" s="392"/>
      <c r="U478" s="3"/>
      <c r="V478" s="3"/>
      <c r="W478" s="3"/>
      <c r="X478" s="57"/>
      <c r="Y478" s="1"/>
      <c r="Z478"/>
      <c r="AA478"/>
      <c r="AB478"/>
      <c r="AC478"/>
      <c r="AD478" s="57"/>
      <c r="AE478" s="393"/>
      <c r="AF478" s="393"/>
      <c r="AG478"/>
      <c r="AH478"/>
      <c r="AI478" s="394"/>
      <c r="AJ478" s="394"/>
      <c r="AK478" s="394"/>
      <c r="AL478" s="2"/>
      <c r="AM478" s="2"/>
      <c r="AN478"/>
      <c r="AO478"/>
      <c r="AP478" s="394"/>
      <c r="AQ478" s="394"/>
      <c r="AR478" s="175"/>
      <c r="AS478" s="2"/>
      <c r="AT478" s="2"/>
      <c r="AU478"/>
      <c r="AV478" s="2"/>
      <c r="AW478" s="2"/>
      <c r="AX478" s="2"/>
      <c r="AY478" s="2"/>
      <c r="AZ478" s="2"/>
      <c r="BA478" s="2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</row>
    <row r="479" spans="1:99" s="380" customFormat="1" x14ac:dyDescent="0.3">
      <c r="A479"/>
      <c r="B479" s="2"/>
      <c r="C479" s="2"/>
      <c r="D479" s="2"/>
      <c r="E479" s="279"/>
      <c r="F479" s="279"/>
      <c r="G479" s="279"/>
      <c r="H479" s="432"/>
      <c r="L479" s="391"/>
      <c r="R479" s="391"/>
      <c r="T479" s="392"/>
      <c r="U479" s="3"/>
      <c r="V479" s="3"/>
      <c r="W479" s="3"/>
      <c r="X479" s="57"/>
      <c r="Y479" s="1"/>
      <c r="Z479"/>
      <c r="AA479"/>
      <c r="AB479"/>
      <c r="AC479"/>
      <c r="AD479" s="57"/>
      <c r="AE479" s="393"/>
      <c r="AF479" s="393"/>
      <c r="AG479"/>
      <c r="AH479"/>
      <c r="AI479" s="394"/>
      <c r="AJ479" s="394"/>
      <c r="AK479" s="394"/>
      <c r="AL479" s="2"/>
      <c r="AM479" s="2"/>
      <c r="AN479"/>
      <c r="AO479"/>
      <c r="AP479" s="394"/>
      <c r="AQ479" s="394"/>
      <c r="AR479" s="175"/>
      <c r="AS479" s="2"/>
      <c r="AT479" s="2"/>
      <c r="AU479"/>
      <c r="AV479" s="2"/>
      <c r="AW479" s="2"/>
      <c r="AX479" s="2"/>
      <c r="AY479" s="2"/>
      <c r="AZ479" s="2"/>
      <c r="BA479" s="2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</row>
    <row r="480" spans="1:99" s="380" customFormat="1" x14ac:dyDescent="0.3">
      <c r="A480"/>
      <c r="B480" s="2"/>
      <c r="C480" s="2"/>
      <c r="D480" s="2"/>
      <c r="E480" s="279"/>
      <c r="F480" s="279"/>
      <c r="G480" s="279"/>
      <c r="H480" s="432"/>
      <c r="L480" s="391"/>
      <c r="R480" s="391"/>
      <c r="T480" s="392"/>
      <c r="U480" s="3"/>
      <c r="V480" s="3"/>
      <c r="W480" s="3"/>
      <c r="X480" s="57"/>
      <c r="Y480" s="1"/>
      <c r="Z480"/>
      <c r="AA480"/>
      <c r="AB480"/>
      <c r="AC480"/>
      <c r="AD480" s="57"/>
      <c r="AE480" s="393"/>
      <c r="AF480" s="393"/>
      <c r="AG480"/>
      <c r="AH480"/>
      <c r="AI480" s="394"/>
      <c r="AJ480" s="394"/>
      <c r="AK480" s="394"/>
      <c r="AL480" s="2"/>
      <c r="AM480" s="2"/>
      <c r="AN480"/>
      <c r="AO480"/>
      <c r="AP480" s="394"/>
      <c r="AQ480" s="394"/>
      <c r="AR480" s="175"/>
      <c r="AS480" s="2"/>
      <c r="AT480" s="2"/>
      <c r="AU480"/>
      <c r="AV480" s="2"/>
      <c r="AW480" s="2"/>
      <c r="AX480" s="2"/>
      <c r="AY480" s="2"/>
      <c r="AZ480" s="2"/>
      <c r="BA480" s="2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</row>
    <row r="481" spans="1:99" s="380" customFormat="1" x14ac:dyDescent="0.3">
      <c r="A481"/>
      <c r="B481" s="2"/>
      <c r="C481" s="2"/>
      <c r="D481" s="2"/>
      <c r="E481" s="279"/>
      <c r="F481" s="279"/>
      <c r="G481" s="279"/>
      <c r="H481" s="432"/>
      <c r="L481" s="391"/>
      <c r="R481" s="391"/>
      <c r="T481" s="392"/>
      <c r="U481" s="3"/>
      <c r="V481" s="3"/>
      <c r="W481" s="3"/>
      <c r="X481" s="57"/>
      <c r="Y481" s="1"/>
      <c r="Z481"/>
      <c r="AA481"/>
      <c r="AB481"/>
      <c r="AC481"/>
      <c r="AD481" s="57"/>
      <c r="AE481" s="393"/>
      <c r="AF481" s="393"/>
      <c r="AG481"/>
      <c r="AH481"/>
      <c r="AI481" s="394"/>
      <c r="AJ481" s="394"/>
      <c r="AK481" s="394"/>
      <c r="AL481" s="2"/>
      <c r="AM481" s="2"/>
      <c r="AN481"/>
      <c r="AO481"/>
      <c r="AP481" s="394"/>
      <c r="AQ481" s="394"/>
      <c r="AR481" s="175"/>
      <c r="AS481" s="2"/>
      <c r="AT481" s="2"/>
      <c r="AU481"/>
      <c r="AV481" s="2"/>
      <c r="AW481" s="2"/>
      <c r="AX481" s="2"/>
      <c r="AY481" s="2"/>
      <c r="AZ481" s="2"/>
      <c r="BA481" s="2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</row>
    <row r="482" spans="1:99" s="380" customFormat="1" x14ac:dyDescent="0.3">
      <c r="A482"/>
      <c r="B482" s="2"/>
      <c r="C482" s="2"/>
      <c r="D482" s="2"/>
      <c r="E482" s="279"/>
      <c r="F482" s="279"/>
      <c r="G482" s="279"/>
      <c r="H482" s="432"/>
      <c r="L482" s="391"/>
      <c r="R482" s="391"/>
      <c r="T482" s="392"/>
      <c r="U482" s="3"/>
      <c r="V482" s="3"/>
      <c r="W482" s="3"/>
      <c r="X482" s="57"/>
      <c r="Y482" s="1"/>
      <c r="Z482"/>
      <c r="AA482"/>
      <c r="AB482"/>
      <c r="AC482"/>
      <c r="AD482" s="57"/>
      <c r="AE482" s="393"/>
      <c r="AF482" s="393"/>
      <c r="AG482"/>
      <c r="AH482"/>
      <c r="AI482" s="394"/>
      <c r="AJ482" s="394"/>
      <c r="AK482" s="394"/>
      <c r="AL482" s="2"/>
      <c r="AM482" s="2"/>
      <c r="AN482"/>
      <c r="AO482"/>
      <c r="AP482" s="394"/>
      <c r="AQ482" s="394"/>
      <c r="AR482" s="175"/>
      <c r="AS482" s="2"/>
      <c r="AT482" s="2"/>
      <c r="AU482"/>
      <c r="AV482" s="2"/>
      <c r="AW482" s="2"/>
      <c r="AX482" s="2"/>
      <c r="AY482" s="2"/>
      <c r="AZ482" s="2"/>
      <c r="BA482" s="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</row>
    <row r="483" spans="1:99" s="380" customFormat="1" x14ac:dyDescent="0.3">
      <c r="A483"/>
      <c r="B483" s="2"/>
      <c r="C483" s="2"/>
      <c r="D483" s="2"/>
      <c r="E483" s="279"/>
      <c r="F483" s="279"/>
      <c r="G483" s="279"/>
      <c r="H483" s="432"/>
      <c r="L483" s="391"/>
      <c r="R483" s="391"/>
      <c r="T483" s="392"/>
      <c r="U483" s="3"/>
      <c r="V483" s="3"/>
      <c r="W483" s="3"/>
      <c r="X483" s="57"/>
      <c r="Y483" s="1"/>
      <c r="Z483"/>
      <c r="AA483"/>
      <c r="AB483"/>
      <c r="AC483"/>
      <c r="AD483" s="57"/>
      <c r="AE483" s="393"/>
      <c r="AF483" s="393"/>
      <c r="AG483"/>
      <c r="AH483"/>
      <c r="AI483" s="394"/>
      <c r="AJ483" s="394"/>
      <c r="AK483" s="394"/>
      <c r="AL483" s="2"/>
      <c r="AM483" s="2"/>
      <c r="AN483"/>
      <c r="AO483"/>
      <c r="AP483" s="394"/>
      <c r="AQ483" s="394"/>
      <c r="AR483" s="175"/>
      <c r="AS483" s="2"/>
      <c r="AT483" s="2"/>
      <c r="AU483"/>
      <c r="AV483" s="2"/>
      <c r="AW483" s="2"/>
      <c r="AX483" s="2"/>
      <c r="AY483" s="2"/>
      <c r="AZ483" s="2"/>
      <c r="BA483" s="2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</row>
    <row r="484" spans="1:99" s="380" customFormat="1" x14ac:dyDescent="0.3">
      <c r="A484"/>
      <c r="B484" s="2"/>
      <c r="C484" s="2"/>
      <c r="D484" s="2"/>
      <c r="E484" s="279"/>
      <c r="F484" s="279"/>
      <c r="G484" s="279"/>
      <c r="H484" s="432"/>
      <c r="L484" s="391"/>
      <c r="R484" s="391"/>
      <c r="T484" s="392"/>
      <c r="U484" s="3"/>
      <c r="V484" s="3"/>
      <c r="W484" s="3"/>
      <c r="X484" s="57"/>
      <c r="Y484" s="1"/>
      <c r="Z484"/>
      <c r="AA484"/>
      <c r="AB484"/>
      <c r="AC484"/>
      <c r="AD484" s="57"/>
      <c r="AE484" s="393"/>
      <c r="AF484" s="393"/>
      <c r="AG484"/>
      <c r="AH484"/>
      <c r="AI484" s="394"/>
      <c r="AJ484" s="394"/>
      <c r="AK484" s="394"/>
      <c r="AL484" s="2"/>
      <c r="AM484" s="2"/>
      <c r="AN484"/>
      <c r="AO484"/>
      <c r="AP484" s="394"/>
      <c r="AQ484" s="394"/>
      <c r="AR484" s="175"/>
      <c r="AS484" s="2"/>
      <c r="AT484" s="2"/>
      <c r="AU484"/>
      <c r="AV484" s="2"/>
      <c r="AW484" s="2"/>
      <c r="AX484" s="2"/>
      <c r="AY484" s="2"/>
      <c r="AZ484" s="2"/>
      <c r="BA484" s="2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</row>
    <row r="485" spans="1:99" s="380" customFormat="1" x14ac:dyDescent="0.3">
      <c r="A485"/>
      <c r="B485" s="2"/>
      <c r="C485" s="2"/>
      <c r="D485" s="2"/>
      <c r="E485" s="279"/>
      <c r="F485" s="279"/>
      <c r="G485" s="279"/>
      <c r="H485" s="431"/>
      <c r="L485" s="391"/>
      <c r="R485" s="391"/>
      <c r="T485" s="392"/>
      <c r="U485" s="3"/>
      <c r="V485" s="3"/>
      <c r="W485" s="3"/>
      <c r="X485" s="57"/>
      <c r="Y485" s="1"/>
      <c r="Z485"/>
      <c r="AA485"/>
      <c r="AB485"/>
      <c r="AC485"/>
      <c r="AD485" s="57"/>
      <c r="AE485" s="393"/>
      <c r="AF485" s="393"/>
      <c r="AG485"/>
      <c r="AH485"/>
      <c r="AI485" s="394"/>
      <c r="AJ485" s="394"/>
      <c r="AK485" s="394"/>
      <c r="AL485" s="2"/>
      <c r="AM485" s="2"/>
      <c r="AN485"/>
      <c r="AO485"/>
      <c r="AP485" s="394"/>
      <c r="AQ485" s="394"/>
      <c r="AR485" s="175"/>
      <c r="AS485" s="2"/>
      <c r="AT485" s="2"/>
      <c r="AU485"/>
      <c r="AV485" s="2"/>
      <c r="AW485" s="2"/>
      <c r="AX485" s="2"/>
      <c r="AY485" s="2"/>
      <c r="AZ485" s="2"/>
      <c r="BA485" s="2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</row>
    <row r="486" spans="1:99" s="380" customFormat="1" x14ac:dyDescent="0.3">
      <c r="A486"/>
      <c r="B486" s="2"/>
      <c r="C486" s="2"/>
      <c r="D486" s="2"/>
      <c r="E486" s="279"/>
      <c r="F486" s="279"/>
      <c r="G486" s="279"/>
      <c r="H486" s="431"/>
      <c r="L486" s="391"/>
      <c r="R486" s="391"/>
      <c r="T486" s="392"/>
      <c r="U486" s="3"/>
      <c r="V486" s="3"/>
      <c r="W486" s="3"/>
      <c r="X486" s="57"/>
      <c r="Y486" s="1"/>
      <c r="Z486"/>
      <c r="AA486"/>
      <c r="AB486"/>
      <c r="AC486"/>
      <c r="AD486" s="57"/>
      <c r="AE486" s="393"/>
      <c r="AF486" s="393"/>
      <c r="AG486"/>
      <c r="AH486"/>
      <c r="AI486" s="394"/>
      <c r="AJ486" s="394"/>
      <c r="AK486" s="394"/>
      <c r="AL486" s="2"/>
      <c r="AM486" s="2"/>
      <c r="AN486"/>
      <c r="AO486"/>
      <c r="AP486" s="394"/>
      <c r="AQ486" s="394"/>
      <c r="AR486" s="175"/>
      <c r="AS486" s="2"/>
      <c r="AT486" s="2"/>
      <c r="AU486"/>
      <c r="AV486" s="2"/>
      <c r="AW486" s="2"/>
      <c r="AX486" s="2"/>
      <c r="AY486" s="2"/>
      <c r="AZ486" s="2"/>
      <c r="BA486" s="2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</row>
    <row r="487" spans="1:99" s="380" customFormat="1" x14ac:dyDescent="0.3">
      <c r="A487"/>
      <c r="B487" s="2"/>
      <c r="C487" s="2"/>
      <c r="D487" s="2"/>
      <c r="E487" s="279"/>
      <c r="F487" s="279"/>
      <c r="G487" s="279"/>
      <c r="H487" s="431"/>
      <c r="L487" s="391"/>
      <c r="R487" s="391"/>
      <c r="T487" s="392"/>
      <c r="U487" s="3"/>
      <c r="V487" s="3"/>
      <c r="W487" s="3"/>
      <c r="X487" s="57"/>
      <c r="Y487" s="1"/>
      <c r="Z487"/>
      <c r="AA487"/>
      <c r="AB487"/>
      <c r="AC487"/>
      <c r="AD487" s="57"/>
      <c r="AE487" s="393"/>
      <c r="AF487" s="393"/>
      <c r="AG487"/>
      <c r="AH487"/>
      <c r="AI487" s="394"/>
      <c r="AJ487" s="394"/>
      <c r="AK487" s="394"/>
      <c r="AL487" s="2"/>
      <c r="AM487" s="2"/>
      <c r="AN487"/>
      <c r="AO487"/>
      <c r="AP487" s="394"/>
      <c r="AQ487" s="394"/>
      <c r="AR487" s="175"/>
      <c r="AS487" s="2"/>
      <c r="AT487" s="2"/>
      <c r="AU487"/>
      <c r="AV487" s="2"/>
      <c r="AW487" s="2"/>
      <c r="AX487" s="2"/>
      <c r="AY487" s="2"/>
      <c r="AZ487" s="2"/>
      <c r="BA487" s="2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</row>
    <row r="488" spans="1:99" s="380" customFormat="1" x14ac:dyDescent="0.3">
      <c r="A488"/>
      <c r="B488" s="2"/>
      <c r="C488" s="2"/>
      <c r="D488" s="2"/>
      <c r="E488" s="279"/>
      <c r="F488" s="279"/>
      <c r="G488" s="279"/>
      <c r="H488" s="431"/>
      <c r="L488" s="391"/>
      <c r="R488" s="391"/>
      <c r="T488" s="392"/>
      <c r="U488" s="3"/>
      <c r="V488" s="3"/>
      <c r="W488" s="3"/>
      <c r="X488" s="57"/>
      <c r="Y488" s="1"/>
      <c r="Z488"/>
      <c r="AA488"/>
      <c r="AB488"/>
      <c r="AC488"/>
      <c r="AD488" s="57"/>
      <c r="AE488" s="393"/>
      <c r="AF488" s="393"/>
      <c r="AG488"/>
      <c r="AH488"/>
      <c r="AI488" s="394"/>
      <c r="AJ488" s="394"/>
      <c r="AK488" s="394"/>
      <c r="AL488" s="2"/>
      <c r="AM488" s="2"/>
      <c r="AN488"/>
      <c r="AO488"/>
      <c r="AP488" s="394"/>
      <c r="AQ488" s="394"/>
      <c r="AR488" s="175"/>
      <c r="AS488" s="2"/>
      <c r="AT488" s="2"/>
      <c r="AU488"/>
      <c r="AV488" s="2"/>
      <c r="AW488" s="2"/>
      <c r="AX488" s="2"/>
      <c r="AY488" s="2"/>
      <c r="AZ488" s="2"/>
      <c r="BA488" s="2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</row>
    <row r="489" spans="1:99" s="380" customFormat="1" x14ac:dyDescent="0.3">
      <c r="A489"/>
      <c r="B489" s="2"/>
      <c r="C489" s="2"/>
      <c r="D489" s="2"/>
      <c r="E489" s="279"/>
      <c r="F489" s="279"/>
      <c r="G489" s="279"/>
      <c r="H489" s="431"/>
      <c r="L489" s="391"/>
      <c r="R489" s="391"/>
      <c r="T489" s="392"/>
      <c r="U489" s="3"/>
      <c r="V489" s="3"/>
      <c r="W489" s="3"/>
      <c r="X489" s="57"/>
      <c r="Y489" s="1"/>
      <c r="Z489"/>
      <c r="AA489"/>
      <c r="AB489"/>
      <c r="AC489"/>
      <c r="AD489" s="57"/>
      <c r="AE489" s="393"/>
      <c r="AF489" s="393"/>
      <c r="AG489"/>
      <c r="AH489"/>
      <c r="AI489" s="394"/>
      <c r="AJ489" s="394"/>
      <c r="AK489" s="394"/>
      <c r="AL489" s="2"/>
      <c r="AM489" s="2"/>
      <c r="AN489"/>
      <c r="AO489"/>
      <c r="AP489" s="394"/>
      <c r="AQ489" s="394"/>
      <c r="AR489" s="175"/>
      <c r="AS489" s="2"/>
      <c r="AT489" s="2"/>
      <c r="AU489"/>
      <c r="AV489" s="2"/>
      <c r="AW489" s="2"/>
      <c r="AX489" s="2"/>
      <c r="AY489" s="2"/>
      <c r="AZ489" s="2"/>
      <c r="BA489" s="2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</row>
    <row r="490" spans="1:99" s="380" customFormat="1" x14ac:dyDescent="0.3">
      <c r="A490"/>
      <c r="B490" s="2"/>
      <c r="C490" s="2"/>
      <c r="D490" s="2"/>
      <c r="E490" s="279"/>
      <c r="F490" s="279"/>
      <c r="G490" s="279"/>
      <c r="H490" s="431"/>
      <c r="L490" s="391"/>
      <c r="R490" s="391"/>
      <c r="T490" s="392"/>
      <c r="U490" s="3"/>
      <c r="V490" s="3"/>
      <c r="W490" s="3"/>
      <c r="X490" s="57"/>
      <c r="Y490" s="1"/>
      <c r="Z490"/>
      <c r="AA490"/>
      <c r="AB490"/>
      <c r="AC490"/>
      <c r="AD490" s="57"/>
      <c r="AE490" s="393"/>
      <c r="AF490" s="393"/>
      <c r="AG490"/>
      <c r="AH490"/>
      <c r="AI490" s="394"/>
      <c r="AJ490" s="394"/>
      <c r="AK490" s="394"/>
      <c r="AL490" s="2"/>
      <c r="AM490" s="2"/>
      <c r="AN490"/>
      <c r="AO490"/>
      <c r="AP490" s="394"/>
      <c r="AQ490" s="394"/>
      <c r="AR490" s="175"/>
      <c r="AS490" s="2"/>
      <c r="AT490" s="2"/>
      <c r="AU490"/>
      <c r="AV490" s="2"/>
      <c r="AW490" s="2"/>
      <c r="AX490" s="2"/>
      <c r="AY490" s="2"/>
      <c r="AZ490" s="2"/>
      <c r="BA490" s="2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</row>
    <row r="491" spans="1:99" s="380" customFormat="1" x14ac:dyDescent="0.3">
      <c r="A491"/>
      <c r="B491" s="2"/>
      <c r="C491" s="2"/>
      <c r="D491" s="2"/>
      <c r="E491" s="279"/>
      <c r="F491" s="279"/>
      <c r="G491" s="279"/>
      <c r="H491" s="431"/>
      <c r="L491" s="391"/>
      <c r="R491" s="391"/>
      <c r="T491" s="392"/>
      <c r="U491" s="3"/>
      <c r="V491" s="3"/>
      <c r="W491" s="3"/>
      <c r="X491" s="57"/>
      <c r="Y491" s="1"/>
      <c r="Z491"/>
      <c r="AA491"/>
      <c r="AB491"/>
      <c r="AC491"/>
      <c r="AD491" s="57"/>
      <c r="AE491" s="393"/>
      <c r="AF491" s="393"/>
      <c r="AG491"/>
      <c r="AH491"/>
      <c r="AI491" s="394"/>
      <c r="AJ491" s="394"/>
      <c r="AK491" s="394"/>
      <c r="AL491" s="2"/>
      <c r="AM491" s="2"/>
      <c r="AN491"/>
      <c r="AO491"/>
      <c r="AP491" s="394"/>
      <c r="AQ491" s="394"/>
      <c r="AR491" s="175"/>
      <c r="AS491" s="2"/>
      <c r="AT491" s="2"/>
      <c r="AU491"/>
      <c r="AV491" s="2"/>
      <c r="AW491" s="2"/>
      <c r="AX491" s="2"/>
      <c r="AY491" s="2"/>
      <c r="AZ491" s="2"/>
      <c r="BA491" s="2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</row>
    <row r="492" spans="1:99" s="380" customFormat="1" x14ac:dyDescent="0.3">
      <c r="A492"/>
      <c r="B492" s="2"/>
      <c r="C492" s="2"/>
      <c r="D492" s="2"/>
      <c r="E492" s="279"/>
      <c r="F492" s="279"/>
      <c r="G492" s="279"/>
      <c r="H492" s="431"/>
      <c r="L492" s="391"/>
      <c r="R492" s="391"/>
      <c r="T492" s="392"/>
      <c r="U492" s="3"/>
      <c r="V492" s="3"/>
      <c r="W492" s="3"/>
      <c r="X492" s="57"/>
      <c r="Y492" s="1"/>
      <c r="Z492"/>
      <c r="AA492"/>
      <c r="AB492"/>
      <c r="AC492"/>
      <c r="AD492" s="57"/>
      <c r="AE492" s="393"/>
      <c r="AF492" s="393"/>
      <c r="AG492"/>
      <c r="AH492"/>
      <c r="AI492" s="394"/>
      <c r="AJ492" s="394"/>
      <c r="AK492" s="394"/>
      <c r="AL492" s="2"/>
      <c r="AM492" s="2"/>
      <c r="AN492"/>
      <c r="AO492"/>
      <c r="AP492" s="394"/>
      <c r="AQ492" s="394"/>
      <c r="AR492" s="175"/>
      <c r="AS492" s="2"/>
      <c r="AT492" s="2"/>
      <c r="AU492"/>
      <c r="AV492" s="2"/>
      <c r="AW492" s="2"/>
      <c r="AX492" s="2"/>
      <c r="AY492" s="2"/>
      <c r="AZ492" s="2"/>
      <c r="BA492" s="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</row>
    <row r="493" spans="1:99" s="380" customFormat="1" x14ac:dyDescent="0.3">
      <c r="A493"/>
      <c r="B493" s="2"/>
      <c r="C493" s="2"/>
      <c r="D493" s="2"/>
      <c r="E493" s="279"/>
      <c r="F493" s="279"/>
      <c r="G493" s="279"/>
      <c r="H493" s="431"/>
      <c r="L493" s="391"/>
      <c r="R493" s="391"/>
      <c r="T493" s="392"/>
      <c r="U493" s="3"/>
      <c r="V493" s="3"/>
      <c r="W493" s="3"/>
      <c r="X493" s="57"/>
      <c r="Y493" s="1"/>
      <c r="Z493"/>
      <c r="AA493"/>
      <c r="AB493"/>
      <c r="AC493"/>
      <c r="AD493" s="57"/>
      <c r="AE493" s="393"/>
      <c r="AF493" s="393"/>
      <c r="AG493"/>
      <c r="AH493"/>
      <c r="AI493" s="394"/>
      <c r="AJ493" s="394"/>
      <c r="AK493" s="394"/>
      <c r="AL493" s="2"/>
      <c r="AM493" s="2"/>
      <c r="AN493"/>
      <c r="AO493"/>
      <c r="AP493" s="394"/>
      <c r="AQ493" s="394"/>
      <c r="AR493" s="175"/>
      <c r="AS493" s="2"/>
      <c r="AT493" s="2"/>
      <c r="AU493"/>
      <c r="AV493" s="2"/>
      <c r="AW493" s="2"/>
      <c r="AX493" s="2"/>
      <c r="AY493" s="2"/>
      <c r="AZ493" s="2"/>
      <c r="BA493" s="2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</row>
    <row r="494" spans="1:99" s="380" customFormat="1" x14ac:dyDescent="0.3">
      <c r="A494"/>
      <c r="B494" s="2"/>
      <c r="C494" s="2"/>
      <c r="D494" s="2"/>
      <c r="E494" s="279"/>
      <c r="F494" s="279"/>
      <c r="G494" s="279"/>
      <c r="H494" s="431"/>
      <c r="L494" s="391"/>
      <c r="R494" s="391"/>
      <c r="T494" s="392"/>
      <c r="U494" s="3"/>
      <c r="V494" s="3"/>
      <c r="W494" s="3"/>
      <c r="X494" s="57"/>
      <c r="Y494" s="1"/>
      <c r="Z494"/>
      <c r="AA494"/>
      <c r="AB494"/>
      <c r="AC494"/>
      <c r="AD494" s="57"/>
      <c r="AE494" s="393"/>
      <c r="AF494" s="393"/>
      <c r="AG494"/>
      <c r="AH494"/>
      <c r="AI494" s="394"/>
      <c r="AJ494" s="394"/>
      <c r="AK494" s="394"/>
      <c r="AL494" s="2"/>
      <c r="AM494" s="2"/>
      <c r="AN494"/>
      <c r="AO494"/>
      <c r="AP494" s="394"/>
      <c r="AQ494" s="394"/>
      <c r="AR494" s="175"/>
      <c r="AS494" s="2"/>
      <c r="AT494" s="2"/>
      <c r="AU494"/>
      <c r="AV494" s="2"/>
      <c r="AW494" s="2"/>
      <c r="AX494" s="2"/>
      <c r="AY494" s="2"/>
      <c r="AZ494" s="2"/>
      <c r="BA494" s="2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</row>
    <row r="495" spans="1:99" s="380" customFormat="1" x14ac:dyDescent="0.3">
      <c r="A495"/>
      <c r="B495" s="2"/>
      <c r="C495" s="2"/>
      <c r="D495" s="2"/>
      <c r="E495" s="279"/>
      <c r="F495" s="279"/>
      <c r="G495" s="279"/>
      <c r="H495" s="431"/>
      <c r="L495" s="391"/>
      <c r="R495" s="391"/>
      <c r="T495" s="392"/>
      <c r="U495" s="3"/>
      <c r="V495" s="3"/>
      <c r="W495" s="3"/>
      <c r="X495" s="57"/>
      <c r="Y495" s="1"/>
      <c r="Z495"/>
      <c r="AA495"/>
      <c r="AB495"/>
      <c r="AC495"/>
      <c r="AD495" s="57"/>
      <c r="AE495" s="393"/>
      <c r="AF495" s="393"/>
      <c r="AG495"/>
      <c r="AH495"/>
      <c r="AI495" s="394"/>
      <c r="AJ495" s="394"/>
      <c r="AK495" s="394"/>
      <c r="AL495" s="2"/>
      <c r="AM495" s="2"/>
      <c r="AN495"/>
      <c r="AO495"/>
      <c r="AP495" s="394"/>
      <c r="AQ495" s="394"/>
      <c r="AR495" s="175"/>
      <c r="AS495" s="2"/>
      <c r="AT495" s="2"/>
      <c r="AU495"/>
      <c r="AV495" s="2"/>
      <c r="AW495" s="2"/>
      <c r="AX495" s="2"/>
      <c r="AY495" s="2"/>
      <c r="AZ495" s="2"/>
      <c r="BA495" s="2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</row>
    <row r="496" spans="1:99" s="380" customFormat="1" x14ac:dyDescent="0.3">
      <c r="A496"/>
      <c r="B496" s="2"/>
      <c r="C496" s="2"/>
      <c r="D496" s="2"/>
      <c r="E496" s="279"/>
      <c r="F496" s="279"/>
      <c r="G496" s="279"/>
      <c r="H496" s="431"/>
      <c r="L496" s="391"/>
      <c r="R496" s="391"/>
      <c r="T496" s="392"/>
      <c r="U496" s="3"/>
      <c r="V496" s="3"/>
      <c r="W496" s="3"/>
      <c r="X496" s="57"/>
      <c r="Y496" s="1"/>
      <c r="Z496"/>
      <c r="AA496"/>
      <c r="AB496"/>
      <c r="AC496"/>
      <c r="AD496" s="57"/>
      <c r="AE496" s="393"/>
      <c r="AF496" s="393"/>
      <c r="AG496"/>
      <c r="AH496"/>
      <c r="AI496" s="394"/>
      <c r="AJ496" s="394"/>
      <c r="AK496" s="394"/>
      <c r="AL496" s="2"/>
      <c r="AM496" s="2"/>
      <c r="AN496"/>
      <c r="AO496"/>
      <c r="AP496" s="394"/>
      <c r="AQ496" s="394"/>
      <c r="AR496" s="175"/>
      <c r="AS496" s="2"/>
      <c r="AT496" s="2"/>
      <c r="AU496"/>
      <c r="AV496" s="2"/>
      <c r="AW496" s="2"/>
      <c r="AX496" s="2"/>
      <c r="AY496" s="2"/>
      <c r="AZ496" s="2"/>
      <c r="BA496" s="2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</row>
    <row r="497" spans="1:99" s="380" customFormat="1" x14ac:dyDescent="0.3">
      <c r="A497"/>
      <c r="B497" s="2"/>
      <c r="C497" s="2"/>
      <c r="D497" s="2"/>
      <c r="E497" s="279"/>
      <c r="F497" s="279"/>
      <c r="G497" s="279"/>
      <c r="H497" s="431"/>
      <c r="L497" s="391"/>
      <c r="R497" s="391"/>
      <c r="T497" s="392"/>
      <c r="U497" s="3"/>
      <c r="V497" s="3"/>
      <c r="W497" s="3"/>
      <c r="X497" s="57"/>
      <c r="Y497" s="1"/>
      <c r="Z497"/>
      <c r="AA497"/>
      <c r="AB497"/>
      <c r="AC497"/>
      <c r="AD497" s="57"/>
      <c r="AE497" s="393"/>
      <c r="AF497" s="393"/>
      <c r="AG497"/>
      <c r="AH497"/>
      <c r="AI497" s="394"/>
      <c r="AJ497" s="394"/>
      <c r="AK497" s="394"/>
      <c r="AL497" s="2"/>
      <c r="AM497" s="2"/>
      <c r="AN497"/>
      <c r="AO497"/>
      <c r="AP497" s="394"/>
      <c r="AQ497" s="394"/>
      <c r="AR497" s="175"/>
      <c r="AS497" s="2"/>
      <c r="AT497" s="2"/>
      <c r="AU497"/>
      <c r="AV497" s="2"/>
      <c r="AW497" s="2"/>
      <c r="AX497" s="2"/>
      <c r="AY497" s="2"/>
      <c r="AZ497" s="2"/>
      <c r="BA497" s="2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</row>
    <row r="498" spans="1:99" s="380" customFormat="1" x14ac:dyDescent="0.3">
      <c r="A498"/>
      <c r="B498" s="2"/>
      <c r="C498" s="2"/>
      <c r="D498" s="2"/>
      <c r="E498" s="279"/>
      <c r="F498" s="279"/>
      <c r="G498" s="279"/>
      <c r="H498" s="431"/>
      <c r="L498" s="391"/>
      <c r="R498" s="391"/>
      <c r="T498" s="392"/>
      <c r="U498" s="3"/>
      <c r="V498" s="3"/>
      <c r="W498" s="3"/>
      <c r="X498" s="57"/>
      <c r="Y498" s="1"/>
      <c r="Z498"/>
      <c r="AA498"/>
      <c r="AB498"/>
      <c r="AC498"/>
      <c r="AD498" s="57"/>
      <c r="AE498" s="393"/>
      <c r="AF498" s="393"/>
      <c r="AG498"/>
      <c r="AH498"/>
      <c r="AI498" s="394"/>
      <c r="AJ498" s="394"/>
      <c r="AK498" s="394"/>
      <c r="AL498" s="2"/>
      <c r="AM498" s="2"/>
      <c r="AN498"/>
      <c r="AO498"/>
      <c r="AP498" s="394"/>
      <c r="AQ498" s="394"/>
      <c r="AR498" s="175"/>
      <c r="AS498" s="2"/>
      <c r="AT498" s="2"/>
      <c r="AU498"/>
      <c r="AV498" s="2"/>
      <c r="AW498" s="2"/>
      <c r="AX498" s="2"/>
      <c r="AY498" s="2"/>
      <c r="AZ498" s="2"/>
      <c r="BA498" s="2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</row>
    <row r="499" spans="1:99" s="380" customFormat="1" x14ac:dyDescent="0.3">
      <c r="A499"/>
      <c r="B499" s="2"/>
      <c r="C499" s="2"/>
      <c r="D499" s="2"/>
      <c r="E499" s="279"/>
      <c r="F499" s="279"/>
      <c r="G499" s="279"/>
      <c r="H499" s="431"/>
      <c r="L499" s="391"/>
      <c r="R499" s="391"/>
      <c r="T499" s="392"/>
      <c r="U499" s="3"/>
      <c r="V499" s="3"/>
      <c r="W499" s="3"/>
      <c r="X499" s="57"/>
      <c r="Y499" s="1"/>
      <c r="Z499"/>
      <c r="AA499"/>
      <c r="AB499"/>
      <c r="AC499"/>
      <c r="AD499" s="57"/>
      <c r="AE499" s="393"/>
      <c r="AF499" s="393"/>
      <c r="AG499"/>
      <c r="AH499"/>
      <c r="AI499" s="394"/>
      <c r="AJ499" s="394"/>
      <c r="AK499" s="394"/>
      <c r="AL499" s="2"/>
      <c r="AM499" s="2"/>
      <c r="AN499"/>
      <c r="AO499"/>
      <c r="AP499" s="394"/>
      <c r="AQ499" s="394"/>
      <c r="AR499" s="175"/>
      <c r="AS499" s="2"/>
      <c r="AT499" s="2"/>
      <c r="AU499"/>
      <c r="AV499" s="2"/>
      <c r="AW499" s="2"/>
      <c r="AX499" s="2"/>
      <c r="AY499" s="2"/>
      <c r="AZ499" s="2"/>
      <c r="BA499" s="2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</row>
    <row r="500" spans="1:99" s="380" customFormat="1" x14ac:dyDescent="0.3">
      <c r="A500"/>
      <c r="B500" s="2"/>
      <c r="C500" s="2"/>
      <c r="D500" s="2"/>
      <c r="E500" s="279"/>
      <c r="F500" s="279"/>
      <c r="G500" s="279"/>
      <c r="H500" s="431"/>
      <c r="L500" s="391"/>
      <c r="R500" s="391"/>
      <c r="T500" s="392"/>
      <c r="U500" s="3"/>
      <c r="V500" s="3"/>
      <c r="W500" s="3"/>
      <c r="X500" s="57"/>
      <c r="Y500" s="1"/>
      <c r="Z500"/>
      <c r="AA500"/>
      <c r="AB500"/>
      <c r="AC500"/>
      <c r="AD500" s="57"/>
      <c r="AE500" s="393"/>
      <c r="AF500" s="393"/>
      <c r="AG500"/>
      <c r="AH500"/>
      <c r="AI500" s="394"/>
      <c r="AJ500" s="394"/>
      <c r="AK500" s="394"/>
      <c r="AL500" s="2"/>
      <c r="AM500" s="2"/>
      <c r="AN500"/>
      <c r="AO500"/>
      <c r="AP500" s="394"/>
      <c r="AQ500" s="394"/>
      <c r="AR500" s="175"/>
      <c r="AS500" s="2"/>
      <c r="AT500" s="2"/>
      <c r="AU500"/>
      <c r="AV500" s="2"/>
      <c r="AW500" s="2"/>
      <c r="AX500" s="2"/>
      <c r="AY500" s="2"/>
      <c r="AZ500" s="2"/>
      <c r="BA500" s="2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</row>
    <row r="501" spans="1:99" s="380" customFormat="1" x14ac:dyDescent="0.3">
      <c r="A501"/>
      <c r="B501" s="2"/>
      <c r="C501" s="2"/>
      <c r="D501" s="2"/>
      <c r="E501" s="279"/>
      <c r="F501" s="279"/>
      <c r="G501" s="279"/>
      <c r="H501" s="431"/>
      <c r="L501" s="391"/>
      <c r="R501" s="391"/>
      <c r="T501" s="392"/>
      <c r="U501" s="3"/>
      <c r="V501" s="3"/>
      <c r="W501" s="3"/>
      <c r="X501" s="57"/>
      <c r="Y501" s="1"/>
      <c r="Z501"/>
      <c r="AA501"/>
      <c r="AB501"/>
      <c r="AC501"/>
      <c r="AD501" s="57"/>
      <c r="AE501" s="393"/>
      <c r="AF501" s="393"/>
      <c r="AG501"/>
      <c r="AH501"/>
      <c r="AI501" s="394"/>
      <c r="AJ501" s="394"/>
      <c r="AK501" s="394"/>
      <c r="AL501" s="2"/>
      <c r="AM501" s="2"/>
      <c r="AN501"/>
      <c r="AO501"/>
      <c r="AP501" s="394"/>
      <c r="AQ501" s="394"/>
      <c r="AR501" s="175"/>
      <c r="AS501" s="2"/>
      <c r="AT501" s="2"/>
      <c r="AU501"/>
      <c r="AV501" s="2"/>
      <c r="AW501" s="2"/>
      <c r="AX501" s="2"/>
      <c r="AY501" s="2"/>
      <c r="AZ501" s="2"/>
      <c r="BA501" s="2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</row>
    <row r="502" spans="1:99" s="380" customFormat="1" x14ac:dyDescent="0.3">
      <c r="A502"/>
      <c r="B502" s="2"/>
      <c r="C502" s="2"/>
      <c r="D502" s="2"/>
      <c r="E502" s="279"/>
      <c r="F502" s="279"/>
      <c r="G502" s="279"/>
      <c r="H502" s="431"/>
      <c r="L502" s="391"/>
      <c r="R502" s="391"/>
      <c r="T502" s="392"/>
      <c r="U502" s="3"/>
      <c r="V502" s="3"/>
      <c r="W502" s="3"/>
      <c r="X502" s="57"/>
      <c r="Y502" s="1"/>
      <c r="Z502"/>
      <c r="AA502"/>
      <c r="AB502"/>
      <c r="AC502"/>
      <c r="AD502" s="57"/>
      <c r="AE502" s="393"/>
      <c r="AF502" s="393"/>
      <c r="AG502"/>
      <c r="AH502"/>
      <c r="AI502" s="394"/>
      <c r="AJ502" s="394"/>
      <c r="AK502" s="394"/>
      <c r="AL502" s="2"/>
      <c r="AM502" s="2"/>
      <c r="AN502"/>
      <c r="AO502"/>
      <c r="AP502" s="394"/>
      <c r="AQ502" s="394"/>
      <c r="AR502" s="175"/>
      <c r="AS502" s="2"/>
      <c r="AT502" s="2"/>
      <c r="AU502"/>
      <c r="AV502" s="2"/>
      <c r="AW502" s="2"/>
      <c r="AX502" s="2"/>
      <c r="AY502" s="2"/>
      <c r="AZ502" s="2"/>
      <c r="BA502" s="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</row>
    <row r="503" spans="1:99" s="380" customFormat="1" x14ac:dyDescent="0.3">
      <c r="A503"/>
      <c r="B503" s="2"/>
      <c r="C503" s="2"/>
      <c r="D503" s="2"/>
      <c r="E503" s="279"/>
      <c r="F503" s="279"/>
      <c r="G503" s="279"/>
      <c r="H503" s="431"/>
      <c r="L503" s="391"/>
      <c r="R503" s="391"/>
      <c r="T503" s="392"/>
      <c r="U503" s="3"/>
      <c r="V503" s="3"/>
      <c r="W503" s="3"/>
      <c r="X503" s="57"/>
      <c r="Y503" s="1"/>
      <c r="Z503"/>
      <c r="AA503"/>
      <c r="AB503"/>
      <c r="AC503"/>
      <c r="AD503" s="57"/>
      <c r="AE503" s="393"/>
      <c r="AF503" s="393"/>
      <c r="AG503"/>
      <c r="AH503"/>
      <c r="AI503" s="394"/>
      <c r="AJ503" s="394"/>
      <c r="AK503" s="394"/>
      <c r="AL503" s="2"/>
      <c r="AM503" s="2"/>
      <c r="AN503"/>
      <c r="AO503"/>
      <c r="AP503" s="394"/>
      <c r="AQ503" s="394"/>
      <c r="AR503" s="175"/>
      <c r="AS503" s="2"/>
      <c r="AT503" s="2"/>
      <c r="AU503"/>
      <c r="AV503" s="2"/>
      <c r="AW503" s="2"/>
      <c r="AX503" s="2"/>
      <c r="AY503" s="2"/>
      <c r="AZ503" s="2"/>
      <c r="BA503" s="2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</row>
    <row r="504" spans="1:99" s="380" customFormat="1" x14ac:dyDescent="0.3">
      <c r="A504"/>
      <c r="B504" s="2"/>
      <c r="C504" s="2"/>
      <c r="D504" s="2"/>
      <c r="E504" s="279"/>
      <c r="F504" s="279"/>
      <c r="G504" s="279"/>
      <c r="H504" s="431"/>
      <c r="L504" s="391"/>
      <c r="R504" s="391"/>
      <c r="T504" s="392"/>
      <c r="U504" s="3"/>
      <c r="V504" s="3"/>
      <c r="W504" s="3"/>
      <c r="X504" s="57"/>
      <c r="Y504" s="1"/>
      <c r="Z504"/>
      <c r="AA504"/>
      <c r="AB504"/>
      <c r="AC504"/>
      <c r="AD504" s="57"/>
      <c r="AE504" s="393"/>
      <c r="AF504" s="393"/>
      <c r="AG504"/>
      <c r="AH504"/>
      <c r="AI504" s="394"/>
      <c r="AJ504" s="394"/>
      <c r="AK504" s="394"/>
      <c r="AL504" s="2"/>
      <c r="AM504" s="2"/>
      <c r="AN504"/>
      <c r="AO504"/>
      <c r="AP504" s="394"/>
      <c r="AQ504" s="394"/>
      <c r="AR504" s="175"/>
      <c r="AS504" s="2"/>
      <c r="AT504" s="2"/>
      <c r="AU504"/>
      <c r="AV504" s="2"/>
      <c r="AW504" s="2"/>
      <c r="AX504" s="2"/>
      <c r="AY504" s="2"/>
      <c r="AZ504" s="2"/>
      <c r="BA504" s="2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</row>
    <row r="505" spans="1:99" s="380" customFormat="1" x14ac:dyDescent="0.3">
      <c r="A505"/>
      <c r="B505" s="2"/>
      <c r="C505" s="2"/>
      <c r="D505" s="2"/>
      <c r="E505" s="279"/>
      <c r="F505" s="279"/>
      <c r="G505" s="279"/>
      <c r="H505" s="431"/>
      <c r="L505" s="391"/>
      <c r="R505" s="391"/>
      <c r="T505" s="392"/>
      <c r="U505" s="3"/>
      <c r="V505" s="3"/>
      <c r="W505" s="3"/>
      <c r="X505" s="57"/>
      <c r="Y505" s="1"/>
      <c r="Z505"/>
      <c r="AA505"/>
      <c r="AB505"/>
      <c r="AC505"/>
      <c r="AD505" s="57"/>
      <c r="AE505" s="393"/>
      <c r="AF505" s="393"/>
      <c r="AG505"/>
      <c r="AH505"/>
      <c r="AI505" s="394"/>
      <c r="AJ505" s="394"/>
      <c r="AK505" s="394"/>
      <c r="AL505" s="2"/>
      <c r="AM505" s="2"/>
      <c r="AN505"/>
      <c r="AO505"/>
      <c r="AP505" s="394"/>
      <c r="AQ505" s="394"/>
      <c r="AR505" s="175"/>
      <c r="AS505" s="2"/>
      <c r="AT505" s="2"/>
      <c r="AU505"/>
      <c r="AV505" s="2"/>
      <c r="AW505" s="2"/>
      <c r="AX505" s="2"/>
      <c r="AY505" s="2"/>
      <c r="AZ505" s="2"/>
      <c r="BA505" s="2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</row>
    <row r="506" spans="1:99" s="380" customFormat="1" x14ac:dyDescent="0.3">
      <c r="A506"/>
      <c r="B506" s="2"/>
      <c r="C506" s="2"/>
      <c r="D506" s="2"/>
      <c r="E506" s="279"/>
      <c r="F506" s="279"/>
      <c r="G506" s="279"/>
      <c r="H506" s="431"/>
      <c r="L506" s="391"/>
      <c r="R506" s="391"/>
      <c r="T506" s="392"/>
      <c r="U506" s="3"/>
      <c r="V506" s="3"/>
      <c r="W506" s="3"/>
      <c r="X506" s="57"/>
      <c r="Y506" s="1"/>
      <c r="Z506"/>
      <c r="AA506"/>
      <c r="AB506"/>
      <c r="AC506"/>
      <c r="AD506" s="57"/>
      <c r="AE506" s="393"/>
      <c r="AF506" s="393"/>
      <c r="AG506"/>
      <c r="AH506"/>
      <c r="AI506" s="394"/>
      <c r="AJ506" s="394"/>
      <c r="AK506" s="394"/>
      <c r="AL506" s="2"/>
      <c r="AM506" s="2"/>
      <c r="AN506"/>
      <c r="AO506"/>
      <c r="AP506" s="394"/>
      <c r="AQ506" s="394"/>
      <c r="AR506" s="175"/>
      <c r="AS506" s="2"/>
      <c r="AT506" s="2"/>
      <c r="AU506"/>
      <c r="AV506" s="2"/>
      <c r="AW506" s="2"/>
      <c r="AX506" s="2"/>
      <c r="AY506" s="2"/>
      <c r="AZ506" s="2"/>
      <c r="BA506" s="2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</row>
    <row r="507" spans="1:99" s="380" customFormat="1" x14ac:dyDescent="0.3">
      <c r="A507"/>
      <c r="B507" s="2"/>
      <c r="C507" s="2"/>
      <c r="D507" s="2"/>
      <c r="E507" s="279"/>
      <c r="F507" s="279"/>
      <c r="G507" s="279"/>
      <c r="H507" s="432"/>
      <c r="L507" s="391"/>
      <c r="R507" s="391"/>
      <c r="T507" s="392"/>
      <c r="U507" s="3"/>
      <c r="V507" s="3"/>
      <c r="W507" s="3"/>
      <c r="X507" s="57"/>
      <c r="Y507" s="1"/>
      <c r="Z507"/>
      <c r="AA507"/>
      <c r="AB507"/>
      <c r="AC507"/>
      <c r="AD507" s="57"/>
      <c r="AE507" s="393"/>
      <c r="AF507" s="393"/>
      <c r="AG507"/>
      <c r="AH507"/>
      <c r="AI507" s="394"/>
      <c r="AJ507" s="394"/>
      <c r="AK507" s="394"/>
      <c r="AL507" s="2"/>
      <c r="AM507" s="2"/>
      <c r="AN507"/>
      <c r="AO507"/>
      <c r="AP507" s="394"/>
      <c r="AQ507" s="394"/>
      <c r="AR507" s="175"/>
      <c r="AS507" s="2"/>
      <c r="AT507" s="2"/>
      <c r="AU507"/>
      <c r="AV507" s="2"/>
      <c r="AW507" s="2"/>
      <c r="AX507" s="2"/>
      <c r="AY507" s="2"/>
      <c r="AZ507" s="2"/>
      <c r="BA507" s="2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</row>
    <row r="508" spans="1:99" s="380" customFormat="1" x14ac:dyDescent="0.3">
      <c r="A508"/>
      <c r="B508" s="2"/>
      <c r="C508" s="2"/>
      <c r="D508" s="2"/>
      <c r="E508" s="279"/>
      <c r="F508" s="279"/>
      <c r="G508" s="279"/>
      <c r="H508" s="432"/>
      <c r="L508" s="391"/>
      <c r="R508" s="391"/>
      <c r="T508" s="392"/>
      <c r="U508" s="3"/>
      <c r="V508" s="3"/>
      <c r="W508" s="3"/>
      <c r="X508" s="57"/>
      <c r="Y508" s="1"/>
      <c r="Z508"/>
      <c r="AA508"/>
      <c r="AB508"/>
      <c r="AC508"/>
      <c r="AD508" s="57"/>
      <c r="AE508" s="393"/>
      <c r="AF508" s="393"/>
      <c r="AG508"/>
      <c r="AH508"/>
      <c r="AI508" s="394"/>
      <c r="AJ508" s="394"/>
      <c r="AK508" s="394"/>
      <c r="AL508" s="2"/>
      <c r="AM508" s="2"/>
      <c r="AN508"/>
      <c r="AO508"/>
      <c r="AP508" s="394"/>
      <c r="AQ508" s="394"/>
      <c r="AR508" s="175"/>
      <c r="AS508" s="2"/>
      <c r="AT508" s="2"/>
      <c r="AU508"/>
      <c r="AV508" s="2"/>
      <c r="AW508" s="2"/>
      <c r="AX508" s="2"/>
      <c r="AY508" s="2"/>
      <c r="AZ508" s="2"/>
      <c r="BA508" s="2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</row>
    <row r="509" spans="1:99" s="380" customFormat="1" x14ac:dyDescent="0.3">
      <c r="A509"/>
      <c r="B509" s="2"/>
      <c r="C509" s="2"/>
      <c r="D509" s="2"/>
      <c r="E509" s="279"/>
      <c r="F509" s="279"/>
      <c r="G509" s="279"/>
      <c r="H509" s="432"/>
      <c r="L509" s="391"/>
      <c r="R509" s="391"/>
      <c r="T509" s="392"/>
      <c r="U509" s="3"/>
      <c r="V509" s="3"/>
      <c r="W509" s="3"/>
      <c r="X509" s="57"/>
      <c r="Y509" s="1"/>
      <c r="Z509"/>
      <c r="AA509"/>
      <c r="AB509"/>
      <c r="AC509"/>
      <c r="AD509" s="57"/>
      <c r="AE509" s="393"/>
      <c r="AF509" s="393"/>
      <c r="AG509"/>
      <c r="AH509"/>
      <c r="AI509" s="394"/>
      <c r="AJ509" s="394"/>
      <c r="AK509" s="394"/>
      <c r="AL509" s="2"/>
      <c r="AM509" s="2"/>
      <c r="AN509"/>
      <c r="AO509"/>
      <c r="AP509" s="394"/>
      <c r="AQ509" s="394"/>
      <c r="AR509" s="175"/>
      <c r="AS509" s="2"/>
      <c r="AT509" s="2"/>
      <c r="AU509"/>
      <c r="AV509" s="2"/>
      <c r="AW509" s="2"/>
      <c r="AX509" s="2"/>
      <c r="AY509" s="2"/>
      <c r="AZ509" s="2"/>
      <c r="BA509" s="2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</row>
    <row r="510" spans="1:99" s="380" customFormat="1" x14ac:dyDescent="0.3">
      <c r="A510"/>
      <c r="B510" s="2"/>
      <c r="C510" s="2"/>
      <c r="D510" s="2"/>
      <c r="E510" s="279"/>
      <c r="F510" s="279"/>
      <c r="G510" s="279"/>
      <c r="H510" s="432"/>
      <c r="L510" s="391"/>
      <c r="R510" s="391"/>
      <c r="T510" s="392"/>
      <c r="U510" s="3"/>
      <c r="V510" s="3"/>
      <c r="W510" s="3"/>
      <c r="X510" s="57"/>
      <c r="Y510" s="1"/>
      <c r="Z510"/>
      <c r="AA510"/>
      <c r="AB510"/>
      <c r="AC510"/>
      <c r="AD510" s="57"/>
      <c r="AE510" s="393"/>
      <c r="AF510" s="393"/>
      <c r="AG510"/>
      <c r="AH510"/>
      <c r="AI510" s="394"/>
      <c r="AJ510" s="394"/>
      <c r="AK510" s="394"/>
      <c r="AL510" s="2"/>
      <c r="AM510" s="2"/>
      <c r="AN510"/>
      <c r="AO510"/>
      <c r="AP510" s="394"/>
      <c r="AQ510" s="394"/>
      <c r="AR510" s="175"/>
      <c r="AS510" s="2"/>
      <c r="AT510" s="2"/>
      <c r="AU510"/>
      <c r="AV510" s="2"/>
      <c r="AW510" s="2"/>
      <c r="AX510" s="2"/>
      <c r="AY510" s="2"/>
      <c r="AZ510" s="2"/>
      <c r="BA510" s="2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</row>
    <row r="511" spans="1:99" s="380" customFormat="1" x14ac:dyDescent="0.3">
      <c r="A511"/>
      <c r="B511" s="2"/>
      <c r="C511" s="2"/>
      <c r="D511" s="2"/>
      <c r="E511" s="279"/>
      <c r="F511" s="279"/>
      <c r="G511" s="279"/>
      <c r="H511" s="432"/>
      <c r="L511" s="391"/>
      <c r="R511" s="391"/>
      <c r="T511" s="392"/>
      <c r="U511" s="3"/>
      <c r="V511" s="3"/>
      <c r="W511" s="3"/>
      <c r="X511" s="57"/>
      <c r="Y511" s="1"/>
      <c r="Z511"/>
      <c r="AA511"/>
      <c r="AB511"/>
      <c r="AC511"/>
      <c r="AD511" s="57"/>
      <c r="AE511" s="393"/>
      <c r="AF511" s="393"/>
      <c r="AG511"/>
      <c r="AH511"/>
      <c r="AI511" s="394"/>
      <c r="AJ511" s="394"/>
      <c r="AK511" s="394"/>
      <c r="AL511" s="2"/>
      <c r="AM511" s="2"/>
      <c r="AN511"/>
      <c r="AO511"/>
      <c r="AP511" s="394"/>
      <c r="AQ511" s="394"/>
      <c r="AR511" s="175"/>
      <c r="AS511" s="2"/>
      <c r="AT511" s="2"/>
      <c r="AU511"/>
      <c r="AV511" s="2"/>
      <c r="AW511" s="2"/>
      <c r="AX511" s="2"/>
      <c r="AY511" s="2"/>
      <c r="AZ511" s="2"/>
      <c r="BA511" s="2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</row>
    <row r="512" spans="1:99" s="380" customFormat="1" x14ac:dyDescent="0.3">
      <c r="A512"/>
      <c r="B512" s="2"/>
      <c r="C512" s="2"/>
      <c r="D512" s="2"/>
      <c r="E512" s="279"/>
      <c r="F512" s="279"/>
      <c r="G512" s="279"/>
      <c r="H512" s="432"/>
      <c r="L512" s="391"/>
      <c r="R512" s="391"/>
      <c r="T512" s="392"/>
      <c r="U512" s="3"/>
      <c r="V512" s="3"/>
      <c r="W512" s="3"/>
      <c r="X512" s="57"/>
      <c r="Y512" s="1"/>
      <c r="Z512"/>
      <c r="AA512"/>
      <c r="AB512"/>
      <c r="AC512"/>
      <c r="AD512" s="57"/>
      <c r="AE512" s="393"/>
      <c r="AF512" s="393"/>
      <c r="AG512"/>
      <c r="AH512"/>
      <c r="AI512" s="394"/>
      <c r="AJ512" s="394"/>
      <c r="AK512" s="394"/>
      <c r="AL512" s="2"/>
      <c r="AM512" s="2"/>
      <c r="AN512"/>
      <c r="AO512"/>
      <c r="AP512" s="394"/>
      <c r="AQ512" s="394"/>
      <c r="AR512" s="175"/>
      <c r="AS512" s="2"/>
      <c r="AT512" s="2"/>
      <c r="AU512"/>
      <c r="AV512" s="2"/>
      <c r="AW512" s="2"/>
      <c r="AX512" s="2"/>
      <c r="AY512" s="2"/>
      <c r="AZ512" s="2"/>
      <c r="BA512" s="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</row>
    <row r="513" spans="1:99" s="380" customFormat="1" x14ac:dyDescent="0.3">
      <c r="A513"/>
      <c r="B513" s="2"/>
      <c r="C513" s="2"/>
      <c r="D513" s="2"/>
      <c r="E513" s="279"/>
      <c r="F513" s="279"/>
      <c r="G513" s="279"/>
      <c r="H513" s="432"/>
      <c r="L513" s="391"/>
      <c r="R513" s="391"/>
      <c r="T513" s="392"/>
      <c r="U513" s="3"/>
      <c r="V513" s="3"/>
      <c r="W513" s="3"/>
      <c r="X513" s="57"/>
      <c r="Y513" s="1"/>
      <c r="Z513"/>
      <c r="AA513"/>
      <c r="AB513"/>
      <c r="AC513"/>
      <c r="AD513" s="57"/>
      <c r="AE513" s="393"/>
      <c r="AF513" s="393"/>
      <c r="AG513"/>
      <c r="AH513"/>
      <c r="AI513" s="394"/>
      <c r="AJ513" s="394"/>
      <c r="AK513" s="394"/>
      <c r="AL513" s="2"/>
      <c r="AM513" s="2"/>
      <c r="AN513"/>
      <c r="AO513"/>
      <c r="AP513" s="394"/>
      <c r="AQ513" s="394"/>
      <c r="AR513" s="175"/>
      <c r="AS513" s="2"/>
      <c r="AT513" s="2"/>
      <c r="AU513"/>
      <c r="AV513" s="2"/>
      <c r="AW513" s="2"/>
      <c r="AX513" s="2"/>
      <c r="AY513" s="2"/>
      <c r="AZ513" s="2"/>
      <c r="BA513" s="2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</row>
    <row r="514" spans="1:99" s="380" customFormat="1" x14ac:dyDescent="0.3">
      <c r="A514"/>
      <c r="B514" s="2"/>
      <c r="C514" s="2"/>
      <c r="D514" s="2"/>
      <c r="E514" s="279"/>
      <c r="F514" s="279"/>
      <c r="G514" s="279"/>
      <c r="H514" s="432"/>
      <c r="L514" s="391"/>
      <c r="R514" s="391"/>
      <c r="T514" s="392"/>
      <c r="U514" s="3"/>
      <c r="V514" s="3"/>
      <c r="W514" s="3"/>
      <c r="X514" s="57"/>
      <c r="Y514" s="1"/>
      <c r="Z514"/>
      <c r="AA514"/>
      <c r="AB514"/>
      <c r="AC514"/>
      <c r="AD514" s="57"/>
      <c r="AE514" s="393"/>
      <c r="AF514" s="393"/>
      <c r="AG514"/>
      <c r="AH514"/>
      <c r="AI514" s="394"/>
      <c r="AJ514" s="394"/>
      <c r="AK514" s="394"/>
      <c r="AL514" s="2"/>
      <c r="AM514" s="2"/>
      <c r="AN514"/>
      <c r="AO514"/>
      <c r="AP514" s="394"/>
      <c r="AQ514" s="394"/>
      <c r="AR514" s="175"/>
      <c r="AS514" s="2"/>
      <c r="AT514" s="2"/>
      <c r="AU514"/>
      <c r="AV514" s="2"/>
      <c r="AW514" s="2"/>
      <c r="AX514" s="2"/>
      <c r="AY514" s="2"/>
      <c r="AZ514" s="2"/>
      <c r="BA514" s="2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</row>
    <row r="515" spans="1:99" s="380" customFormat="1" x14ac:dyDescent="0.3">
      <c r="A515"/>
      <c r="B515" s="2"/>
      <c r="C515" s="2"/>
      <c r="D515" s="2"/>
      <c r="E515" s="279"/>
      <c r="F515" s="279"/>
      <c r="G515" s="279"/>
      <c r="H515" s="432"/>
      <c r="L515" s="391"/>
      <c r="R515" s="391"/>
      <c r="T515" s="392"/>
      <c r="U515" s="3"/>
      <c r="V515" s="3"/>
      <c r="W515" s="3"/>
      <c r="X515" s="57"/>
      <c r="Y515" s="1"/>
      <c r="Z515"/>
      <c r="AA515"/>
      <c r="AB515"/>
      <c r="AC515"/>
      <c r="AD515" s="57"/>
      <c r="AE515" s="393"/>
      <c r="AF515" s="393"/>
      <c r="AG515"/>
      <c r="AH515"/>
      <c r="AI515" s="394"/>
      <c r="AJ515" s="394"/>
      <c r="AK515" s="394"/>
      <c r="AL515" s="2"/>
      <c r="AM515" s="2"/>
      <c r="AN515"/>
      <c r="AO515"/>
      <c r="AP515" s="394"/>
      <c r="AQ515" s="394"/>
      <c r="AR515" s="175"/>
      <c r="AS515" s="2"/>
      <c r="AT515" s="2"/>
      <c r="AU515"/>
      <c r="AV515" s="2"/>
      <c r="AW515" s="2"/>
      <c r="AX515" s="2"/>
      <c r="AY515" s="2"/>
      <c r="AZ515" s="2"/>
      <c r="BA515" s="2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</row>
    <row r="516" spans="1:99" s="380" customFormat="1" x14ac:dyDescent="0.3">
      <c r="A516"/>
      <c r="B516" s="2"/>
      <c r="C516" s="2"/>
      <c r="D516" s="2"/>
      <c r="E516" s="279"/>
      <c r="F516" s="279"/>
      <c r="G516" s="279"/>
      <c r="H516" s="432"/>
      <c r="L516" s="391"/>
      <c r="R516" s="391"/>
      <c r="T516" s="392"/>
      <c r="U516" s="3"/>
      <c r="V516" s="3"/>
      <c r="W516" s="3"/>
      <c r="X516" s="57"/>
      <c r="Y516" s="1"/>
      <c r="Z516"/>
      <c r="AA516"/>
      <c r="AB516"/>
      <c r="AC516"/>
      <c r="AD516" s="57"/>
      <c r="AE516" s="393"/>
      <c r="AF516" s="393"/>
      <c r="AG516"/>
      <c r="AH516"/>
      <c r="AI516" s="394"/>
      <c r="AJ516" s="394"/>
      <c r="AK516" s="394"/>
      <c r="AL516" s="2"/>
      <c r="AM516" s="2"/>
      <c r="AN516"/>
      <c r="AO516"/>
      <c r="AP516" s="394"/>
      <c r="AQ516" s="394"/>
      <c r="AR516" s="175"/>
      <c r="AS516" s="2"/>
      <c r="AT516" s="2"/>
      <c r="AU516"/>
      <c r="AV516" s="2"/>
      <c r="AW516" s="2"/>
      <c r="AX516" s="2"/>
      <c r="AY516" s="2"/>
      <c r="AZ516" s="2"/>
      <c r="BA516" s="2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</row>
    <row r="517" spans="1:99" s="380" customFormat="1" x14ac:dyDescent="0.3">
      <c r="A517"/>
      <c r="B517" s="2"/>
      <c r="C517" s="2"/>
      <c r="D517" s="2"/>
      <c r="E517" s="279"/>
      <c r="F517" s="279"/>
      <c r="G517" s="279"/>
      <c r="H517" s="432"/>
      <c r="L517" s="391"/>
      <c r="R517" s="391"/>
      <c r="T517" s="392"/>
      <c r="U517" s="3"/>
      <c r="V517" s="3"/>
      <c r="W517" s="3"/>
      <c r="X517" s="57"/>
      <c r="Y517" s="1"/>
      <c r="Z517"/>
      <c r="AA517"/>
      <c r="AB517"/>
      <c r="AC517"/>
      <c r="AD517" s="57"/>
      <c r="AE517" s="393"/>
      <c r="AF517" s="393"/>
      <c r="AG517"/>
      <c r="AH517"/>
      <c r="AI517" s="394"/>
      <c r="AJ517" s="394"/>
      <c r="AK517" s="394"/>
      <c r="AL517" s="2"/>
      <c r="AM517" s="2"/>
      <c r="AN517"/>
      <c r="AO517"/>
      <c r="AP517" s="394"/>
      <c r="AQ517" s="394"/>
      <c r="AR517" s="175"/>
      <c r="AS517" s="2"/>
      <c r="AT517" s="2"/>
      <c r="AU517"/>
      <c r="AV517" s="2"/>
      <c r="AW517" s="2"/>
      <c r="AX517" s="2"/>
      <c r="AY517" s="2"/>
      <c r="AZ517" s="2"/>
      <c r="BA517" s="2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</row>
    <row r="518" spans="1:99" s="380" customFormat="1" x14ac:dyDescent="0.3">
      <c r="A518"/>
      <c r="B518" s="2"/>
      <c r="C518" s="2"/>
      <c r="D518" s="2"/>
      <c r="E518" s="279"/>
      <c r="F518" s="279"/>
      <c r="G518" s="279"/>
      <c r="H518" s="432"/>
      <c r="L518" s="391"/>
      <c r="R518" s="391"/>
      <c r="T518" s="392"/>
      <c r="U518" s="3"/>
      <c r="V518" s="3"/>
      <c r="W518" s="3"/>
      <c r="X518" s="57"/>
      <c r="Y518" s="1"/>
      <c r="Z518"/>
      <c r="AA518"/>
      <c r="AB518"/>
      <c r="AC518"/>
      <c r="AD518" s="57"/>
      <c r="AE518" s="393"/>
      <c r="AF518" s="393"/>
      <c r="AG518"/>
      <c r="AH518"/>
      <c r="AI518" s="394"/>
      <c r="AJ518" s="394"/>
      <c r="AK518" s="394"/>
      <c r="AL518" s="2"/>
      <c r="AM518" s="2"/>
      <c r="AN518"/>
      <c r="AO518"/>
      <c r="AP518" s="394"/>
      <c r="AQ518" s="394"/>
      <c r="AR518" s="175"/>
      <c r="AS518" s="2"/>
      <c r="AT518" s="2"/>
      <c r="AU518"/>
      <c r="AV518" s="2"/>
      <c r="AW518" s="2"/>
      <c r="AX518" s="2"/>
      <c r="AY518" s="2"/>
      <c r="AZ518" s="2"/>
      <c r="BA518" s="2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</row>
    <row r="519" spans="1:99" s="380" customFormat="1" x14ac:dyDescent="0.3">
      <c r="A519"/>
      <c r="B519" s="2"/>
      <c r="C519" s="2"/>
      <c r="D519" s="2"/>
      <c r="E519" s="279"/>
      <c r="F519" s="279"/>
      <c r="G519" s="279"/>
      <c r="H519" s="432"/>
      <c r="L519" s="391"/>
      <c r="R519" s="391"/>
      <c r="T519" s="392"/>
      <c r="U519" s="3"/>
      <c r="V519" s="3"/>
      <c r="W519" s="3"/>
      <c r="X519" s="57"/>
      <c r="Y519" s="1"/>
      <c r="Z519"/>
      <c r="AA519"/>
      <c r="AB519"/>
      <c r="AC519"/>
      <c r="AD519" s="57"/>
      <c r="AE519" s="393"/>
      <c r="AF519" s="393"/>
      <c r="AG519"/>
      <c r="AH519"/>
      <c r="AI519" s="394"/>
      <c r="AJ519" s="394"/>
      <c r="AK519" s="394"/>
      <c r="AL519" s="2"/>
      <c r="AM519" s="2"/>
      <c r="AN519"/>
      <c r="AO519"/>
      <c r="AP519" s="394"/>
      <c r="AQ519" s="394"/>
      <c r="AR519" s="175"/>
      <c r="AS519" s="2"/>
      <c r="AT519" s="2"/>
      <c r="AU519"/>
      <c r="AV519" s="2"/>
      <c r="AW519" s="2"/>
      <c r="AX519" s="2"/>
      <c r="AY519" s="2"/>
      <c r="AZ519" s="2"/>
      <c r="BA519" s="2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</row>
    <row r="520" spans="1:99" s="380" customFormat="1" x14ac:dyDescent="0.3">
      <c r="A520"/>
      <c r="B520" s="2"/>
      <c r="C520" s="2"/>
      <c r="D520" s="2"/>
      <c r="E520" s="279"/>
      <c r="F520" s="279"/>
      <c r="G520" s="279"/>
      <c r="H520" s="432"/>
      <c r="L520" s="391"/>
      <c r="R520" s="391"/>
      <c r="T520" s="392"/>
      <c r="U520" s="3"/>
      <c r="V520" s="3"/>
      <c r="W520" s="3"/>
      <c r="X520" s="57"/>
      <c r="Y520" s="1"/>
      <c r="Z520"/>
      <c r="AA520"/>
      <c r="AB520"/>
      <c r="AC520"/>
      <c r="AD520" s="57"/>
      <c r="AE520" s="393"/>
      <c r="AF520" s="393"/>
      <c r="AG520"/>
      <c r="AH520"/>
      <c r="AI520" s="394"/>
      <c r="AJ520" s="394"/>
      <c r="AK520" s="394"/>
      <c r="AL520" s="2"/>
      <c r="AM520" s="2"/>
      <c r="AN520"/>
      <c r="AO520"/>
      <c r="AP520" s="394"/>
      <c r="AQ520" s="394"/>
      <c r="AR520" s="175"/>
      <c r="AS520" s="2"/>
      <c r="AT520" s="2"/>
      <c r="AU520"/>
      <c r="AV520" s="2"/>
      <c r="AW520" s="2"/>
      <c r="AX520" s="2"/>
      <c r="AY520" s="2"/>
      <c r="AZ520" s="2"/>
      <c r="BA520" s="2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</row>
    <row r="521" spans="1:99" s="380" customFormat="1" x14ac:dyDescent="0.3">
      <c r="A521"/>
      <c r="B521" s="2"/>
      <c r="C521" s="2"/>
      <c r="D521" s="2"/>
      <c r="E521" s="279"/>
      <c r="F521" s="279"/>
      <c r="G521" s="279"/>
      <c r="H521" s="432"/>
      <c r="L521" s="391"/>
      <c r="R521" s="391"/>
      <c r="T521" s="392"/>
      <c r="U521" s="3"/>
      <c r="V521" s="3"/>
      <c r="W521" s="3"/>
      <c r="X521" s="57"/>
      <c r="Y521" s="1"/>
      <c r="Z521"/>
      <c r="AA521"/>
      <c r="AB521"/>
      <c r="AC521"/>
      <c r="AD521" s="57"/>
      <c r="AE521" s="393"/>
      <c r="AF521" s="393"/>
      <c r="AG521"/>
      <c r="AH521"/>
      <c r="AI521" s="394"/>
      <c r="AJ521" s="394"/>
      <c r="AK521" s="394"/>
      <c r="AL521" s="2"/>
      <c r="AM521" s="2"/>
      <c r="AN521"/>
      <c r="AO521"/>
      <c r="AP521" s="394"/>
      <c r="AQ521" s="394"/>
      <c r="AR521" s="175"/>
      <c r="AS521" s="2"/>
      <c r="AT521" s="2"/>
      <c r="AU521"/>
      <c r="AV521" s="2"/>
      <c r="AW521" s="2"/>
      <c r="AX521" s="2"/>
      <c r="AY521" s="2"/>
      <c r="AZ521" s="2"/>
      <c r="BA521" s="2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</row>
    <row r="522" spans="1:99" s="380" customFormat="1" x14ac:dyDescent="0.3">
      <c r="A522"/>
      <c r="B522" s="2"/>
      <c r="C522" s="2"/>
      <c r="D522" s="2"/>
      <c r="E522" s="279"/>
      <c r="F522" s="279"/>
      <c r="G522" s="279"/>
      <c r="H522" s="432"/>
      <c r="L522" s="391"/>
      <c r="R522" s="391"/>
      <c r="T522" s="392"/>
      <c r="U522" s="3"/>
      <c r="V522" s="3"/>
      <c r="W522" s="3"/>
      <c r="X522" s="57"/>
      <c r="Y522" s="1"/>
      <c r="Z522"/>
      <c r="AA522"/>
      <c r="AB522"/>
      <c r="AC522"/>
      <c r="AD522" s="57"/>
      <c r="AE522" s="393"/>
      <c r="AF522" s="393"/>
      <c r="AG522"/>
      <c r="AH522"/>
      <c r="AI522" s="394"/>
      <c r="AJ522" s="394"/>
      <c r="AK522" s="394"/>
      <c r="AL522" s="2"/>
      <c r="AM522" s="2"/>
      <c r="AN522"/>
      <c r="AO522"/>
      <c r="AP522" s="394"/>
      <c r="AQ522" s="394"/>
      <c r="AR522" s="175"/>
      <c r="AS522" s="2"/>
      <c r="AT522" s="2"/>
      <c r="AU522"/>
      <c r="AV522" s="2"/>
      <c r="AW522" s="2"/>
      <c r="AX522" s="2"/>
      <c r="AY522" s="2"/>
      <c r="AZ522" s="2"/>
      <c r="BA522" s="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</row>
    <row r="523" spans="1:99" s="380" customFormat="1" x14ac:dyDescent="0.3">
      <c r="A523"/>
      <c r="B523" s="2"/>
      <c r="C523" s="2"/>
      <c r="D523" s="2"/>
      <c r="E523" s="279"/>
      <c r="F523" s="279"/>
      <c r="G523" s="279"/>
      <c r="H523" s="432"/>
      <c r="L523" s="391"/>
      <c r="R523" s="391"/>
      <c r="T523" s="392"/>
      <c r="U523" s="3"/>
      <c r="V523" s="3"/>
      <c r="W523" s="3"/>
      <c r="X523" s="57"/>
      <c r="Y523" s="1"/>
      <c r="Z523"/>
      <c r="AA523"/>
      <c r="AB523"/>
      <c r="AC523"/>
      <c r="AD523" s="57"/>
      <c r="AE523" s="393"/>
      <c r="AF523" s="393"/>
      <c r="AG523"/>
      <c r="AH523"/>
      <c r="AI523" s="394"/>
      <c r="AJ523" s="394"/>
      <c r="AK523" s="394"/>
      <c r="AL523" s="2"/>
      <c r="AM523" s="2"/>
      <c r="AN523"/>
      <c r="AO523"/>
      <c r="AP523" s="394"/>
      <c r="AQ523" s="394"/>
      <c r="AR523" s="175"/>
      <c r="AS523" s="2"/>
      <c r="AT523" s="2"/>
      <c r="AU523"/>
      <c r="AV523" s="2"/>
      <c r="AW523" s="2"/>
      <c r="AX523" s="2"/>
      <c r="AY523" s="2"/>
      <c r="AZ523" s="2"/>
      <c r="BA523" s="2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</row>
    <row r="524" spans="1:99" s="380" customFormat="1" x14ac:dyDescent="0.3">
      <c r="A524"/>
      <c r="B524" s="2"/>
      <c r="C524" s="2"/>
      <c r="D524" s="2"/>
      <c r="E524" s="279"/>
      <c r="F524" s="279"/>
      <c r="G524" s="279"/>
      <c r="H524" s="432"/>
      <c r="L524" s="391"/>
      <c r="R524" s="391"/>
      <c r="T524" s="392"/>
      <c r="U524" s="3"/>
      <c r="V524" s="3"/>
      <c r="W524" s="3"/>
      <c r="X524" s="57"/>
      <c r="Y524" s="1"/>
      <c r="Z524"/>
      <c r="AA524"/>
      <c r="AB524"/>
      <c r="AC524"/>
      <c r="AD524" s="57"/>
      <c r="AE524" s="393"/>
      <c r="AF524" s="393"/>
      <c r="AG524"/>
      <c r="AH524"/>
      <c r="AI524" s="394"/>
      <c r="AJ524" s="394"/>
      <c r="AK524" s="394"/>
      <c r="AL524" s="2"/>
      <c r="AM524" s="2"/>
      <c r="AN524"/>
      <c r="AO524"/>
      <c r="AP524" s="394"/>
      <c r="AQ524" s="394"/>
      <c r="AR524" s="175"/>
      <c r="AS524" s="2"/>
      <c r="AT524" s="2"/>
      <c r="AU524"/>
      <c r="AV524" s="2"/>
      <c r="AW524" s="2"/>
      <c r="AX524" s="2"/>
      <c r="AY524" s="2"/>
      <c r="AZ524" s="2"/>
      <c r="BA524" s="2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</row>
    <row r="525" spans="1:99" s="380" customFormat="1" x14ac:dyDescent="0.3">
      <c r="A525"/>
      <c r="B525" s="2"/>
      <c r="C525" s="2"/>
      <c r="D525" s="2"/>
      <c r="E525" s="279"/>
      <c r="F525" s="279"/>
      <c r="G525" s="279"/>
      <c r="H525" s="432"/>
      <c r="L525" s="391"/>
      <c r="R525" s="391"/>
      <c r="T525" s="392"/>
      <c r="U525" s="3"/>
      <c r="V525" s="3"/>
      <c r="W525" s="3"/>
      <c r="X525" s="57"/>
      <c r="Y525" s="1"/>
      <c r="Z525"/>
      <c r="AA525"/>
      <c r="AB525"/>
      <c r="AC525"/>
      <c r="AD525" s="57"/>
      <c r="AE525" s="393"/>
      <c r="AF525" s="393"/>
      <c r="AG525"/>
      <c r="AH525"/>
      <c r="AI525" s="394"/>
      <c r="AJ525" s="394"/>
      <c r="AK525" s="394"/>
      <c r="AL525" s="2"/>
      <c r="AM525" s="2"/>
      <c r="AN525"/>
      <c r="AO525"/>
      <c r="AP525" s="394"/>
      <c r="AQ525" s="394"/>
      <c r="AR525" s="175"/>
      <c r="AS525" s="2"/>
      <c r="AT525" s="2"/>
      <c r="AU525"/>
      <c r="AV525" s="2"/>
      <c r="AW525" s="2"/>
      <c r="AX525" s="2"/>
      <c r="AY525" s="2"/>
      <c r="AZ525" s="2"/>
      <c r="BA525" s="2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</row>
    <row r="526" spans="1:99" s="380" customFormat="1" x14ac:dyDescent="0.3">
      <c r="A526"/>
      <c r="B526" s="2"/>
      <c r="C526" s="2"/>
      <c r="D526" s="2"/>
      <c r="E526" s="279"/>
      <c r="F526" s="279"/>
      <c r="G526" s="279"/>
      <c r="H526" s="432"/>
      <c r="L526" s="391"/>
      <c r="R526" s="391"/>
      <c r="T526" s="392"/>
      <c r="U526" s="3"/>
      <c r="V526" s="3"/>
      <c r="W526" s="3"/>
      <c r="X526" s="57"/>
      <c r="Y526" s="1"/>
      <c r="Z526"/>
      <c r="AA526"/>
      <c r="AB526"/>
      <c r="AC526"/>
      <c r="AD526" s="57"/>
      <c r="AE526" s="393"/>
      <c r="AF526" s="393"/>
      <c r="AG526"/>
      <c r="AH526"/>
      <c r="AI526" s="394"/>
      <c r="AJ526" s="394"/>
      <c r="AK526" s="394"/>
      <c r="AL526" s="2"/>
      <c r="AM526" s="2"/>
      <c r="AN526"/>
      <c r="AO526"/>
      <c r="AP526" s="394"/>
      <c r="AQ526" s="394"/>
      <c r="AR526" s="175"/>
      <c r="AS526" s="2"/>
      <c r="AT526" s="2"/>
      <c r="AU526"/>
      <c r="AV526" s="2"/>
      <c r="AW526" s="2"/>
      <c r="AX526" s="2"/>
      <c r="AY526" s="2"/>
      <c r="AZ526" s="2"/>
      <c r="BA526" s="2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</row>
    <row r="527" spans="1:99" s="380" customFormat="1" x14ac:dyDescent="0.3">
      <c r="A527"/>
      <c r="B527" s="2"/>
      <c r="C527" s="2"/>
      <c r="D527" s="2"/>
      <c r="E527" s="279"/>
      <c r="F527" s="279"/>
      <c r="G527" s="279"/>
      <c r="H527" s="431"/>
      <c r="L527" s="391"/>
      <c r="R527" s="391"/>
      <c r="T527" s="392"/>
      <c r="U527" s="3"/>
      <c r="V527" s="3"/>
      <c r="W527" s="3"/>
      <c r="X527" s="57"/>
      <c r="Y527" s="1"/>
      <c r="Z527"/>
      <c r="AA527"/>
      <c r="AB527"/>
      <c r="AC527"/>
      <c r="AD527" s="57"/>
      <c r="AE527" s="393"/>
      <c r="AF527" s="393"/>
      <c r="AG527"/>
      <c r="AH527"/>
      <c r="AI527" s="394"/>
      <c r="AJ527" s="394"/>
      <c r="AK527" s="394"/>
      <c r="AL527" s="2"/>
      <c r="AM527" s="2"/>
      <c r="AN527"/>
      <c r="AO527"/>
      <c r="AP527" s="394"/>
      <c r="AQ527" s="394"/>
      <c r="AR527" s="175"/>
      <c r="AS527" s="2"/>
      <c r="AT527" s="2"/>
      <c r="AU527"/>
      <c r="AV527" s="2"/>
      <c r="AW527" s="2"/>
      <c r="AX527" s="2"/>
      <c r="AY527" s="2"/>
      <c r="AZ527" s="2"/>
      <c r="BA527" s="2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</row>
    <row r="528" spans="1:99" s="380" customFormat="1" x14ac:dyDescent="0.3">
      <c r="A528"/>
      <c r="B528" s="2"/>
      <c r="C528" s="2"/>
      <c r="D528" s="2"/>
      <c r="E528" s="279"/>
      <c r="F528" s="279"/>
      <c r="G528" s="279"/>
      <c r="H528" s="431"/>
      <c r="L528" s="391"/>
      <c r="R528" s="391"/>
      <c r="T528" s="392"/>
      <c r="U528" s="3"/>
      <c r="V528" s="3"/>
      <c r="W528" s="3"/>
      <c r="X528" s="57"/>
      <c r="Y528" s="1"/>
      <c r="Z528"/>
      <c r="AA528"/>
      <c r="AB528"/>
      <c r="AC528"/>
      <c r="AD528" s="57"/>
      <c r="AE528" s="393"/>
      <c r="AF528" s="393"/>
      <c r="AG528"/>
      <c r="AH528"/>
      <c r="AI528" s="394"/>
      <c r="AJ528" s="394"/>
      <c r="AK528" s="394"/>
      <c r="AL528" s="2"/>
      <c r="AM528" s="2"/>
      <c r="AN528"/>
      <c r="AO528"/>
      <c r="AP528" s="394"/>
      <c r="AQ528" s="394"/>
      <c r="AR528" s="175"/>
      <c r="AS528" s="2"/>
      <c r="AT528" s="2"/>
      <c r="AU528"/>
      <c r="AV528" s="2"/>
      <c r="AW528" s="2"/>
      <c r="AX528" s="2"/>
      <c r="AY528" s="2"/>
      <c r="AZ528" s="2"/>
      <c r="BA528" s="2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</row>
    <row r="529" spans="1:99" s="380" customFormat="1" x14ac:dyDescent="0.3">
      <c r="A529"/>
      <c r="B529" s="2"/>
      <c r="C529" s="2"/>
      <c r="D529" s="2"/>
      <c r="E529" s="279"/>
      <c r="F529" s="279"/>
      <c r="G529" s="279"/>
      <c r="H529" s="431"/>
      <c r="L529" s="391"/>
      <c r="R529" s="391"/>
      <c r="T529" s="392"/>
      <c r="U529" s="3"/>
      <c r="V529" s="3"/>
      <c r="W529" s="3"/>
      <c r="X529" s="57"/>
      <c r="Y529" s="1"/>
      <c r="Z529"/>
      <c r="AA529"/>
      <c r="AB529"/>
      <c r="AC529"/>
      <c r="AD529" s="57"/>
      <c r="AE529" s="393"/>
      <c r="AF529" s="393"/>
      <c r="AG529"/>
      <c r="AH529"/>
      <c r="AI529" s="394"/>
      <c r="AJ529" s="394"/>
      <c r="AK529" s="394"/>
      <c r="AL529" s="2"/>
      <c r="AM529" s="2"/>
      <c r="AN529"/>
      <c r="AO529"/>
      <c r="AP529" s="394"/>
      <c r="AQ529" s="394"/>
      <c r="AR529" s="175"/>
      <c r="AS529" s="2"/>
      <c r="AT529" s="2"/>
      <c r="AU529"/>
      <c r="AV529" s="2"/>
      <c r="AW529" s="2"/>
      <c r="AX529" s="2"/>
      <c r="AY529" s="2"/>
      <c r="AZ529" s="2"/>
      <c r="BA529" s="2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</row>
    <row r="530" spans="1:99" s="380" customFormat="1" x14ac:dyDescent="0.3">
      <c r="A530"/>
      <c r="B530" s="2"/>
      <c r="C530" s="2"/>
      <c r="D530" s="2"/>
      <c r="E530" s="279"/>
      <c r="F530" s="279"/>
      <c r="G530" s="279"/>
      <c r="H530" s="431"/>
      <c r="L530" s="391"/>
      <c r="R530" s="391"/>
      <c r="T530" s="392"/>
      <c r="U530" s="3"/>
      <c r="V530" s="3"/>
      <c r="W530" s="3"/>
      <c r="X530" s="57"/>
      <c r="Y530" s="1"/>
      <c r="Z530"/>
      <c r="AA530"/>
      <c r="AB530"/>
      <c r="AC530"/>
      <c r="AD530" s="57"/>
      <c r="AE530" s="393"/>
      <c r="AF530" s="393"/>
      <c r="AG530"/>
      <c r="AH530"/>
      <c r="AI530" s="394"/>
      <c r="AJ530" s="394"/>
      <c r="AK530" s="394"/>
      <c r="AL530" s="2"/>
      <c r="AM530" s="2"/>
      <c r="AN530"/>
      <c r="AO530"/>
      <c r="AP530" s="394"/>
      <c r="AQ530" s="394"/>
      <c r="AR530" s="175"/>
      <c r="AS530" s="2"/>
      <c r="AT530" s="2"/>
      <c r="AU530"/>
      <c r="AV530" s="2"/>
      <c r="AW530" s="2"/>
      <c r="AX530" s="2"/>
      <c r="AY530" s="2"/>
      <c r="AZ530" s="2"/>
      <c r="BA530" s="2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</row>
    <row r="531" spans="1:99" s="380" customFormat="1" x14ac:dyDescent="0.3">
      <c r="A531"/>
      <c r="B531" s="2"/>
      <c r="C531" s="2"/>
      <c r="D531" s="2"/>
      <c r="E531" s="279"/>
      <c r="F531" s="279"/>
      <c r="G531" s="279"/>
      <c r="H531" s="431"/>
      <c r="L531" s="391"/>
      <c r="R531" s="391"/>
      <c r="T531" s="392"/>
      <c r="U531" s="3"/>
      <c r="V531" s="3"/>
      <c r="W531" s="3"/>
      <c r="X531" s="57"/>
      <c r="Y531" s="1"/>
      <c r="Z531"/>
      <c r="AA531"/>
      <c r="AB531"/>
      <c r="AC531"/>
      <c r="AD531" s="57"/>
      <c r="AE531" s="393"/>
      <c r="AF531" s="393"/>
      <c r="AG531"/>
      <c r="AH531"/>
      <c r="AI531" s="394"/>
      <c r="AJ531" s="394"/>
      <c r="AK531" s="394"/>
      <c r="AL531" s="2"/>
      <c r="AM531" s="2"/>
      <c r="AN531"/>
      <c r="AO531"/>
      <c r="AP531" s="394"/>
      <c r="AQ531" s="394"/>
      <c r="AR531" s="175"/>
      <c r="AS531" s="2"/>
      <c r="AT531" s="2"/>
      <c r="AU531"/>
      <c r="AV531" s="2"/>
      <c r="AW531" s="2"/>
      <c r="AX531" s="2"/>
      <c r="AY531" s="2"/>
      <c r="AZ531" s="2"/>
      <c r="BA531" s="2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</row>
    <row r="532" spans="1:99" s="380" customFormat="1" x14ac:dyDescent="0.3">
      <c r="A532"/>
      <c r="B532" s="2"/>
      <c r="C532" s="2"/>
      <c r="D532" s="2"/>
      <c r="E532" s="279"/>
      <c r="F532" s="279"/>
      <c r="G532" s="279"/>
      <c r="H532" s="431"/>
      <c r="L532" s="391"/>
      <c r="R532" s="391"/>
      <c r="T532" s="392"/>
      <c r="U532" s="3"/>
      <c r="V532" s="3"/>
      <c r="W532" s="3"/>
      <c r="X532" s="57"/>
      <c r="Y532" s="1"/>
      <c r="Z532"/>
      <c r="AA532"/>
      <c r="AB532"/>
      <c r="AC532"/>
      <c r="AD532" s="57"/>
      <c r="AE532" s="393"/>
      <c r="AF532" s="393"/>
      <c r="AG532"/>
      <c r="AH532"/>
      <c r="AI532" s="394"/>
      <c r="AJ532" s="394"/>
      <c r="AK532" s="394"/>
      <c r="AL532" s="2"/>
      <c r="AM532" s="2"/>
      <c r="AN532"/>
      <c r="AO532"/>
      <c r="AP532" s="394"/>
      <c r="AQ532" s="394"/>
      <c r="AR532" s="175"/>
      <c r="AS532" s="2"/>
      <c r="AT532" s="2"/>
      <c r="AU532"/>
      <c r="AV532" s="2"/>
      <c r="AW532" s="2"/>
      <c r="AX532" s="2"/>
      <c r="AY532" s="2"/>
      <c r="AZ532" s="2"/>
      <c r="BA532" s="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</row>
    <row r="533" spans="1:99" s="380" customFormat="1" x14ac:dyDescent="0.3">
      <c r="A533"/>
      <c r="B533" s="2"/>
      <c r="C533" s="2"/>
      <c r="D533" s="2"/>
      <c r="E533" s="279"/>
      <c r="F533" s="279"/>
      <c r="G533" s="279"/>
      <c r="H533" s="431"/>
      <c r="L533" s="391"/>
      <c r="R533" s="391"/>
      <c r="T533" s="392"/>
      <c r="U533" s="3"/>
      <c r="V533" s="3"/>
      <c r="W533" s="3"/>
      <c r="X533" s="57"/>
      <c r="Y533" s="1"/>
      <c r="Z533"/>
      <c r="AA533"/>
      <c r="AB533"/>
      <c r="AC533"/>
      <c r="AD533" s="57"/>
      <c r="AE533" s="393"/>
      <c r="AF533" s="393"/>
      <c r="AG533"/>
      <c r="AH533"/>
      <c r="AI533" s="394"/>
      <c r="AJ533" s="394"/>
      <c r="AK533" s="394"/>
      <c r="AL533" s="2"/>
      <c r="AM533" s="2"/>
      <c r="AN533"/>
      <c r="AO533"/>
      <c r="AP533" s="394"/>
      <c r="AQ533" s="394"/>
      <c r="AR533" s="175"/>
      <c r="AS533" s="2"/>
      <c r="AT533" s="2"/>
      <c r="AU533"/>
      <c r="AV533" s="2"/>
      <c r="AW533" s="2"/>
      <c r="AX533" s="2"/>
      <c r="AY533" s="2"/>
      <c r="AZ533" s="2"/>
      <c r="BA533" s="2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</row>
    <row r="534" spans="1:99" s="380" customFormat="1" x14ac:dyDescent="0.3">
      <c r="A534"/>
      <c r="B534" s="2"/>
      <c r="C534" s="2"/>
      <c r="D534" s="2"/>
      <c r="E534" s="279"/>
      <c r="F534" s="279"/>
      <c r="G534" s="279"/>
      <c r="H534" s="431"/>
      <c r="L534" s="391"/>
      <c r="R534" s="391"/>
      <c r="T534" s="392"/>
      <c r="U534" s="3"/>
      <c r="V534" s="3"/>
      <c r="W534" s="3"/>
      <c r="X534" s="57"/>
      <c r="Y534" s="1"/>
      <c r="Z534"/>
      <c r="AA534"/>
      <c r="AB534"/>
      <c r="AC534"/>
      <c r="AD534" s="57"/>
      <c r="AE534" s="393"/>
      <c r="AF534" s="393"/>
      <c r="AG534"/>
      <c r="AH534"/>
      <c r="AI534" s="394"/>
      <c r="AJ534" s="394"/>
      <c r="AK534" s="394"/>
      <c r="AL534" s="2"/>
      <c r="AM534" s="2"/>
      <c r="AN534"/>
      <c r="AO534"/>
      <c r="AP534" s="394"/>
      <c r="AQ534" s="394"/>
      <c r="AR534" s="175"/>
      <c r="AS534" s="2"/>
      <c r="AT534" s="2"/>
      <c r="AU534"/>
      <c r="AV534" s="2"/>
      <c r="AW534" s="2"/>
      <c r="AX534" s="2"/>
      <c r="AY534" s="2"/>
      <c r="AZ534" s="2"/>
      <c r="BA534" s="2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</row>
    <row r="535" spans="1:99" s="380" customFormat="1" x14ac:dyDescent="0.3">
      <c r="A535"/>
      <c r="B535" s="2"/>
      <c r="C535" s="2"/>
      <c r="D535" s="2"/>
      <c r="E535" s="279"/>
      <c r="F535" s="279"/>
      <c r="G535" s="279"/>
      <c r="H535" s="431"/>
      <c r="L535" s="391"/>
      <c r="R535" s="391"/>
      <c r="T535" s="392"/>
      <c r="U535" s="3"/>
      <c r="V535" s="3"/>
      <c r="W535" s="3"/>
      <c r="X535" s="57"/>
      <c r="Y535" s="1"/>
      <c r="Z535"/>
      <c r="AA535"/>
      <c r="AB535"/>
      <c r="AC535"/>
      <c r="AD535" s="57"/>
      <c r="AE535" s="393"/>
      <c r="AF535" s="393"/>
      <c r="AG535"/>
      <c r="AH535"/>
      <c r="AI535" s="394"/>
      <c r="AJ535" s="394"/>
      <c r="AK535" s="394"/>
      <c r="AL535" s="2"/>
      <c r="AM535" s="2"/>
      <c r="AN535"/>
      <c r="AO535"/>
      <c r="AP535" s="394"/>
      <c r="AQ535" s="394"/>
      <c r="AR535" s="175"/>
      <c r="AS535" s="2"/>
      <c r="AT535" s="2"/>
      <c r="AU535"/>
      <c r="AV535" s="2"/>
      <c r="AW535" s="2"/>
      <c r="AX535" s="2"/>
      <c r="AY535" s="2"/>
      <c r="AZ535" s="2"/>
      <c r="BA535" s="2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</row>
    <row r="536" spans="1:99" s="380" customFormat="1" x14ac:dyDescent="0.3">
      <c r="A536"/>
      <c r="B536" s="2"/>
      <c r="C536" s="2"/>
      <c r="D536" s="2"/>
      <c r="E536" s="279"/>
      <c r="F536" s="279"/>
      <c r="G536" s="279"/>
      <c r="H536" s="431"/>
      <c r="L536" s="391"/>
      <c r="R536" s="391"/>
      <c r="T536" s="392"/>
      <c r="U536" s="3"/>
      <c r="V536" s="3"/>
      <c r="W536" s="3"/>
      <c r="X536" s="57"/>
      <c r="Y536" s="1"/>
      <c r="Z536"/>
      <c r="AA536"/>
      <c r="AB536"/>
      <c r="AC536"/>
      <c r="AD536" s="57"/>
      <c r="AE536" s="393"/>
      <c r="AF536" s="393"/>
      <c r="AG536"/>
      <c r="AH536"/>
      <c r="AI536" s="394"/>
      <c r="AJ536" s="394"/>
      <c r="AK536" s="394"/>
      <c r="AL536" s="2"/>
      <c r="AM536" s="2"/>
      <c r="AN536"/>
      <c r="AO536"/>
      <c r="AP536" s="394"/>
      <c r="AQ536" s="394"/>
      <c r="AR536" s="175"/>
      <c r="AS536" s="2"/>
      <c r="AT536" s="2"/>
      <c r="AU536"/>
      <c r="AV536" s="2"/>
      <c r="AW536" s="2"/>
      <c r="AX536" s="2"/>
      <c r="AY536" s="2"/>
      <c r="AZ536" s="2"/>
      <c r="BA536" s="2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</row>
    <row r="537" spans="1:99" s="380" customFormat="1" x14ac:dyDescent="0.3">
      <c r="A537"/>
      <c r="B537" s="2"/>
      <c r="C537" s="2"/>
      <c r="D537" s="2"/>
      <c r="E537" s="279"/>
      <c r="F537" s="279"/>
      <c r="G537" s="279"/>
      <c r="H537" s="431"/>
      <c r="L537" s="391"/>
      <c r="R537" s="391"/>
      <c r="T537" s="392"/>
      <c r="U537" s="3"/>
      <c r="V537" s="3"/>
      <c r="W537" s="3"/>
      <c r="X537" s="57"/>
      <c r="Y537" s="1"/>
      <c r="Z537"/>
      <c r="AA537"/>
      <c r="AB537"/>
      <c r="AC537"/>
      <c r="AD537" s="57"/>
      <c r="AE537" s="393"/>
      <c r="AF537" s="393"/>
      <c r="AG537"/>
      <c r="AH537"/>
      <c r="AI537" s="394"/>
      <c r="AJ537" s="394"/>
      <c r="AK537" s="394"/>
      <c r="AL537" s="2"/>
      <c r="AM537" s="2"/>
      <c r="AN537"/>
      <c r="AO537"/>
      <c r="AP537" s="394"/>
      <c r="AQ537" s="394"/>
      <c r="AR537" s="175"/>
      <c r="AS537" s="2"/>
      <c r="AT537" s="2"/>
      <c r="AU537"/>
      <c r="AV537" s="2"/>
      <c r="AW537" s="2"/>
      <c r="AX537" s="2"/>
      <c r="AY537" s="2"/>
      <c r="AZ537" s="2"/>
      <c r="BA537" s="2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</row>
    <row r="538" spans="1:99" s="380" customFormat="1" x14ac:dyDescent="0.3">
      <c r="A538"/>
      <c r="B538" s="2"/>
      <c r="C538" s="2"/>
      <c r="D538" s="2"/>
      <c r="E538" s="279"/>
      <c r="F538" s="279"/>
      <c r="G538" s="279"/>
      <c r="H538" s="431"/>
      <c r="L538" s="391"/>
      <c r="R538" s="391"/>
      <c r="T538" s="392"/>
      <c r="U538" s="3"/>
      <c r="V538" s="3"/>
      <c r="W538" s="3"/>
      <c r="X538" s="57"/>
      <c r="Y538" s="1"/>
      <c r="Z538"/>
      <c r="AA538"/>
      <c r="AB538"/>
      <c r="AC538"/>
      <c r="AD538" s="57"/>
      <c r="AE538" s="393"/>
      <c r="AF538" s="393"/>
      <c r="AG538"/>
      <c r="AH538"/>
      <c r="AI538" s="394"/>
      <c r="AJ538" s="394"/>
      <c r="AK538" s="394"/>
      <c r="AL538" s="2"/>
      <c r="AM538" s="2"/>
      <c r="AN538"/>
      <c r="AO538"/>
      <c r="AP538" s="394"/>
      <c r="AQ538" s="394"/>
      <c r="AR538" s="175"/>
      <c r="AS538" s="2"/>
      <c r="AT538" s="2"/>
      <c r="AU538"/>
      <c r="AV538" s="2"/>
      <c r="AW538" s="2"/>
      <c r="AX538" s="2"/>
      <c r="AY538" s="2"/>
      <c r="AZ538" s="2"/>
      <c r="BA538" s="2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</row>
    <row r="539" spans="1:99" s="380" customFormat="1" x14ac:dyDescent="0.3">
      <c r="A539"/>
      <c r="B539" s="2"/>
      <c r="C539" s="2"/>
      <c r="D539" s="2"/>
      <c r="E539" s="279"/>
      <c r="F539" s="279"/>
      <c r="G539" s="279"/>
      <c r="H539" s="431"/>
      <c r="L539" s="391"/>
      <c r="R539" s="391"/>
      <c r="T539" s="392"/>
      <c r="U539" s="3"/>
      <c r="V539" s="3"/>
      <c r="W539" s="3"/>
      <c r="X539" s="57"/>
      <c r="Y539" s="1"/>
      <c r="Z539"/>
      <c r="AA539"/>
      <c r="AB539"/>
      <c r="AC539"/>
      <c r="AD539" s="57"/>
      <c r="AE539" s="393"/>
      <c r="AF539" s="393"/>
      <c r="AG539"/>
      <c r="AH539"/>
      <c r="AI539" s="394"/>
      <c r="AJ539" s="394"/>
      <c r="AK539" s="394"/>
      <c r="AL539" s="2"/>
      <c r="AM539" s="2"/>
      <c r="AN539"/>
      <c r="AO539"/>
      <c r="AP539" s="394"/>
      <c r="AQ539" s="394"/>
      <c r="AR539" s="175"/>
      <c r="AS539" s="2"/>
      <c r="AT539" s="2"/>
      <c r="AU539"/>
      <c r="AV539" s="2"/>
      <c r="AW539" s="2"/>
      <c r="AX539" s="2"/>
      <c r="AY539" s="2"/>
      <c r="AZ539" s="2"/>
      <c r="BA539" s="2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</row>
    <row r="540" spans="1:99" s="380" customFormat="1" x14ac:dyDescent="0.3">
      <c r="A540"/>
      <c r="B540" s="2"/>
      <c r="C540" s="2"/>
      <c r="D540" s="2"/>
      <c r="E540" s="279"/>
      <c r="F540" s="279"/>
      <c r="G540" s="279"/>
      <c r="H540" s="431"/>
      <c r="L540" s="391"/>
      <c r="R540" s="391"/>
      <c r="T540" s="392"/>
      <c r="U540" s="3"/>
      <c r="V540" s="3"/>
      <c r="W540" s="3"/>
      <c r="X540" s="57"/>
      <c r="Y540" s="1"/>
      <c r="Z540"/>
      <c r="AA540"/>
      <c r="AB540"/>
      <c r="AC540"/>
      <c r="AD540" s="57"/>
      <c r="AE540" s="393"/>
      <c r="AF540" s="393"/>
      <c r="AG540"/>
      <c r="AH540"/>
      <c r="AI540" s="394"/>
      <c r="AJ540" s="394"/>
      <c r="AK540" s="394"/>
      <c r="AL540" s="2"/>
      <c r="AM540" s="2"/>
      <c r="AN540"/>
      <c r="AO540"/>
      <c r="AP540" s="394"/>
      <c r="AQ540" s="394"/>
      <c r="AR540" s="175"/>
      <c r="AS540" s="2"/>
      <c r="AT540" s="2"/>
      <c r="AU540"/>
      <c r="AV540" s="2"/>
      <c r="AW540" s="2"/>
      <c r="AX540" s="2"/>
      <c r="AY540" s="2"/>
      <c r="AZ540" s="2"/>
      <c r="BA540" s="2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</row>
    <row r="541" spans="1:99" s="380" customFormat="1" x14ac:dyDescent="0.3">
      <c r="A541"/>
      <c r="B541" s="2"/>
      <c r="C541" s="2"/>
      <c r="D541" s="2"/>
      <c r="E541" s="279"/>
      <c r="F541" s="279"/>
      <c r="G541" s="279"/>
      <c r="H541" s="431"/>
      <c r="L541" s="391"/>
      <c r="R541" s="391"/>
      <c r="T541" s="392"/>
      <c r="U541" s="3"/>
      <c r="V541" s="3"/>
      <c r="W541" s="3"/>
      <c r="X541" s="57"/>
      <c r="Y541" s="1"/>
      <c r="Z541"/>
      <c r="AA541"/>
      <c r="AB541"/>
      <c r="AC541"/>
      <c r="AD541" s="57"/>
      <c r="AE541" s="393"/>
      <c r="AF541" s="393"/>
      <c r="AG541"/>
      <c r="AH541"/>
      <c r="AI541" s="394"/>
      <c r="AJ541" s="394"/>
      <c r="AK541" s="394"/>
      <c r="AL541" s="2"/>
      <c r="AM541" s="2"/>
      <c r="AN541"/>
      <c r="AO541"/>
      <c r="AP541" s="394"/>
      <c r="AQ541" s="394"/>
      <c r="AR541" s="175"/>
      <c r="AS541" s="2"/>
      <c r="AT541" s="2"/>
      <c r="AU541"/>
      <c r="AV541" s="2"/>
      <c r="AW541" s="2"/>
      <c r="AX541" s="2"/>
      <c r="AY541" s="2"/>
      <c r="AZ541" s="2"/>
      <c r="BA541" s="2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</row>
    <row r="542" spans="1:99" s="380" customFormat="1" x14ac:dyDescent="0.3">
      <c r="A542"/>
      <c r="B542" s="2"/>
      <c r="C542" s="2"/>
      <c r="D542" s="2"/>
      <c r="E542" s="279"/>
      <c r="F542" s="279"/>
      <c r="G542" s="279"/>
      <c r="H542" s="431"/>
      <c r="L542" s="391"/>
      <c r="R542" s="391"/>
      <c r="T542" s="392"/>
      <c r="U542" s="3"/>
      <c r="V542" s="3"/>
      <c r="W542" s="3"/>
      <c r="X542" s="57"/>
      <c r="Y542" s="1"/>
      <c r="Z542"/>
      <c r="AA542"/>
      <c r="AB542"/>
      <c r="AC542"/>
      <c r="AD542" s="57"/>
      <c r="AE542" s="393"/>
      <c r="AF542" s="393"/>
      <c r="AG542"/>
      <c r="AH542"/>
      <c r="AI542" s="394"/>
      <c r="AJ542" s="394"/>
      <c r="AK542" s="394"/>
      <c r="AL542" s="2"/>
      <c r="AM542" s="2"/>
      <c r="AN542"/>
      <c r="AO542"/>
      <c r="AP542" s="394"/>
      <c r="AQ542" s="394"/>
      <c r="AR542" s="175"/>
      <c r="AS542" s="2"/>
      <c r="AT542" s="2"/>
      <c r="AU542"/>
      <c r="AV542" s="2"/>
      <c r="AW542" s="2"/>
      <c r="AX542" s="2"/>
      <c r="AY542" s="2"/>
      <c r="AZ542" s="2"/>
      <c r="BA542" s="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</row>
    <row r="543" spans="1:99" s="380" customFormat="1" x14ac:dyDescent="0.3">
      <c r="A543"/>
      <c r="B543" s="2"/>
      <c r="C543" s="2"/>
      <c r="D543" s="2"/>
      <c r="E543" s="279"/>
      <c r="F543" s="279"/>
      <c r="G543" s="279"/>
      <c r="H543" s="431"/>
      <c r="L543" s="391"/>
      <c r="R543" s="391"/>
      <c r="T543" s="392"/>
      <c r="U543" s="3"/>
      <c r="V543" s="3"/>
      <c r="W543" s="3"/>
      <c r="X543" s="57"/>
      <c r="Y543" s="1"/>
      <c r="Z543"/>
      <c r="AA543"/>
      <c r="AB543"/>
      <c r="AC543"/>
      <c r="AD543" s="57"/>
      <c r="AE543" s="393"/>
      <c r="AF543" s="393"/>
      <c r="AG543"/>
      <c r="AH543"/>
      <c r="AI543" s="394"/>
      <c r="AJ543" s="394"/>
      <c r="AK543" s="394"/>
      <c r="AL543" s="2"/>
      <c r="AM543" s="2"/>
      <c r="AN543"/>
      <c r="AO543"/>
      <c r="AP543" s="394"/>
      <c r="AQ543" s="394"/>
      <c r="AR543" s="175"/>
      <c r="AS543" s="2"/>
      <c r="AT543" s="2"/>
      <c r="AU543"/>
      <c r="AV543" s="2"/>
      <c r="AW543" s="2"/>
      <c r="AX543" s="2"/>
      <c r="AY543" s="2"/>
      <c r="AZ543" s="2"/>
      <c r="BA543" s="2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</row>
    <row r="544" spans="1:99" s="380" customFormat="1" x14ac:dyDescent="0.3">
      <c r="A544"/>
      <c r="B544" s="2"/>
      <c r="C544" s="2"/>
      <c r="D544" s="2"/>
      <c r="E544" s="279"/>
      <c r="F544" s="279"/>
      <c r="G544" s="279"/>
      <c r="H544" s="431"/>
      <c r="L544" s="391"/>
      <c r="R544" s="391"/>
      <c r="T544" s="392"/>
      <c r="U544" s="3"/>
      <c r="V544" s="3"/>
      <c r="W544" s="3"/>
      <c r="X544" s="57"/>
      <c r="Y544" s="1"/>
      <c r="Z544"/>
      <c r="AA544"/>
      <c r="AB544"/>
      <c r="AC544"/>
      <c r="AD544" s="57"/>
      <c r="AE544" s="393"/>
      <c r="AF544" s="393"/>
      <c r="AG544"/>
      <c r="AH544"/>
      <c r="AI544" s="394"/>
      <c r="AJ544" s="394"/>
      <c r="AK544" s="394"/>
      <c r="AL544" s="2"/>
      <c r="AM544" s="2"/>
      <c r="AN544"/>
      <c r="AO544"/>
      <c r="AP544" s="394"/>
      <c r="AQ544" s="394"/>
      <c r="AR544" s="175"/>
      <c r="AS544" s="2"/>
      <c r="AT544" s="2"/>
      <c r="AU544"/>
      <c r="AV544" s="2"/>
      <c r="AW544" s="2"/>
      <c r="AX544" s="2"/>
      <c r="AY544" s="2"/>
      <c r="AZ544" s="2"/>
      <c r="BA544" s="2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</row>
    <row r="545" spans="1:99" s="380" customFormat="1" x14ac:dyDescent="0.3">
      <c r="A545"/>
      <c r="B545" s="2"/>
      <c r="C545" s="2"/>
      <c r="D545" s="2"/>
      <c r="E545" s="279"/>
      <c r="F545" s="279"/>
      <c r="G545" s="279"/>
      <c r="H545" s="431"/>
      <c r="L545" s="391"/>
      <c r="R545" s="391"/>
      <c r="T545" s="392"/>
      <c r="U545" s="3"/>
      <c r="V545" s="3"/>
      <c r="W545" s="3"/>
      <c r="X545" s="57"/>
      <c r="Y545" s="1"/>
      <c r="Z545"/>
      <c r="AA545"/>
      <c r="AB545"/>
      <c r="AC545"/>
      <c r="AD545" s="57"/>
      <c r="AE545" s="393"/>
      <c r="AF545" s="393"/>
      <c r="AG545"/>
      <c r="AH545"/>
      <c r="AI545" s="394"/>
      <c r="AJ545" s="394"/>
      <c r="AK545" s="394"/>
      <c r="AL545" s="2"/>
      <c r="AM545" s="2"/>
      <c r="AN545"/>
      <c r="AO545"/>
      <c r="AP545" s="394"/>
      <c r="AQ545" s="394"/>
      <c r="AR545" s="175"/>
      <c r="AS545" s="2"/>
      <c r="AT545" s="2"/>
      <c r="AU545"/>
      <c r="AV545" s="2"/>
      <c r="AW545" s="2"/>
      <c r="AX545" s="2"/>
      <c r="AY545" s="2"/>
      <c r="AZ545" s="2"/>
      <c r="BA545" s="2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</row>
    <row r="546" spans="1:99" s="380" customFormat="1" x14ac:dyDescent="0.3">
      <c r="A546"/>
      <c r="B546" s="2"/>
      <c r="C546" s="2"/>
      <c r="D546" s="2"/>
      <c r="E546" s="279"/>
      <c r="F546" s="279"/>
      <c r="G546" s="279"/>
      <c r="H546" s="431"/>
      <c r="L546" s="391"/>
      <c r="R546" s="391"/>
      <c r="T546" s="392"/>
      <c r="U546" s="3"/>
      <c r="V546" s="3"/>
      <c r="W546" s="3"/>
      <c r="X546" s="57"/>
      <c r="Y546" s="1"/>
      <c r="Z546"/>
      <c r="AA546"/>
      <c r="AB546"/>
      <c r="AC546"/>
      <c r="AD546" s="57"/>
      <c r="AE546" s="393"/>
      <c r="AF546" s="393"/>
      <c r="AG546"/>
      <c r="AH546"/>
      <c r="AI546" s="394"/>
      <c r="AJ546" s="394"/>
      <c r="AK546" s="394"/>
      <c r="AL546" s="2"/>
      <c r="AM546" s="2"/>
      <c r="AN546"/>
      <c r="AO546"/>
      <c r="AP546" s="394"/>
      <c r="AQ546" s="394"/>
      <c r="AR546" s="175"/>
      <c r="AS546" s="2"/>
      <c r="AT546" s="2"/>
      <c r="AU546"/>
      <c r="AV546" s="2"/>
      <c r="AW546" s="2"/>
      <c r="AX546" s="2"/>
      <c r="AY546" s="2"/>
      <c r="AZ546" s="2"/>
      <c r="BA546" s="2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</row>
    <row r="547" spans="1:99" s="380" customFormat="1" x14ac:dyDescent="0.3">
      <c r="A547"/>
      <c r="B547" s="2"/>
      <c r="C547" s="2"/>
      <c r="D547" s="2"/>
      <c r="E547" s="279"/>
      <c r="F547" s="279"/>
      <c r="G547" s="279"/>
      <c r="H547" s="431"/>
      <c r="L547" s="391"/>
      <c r="R547" s="391"/>
      <c r="T547" s="392"/>
      <c r="U547" s="3"/>
      <c r="V547" s="3"/>
      <c r="W547" s="3"/>
      <c r="X547" s="57"/>
      <c r="Y547" s="1"/>
      <c r="Z547"/>
      <c r="AA547"/>
      <c r="AB547"/>
      <c r="AC547"/>
      <c r="AD547" s="57"/>
      <c r="AE547" s="393"/>
      <c r="AF547" s="393"/>
      <c r="AG547"/>
      <c r="AH547"/>
      <c r="AI547" s="394"/>
      <c r="AJ547" s="394"/>
      <c r="AK547" s="394"/>
      <c r="AL547" s="2"/>
      <c r="AM547" s="2"/>
      <c r="AN547"/>
      <c r="AO547"/>
      <c r="AP547" s="394"/>
      <c r="AQ547" s="394"/>
      <c r="AR547" s="175"/>
      <c r="AS547" s="2"/>
      <c r="AT547" s="2"/>
      <c r="AU547"/>
      <c r="AV547" s="2"/>
      <c r="AW547" s="2"/>
      <c r="AX547" s="2"/>
      <c r="AY547" s="2"/>
      <c r="AZ547" s="2"/>
      <c r="BA547" s="2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</row>
    <row r="548" spans="1:99" s="380" customFormat="1" x14ac:dyDescent="0.3">
      <c r="A548"/>
      <c r="B548" s="2"/>
      <c r="C548" s="2"/>
      <c r="D548" s="2"/>
      <c r="E548" s="279"/>
      <c r="F548" s="279"/>
      <c r="G548" s="279"/>
      <c r="H548" s="431"/>
      <c r="L548" s="391"/>
      <c r="R548" s="391"/>
      <c r="T548" s="392"/>
      <c r="U548" s="3"/>
      <c r="V548" s="3"/>
      <c r="W548" s="3"/>
      <c r="X548" s="57"/>
      <c r="Y548" s="1"/>
      <c r="Z548"/>
      <c r="AA548"/>
      <c r="AB548"/>
      <c r="AC548"/>
      <c r="AD548" s="57"/>
      <c r="AE548" s="393"/>
      <c r="AF548" s="393"/>
      <c r="AG548"/>
      <c r="AH548"/>
      <c r="AI548" s="394"/>
      <c r="AJ548" s="394"/>
      <c r="AK548" s="394"/>
      <c r="AL548" s="2"/>
      <c r="AM548" s="2"/>
      <c r="AN548"/>
      <c r="AO548"/>
      <c r="AP548" s="394"/>
      <c r="AQ548" s="394"/>
      <c r="AR548" s="175"/>
      <c r="AS548" s="2"/>
      <c r="AT548" s="2"/>
      <c r="AU548"/>
      <c r="AV548" s="2"/>
      <c r="AW548" s="2"/>
      <c r="AX548" s="2"/>
      <c r="AY548" s="2"/>
      <c r="AZ548" s="2"/>
      <c r="BA548" s="2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</row>
    <row r="549" spans="1:99" s="380" customFormat="1" x14ac:dyDescent="0.3">
      <c r="A549"/>
      <c r="B549" s="2"/>
      <c r="C549" s="2"/>
      <c r="D549" s="2"/>
      <c r="E549" s="279"/>
      <c r="F549" s="279"/>
      <c r="G549" s="279"/>
      <c r="H549" s="431"/>
      <c r="L549" s="391"/>
      <c r="R549" s="391"/>
      <c r="T549" s="392"/>
      <c r="U549" s="3"/>
      <c r="V549" s="3"/>
      <c r="W549" s="3"/>
      <c r="X549" s="57"/>
      <c r="Y549" s="1"/>
      <c r="Z549"/>
      <c r="AA549"/>
      <c r="AB549"/>
      <c r="AC549"/>
      <c r="AD549" s="57"/>
      <c r="AE549" s="393"/>
      <c r="AF549" s="393"/>
      <c r="AG549"/>
      <c r="AH549"/>
      <c r="AI549" s="394"/>
      <c r="AJ549" s="394"/>
      <c r="AK549" s="394"/>
      <c r="AL549" s="2"/>
      <c r="AM549" s="2"/>
      <c r="AN549"/>
      <c r="AO549"/>
      <c r="AP549" s="394"/>
      <c r="AQ549" s="394"/>
      <c r="AR549" s="175"/>
      <c r="AS549" s="2"/>
      <c r="AT549" s="2"/>
      <c r="AU549"/>
      <c r="AV549" s="2"/>
      <c r="AW549" s="2"/>
      <c r="AX549" s="2"/>
      <c r="AY549" s="2"/>
      <c r="AZ549" s="2"/>
      <c r="BA549" s="2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</row>
    <row r="550" spans="1:99" s="380" customFormat="1" x14ac:dyDescent="0.3">
      <c r="A550"/>
      <c r="B550" s="2"/>
      <c r="C550" s="2"/>
      <c r="D550" s="2"/>
      <c r="E550" s="279"/>
      <c r="F550" s="279"/>
      <c r="G550" s="279"/>
      <c r="H550" s="431"/>
      <c r="L550" s="391"/>
      <c r="R550" s="391"/>
      <c r="T550" s="392"/>
      <c r="U550" s="3"/>
      <c r="V550" s="3"/>
      <c r="W550" s="3"/>
      <c r="X550" s="57"/>
      <c r="Y550" s="1"/>
      <c r="Z550"/>
      <c r="AA550"/>
      <c r="AB550"/>
      <c r="AC550"/>
      <c r="AD550" s="57"/>
      <c r="AE550" s="393"/>
      <c r="AF550" s="393"/>
      <c r="AG550"/>
      <c r="AH550"/>
      <c r="AI550" s="394"/>
      <c r="AJ550" s="394"/>
      <c r="AK550" s="394"/>
      <c r="AL550" s="2"/>
      <c r="AM550" s="2"/>
      <c r="AN550"/>
      <c r="AO550"/>
      <c r="AP550" s="394"/>
      <c r="AQ550" s="394"/>
      <c r="AR550" s="175"/>
      <c r="AS550" s="2"/>
      <c r="AT550" s="2"/>
      <c r="AU550"/>
      <c r="AV550" s="2"/>
      <c r="AW550" s="2"/>
      <c r="AX550" s="2"/>
      <c r="AY550" s="2"/>
      <c r="AZ550" s="2"/>
      <c r="BA550" s="2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</row>
    <row r="551" spans="1:99" s="380" customFormat="1" x14ac:dyDescent="0.3">
      <c r="A551"/>
      <c r="B551" s="2"/>
      <c r="C551" s="2"/>
      <c r="D551" s="2"/>
      <c r="E551" s="279"/>
      <c r="F551" s="279"/>
      <c r="G551" s="279"/>
      <c r="H551" s="431"/>
      <c r="L551" s="391"/>
      <c r="R551" s="391"/>
      <c r="T551" s="392"/>
      <c r="U551" s="3"/>
      <c r="V551" s="3"/>
      <c r="W551" s="3"/>
      <c r="X551" s="57"/>
      <c r="Y551" s="1"/>
      <c r="Z551"/>
      <c r="AA551"/>
      <c r="AB551"/>
      <c r="AC551"/>
      <c r="AD551" s="57"/>
      <c r="AE551" s="393"/>
      <c r="AF551" s="393"/>
      <c r="AG551"/>
      <c r="AH551"/>
      <c r="AI551" s="394"/>
      <c r="AJ551" s="394"/>
      <c r="AK551" s="394"/>
      <c r="AL551" s="2"/>
      <c r="AM551" s="2"/>
      <c r="AN551"/>
      <c r="AO551"/>
      <c r="AP551" s="394"/>
      <c r="AQ551" s="394"/>
      <c r="AR551" s="175"/>
      <c r="AS551" s="2"/>
      <c r="AT551" s="2"/>
      <c r="AU551"/>
      <c r="AV551" s="2"/>
      <c r="AW551" s="2"/>
      <c r="AX551" s="2"/>
      <c r="AY551" s="2"/>
      <c r="AZ551" s="2"/>
      <c r="BA551" s="2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</row>
    <row r="552" spans="1:99" s="380" customFormat="1" x14ac:dyDescent="0.3">
      <c r="A552"/>
      <c r="B552" s="2"/>
      <c r="C552" s="2"/>
      <c r="D552" s="2"/>
      <c r="E552" s="279"/>
      <c r="F552" s="279"/>
      <c r="G552" s="279"/>
      <c r="H552" s="431"/>
      <c r="L552" s="391"/>
      <c r="R552" s="391"/>
      <c r="T552" s="392"/>
      <c r="U552" s="3"/>
      <c r="V552" s="3"/>
      <c r="W552" s="3"/>
      <c r="X552" s="57"/>
      <c r="Y552" s="1"/>
      <c r="Z552"/>
      <c r="AA552"/>
      <c r="AB552"/>
      <c r="AC552"/>
      <c r="AD552" s="57"/>
      <c r="AE552" s="393"/>
      <c r="AF552" s="393"/>
      <c r="AG552"/>
      <c r="AH552"/>
      <c r="AI552" s="394"/>
      <c r="AJ552" s="394"/>
      <c r="AK552" s="394"/>
      <c r="AL552" s="2"/>
      <c r="AM552" s="2"/>
      <c r="AN552"/>
      <c r="AO552"/>
      <c r="AP552" s="394"/>
      <c r="AQ552" s="394"/>
      <c r="AR552" s="175"/>
      <c r="AS552" s="2"/>
      <c r="AT552" s="2"/>
      <c r="AU552"/>
      <c r="AV552" s="2"/>
      <c r="AW552" s="2"/>
      <c r="AX552" s="2"/>
      <c r="AY552" s="2"/>
      <c r="AZ552" s="2"/>
      <c r="BA552" s="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</row>
    <row r="553" spans="1:99" s="380" customFormat="1" x14ac:dyDescent="0.3">
      <c r="A553"/>
      <c r="B553" s="2"/>
      <c r="C553" s="2"/>
      <c r="D553" s="2"/>
      <c r="E553" s="279"/>
      <c r="F553" s="279"/>
      <c r="G553" s="279"/>
      <c r="H553" s="432"/>
      <c r="L553" s="391"/>
      <c r="R553" s="391"/>
      <c r="T553" s="392"/>
      <c r="U553" s="3"/>
      <c r="V553" s="3"/>
      <c r="W553" s="3"/>
      <c r="X553" s="57"/>
      <c r="Y553" s="1"/>
      <c r="Z553"/>
      <c r="AA553"/>
      <c r="AB553"/>
      <c r="AC553"/>
      <c r="AD553" s="57"/>
      <c r="AE553" s="393"/>
      <c r="AF553" s="393"/>
      <c r="AG553"/>
      <c r="AH553"/>
      <c r="AI553" s="394"/>
      <c r="AJ553" s="394"/>
      <c r="AK553" s="394"/>
      <c r="AL553" s="2"/>
      <c r="AM553" s="2"/>
      <c r="AN553"/>
      <c r="AO553"/>
      <c r="AP553" s="394"/>
      <c r="AQ553" s="394"/>
      <c r="AR553" s="175"/>
      <c r="AS553" s="2"/>
      <c r="AT553" s="2"/>
      <c r="AU553"/>
      <c r="AV553" s="2"/>
      <c r="AW553" s="2"/>
      <c r="AX553" s="2"/>
      <c r="AY553" s="2"/>
      <c r="AZ553" s="2"/>
      <c r="BA553" s="2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</row>
    <row r="554" spans="1:99" s="380" customFormat="1" x14ac:dyDescent="0.3">
      <c r="A554"/>
      <c r="B554" s="2"/>
      <c r="C554" s="2"/>
      <c r="D554" s="2"/>
      <c r="E554" s="279"/>
      <c r="F554" s="279"/>
      <c r="G554" s="279"/>
      <c r="H554" s="432"/>
      <c r="L554" s="391"/>
      <c r="R554" s="391"/>
      <c r="T554" s="392"/>
      <c r="U554" s="3"/>
      <c r="V554" s="3"/>
      <c r="W554" s="3"/>
      <c r="X554" s="57"/>
      <c r="Y554" s="1"/>
      <c r="Z554"/>
      <c r="AA554"/>
      <c r="AB554"/>
      <c r="AC554"/>
      <c r="AD554" s="57"/>
      <c r="AE554" s="393"/>
      <c r="AF554" s="393"/>
      <c r="AG554"/>
      <c r="AH554"/>
      <c r="AI554" s="394"/>
      <c r="AJ554" s="394"/>
      <c r="AK554" s="394"/>
      <c r="AL554" s="2"/>
      <c r="AM554" s="2"/>
      <c r="AN554"/>
      <c r="AO554"/>
      <c r="AP554" s="394"/>
      <c r="AQ554" s="394"/>
      <c r="AR554" s="175"/>
      <c r="AS554" s="2"/>
      <c r="AT554" s="2"/>
      <c r="AU554"/>
      <c r="AV554" s="2"/>
      <c r="AW554" s="2"/>
      <c r="AX554" s="2"/>
      <c r="AY554" s="2"/>
      <c r="AZ554" s="2"/>
      <c r="BA554" s="2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</row>
    <row r="555" spans="1:99" s="380" customFormat="1" x14ac:dyDescent="0.3">
      <c r="A555"/>
      <c r="B555" s="2"/>
      <c r="C555" s="2"/>
      <c r="D555" s="2"/>
      <c r="E555" s="279"/>
      <c r="F555" s="279"/>
      <c r="G555" s="279"/>
      <c r="H555" s="432"/>
      <c r="L555" s="391"/>
      <c r="R555" s="391"/>
      <c r="T555" s="392"/>
      <c r="U555" s="3"/>
      <c r="V555" s="3"/>
      <c r="W555" s="3"/>
      <c r="X555" s="57"/>
      <c r="Y555" s="1"/>
      <c r="Z555"/>
      <c r="AA555"/>
      <c r="AB555"/>
      <c r="AC555"/>
      <c r="AD555" s="57"/>
      <c r="AE555" s="393"/>
      <c r="AF555" s="393"/>
      <c r="AG555"/>
      <c r="AH555"/>
      <c r="AI555" s="394"/>
      <c r="AJ555" s="394"/>
      <c r="AK555" s="394"/>
      <c r="AL555" s="2"/>
      <c r="AM555" s="2"/>
      <c r="AN555"/>
      <c r="AO555"/>
      <c r="AP555" s="394"/>
      <c r="AQ555" s="394"/>
      <c r="AR555" s="175"/>
      <c r="AS555" s="2"/>
      <c r="AT555" s="2"/>
      <c r="AU555"/>
      <c r="AV555" s="2"/>
      <c r="AW555" s="2"/>
      <c r="AX555" s="2"/>
      <c r="AY555" s="2"/>
      <c r="AZ555" s="2"/>
      <c r="BA555" s="2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</row>
    <row r="556" spans="1:99" s="380" customFormat="1" x14ac:dyDescent="0.3">
      <c r="A556"/>
      <c r="B556" s="2"/>
      <c r="C556" s="2"/>
      <c r="D556" s="2"/>
      <c r="E556" s="279"/>
      <c r="F556" s="279"/>
      <c r="G556" s="279"/>
      <c r="H556" s="432"/>
      <c r="L556" s="391"/>
      <c r="R556" s="391"/>
      <c r="T556" s="392"/>
      <c r="U556" s="3"/>
      <c r="V556" s="3"/>
      <c r="W556" s="3"/>
      <c r="X556" s="57"/>
      <c r="Y556" s="1"/>
      <c r="Z556"/>
      <c r="AA556"/>
      <c r="AB556"/>
      <c r="AC556"/>
      <c r="AD556" s="57"/>
      <c r="AE556" s="393"/>
      <c r="AF556" s="393"/>
      <c r="AG556"/>
      <c r="AH556"/>
      <c r="AI556" s="394"/>
      <c r="AJ556" s="394"/>
      <c r="AK556" s="394"/>
      <c r="AL556" s="2"/>
      <c r="AM556" s="2"/>
      <c r="AN556"/>
      <c r="AO556"/>
      <c r="AP556" s="394"/>
      <c r="AQ556" s="394"/>
      <c r="AR556" s="175"/>
      <c r="AS556" s="2"/>
      <c r="AT556" s="2"/>
      <c r="AU556"/>
      <c r="AV556" s="2"/>
      <c r="AW556" s="2"/>
      <c r="AX556" s="2"/>
      <c r="AY556" s="2"/>
      <c r="AZ556" s="2"/>
      <c r="BA556" s="2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</row>
    <row r="557" spans="1:99" s="380" customFormat="1" x14ac:dyDescent="0.3">
      <c r="A557"/>
      <c r="B557" s="2"/>
      <c r="C557" s="2"/>
      <c r="D557" s="2"/>
      <c r="E557" s="279"/>
      <c r="F557" s="279"/>
      <c r="G557" s="279"/>
      <c r="H557" s="432"/>
      <c r="L557" s="391"/>
      <c r="R557" s="391"/>
      <c r="T557" s="392"/>
      <c r="U557" s="3"/>
      <c r="V557" s="3"/>
      <c r="W557" s="3"/>
      <c r="X557" s="57"/>
      <c r="Y557" s="1"/>
      <c r="Z557"/>
      <c r="AA557"/>
      <c r="AB557"/>
      <c r="AC557"/>
      <c r="AD557" s="57"/>
      <c r="AE557" s="393"/>
      <c r="AF557" s="393"/>
      <c r="AG557"/>
      <c r="AH557"/>
      <c r="AI557" s="394"/>
      <c r="AJ557" s="394"/>
      <c r="AK557" s="394"/>
      <c r="AL557" s="2"/>
      <c r="AM557" s="2"/>
      <c r="AN557"/>
      <c r="AO557"/>
      <c r="AP557" s="394"/>
      <c r="AQ557" s="394"/>
      <c r="AR557" s="175"/>
      <c r="AS557" s="2"/>
      <c r="AT557" s="2"/>
      <c r="AU557"/>
      <c r="AV557" s="2"/>
      <c r="AW557" s="2"/>
      <c r="AX557" s="2"/>
      <c r="AY557" s="2"/>
      <c r="AZ557" s="2"/>
      <c r="BA557" s="2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</row>
    <row r="558" spans="1:99" s="380" customFormat="1" x14ac:dyDescent="0.3">
      <c r="A558"/>
      <c r="B558" s="2"/>
      <c r="C558" s="2"/>
      <c r="D558" s="2"/>
      <c r="E558" s="279"/>
      <c r="F558" s="279"/>
      <c r="G558" s="279"/>
      <c r="H558" s="432"/>
      <c r="L558" s="391"/>
      <c r="R558" s="391"/>
      <c r="T558" s="392"/>
      <c r="U558" s="3"/>
      <c r="V558" s="3"/>
      <c r="W558" s="3"/>
      <c r="X558" s="57"/>
      <c r="Y558" s="1"/>
      <c r="Z558"/>
      <c r="AA558"/>
      <c r="AB558"/>
      <c r="AC558"/>
      <c r="AD558" s="57"/>
      <c r="AE558" s="393"/>
      <c r="AF558" s="393"/>
      <c r="AG558"/>
      <c r="AH558"/>
      <c r="AI558" s="394"/>
      <c r="AJ558" s="394"/>
      <c r="AK558" s="394"/>
      <c r="AL558" s="2"/>
      <c r="AM558" s="2"/>
      <c r="AN558"/>
      <c r="AO558"/>
      <c r="AP558" s="394"/>
      <c r="AQ558" s="394"/>
      <c r="AR558" s="175"/>
      <c r="AS558" s="2"/>
      <c r="AT558" s="2"/>
      <c r="AU558"/>
      <c r="AV558" s="2"/>
      <c r="AW558" s="2"/>
      <c r="AX558" s="2"/>
      <c r="AY558" s="2"/>
      <c r="AZ558" s="2"/>
      <c r="BA558" s="2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</row>
    <row r="559" spans="1:99" s="380" customFormat="1" x14ac:dyDescent="0.3">
      <c r="A559"/>
      <c r="B559" s="2"/>
      <c r="C559" s="2"/>
      <c r="D559" s="2"/>
      <c r="E559" s="279"/>
      <c r="F559" s="279"/>
      <c r="G559" s="279"/>
      <c r="H559" s="432"/>
      <c r="L559" s="391"/>
      <c r="R559" s="391"/>
      <c r="T559" s="392"/>
      <c r="U559" s="3"/>
      <c r="V559" s="3"/>
      <c r="W559" s="3"/>
      <c r="X559" s="57"/>
      <c r="Y559" s="1"/>
      <c r="Z559"/>
      <c r="AA559"/>
      <c r="AB559"/>
      <c r="AC559"/>
      <c r="AD559" s="57"/>
      <c r="AE559" s="393"/>
      <c r="AF559" s="393"/>
      <c r="AG559"/>
      <c r="AH559"/>
      <c r="AI559" s="394"/>
      <c r="AJ559" s="394"/>
      <c r="AK559" s="394"/>
      <c r="AL559" s="2"/>
      <c r="AM559" s="2"/>
      <c r="AN559"/>
      <c r="AO559"/>
      <c r="AP559" s="394"/>
      <c r="AQ559" s="394"/>
      <c r="AR559" s="175"/>
      <c r="AS559" s="2"/>
      <c r="AT559" s="2"/>
      <c r="AU559"/>
      <c r="AV559" s="2"/>
      <c r="AW559" s="2"/>
      <c r="AX559" s="2"/>
      <c r="AY559" s="2"/>
      <c r="AZ559" s="2"/>
      <c r="BA559" s="2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</row>
    <row r="560" spans="1:99" s="380" customFormat="1" x14ac:dyDescent="0.3">
      <c r="A560"/>
      <c r="B560" s="2"/>
      <c r="C560" s="2"/>
      <c r="D560" s="2"/>
      <c r="E560" s="279"/>
      <c r="F560" s="279"/>
      <c r="G560" s="279"/>
      <c r="H560" s="432"/>
      <c r="L560" s="391"/>
      <c r="R560" s="391"/>
      <c r="T560" s="392"/>
      <c r="U560" s="3"/>
      <c r="V560" s="3"/>
      <c r="W560" s="3"/>
      <c r="X560" s="57"/>
      <c r="Y560" s="1"/>
      <c r="Z560"/>
      <c r="AA560"/>
      <c r="AB560"/>
      <c r="AC560"/>
      <c r="AD560" s="57"/>
      <c r="AE560" s="393"/>
      <c r="AF560" s="393"/>
      <c r="AG560"/>
      <c r="AH560"/>
      <c r="AI560" s="394"/>
      <c r="AJ560" s="394"/>
      <c r="AK560" s="394"/>
      <c r="AL560" s="2"/>
      <c r="AM560" s="2"/>
      <c r="AN560"/>
      <c r="AO560"/>
      <c r="AP560" s="394"/>
      <c r="AQ560" s="394"/>
      <c r="AR560" s="175"/>
      <c r="AS560" s="2"/>
      <c r="AT560" s="2"/>
      <c r="AU560"/>
      <c r="AV560" s="2"/>
      <c r="AW560" s="2"/>
      <c r="AX560" s="2"/>
      <c r="AY560" s="2"/>
      <c r="AZ560" s="2"/>
      <c r="BA560" s="2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</row>
    <row r="561" spans="1:99" s="380" customFormat="1" x14ac:dyDescent="0.3">
      <c r="A561"/>
      <c r="B561" s="2"/>
      <c r="C561" s="2"/>
      <c r="D561" s="2"/>
      <c r="E561" s="279"/>
      <c r="F561" s="279"/>
      <c r="G561" s="279"/>
      <c r="H561" s="432"/>
      <c r="L561" s="391"/>
      <c r="R561" s="391"/>
      <c r="T561" s="392"/>
      <c r="U561" s="3"/>
      <c r="V561" s="3"/>
      <c r="W561" s="3"/>
      <c r="X561" s="57"/>
      <c r="Y561" s="1"/>
      <c r="Z561"/>
      <c r="AA561"/>
      <c r="AB561"/>
      <c r="AC561"/>
      <c r="AD561" s="57"/>
      <c r="AE561" s="393"/>
      <c r="AF561" s="393"/>
      <c r="AG561"/>
      <c r="AH561"/>
      <c r="AI561" s="394"/>
      <c r="AJ561" s="394"/>
      <c r="AK561" s="394"/>
      <c r="AL561" s="2"/>
      <c r="AM561" s="2"/>
      <c r="AN561"/>
      <c r="AO561"/>
      <c r="AP561" s="394"/>
      <c r="AQ561" s="394"/>
      <c r="AR561" s="175"/>
      <c r="AS561" s="2"/>
      <c r="AT561" s="2"/>
      <c r="AU561"/>
      <c r="AV561" s="2"/>
      <c r="AW561" s="2"/>
      <c r="AX561" s="2"/>
      <c r="AY561" s="2"/>
      <c r="AZ561" s="2"/>
      <c r="BA561" s="2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</row>
    <row r="562" spans="1:99" s="380" customFormat="1" x14ac:dyDescent="0.3">
      <c r="A562"/>
      <c r="B562" s="2"/>
      <c r="C562" s="2"/>
      <c r="D562" s="2"/>
      <c r="E562" s="279"/>
      <c r="F562" s="279"/>
      <c r="G562" s="279"/>
      <c r="H562" s="432"/>
      <c r="L562" s="391"/>
      <c r="R562" s="391"/>
      <c r="T562" s="392"/>
      <c r="U562" s="3"/>
      <c r="V562" s="3"/>
      <c r="W562" s="3"/>
      <c r="X562" s="57"/>
      <c r="Y562" s="1"/>
      <c r="Z562"/>
      <c r="AA562"/>
      <c r="AB562"/>
      <c r="AC562"/>
      <c r="AD562" s="57"/>
      <c r="AE562" s="393"/>
      <c r="AF562" s="393"/>
      <c r="AG562"/>
      <c r="AH562"/>
      <c r="AI562" s="394"/>
      <c r="AJ562" s="394"/>
      <c r="AK562" s="394"/>
      <c r="AL562" s="2"/>
      <c r="AM562" s="2"/>
      <c r="AN562"/>
      <c r="AO562"/>
      <c r="AP562" s="394"/>
      <c r="AQ562" s="394"/>
      <c r="AR562" s="175"/>
      <c r="AS562" s="2"/>
      <c r="AT562" s="2"/>
      <c r="AU562"/>
      <c r="AV562" s="2"/>
      <c r="AW562" s="2"/>
      <c r="AX562" s="2"/>
      <c r="AY562" s="2"/>
      <c r="AZ562" s="2"/>
      <c r="BA562" s="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</row>
    <row r="563" spans="1:99" s="380" customFormat="1" x14ac:dyDescent="0.3">
      <c r="A563"/>
      <c r="B563" s="2"/>
      <c r="C563" s="2"/>
      <c r="D563" s="2"/>
      <c r="E563" s="279"/>
      <c r="F563" s="279"/>
      <c r="G563" s="279"/>
      <c r="H563" s="432"/>
      <c r="L563" s="391"/>
      <c r="R563" s="391"/>
      <c r="T563" s="392"/>
      <c r="U563" s="3"/>
      <c r="V563" s="3"/>
      <c r="W563" s="3"/>
      <c r="X563" s="57"/>
      <c r="Y563" s="1"/>
      <c r="Z563"/>
      <c r="AA563"/>
      <c r="AB563"/>
      <c r="AC563"/>
      <c r="AD563" s="57"/>
      <c r="AE563" s="393"/>
      <c r="AF563" s="393"/>
      <c r="AG563"/>
      <c r="AH563"/>
      <c r="AI563" s="394"/>
      <c r="AJ563" s="394"/>
      <c r="AK563" s="394"/>
      <c r="AL563" s="2"/>
      <c r="AM563" s="2"/>
      <c r="AN563"/>
      <c r="AO563"/>
      <c r="AP563" s="394"/>
      <c r="AQ563" s="394"/>
      <c r="AR563" s="175"/>
      <c r="AS563" s="2"/>
      <c r="AT563" s="2"/>
      <c r="AU563"/>
      <c r="AV563" s="2"/>
      <c r="AW563" s="2"/>
      <c r="AX563" s="2"/>
      <c r="AY563" s="2"/>
      <c r="AZ563" s="2"/>
      <c r="BA563" s="2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</row>
    <row r="564" spans="1:99" s="380" customFormat="1" x14ac:dyDescent="0.3">
      <c r="A564"/>
      <c r="B564" s="2"/>
      <c r="C564" s="2"/>
      <c r="D564" s="2"/>
      <c r="E564" s="279"/>
      <c r="F564" s="279"/>
      <c r="G564" s="279"/>
      <c r="H564" s="432"/>
      <c r="L564" s="391"/>
      <c r="R564" s="391"/>
      <c r="T564" s="392"/>
      <c r="U564" s="3"/>
      <c r="V564" s="3"/>
      <c r="W564" s="3"/>
      <c r="X564" s="57"/>
      <c r="Y564" s="1"/>
      <c r="Z564"/>
      <c r="AA564"/>
      <c r="AB564"/>
      <c r="AC564"/>
      <c r="AD564" s="57"/>
      <c r="AE564" s="393"/>
      <c r="AF564" s="393"/>
      <c r="AG564"/>
      <c r="AH564"/>
      <c r="AI564" s="394"/>
      <c r="AJ564" s="394"/>
      <c r="AK564" s="394"/>
      <c r="AL564" s="2"/>
      <c r="AM564" s="2"/>
      <c r="AN564"/>
      <c r="AO564"/>
      <c r="AP564" s="394"/>
      <c r="AQ564" s="394"/>
      <c r="AR564" s="175"/>
      <c r="AS564" s="2"/>
      <c r="AT564" s="2"/>
      <c r="AU564"/>
      <c r="AV564" s="2"/>
      <c r="AW564" s="2"/>
      <c r="AX564" s="2"/>
      <c r="AY564" s="2"/>
      <c r="AZ564" s="2"/>
      <c r="BA564" s="2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</row>
    <row r="565" spans="1:99" s="380" customFormat="1" x14ac:dyDescent="0.3">
      <c r="A565"/>
      <c r="B565" s="2"/>
      <c r="C565" s="2"/>
      <c r="D565" s="2"/>
      <c r="E565" s="279"/>
      <c r="F565" s="279"/>
      <c r="G565" s="279"/>
      <c r="H565" s="432"/>
      <c r="L565" s="391"/>
      <c r="R565" s="391"/>
      <c r="T565" s="392"/>
      <c r="U565" s="3"/>
      <c r="V565" s="3"/>
      <c r="W565" s="3"/>
      <c r="X565" s="57"/>
      <c r="Y565" s="1"/>
      <c r="Z565"/>
      <c r="AA565"/>
      <c r="AB565"/>
      <c r="AC565"/>
      <c r="AD565" s="57"/>
      <c r="AE565" s="393"/>
      <c r="AF565" s="393"/>
      <c r="AG565"/>
      <c r="AH565"/>
      <c r="AI565" s="394"/>
      <c r="AJ565" s="394"/>
      <c r="AK565" s="394"/>
      <c r="AL565" s="2"/>
      <c r="AM565" s="2"/>
      <c r="AN565"/>
      <c r="AO565"/>
      <c r="AP565" s="394"/>
      <c r="AQ565" s="394"/>
      <c r="AR565" s="175"/>
      <c r="AS565" s="2"/>
      <c r="AT565" s="2"/>
      <c r="AU565"/>
      <c r="AV565" s="2"/>
      <c r="AW565" s="2"/>
      <c r="AX565" s="2"/>
      <c r="AY565" s="2"/>
      <c r="AZ565" s="2"/>
      <c r="BA565" s="2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</row>
    <row r="566" spans="1:99" s="380" customFormat="1" x14ac:dyDescent="0.3">
      <c r="A566"/>
      <c r="B566" s="2"/>
      <c r="C566" s="2"/>
      <c r="D566" s="2"/>
      <c r="E566" s="279"/>
      <c r="F566" s="279"/>
      <c r="G566" s="279"/>
      <c r="H566" s="432"/>
      <c r="L566" s="391"/>
      <c r="R566" s="391"/>
      <c r="T566" s="392"/>
      <c r="U566" s="3"/>
      <c r="V566" s="3"/>
      <c r="W566" s="3"/>
      <c r="X566" s="57"/>
      <c r="Y566" s="1"/>
      <c r="Z566"/>
      <c r="AA566"/>
      <c r="AB566"/>
      <c r="AC566"/>
      <c r="AD566" s="57"/>
      <c r="AE566" s="393"/>
      <c r="AF566" s="393"/>
      <c r="AG566"/>
      <c r="AH566"/>
      <c r="AI566" s="394"/>
      <c r="AJ566" s="394"/>
      <c r="AK566" s="394"/>
      <c r="AL566" s="2"/>
      <c r="AM566" s="2"/>
      <c r="AN566"/>
      <c r="AO566"/>
      <c r="AP566" s="394"/>
      <c r="AQ566" s="394"/>
      <c r="AR566" s="175"/>
      <c r="AS566" s="2"/>
      <c r="AT566" s="2"/>
      <c r="AU566"/>
      <c r="AV566" s="2"/>
      <c r="AW566" s="2"/>
      <c r="AX566" s="2"/>
      <c r="AY566" s="2"/>
      <c r="AZ566" s="2"/>
      <c r="BA566" s="2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</row>
    <row r="567" spans="1:99" s="380" customFormat="1" x14ac:dyDescent="0.3">
      <c r="A567"/>
      <c r="B567" s="2"/>
      <c r="C567" s="2"/>
      <c r="D567" s="2"/>
      <c r="E567" s="279"/>
      <c r="F567" s="279"/>
      <c r="G567" s="279"/>
      <c r="H567" s="432"/>
      <c r="L567" s="391"/>
      <c r="R567" s="391"/>
      <c r="T567" s="392"/>
      <c r="U567" s="3"/>
      <c r="V567" s="3"/>
      <c r="W567" s="3"/>
      <c r="X567" s="57"/>
      <c r="Y567" s="1"/>
      <c r="Z567"/>
      <c r="AA567"/>
      <c r="AB567"/>
      <c r="AC567"/>
      <c r="AD567" s="57"/>
      <c r="AE567" s="393"/>
      <c r="AF567" s="393"/>
      <c r="AG567"/>
      <c r="AH567"/>
      <c r="AI567" s="394"/>
      <c r="AJ567" s="394"/>
      <c r="AK567" s="394"/>
      <c r="AL567" s="2"/>
      <c r="AM567" s="2"/>
      <c r="AN567"/>
      <c r="AO567"/>
      <c r="AP567" s="394"/>
      <c r="AQ567" s="394"/>
      <c r="AR567" s="175"/>
      <c r="AS567" s="2"/>
      <c r="AT567" s="2"/>
      <c r="AU567"/>
      <c r="AV567" s="2"/>
      <c r="AW567" s="2"/>
      <c r="AX567" s="2"/>
      <c r="AY567" s="2"/>
      <c r="AZ567" s="2"/>
      <c r="BA567" s="2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</row>
    <row r="568" spans="1:99" s="380" customFormat="1" x14ac:dyDescent="0.3">
      <c r="A568"/>
      <c r="B568" s="2"/>
      <c r="C568" s="2"/>
      <c r="D568" s="2"/>
      <c r="E568" s="279"/>
      <c r="F568" s="279"/>
      <c r="G568" s="279"/>
      <c r="H568" s="432"/>
      <c r="L568" s="391"/>
      <c r="R568" s="391"/>
      <c r="T568" s="392"/>
      <c r="U568" s="3"/>
      <c r="V568" s="3"/>
      <c r="W568" s="3"/>
      <c r="X568" s="57"/>
      <c r="Y568" s="1"/>
      <c r="Z568"/>
      <c r="AA568"/>
      <c r="AB568"/>
      <c r="AC568"/>
      <c r="AD568" s="57"/>
      <c r="AE568" s="393"/>
      <c r="AF568" s="393"/>
      <c r="AG568"/>
      <c r="AH568"/>
      <c r="AI568" s="394"/>
      <c r="AJ568" s="394"/>
      <c r="AK568" s="394"/>
      <c r="AL568" s="2"/>
      <c r="AM568" s="2"/>
      <c r="AN568"/>
      <c r="AO568"/>
      <c r="AP568" s="394"/>
      <c r="AQ568" s="394"/>
      <c r="AR568" s="175"/>
      <c r="AS568" s="2"/>
      <c r="AT568" s="2"/>
      <c r="AU568"/>
      <c r="AV568" s="2"/>
      <c r="AW568" s="2"/>
      <c r="AX568" s="2"/>
      <c r="AY568" s="2"/>
      <c r="AZ568" s="2"/>
      <c r="BA568" s="2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</row>
    <row r="569" spans="1:99" s="380" customFormat="1" x14ac:dyDescent="0.3">
      <c r="A569"/>
      <c r="B569" s="2"/>
      <c r="C569" s="2"/>
      <c r="D569" s="2"/>
      <c r="E569" s="279"/>
      <c r="F569" s="279"/>
      <c r="G569" s="279"/>
      <c r="H569" s="432"/>
      <c r="L569" s="391"/>
      <c r="R569" s="391"/>
      <c r="T569" s="392"/>
      <c r="U569" s="3"/>
      <c r="V569" s="3"/>
      <c r="W569" s="3"/>
      <c r="X569" s="57"/>
      <c r="Y569" s="1"/>
      <c r="Z569"/>
      <c r="AA569"/>
      <c r="AB569"/>
      <c r="AC569"/>
      <c r="AD569" s="57"/>
      <c r="AE569" s="393"/>
      <c r="AF569" s="393"/>
      <c r="AG569"/>
      <c r="AH569"/>
      <c r="AI569" s="394"/>
      <c r="AJ569" s="394"/>
      <c r="AK569" s="394"/>
      <c r="AL569" s="2"/>
      <c r="AM569" s="2"/>
      <c r="AN569"/>
      <c r="AO569"/>
      <c r="AP569" s="394"/>
      <c r="AQ569" s="394"/>
      <c r="AR569" s="175"/>
      <c r="AS569" s="2"/>
      <c r="AT569" s="2"/>
      <c r="AU569"/>
      <c r="AV569" s="2"/>
      <c r="AW569" s="2"/>
      <c r="AX569" s="2"/>
      <c r="AY569" s="2"/>
      <c r="AZ569" s="2"/>
      <c r="BA569" s="2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</row>
    <row r="570" spans="1:99" s="380" customFormat="1" x14ac:dyDescent="0.3">
      <c r="A570"/>
      <c r="B570" s="2"/>
      <c r="C570" s="2"/>
      <c r="D570" s="2"/>
      <c r="E570" s="279"/>
      <c r="F570" s="279"/>
      <c r="G570" s="279"/>
      <c r="H570" s="432"/>
      <c r="L570" s="391"/>
      <c r="R570" s="391"/>
      <c r="T570" s="392"/>
      <c r="U570" s="3"/>
      <c r="V570" s="3"/>
      <c r="W570" s="3"/>
      <c r="X570" s="57"/>
      <c r="Y570" s="1"/>
      <c r="Z570"/>
      <c r="AA570"/>
      <c r="AB570"/>
      <c r="AC570"/>
      <c r="AD570" s="57"/>
      <c r="AE570" s="393"/>
      <c r="AF570" s="393"/>
      <c r="AG570"/>
      <c r="AH570"/>
      <c r="AI570" s="394"/>
      <c r="AJ570" s="394"/>
      <c r="AK570" s="394"/>
      <c r="AL570" s="2"/>
      <c r="AM570" s="2"/>
      <c r="AN570"/>
      <c r="AO570"/>
      <c r="AP570" s="394"/>
      <c r="AQ570" s="394"/>
      <c r="AR570" s="175"/>
      <c r="AS570" s="2"/>
      <c r="AT570" s="2"/>
      <c r="AU570"/>
      <c r="AV570" s="2"/>
      <c r="AW570" s="2"/>
      <c r="AX570" s="2"/>
      <c r="AY570" s="2"/>
      <c r="AZ570" s="2"/>
      <c r="BA570" s="2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</row>
  </sheetData>
  <autoFilter ref="A2:BB293" xr:uid="{66274115-D583-4E01-99C1-C7F89DA95BC0}">
    <sortState ref="A3:BB293">
      <sortCondition ref="A2:A293"/>
    </sortState>
  </autoFilter>
  <conditionalFormatting sqref="D3:D293">
    <cfRule type="cellIs" dxfId="36" priority="1" operator="equal">
      <formula>"F"</formula>
    </cfRule>
  </conditionalFormatting>
  <conditionalFormatting sqref="AD3:AD293">
    <cfRule type="cellIs" dxfId="35" priority="3" operator="lessThanOrEqual">
      <formula>0</formula>
    </cfRule>
  </conditionalFormatting>
  <conditionalFormatting sqref="AE3:AE293">
    <cfRule type="cellIs" dxfId="34" priority="4" operator="equal">
      <formula>2</formula>
    </cfRule>
  </conditionalFormatting>
  <conditionalFormatting sqref="AK3:AK281 AR3:AR281">
    <cfRule type="cellIs" dxfId="33" priority="11" operator="lessThanOrEqual">
      <formula>0</formula>
    </cfRule>
  </conditionalFormatting>
  <conditionalFormatting sqref="AL3:AL281 AS3:AS281 AZ3:AZ281">
    <cfRule type="cellIs" dxfId="32" priority="12" operator="equal">
      <formula>2</formula>
    </cfRule>
  </conditionalFormatting>
  <conditionalFormatting sqref="AY3:AY281">
    <cfRule type="cellIs" dxfId="31" priority="10" operator="lessThanOrEqual">
      <formula>0</formula>
    </cfRule>
  </conditionalFormatting>
  <conditionalFormatting sqref="G3:G293">
    <cfRule type="cellIs" dxfId="30" priority="2" operator="equal">
      <formula>"F"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5149-B74C-4880-ACA3-11D1C9F981EC}">
  <dimension ref="A1:CU550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4.4" x14ac:dyDescent="0.3"/>
  <cols>
    <col min="1" max="1" width="28.6640625" bestFit="1" customWidth="1"/>
    <col min="2" max="2" width="8.88671875" style="2"/>
    <col min="3" max="4" width="8.88671875" style="2" hidden="1" customWidth="1"/>
    <col min="5" max="5" width="8.88671875" style="377" customWidth="1"/>
    <col min="6" max="7" width="8.88671875" style="377" hidden="1" customWidth="1"/>
    <col min="8" max="8" width="13.5546875" style="380" bestFit="1" customWidth="1"/>
    <col min="9" max="9" width="9.44140625" style="380" customWidth="1"/>
    <col min="10" max="10" width="5.88671875" style="380" customWidth="1"/>
    <col min="11" max="11" width="9.44140625" style="380" customWidth="1"/>
    <col min="12" max="12" width="9.44140625" style="391" customWidth="1"/>
    <col min="13" max="13" width="6.33203125" style="380" customWidth="1"/>
    <col min="14" max="14" width="8.6640625" style="380" customWidth="1"/>
    <col min="15" max="15" width="8.44140625" style="380" customWidth="1"/>
    <col min="16" max="16" width="6.44140625" style="380" customWidth="1"/>
    <col min="17" max="17" width="7.33203125" style="380" customWidth="1"/>
    <col min="18" max="18" width="7.88671875" style="391" customWidth="1"/>
    <col min="19" max="19" width="7.88671875" style="380" customWidth="1"/>
    <col min="20" max="20" width="7.88671875" style="392" customWidth="1"/>
    <col min="21" max="22" width="8.44140625" style="3" customWidth="1"/>
    <col min="23" max="23" width="8" style="3" customWidth="1"/>
    <col min="24" max="24" width="7.44140625" style="57" customWidth="1"/>
    <col min="25" max="25" width="7.44140625" style="1" customWidth="1"/>
    <col min="26" max="26" width="2.5546875" customWidth="1"/>
    <col min="27" max="27" width="9.44140625" customWidth="1"/>
    <col min="28" max="28" width="7.109375" customWidth="1"/>
    <col min="29" max="29" width="8.109375" customWidth="1"/>
    <col min="30" max="30" width="5.88671875" style="57" customWidth="1"/>
    <col min="31" max="31" width="7.6640625" style="393" customWidth="1"/>
    <col min="32" max="32" width="7.33203125" style="393" customWidth="1"/>
    <col min="33" max="33" width="1.5546875" customWidth="1"/>
    <col min="34" max="34" width="9.44140625" hidden="1" customWidth="1"/>
    <col min="35" max="35" width="6.88671875" style="394" hidden="1" customWidth="1"/>
    <col min="36" max="36" width="7.33203125" style="394" hidden="1" customWidth="1"/>
    <col min="37" max="37" width="6.109375" style="394" hidden="1" customWidth="1"/>
    <col min="38" max="39" width="8.109375" style="2" hidden="1" customWidth="1"/>
    <col min="40" max="40" width="2.5546875" hidden="1" customWidth="1"/>
    <col min="41" max="41" width="9.44140625" hidden="1" customWidth="1"/>
    <col min="42" max="43" width="7.88671875" style="394" hidden="1" customWidth="1"/>
    <col min="44" max="44" width="5.5546875" style="175" hidden="1" customWidth="1"/>
    <col min="45" max="45" width="7.109375" style="2" hidden="1" customWidth="1"/>
    <col min="46" max="46" width="8" style="2" hidden="1" customWidth="1"/>
    <col min="47" max="47" width="2.5546875" hidden="1" customWidth="1"/>
    <col min="48" max="48" width="9.44140625" style="2" hidden="1" customWidth="1"/>
    <col min="49" max="50" width="8" style="2" hidden="1" customWidth="1"/>
    <col min="51" max="51" width="5.5546875" style="2" hidden="1" customWidth="1"/>
    <col min="52" max="52" width="7.6640625" style="2" hidden="1" customWidth="1"/>
    <col min="53" max="53" width="8" style="2" hidden="1" customWidth="1"/>
    <col min="54" max="54" width="2.6640625" customWidth="1"/>
    <col min="57" max="57" width="29.44140625" bestFit="1" customWidth="1"/>
  </cols>
  <sheetData>
    <row r="1" spans="1:57" ht="16.2" thickBot="1" x14ac:dyDescent="0.35">
      <c r="A1" s="395" t="s">
        <v>1969</v>
      </c>
      <c r="B1" s="10"/>
      <c r="C1" s="10"/>
      <c r="D1" s="10"/>
      <c r="E1" s="374"/>
      <c r="F1" s="374"/>
      <c r="G1" s="374"/>
      <c r="H1" s="373"/>
      <c r="I1" s="373"/>
      <c r="J1" s="373"/>
      <c r="K1" s="373"/>
      <c r="L1" s="375"/>
      <c r="M1" s="373"/>
      <c r="N1" s="373"/>
      <c r="O1" s="373"/>
      <c r="P1" s="373"/>
      <c r="Q1" s="373"/>
      <c r="R1" s="375"/>
      <c r="S1" s="373"/>
      <c r="T1" s="376"/>
      <c r="U1" s="60"/>
      <c r="V1" s="60"/>
      <c r="W1" s="60"/>
      <c r="X1" s="230"/>
      <c r="Y1" s="61"/>
      <c r="AA1" s="59" t="s">
        <v>1762</v>
      </c>
      <c r="AB1" s="59"/>
      <c r="AC1" s="59"/>
      <c r="AD1" s="242"/>
      <c r="AE1" s="65"/>
      <c r="AF1" s="65"/>
      <c r="AH1" s="59" t="s">
        <v>1026</v>
      </c>
      <c r="AI1" s="121"/>
      <c r="AJ1" s="121"/>
      <c r="AK1" s="121"/>
      <c r="AL1" s="122"/>
      <c r="AM1" s="122"/>
      <c r="AO1" s="176" t="s">
        <v>1986</v>
      </c>
      <c r="AP1" s="177"/>
      <c r="AQ1" s="177"/>
      <c r="AR1" s="178"/>
      <c r="AS1" s="179"/>
      <c r="AT1" s="179"/>
      <c r="AV1" s="176" t="s">
        <v>1987</v>
      </c>
      <c r="AW1" s="272"/>
      <c r="AX1" s="272"/>
      <c r="AY1" s="272"/>
      <c r="AZ1" s="272"/>
      <c r="BA1" s="272"/>
    </row>
    <row r="2" spans="1:57" s="403" customFormat="1" ht="62.4" x14ac:dyDescent="0.3">
      <c r="A2" s="396" t="s">
        <v>0</v>
      </c>
      <c r="B2" s="397" t="s">
        <v>1981</v>
      </c>
      <c r="C2" s="397" t="s">
        <v>1980</v>
      </c>
      <c r="D2" s="397"/>
      <c r="E2" s="397" t="s">
        <v>1476</v>
      </c>
      <c r="F2" s="397"/>
      <c r="G2" s="397"/>
      <c r="H2" s="397" t="s">
        <v>1985</v>
      </c>
      <c r="I2" s="398" t="s">
        <v>1982</v>
      </c>
      <c r="J2" s="398" t="s">
        <v>1983</v>
      </c>
      <c r="K2" s="398" t="s">
        <v>1984</v>
      </c>
      <c r="L2" s="399" t="s">
        <v>1617</v>
      </c>
      <c r="M2" s="398" t="s">
        <v>1618</v>
      </c>
      <c r="N2" s="398" t="s">
        <v>1619</v>
      </c>
      <c r="O2" s="397" t="s">
        <v>1588</v>
      </c>
      <c r="P2" s="397" t="s">
        <v>1589</v>
      </c>
      <c r="Q2" s="397" t="s">
        <v>1590</v>
      </c>
      <c r="R2" s="398" t="s">
        <v>1477</v>
      </c>
      <c r="S2" s="398" t="s">
        <v>1478</v>
      </c>
      <c r="T2" s="400" t="s">
        <v>1591</v>
      </c>
      <c r="U2" s="401" t="s">
        <v>951</v>
      </c>
      <c r="V2" s="401" t="s">
        <v>1022</v>
      </c>
      <c r="W2" s="401" t="s">
        <v>952</v>
      </c>
      <c r="X2" s="401" t="s">
        <v>889</v>
      </c>
      <c r="Y2" s="402" t="s">
        <v>872</v>
      </c>
      <c r="AA2" s="62" t="s">
        <v>676</v>
      </c>
      <c r="AB2" s="404" t="s">
        <v>873</v>
      </c>
      <c r="AC2" s="404" t="s">
        <v>871</v>
      </c>
      <c r="AD2" s="405" t="s">
        <v>869</v>
      </c>
      <c r="AE2" s="398" t="s">
        <v>883</v>
      </c>
      <c r="AF2" s="398" t="s">
        <v>884</v>
      </c>
      <c r="AH2" s="62" t="s">
        <v>676</v>
      </c>
      <c r="AI2" s="406" t="s">
        <v>1027</v>
      </c>
      <c r="AJ2" s="406" t="s">
        <v>871</v>
      </c>
      <c r="AK2" s="407" t="s">
        <v>869</v>
      </c>
      <c r="AL2" s="398" t="s">
        <v>883</v>
      </c>
      <c r="AM2" s="398" t="s">
        <v>884</v>
      </c>
      <c r="AO2" s="180" t="s">
        <v>676</v>
      </c>
      <c r="AP2" s="408" t="s">
        <v>1988</v>
      </c>
      <c r="AQ2" s="408" t="s">
        <v>871</v>
      </c>
      <c r="AR2" s="409" t="s">
        <v>869</v>
      </c>
      <c r="AS2" s="410" t="s">
        <v>883</v>
      </c>
      <c r="AT2" s="397" t="s">
        <v>884</v>
      </c>
      <c r="AV2" s="9" t="s">
        <v>676</v>
      </c>
      <c r="AW2" s="398" t="s">
        <v>1989</v>
      </c>
      <c r="AX2" s="398" t="s">
        <v>871</v>
      </c>
      <c r="AY2" s="411" t="s">
        <v>869</v>
      </c>
      <c r="AZ2" s="412" t="s">
        <v>883</v>
      </c>
      <c r="BA2" s="413" t="s">
        <v>935</v>
      </c>
    </row>
    <row r="3" spans="1:57" ht="16.2" customHeight="1" x14ac:dyDescent="0.3">
      <c r="A3" s="21" t="s">
        <v>890</v>
      </c>
      <c r="B3" s="437" t="s">
        <v>26</v>
      </c>
      <c r="C3" s="21" t="s">
        <v>16</v>
      </c>
      <c r="D3" s="299" t="s">
        <v>38</v>
      </c>
      <c r="E3" s="299" t="s">
        <v>10</v>
      </c>
      <c r="F3" s="299" t="s">
        <v>10</v>
      </c>
      <c r="G3" s="299" t="s">
        <v>1998</v>
      </c>
      <c r="H3" s="241">
        <v>456100</v>
      </c>
      <c r="I3" s="20">
        <v>1488</v>
      </c>
      <c r="J3" s="20">
        <v>18</v>
      </c>
      <c r="K3" s="417">
        <v>82.666666666666671</v>
      </c>
      <c r="L3" s="243">
        <v>1488</v>
      </c>
      <c r="M3" s="20">
        <v>18</v>
      </c>
      <c r="N3" s="20">
        <v>82.666666666666671</v>
      </c>
      <c r="O3" s="20">
        <v>1154</v>
      </c>
      <c r="P3" s="20">
        <v>18</v>
      </c>
      <c r="Q3" s="20">
        <v>64.099999999999994</v>
      </c>
      <c r="R3" s="414">
        <v>591</v>
      </c>
      <c r="S3" s="378">
        <v>7</v>
      </c>
      <c r="T3" s="415">
        <v>84.4</v>
      </c>
      <c r="U3" s="378">
        <v>1345</v>
      </c>
      <c r="V3" s="378">
        <v>19</v>
      </c>
      <c r="W3" s="378">
        <v>70.790000000000006</v>
      </c>
      <c r="X3" s="378">
        <v>1061</v>
      </c>
      <c r="Y3" s="416">
        <v>12</v>
      </c>
      <c r="Z3" s="298"/>
      <c r="AA3" s="241">
        <v>492900</v>
      </c>
      <c r="AB3" s="417">
        <v>92.714285714285708</v>
      </c>
      <c r="AC3" s="417">
        <v>108</v>
      </c>
      <c r="AD3" s="20">
        <v>59</v>
      </c>
      <c r="AE3" s="20">
        <v>7</v>
      </c>
      <c r="AF3" s="20">
        <v>649</v>
      </c>
      <c r="AH3" s="379"/>
      <c r="AI3" s="378"/>
      <c r="AJ3" s="378"/>
      <c r="AK3" s="378"/>
      <c r="AL3" s="378"/>
      <c r="AM3" s="378"/>
      <c r="AN3" s="21"/>
      <c r="AO3" s="418"/>
      <c r="AP3" s="378"/>
      <c r="AQ3" s="378"/>
      <c r="AR3" s="378"/>
      <c r="AS3" s="378"/>
      <c r="AT3" s="378"/>
      <c r="AU3" s="21"/>
      <c r="AV3" s="418"/>
      <c r="AW3" s="378"/>
      <c r="AX3" s="378"/>
      <c r="AY3" s="378"/>
      <c r="AZ3" s="378"/>
      <c r="BA3" s="378"/>
      <c r="BB3" s="21"/>
    </row>
    <row r="4" spans="1:57" x14ac:dyDescent="0.3">
      <c r="A4" s="21" t="s">
        <v>1035</v>
      </c>
      <c r="B4" s="21" t="s">
        <v>14</v>
      </c>
      <c r="C4" s="21" t="s">
        <v>14</v>
      </c>
      <c r="D4" s="299" t="s">
        <v>1998</v>
      </c>
      <c r="E4" s="435" t="s">
        <v>1972</v>
      </c>
      <c r="F4" s="299" t="s">
        <v>10</v>
      </c>
      <c r="G4" s="299" t="s">
        <v>38</v>
      </c>
      <c r="H4" s="241">
        <v>442100</v>
      </c>
      <c r="I4" s="20">
        <v>1365</v>
      </c>
      <c r="J4" s="20">
        <v>17</v>
      </c>
      <c r="K4" s="417">
        <v>80.294117647058826</v>
      </c>
      <c r="L4" s="243">
        <v>1365</v>
      </c>
      <c r="M4" s="20">
        <v>17</v>
      </c>
      <c r="N4" s="20">
        <v>80.294117647058826</v>
      </c>
      <c r="O4" s="20">
        <v>1329</v>
      </c>
      <c r="P4" s="20">
        <v>14</v>
      </c>
      <c r="Q4" s="20">
        <v>94.9</v>
      </c>
      <c r="R4" s="414">
        <v>1863</v>
      </c>
      <c r="S4" s="378">
        <v>17</v>
      </c>
      <c r="T4" s="415">
        <v>109.6</v>
      </c>
      <c r="U4" s="378">
        <v>967</v>
      </c>
      <c r="V4" s="378">
        <v>10</v>
      </c>
      <c r="W4" s="378">
        <v>96.7</v>
      </c>
      <c r="X4" s="378">
        <v>1831</v>
      </c>
      <c r="Y4" s="416">
        <v>19</v>
      </c>
      <c r="Z4" s="298"/>
      <c r="AA4" s="241">
        <v>393400</v>
      </c>
      <c r="AB4" s="417">
        <v>74.571428571428569</v>
      </c>
      <c r="AC4" s="417">
        <v>77.333333333333329</v>
      </c>
      <c r="AD4" s="20">
        <v>59</v>
      </c>
      <c r="AE4" s="20">
        <v>7</v>
      </c>
      <c r="AF4" s="20">
        <v>522</v>
      </c>
      <c r="AG4" s="200"/>
      <c r="AH4" s="450"/>
      <c r="AI4" s="444"/>
      <c r="AJ4" s="444"/>
      <c r="AK4" s="444"/>
      <c r="AL4" s="444"/>
      <c r="AM4" s="444"/>
      <c r="AN4" s="278"/>
      <c r="AO4" s="450"/>
      <c r="AP4" s="444"/>
      <c r="AQ4" s="444"/>
      <c r="AR4" s="444"/>
      <c r="AS4" s="444"/>
      <c r="AT4" s="444"/>
      <c r="AU4" s="278"/>
      <c r="AV4" s="450"/>
      <c r="AW4" s="444"/>
      <c r="AX4" s="444"/>
      <c r="AY4" s="444"/>
      <c r="AZ4" s="444"/>
      <c r="BA4" s="444"/>
      <c r="BB4" s="278"/>
      <c r="BD4" s="384"/>
      <c r="BE4" s="385" t="s">
        <v>1990</v>
      </c>
    </row>
    <row r="5" spans="1:57" s="200" customFormat="1" x14ac:dyDescent="0.3">
      <c r="A5" s="21" t="s">
        <v>954</v>
      </c>
      <c r="B5" s="21" t="s">
        <v>13</v>
      </c>
      <c r="C5" s="21" t="s">
        <v>13</v>
      </c>
      <c r="D5" s="299" t="s">
        <v>1998</v>
      </c>
      <c r="E5" s="435" t="s">
        <v>10</v>
      </c>
      <c r="F5" s="299" t="s">
        <v>1971</v>
      </c>
      <c r="G5" s="299" t="s">
        <v>38</v>
      </c>
      <c r="H5" s="241">
        <v>293300</v>
      </c>
      <c r="I5" s="20">
        <v>959</v>
      </c>
      <c r="J5" s="20">
        <v>18</v>
      </c>
      <c r="K5" s="417">
        <v>53.277777777777779</v>
      </c>
      <c r="L5" s="243">
        <v>959</v>
      </c>
      <c r="M5" s="20">
        <v>18</v>
      </c>
      <c r="N5" s="20">
        <v>53.277777777777779</v>
      </c>
      <c r="O5" s="20">
        <v>1006</v>
      </c>
      <c r="P5" s="20">
        <v>20</v>
      </c>
      <c r="Q5" s="20">
        <v>50.3</v>
      </c>
      <c r="R5" s="414">
        <v>1052</v>
      </c>
      <c r="S5" s="378">
        <v>16</v>
      </c>
      <c r="T5" s="415">
        <v>65.8</v>
      </c>
      <c r="U5" s="378">
        <v>82</v>
      </c>
      <c r="V5" s="378">
        <v>1</v>
      </c>
      <c r="W5" s="378">
        <v>82</v>
      </c>
      <c r="X5" s="378">
        <v>775</v>
      </c>
      <c r="Y5" s="416">
        <v>14</v>
      </c>
      <c r="Z5" s="280"/>
      <c r="AA5" s="241">
        <v>293300</v>
      </c>
      <c r="AB5" s="417">
        <v>0</v>
      </c>
      <c r="AC5" s="417">
        <v>0</v>
      </c>
      <c r="AD5" s="20">
        <v>55</v>
      </c>
      <c r="AE5" s="20">
        <v>0</v>
      </c>
      <c r="AF5" s="20">
        <v>0</v>
      </c>
      <c r="AG5"/>
      <c r="AH5" s="379"/>
      <c r="AI5" s="378"/>
      <c r="AJ5" s="378"/>
      <c r="AK5" s="378"/>
      <c r="AL5" s="378"/>
      <c r="AM5" s="378"/>
      <c r="AN5" s="25"/>
      <c r="AO5" s="418"/>
      <c r="AP5" s="378"/>
      <c r="AQ5" s="378"/>
      <c r="AR5" s="378"/>
      <c r="AS5" s="378"/>
      <c r="AT5" s="378"/>
      <c r="AU5" s="25"/>
      <c r="AV5" s="418"/>
      <c r="AW5" s="378"/>
      <c r="AX5" s="378"/>
      <c r="AY5" s="378"/>
      <c r="AZ5" s="378"/>
      <c r="BA5" s="378"/>
      <c r="BB5" s="25"/>
      <c r="BD5" s="439"/>
      <c r="BE5" s="385" t="s">
        <v>1018</v>
      </c>
    </row>
    <row r="6" spans="1:57" x14ac:dyDescent="0.3">
      <c r="A6" s="21" t="s">
        <v>1037</v>
      </c>
      <c r="B6" s="21" t="s">
        <v>16</v>
      </c>
      <c r="C6" s="21" t="s">
        <v>16</v>
      </c>
      <c r="D6" s="299" t="s">
        <v>1998</v>
      </c>
      <c r="E6" s="435" t="s">
        <v>10</v>
      </c>
      <c r="F6" s="299" t="s">
        <v>1971</v>
      </c>
      <c r="G6" s="299" t="s">
        <v>38</v>
      </c>
      <c r="H6" s="241">
        <v>431800</v>
      </c>
      <c r="I6" s="20">
        <v>1650</v>
      </c>
      <c r="J6" s="20">
        <v>21</v>
      </c>
      <c r="K6" s="417">
        <v>78.571428571428569</v>
      </c>
      <c r="L6" s="243">
        <v>1650</v>
      </c>
      <c r="M6" s="20">
        <v>21</v>
      </c>
      <c r="N6" s="20">
        <v>78.571428571428569</v>
      </c>
      <c r="O6" s="20">
        <v>1500</v>
      </c>
      <c r="P6" s="20">
        <v>22</v>
      </c>
      <c r="Q6" s="20">
        <v>68.2</v>
      </c>
      <c r="R6" s="414">
        <v>1205</v>
      </c>
      <c r="S6" s="378">
        <v>16</v>
      </c>
      <c r="T6" s="415">
        <v>75.3</v>
      </c>
      <c r="U6" s="378">
        <v>845</v>
      </c>
      <c r="V6" s="378">
        <v>13</v>
      </c>
      <c r="W6" s="378">
        <v>65</v>
      </c>
      <c r="X6" s="378">
        <v>615</v>
      </c>
      <c r="Y6" s="416">
        <v>9</v>
      </c>
      <c r="Z6" s="280"/>
      <c r="AA6" s="241">
        <v>367600</v>
      </c>
      <c r="AB6" s="417">
        <v>72.75</v>
      </c>
      <c r="AC6" s="417">
        <v>64</v>
      </c>
      <c r="AD6" s="20">
        <v>69</v>
      </c>
      <c r="AE6" s="20">
        <v>8</v>
      </c>
      <c r="AF6" s="20">
        <v>582</v>
      </c>
      <c r="AH6" s="379"/>
      <c r="AI6" s="378"/>
      <c r="AJ6" s="378"/>
      <c r="AK6" s="378"/>
      <c r="AL6" s="378"/>
      <c r="AM6" s="378"/>
      <c r="AN6" s="20"/>
      <c r="AO6" s="418"/>
      <c r="AP6" s="378"/>
      <c r="AQ6" s="378"/>
      <c r="AR6" s="378"/>
      <c r="AS6" s="378"/>
      <c r="AT6" s="378"/>
      <c r="AU6" s="20"/>
      <c r="AV6" s="418"/>
      <c r="AW6" s="378"/>
      <c r="AX6" s="378"/>
      <c r="AY6" s="378"/>
      <c r="AZ6" s="378"/>
      <c r="BA6" s="378"/>
      <c r="BB6" s="20"/>
      <c r="BD6" s="388"/>
      <c r="BE6" s="389" t="s">
        <v>1481</v>
      </c>
    </row>
    <row r="7" spans="1:57" x14ac:dyDescent="0.3">
      <c r="A7" s="199" t="s">
        <v>1853</v>
      </c>
      <c r="B7" s="199" t="s">
        <v>14</v>
      </c>
      <c r="C7" s="199" t="s">
        <v>1020</v>
      </c>
      <c r="D7" s="441" t="s">
        <v>1020</v>
      </c>
      <c r="E7" s="441" t="s">
        <v>10</v>
      </c>
      <c r="F7" s="441" t="s">
        <v>1020</v>
      </c>
      <c r="G7" s="441" t="s">
        <v>1020</v>
      </c>
      <c r="H7" s="245">
        <v>126300</v>
      </c>
      <c r="I7" s="246" t="s">
        <v>1020</v>
      </c>
      <c r="J7" s="246" t="s">
        <v>1020</v>
      </c>
      <c r="K7" s="442" t="s">
        <v>1020</v>
      </c>
      <c r="L7" s="322" t="s">
        <v>1020</v>
      </c>
      <c r="M7" s="246" t="s">
        <v>1020</v>
      </c>
      <c r="N7" s="246" t="s">
        <v>1020</v>
      </c>
      <c r="O7" s="246" t="s">
        <v>1020</v>
      </c>
      <c r="P7" s="246" t="s">
        <v>1020</v>
      </c>
      <c r="Q7" s="246" t="s">
        <v>1020</v>
      </c>
      <c r="R7" s="443" t="s">
        <v>1020</v>
      </c>
      <c r="S7" s="444" t="s">
        <v>1020</v>
      </c>
      <c r="T7" s="445" t="s">
        <v>1020</v>
      </c>
      <c r="U7" s="444" t="s">
        <v>1020</v>
      </c>
      <c r="V7" s="444" t="s">
        <v>1020</v>
      </c>
      <c r="W7" s="444" t="s">
        <v>1020</v>
      </c>
      <c r="X7" s="444" t="s">
        <v>1020</v>
      </c>
      <c r="Y7" s="446" t="s">
        <v>1020</v>
      </c>
      <c r="Z7" s="301"/>
      <c r="AA7" s="245">
        <v>126300</v>
      </c>
      <c r="AB7" s="442">
        <v>0</v>
      </c>
      <c r="AC7" s="442">
        <v>0</v>
      </c>
      <c r="AD7" s="246">
        <v>24</v>
      </c>
      <c r="AE7" s="246">
        <v>0</v>
      </c>
      <c r="AF7" s="246">
        <v>0</v>
      </c>
      <c r="AG7" s="200"/>
      <c r="AH7" s="449"/>
      <c r="AI7" s="444"/>
      <c r="AJ7" s="444"/>
      <c r="AK7" s="444"/>
      <c r="AL7" s="444"/>
      <c r="AM7" s="444"/>
      <c r="AN7" s="199"/>
      <c r="AO7" s="450"/>
      <c r="AP7" s="444"/>
      <c r="AQ7" s="444"/>
      <c r="AR7" s="444"/>
      <c r="AS7" s="444"/>
      <c r="AT7" s="444"/>
      <c r="AU7" s="199"/>
      <c r="AV7" s="450"/>
      <c r="AW7" s="444"/>
      <c r="AX7" s="444"/>
      <c r="AY7" s="444"/>
      <c r="AZ7" s="444"/>
      <c r="BA7" s="444"/>
      <c r="BB7" s="199"/>
    </row>
    <row r="8" spans="1:57" x14ac:dyDescent="0.3">
      <c r="A8" s="21" t="s">
        <v>1039</v>
      </c>
      <c r="B8" s="437" t="s">
        <v>20</v>
      </c>
      <c r="C8" s="21" t="s">
        <v>23</v>
      </c>
      <c r="D8" s="299" t="s">
        <v>38</v>
      </c>
      <c r="E8" s="299" t="s">
        <v>10</v>
      </c>
      <c r="F8" s="299" t="s">
        <v>10</v>
      </c>
      <c r="G8" s="299" t="s">
        <v>1998</v>
      </c>
      <c r="H8" s="241">
        <v>508300</v>
      </c>
      <c r="I8" s="20">
        <v>2031</v>
      </c>
      <c r="J8" s="20">
        <v>22</v>
      </c>
      <c r="K8" s="417">
        <v>92.318181818181813</v>
      </c>
      <c r="L8" s="243">
        <v>2031</v>
      </c>
      <c r="M8" s="20">
        <v>22</v>
      </c>
      <c r="N8" s="20">
        <v>92.318181818181813</v>
      </c>
      <c r="O8" s="20">
        <v>2055</v>
      </c>
      <c r="P8" s="20">
        <v>22</v>
      </c>
      <c r="Q8" s="20">
        <v>93.4</v>
      </c>
      <c r="R8" s="414">
        <v>1365</v>
      </c>
      <c r="S8" s="378">
        <v>17</v>
      </c>
      <c r="T8" s="415">
        <v>80.3</v>
      </c>
      <c r="U8" s="378">
        <v>1310</v>
      </c>
      <c r="V8" s="378">
        <v>17</v>
      </c>
      <c r="W8" s="378">
        <v>77.06</v>
      </c>
      <c r="X8" s="378">
        <v>332</v>
      </c>
      <c r="Y8" s="416">
        <v>6</v>
      </c>
      <c r="Z8" s="298"/>
      <c r="AA8" s="241">
        <v>448300</v>
      </c>
      <c r="AB8" s="417">
        <v>82</v>
      </c>
      <c r="AC8" s="417">
        <v>77</v>
      </c>
      <c r="AD8" s="20">
        <v>132</v>
      </c>
      <c r="AE8" s="20">
        <v>8</v>
      </c>
      <c r="AF8" s="20">
        <v>656</v>
      </c>
      <c r="AG8" s="200"/>
      <c r="AH8" s="449"/>
      <c r="AI8" s="444"/>
      <c r="AJ8" s="444"/>
      <c r="AK8" s="444"/>
      <c r="AL8" s="444"/>
      <c r="AM8" s="444"/>
      <c r="AN8" s="199"/>
      <c r="AO8" s="450"/>
      <c r="AP8" s="444"/>
      <c r="AQ8" s="444"/>
      <c r="AR8" s="444"/>
      <c r="AS8" s="444"/>
      <c r="AT8" s="444"/>
      <c r="AU8" s="199"/>
      <c r="AV8" s="450"/>
      <c r="AW8" s="444"/>
      <c r="AX8" s="444"/>
      <c r="AY8" s="444"/>
      <c r="AZ8" s="444"/>
      <c r="BA8" s="444"/>
      <c r="BB8" s="199"/>
    </row>
    <row r="9" spans="1:57" x14ac:dyDescent="0.3">
      <c r="A9" s="21" t="s">
        <v>893</v>
      </c>
      <c r="B9" s="437" t="s">
        <v>17</v>
      </c>
      <c r="C9" s="21" t="s">
        <v>22</v>
      </c>
      <c r="D9" s="299" t="s">
        <v>38</v>
      </c>
      <c r="E9" s="299" t="s">
        <v>1972</v>
      </c>
      <c r="F9" s="299" t="s">
        <v>1972</v>
      </c>
      <c r="G9" s="299" t="s">
        <v>1998</v>
      </c>
      <c r="H9" s="241">
        <v>440900</v>
      </c>
      <c r="I9" s="20">
        <v>1121</v>
      </c>
      <c r="J9" s="20">
        <v>14</v>
      </c>
      <c r="K9" s="417">
        <v>80.071428571428569</v>
      </c>
      <c r="L9" s="243">
        <v>1121</v>
      </c>
      <c r="M9" s="20">
        <v>14</v>
      </c>
      <c r="N9" s="20">
        <v>80.071428571428569</v>
      </c>
      <c r="O9" s="20">
        <v>574</v>
      </c>
      <c r="P9" s="20">
        <v>7</v>
      </c>
      <c r="Q9" s="20">
        <v>82</v>
      </c>
      <c r="R9" s="414">
        <v>1570</v>
      </c>
      <c r="S9" s="378">
        <v>15</v>
      </c>
      <c r="T9" s="415">
        <v>104.7</v>
      </c>
      <c r="U9" s="378">
        <v>1472</v>
      </c>
      <c r="V9" s="378">
        <v>17</v>
      </c>
      <c r="W9" s="378">
        <v>86.59</v>
      </c>
      <c r="X9" s="378">
        <v>1669</v>
      </c>
      <c r="Y9" s="416">
        <v>21</v>
      </c>
      <c r="Z9" s="298"/>
      <c r="AA9" s="241">
        <v>440900</v>
      </c>
      <c r="AB9" s="417">
        <v>0</v>
      </c>
      <c r="AC9" s="417">
        <v>0</v>
      </c>
      <c r="AD9" s="20">
        <v>83</v>
      </c>
      <c r="AE9" s="20">
        <v>0</v>
      </c>
      <c r="AF9" s="20">
        <v>0</v>
      </c>
      <c r="AG9" s="200"/>
      <c r="AH9" s="450"/>
      <c r="AI9" s="444"/>
      <c r="AJ9" s="444"/>
      <c r="AK9" s="444"/>
      <c r="AL9" s="444"/>
      <c r="AM9" s="444"/>
      <c r="AN9" s="199"/>
      <c r="AO9" s="450"/>
      <c r="AP9" s="444"/>
      <c r="AQ9" s="444"/>
      <c r="AR9" s="444"/>
      <c r="AS9" s="444"/>
      <c r="AT9" s="444"/>
      <c r="AU9" s="199"/>
      <c r="AV9" s="450"/>
      <c r="AW9" s="444"/>
      <c r="AX9" s="444"/>
      <c r="AY9" s="444"/>
      <c r="AZ9" s="444"/>
      <c r="BA9" s="444"/>
      <c r="BB9" s="199"/>
    </row>
    <row r="10" spans="1:57" x14ac:dyDescent="0.3">
      <c r="A10" s="21" t="s">
        <v>1040</v>
      </c>
      <c r="B10" s="21" t="s">
        <v>17</v>
      </c>
      <c r="C10" s="21" t="s">
        <v>17</v>
      </c>
      <c r="D10" s="299" t="s">
        <v>1998</v>
      </c>
      <c r="E10" s="299" t="s">
        <v>10</v>
      </c>
      <c r="F10" s="299" t="s">
        <v>10</v>
      </c>
      <c r="G10" s="299" t="s">
        <v>1998</v>
      </c>
      <c r="H10" s="241">
        <v>552900</v>
      </c>
      <c r="I10" s="20">
        <v>2111</v>
      </c>
      <c r="J10" s="20">
        <v>21</v>
      </c>
      <c r="K10" s="417">
        <v>100.52380952380952</v>
      </c>
      <c r="L10" s="243">
        <v>2111</v>
      </c>
      <c r="M10" s="20">
        <v>21</v>
      </c>
      <c r="N10" s="20">
        <v>100.52380952380952</v>
      </c>
      <c r="O10" s="20">
        <v>1672</v>
      </c>
      <c r="P10" s="20">
        <v>20</v>
      </c>
      <c r="Q10" s="20">
        <v>83.6</v>
      </c>
      <c r="R10" s="414">
        <v>1302</v>
      </c>
      <c r="S10" s="378">
        <v>17</v>
      </c>
      <c r="T10" s="415">
        <v>76.599999999999994</v>
      </c>
      <c r="U10" s="378">
        <v>0</v>
      </c>
      <c r="V10" s="378">
        <v>0</v>
      </c>
      <c r="W10" s="378">
        <v>0</v>
      </c>
      <c r="X10" s="378">
        <v>0</v>
      </c>
      <c r="Y10" s="416">
        <v>0</v>
      </c>
      <c r="Z10" s="298"/>
      <c r="AA10" s="241">
        <v>605000</v>
      </c>
      <c r="AB10" s="417">
        <v>115</v>
      </c>
      <c r="AC10" s="417">
        <v>140.66666666666666</v>
      </c>
      <c r="AD10" s="20">
        <v>9</v>
      </c>
      <c r="AE10" s="20">
        <v>8</v>
      </c>
      <c r="AF10" s="20">
        <v>920</v>
      </c>
      <c r="AG10" s="200"/>
      <c r="AH10" s="449"/>
      <c r="AI10" s="444"/>
      <c r="AJ10" s="444"/>
      <c r="AK10" s="444"/>
      <c r="AL10" s="444"/>
      <c r="AM10" s="444"/>
      <c r="AN10" s="199"/>
      <c r="AO10" s="450"/>
      <c r="AP10" s="444"/>
      <c r="AQ10" s="444"/>
      <c r="AR10" s="444"/>
      <c r="AS10" s="444"/>
      <c r="AT10" s="444"/>
      <c r="AU10" s="199"/>
      <c r="AV10" s="450"/>
      <c r="AW10" s="444"/>
      <c r="AX10" s="444"/>
      <c r="AY10" s="444"/>
      <c r="AZ10" s="444"/>
      <c r="BA10" s="444"/>
      <c r="BB10" s="199"/>
    </row>
    <row r="11" spans="1:57" x14ac:dyDescent="0.3">
      <c r="A11" s="199" t="s">
        <v>1485</v>
      </c>
      <c r="B11" s="199" t="s">
        <v>19</v>
      </c>
      <c r="C11" s="199" t="s">
        <v>19</v>
      </c>
      <c r="D11" s="441" t="s">
        <v>1998</v>
      </c>
      <c r="E11" s="435" t="s">
        <v>1972</v>
      </c>
      <c r="F11" s="441" t="s">
        <v>1971</v>
      </c>
      <c r="G11" s="441" t="s">
        <v>38</v>
      </c>
      <c r="H11" s="245">
        <v>123900</v>
      </c>
      <c r="I11" s="246">
        <v>13</v>
      </c>
      <c r="J11" s="246">
        <v>1</v>
      </c>
      <c r="K11" s="442">
        <v>13</v>
      </c>
      <c r="L11" s="322">
        <v>13</v>
      </c>
      <c r="M11" s="246">
        <v>1</v>
      </c>
      <c r="N11" s="246">
        <v>13</v>
      </c>
      <c r="O11" s="246">
        <v>0</v>
      </c>
      <c r="P11" s="246">
        <v>0</v>
      </c>
      <c r="Q11" s="246">
        <v>0</v>
      </c>
      <c r="R11" s="443">
        <v>0</v>
      </c>
      <c r="S11" s="444">
        <v>0</v>
      </c>
      <c r="T11" s="445">
        <v>0</v>
      </c>
      <c r="U11" s="444">
        <v>0</v>
      </c>
      <c r="V11" s="444">
        <v>0</v>
      </c>
      <c r="W11" s="444">
        <v>0</v>
      </c>
      <c r="X11" s="444">
        <v>0</v>
      </c>
      <c r="Y11" s="446">
        <v>0</v>
      </c>
      <c r="Z11" s="301"/>
      <c r="AA11" s="245">
        <v>154300</v>
      </c>
      <c r="AB11" s="442">
        <v>45.666666666666664</v>
      </c>
      <c r="AC11" s="442">
        <v>45.666666666666664</v>
      </c>
      <c r="AD11" s="246">
        <v>12</v>
      </c>
      <c r="AE11" s="246">
        <v>3</v>
      </c>
      <c r="AF11" s="246">
        <v>137</v>
      </c>
      <c r="AH11" s="379"/>
      <c r="AI11" s="378"/>
      <c r="AJ11" s="378"/>
      <c r="AK11" s="378"/>
      <c r="AL11" s="378"/>
      <c r="AM11" s="378"/>
      <c r="AN11" s="21"/>
      <c r="AO11" s="418"/>
      <c r="AP11" s="378"/>
      <c r="AQ11" s="378"/>
      <c r="AR11" s="378"/>
      <c r="AS11" s="378"/>
      <c r="AT11" s="378"/>
      <c r="AU11" s="21"/>
      <c r="AV11" s="418"/>
      <c r="AW11" s="378"/>
      <c r="AX11" s="378"/>
      <c r="AY11" s="378"/>
      <c r="AZ11" s="378"/>
      <c r="BA11" s="378"/>
      <c r="BB11" s="21"/>
    </row>
    <row r="12" spans="1:57" x14ac:dyDescent="0.3">
      <c r="A12" s="21" t="s">
        <v>1759</v>
      </c>
      <c r="B12" s="21" t="s">
        <v>19</v>
      </c>
      <c r="C12" s="21" t="s">
        <v>19</v>
      </c>
      <c r="D12" s="299" t="s">
        <v>1998</v>
      </c>
      <c r="E12" s="435" t="s">
        <v>1971</v>
      </c>
      <c r="F12" s="299" t="s">
        <v>1971</v>
      </c>
      <c r="G12" s="299" t="s">
        <v>1998</v>
      </c>
      <c r="H12" s="241">
        <v>335300</v>
      </c>
      <c r="I12" s="20">
        <v>1279</v>
      </c>
      <c r="J12" s="20">
        <v>21</v>
      </c>
      <c r="K12" s="417">
        <v>60.904761904761905</v>
      </c>
      <c r="L12" s="243">
        <v>1279</v>
      </c>
      <c r="M12" s="20">
        <v>21</v>
      </c>
      <c r="N12" s="20">
        <v>60.904761904761905</v>
      </c>
      <c r="O12" s="20">
        <v>1443</v>
      </c>
      <c r="P12" s="20">
        <v>19</v>
      </c>
      <c r="Q12" s="20">
        <v>75.900000000000006</v>
      </c>
      <c r="R12" s="414">
        <v>716</v>
      </c>
      <c r="S12" s="378">
        <v>12</v>
      </c>
      <c r="T12" s="415">
        <v>59.7</v>
      </c>
      <c r="U12" s="378">
        <v>0</v>
      </c>
      <c r="V12" s="378">
        <v>0</v>
      </c>
      <c r="W12" s="378">
        <v>0</v>
      </c>
      <c r="X12" s="378">
        <v>0</v>
      </c>
      <c r="Y12" s="416">
        <v>0</v>
      </c>
      <c r="Z12" s="298"/>
      <c r="AA12" s="241">
        <v>391200</v>
      </c>
      <c r="AB12" s="417">
        <v>78</v>
      </c>
      <c r="AC12" s="417">
        <v>75</v>
      </c>
      <c r="AD12" s="20">
        <v>54</v>
      </c>
      <c r="AE12" s="20">
        <v>8</v>
      </c>
      <c r="AF12" s="20">
        <v>624</v>
      </c>
      <c r="AH12" s="379"/>
      <c r="AI12" s="378"/>
      <c r="AJ12" s="378"/>
      <c r="AK12" s="378"/>
      <c r="AL12" s="378"/>
      <c r="AM12" s="378"/>
      <c r="AN12" s="20"/>
      <c r="AO12" s="418"/>
      <c r="AP12" s="378"/>
      <c r="AQ12" s="378"/>
      <c r="AR12" s="378"/>
      <c r="AS12" s="378"/>
      <c r="AT12" s="378"/>
      <c r="AU12" s="20"/>
      <c r="AV12" s="418"/>
      <c r="AW12" s="378"/>
      <c r="AX12" s="378"/>
      <c r="AY12" s="378"/>
      <c r="AZ12" s="378"/>
      <c r="BA12" s="378"/>
      <c r="BB12" s="20"/>
    </row>
    <row r="13" spans="1:57" x14ac:dyDescent="0.3">
      <c r="A13" s="199" t="s">
        <v>1855</v>
      </c>
      <c r="B13" s="199" t="s">
        <v>13</v>
      </c>
      <c r="C13" s="199" t="s">
        <v>1020</v>
      </c>
      <c r="D13" s="441" t="s">
        <v>1020</v>
      </c>
      <c r="E13" s="441" t="s">
        <v>10</v>
      </c>
      <c r="F13" s="441" t="s">
        <v>1020</v>
      </c>
      <c r="G13" s="441" t="s">
        <v>1020</v>
      </c>
      <c r="H13" s="245">
        <v>202800</v>
      </c>
      <c r="I13" s="246" t="s">
        <v>1020</v>
      </c>
      <c r="J13" s="246" t="s">
        <v>1020</v>
      </c>
      <c r="K13" s="442" t="s">
        <v>1020</v>
      </c>
      <c r="L13" s="322" t="s">
        <v>1020</v>
      </c>
      <c r="M13" s="246" t="s">
        <v>1020</v>
      </c>
      <c r="N13" s="246" t="s">
        <v>1020</v>
      </c>
      <c r="O13" s="246" t="s">
        <v>1020</v>
      </c>
      <c r="P13" s="246" t="s">
        <v>1020</v>
      </c>
      <c r="Q13" s="246" t="s">
        <v>1020</v>
      </c>
      <c r="R13" s="443" t="s">
        <v>1020</v>
      </c>
      <c r="S13" s="444" t="s">
        <v>1020</v>
      </c>
      <c r="T13" s="445" t="s">
        <v>1020</v>
      </c>
      <c r="U13" s="444" t="s">
        <v>1020</v>
      </c>
      <c r="V13" s="444" t="s">
        <v>1020</v>
      </c>
      <c r="W13" s="444" t="s">
        <v>1020</v>
      </c>
      <c r="X13" s="444" t="s">
        <v>1020</v>
      </c>
      <c r="Y13" s="446" t="s">
        <v>1020</v>
      </c>
      <c r="Z13" s="372"/>
      <c r="AA13" s="245">
        <v>373200</v>
      </c>
      <c r="AB13" s="442">
        <v>75.375</v>
      </c>
      <c r="AC13" s="442">
        <v>72</v>
      </c>
      <c r="AD13" s="246">
        <v>71</v>
      </c>
      <c r="AE13" s="246">
        <v>8</v>
      </c>
      <c r="AF13" s="246">
        <v>603</v>
      </c>
      <c r="AG13" s="200"/>
      <c r="AH13" s="450"/>
      <c r="AI13" s="444"/>
      <c r="AJ13" s="444"/>
      <c r="AK13" s="444"/>
      <c r="AL13" s="444"/>
      <c r="AM13" s="444"/>
      <c r="AN13" s="199"/>
      <c r="AO13" s="450"/>
      <c r="AP13" s="444"/>
      <c r="AQ13" s="444"/>
      <c r="AR13" s="444"/>
      <c r="AS13" s="444"/>
      <c r="AT13" s="444"/>
      <c r="AU13" s="199"/>
      <c r="AV13" s="450"/>
      <c r="AW13" s="444"/>
      <c r="AX13" s="444"/>
      <c r="AY13" s="444"/>
      <c r="AZ13" s="444"/>
      <c r="BA13" s="444"/>
      <c r="BB13" s="199"/>
    </row>
    <row r="14" spans="1:57" x14ac:dyDescent="0.3">
      <c r="A14" s="199" t="s">
        <v>1042</v>
      </c>
      <c r="B14" s="199" t="s">
        <v>17</v>
      </c>
      <c r="C14" s="199" t="s">
        <v>17</v>
      </c>
      <c r="D14" s="441" t="s">
        <v>1998</v>
      </c>
      <c r="E14" s="435" t="s">
        <v>1971</v>
      </c>
      <c r="F14" s="441" t="s">
        <v>10</v>
      </c>
      <c r="G14" s="441" t="s">
        <v>38</v>
      </c>
      <c r="H14" s="245">
        <v>203900</v>
      </c>
      <c r="I14" s="246">
        <v>288</v>
      </c>
      <c r="J14" s="246">
        <v>7</v>
      </c>
      <c r="K14" s="442">
        <v>41.142857142857146</v>
      </c>
      <c r="L14" s="322">
        <v>288</v>
      </c>
      <c r="M14" s="246">
        <v>7</v>
      </c>
      <c r="N14" s="246">
        <v>41.142857142857146</v>
      </c>
      <c r="O14" s="246">
        <v>365</v>
      </c>
      <c r="P14" s="246">
        <v>8</v>
      </c>
      <c r="Q14" s="246">
        <v>45.6</v>
      </c>
      <c r="R14" s="443">
        <v>202</v>
      </c>
      <c r="S14" s="444">
        <v>4</v>
      </c>
      <c r="T14" s="445">
        <v>50.5</v>
      </c>
      <c r="U14" s="444">
        <v>1510</v>
      </c>
      <c r="V14" s="444">
        <v>20</v>
      </c>
      <c r="W14" s="444">
        <v>75.5</v>
      </c>
      <c r="X14" s="444">
        <v>1532</v>
      </c>
      <c r="Y14" s="446">
        <v>20</v>
      </c>
      <c r="Z14" s="372"/>
      <c r="AA14" s="245">
        <v>203900</v>
      </c>
      <c r="AB14" s="442">
        <v>78.5</v>
      </c>
      <c r="AC14" s="442">
        <v>78.5</v>
      </c>
      <c r="AD14" s="246">
        <v>-42</v>
      </c>
      <c r="AE14" s="246">
        <v>2</v>
      </c>
      <c r="AF14" s="246">
        <v>157</v>
      </c>
      <c r="AG14" s="200"/>
      <c r="AH14" s="449"/>
      <c r="AI14" s="444"/>
      <c r="AJ14" s="444"/>
      <c r="AK14" s="444"/>
      <c r="AL14" s="444"/>
      <c r="AM14" s="444"/>
      <c r="AN14" s="199"/>
      <c r="AO14" s="450"/>
      <c r="AP14" s="444"/>
      <c r="AQ14" s="444"/>
      <c r="AR14" s="444"/>
      <c r="AS14" s="444"/>
      <c r="AT14" s="444"/>
      <c r="AU14" s="199"/>
      <c r="AV14" s="450"/>
      <c r="AW14" s="444"/>
      <c r="AX14" s="444"/>
      <c r="AY14" s="444"/>
      <c r="AZ14" s="444"/>
      <c r="BA14" s="444"/>
      <c r="BB14" s="199"/>
    </row>
    <row r="15" spans="1:57" x14ac:dyDescent="0.3">
      <c r="A15" s="21" t="s">
        <v>956</v>
      </c>
      <c r="B15" s="21" t="s">
        <v>18</v>
      </c>
      <c r="C15" s="21" t="s">
        <v>18</v>
      </c>
      <c r="D15" s="299" t="s">
        <v>1998</v>
      </c>
      <c r="E15" s="299" t="s">
        <v>1971</v>
      </c>
      <c r="F15" s="299" t="s">
        <v>1971</v>
      </c>
      <c r="G15" s="299" t="s">
        <v>1998</v>
      </c>
      <c r="H15" s="241">
        <v>461200</v>
      </c>
      <c r="I15" s="20">
        <v>1843</v>
      </c>
      <c r="J15" s="20">
        <v>22</v>
      </c>
      <c r="K15" s="417">
        <v>83.772727272727266</v>
      </c>
      <c r="L15" s="243">
        <v>1843</v>
      </c>
      <c r="M15" s="20">
        <v>22</v>
      </c>
      <c r="N15" s="20">
        <v>83.772727272727266</v>
      </c>
      <c r="O15" s="20">
        <v>1451</v>
      </c>
      <c r="P15" s="20">
        <v>19</v>
      </c>
      <c r="Q15" s="20">
        <v>76.400000000000006</v>
      </c>
      <c r="R15" s="414">
        <v>601</v>
      </c>
      <c r="S15" s="378">
        <v>11</v>
      </c>
      <c r="T15" s="415">
        <v>54.6</v>
      </c>
      <c r="U15" s="378">
        <v>1205</v>
      </c>
      <c r="V15" s="378">
        <v>20</v>
      </c>
      <c r="W15" s="378">
        <v>60.25</v>
      </c>
      <c r="X15" s="378">
        <v>0</v>
      </c>
      <c r="Y15" s="416">
        <v>0</v>
      </c>
      <c r="Z15" s="280"/>
      <c r="AA15" s="241">
        <v>417200</v>
      </c>
      <c r="AB15" s="417">
        <v>81.5</v>
      </c>
      <c r="AC15" s="417">
        <v>81</v>
      </c>
      <c r="AD15" s="20">
        <v>80</v>
      </c>
      <c r="AE15" s="20">
        <v>8</v>
      </c>
      <c r="AF15" s="20">
        <v>652</v>
      </c>
      <c r="AH15" s="418"/>
      <c r="AI15" s="378"/>
      <c r="AJ15" s="378"/>
      <c r="AK15" s="378"/>
      <c r="AL15" s="378"/>
      <c r="AM15" s="378"/>
      <c r="AN15" s="21"/>
      <c r="AO15" s="418"/>
      <c r="AP15" s="378"/>
      <c r="AQ15" s="378"/>
      <c r="AR15" s="378"/>
      <c r="AS15" s="378"/>
      <c r="AT15" s="378"/>
      <c r="AU15" s="21"/>
      <c r="AV15" s="418"/>
      <c r="AW15" s="378"/>
      <c r="AX15" s="378"/>
      <c r="AY15" s="378"/>
      <c r="AZ15" s="378"/>
      <c r="BA15" s="378"/>
      <c r="BB15" s="21"/>
    </row>
    <row r="16" spans="1:57" x14ac:dyDescent="0.3">
      <c r="A16" s="21" t="s">
        <v>1043</v>
      </c>
      <c r="B16" s="21" t="s">
        <v>13</v>
      </c>
      <c r="C16" s="21" t="s">
        <v>13</v>
      </c>
      <c r="D16" s="299" t="s">
        <v>1998</v>
      </c>
      <c r="E16" s="299" t="s">
        <v>1972</v>
      </c>
      <c r="F16" s="299" t="s">
        <v>1972</v>
      </c>
      <c r="G16" s="299" t="s">
        <v>1998</v>
      </c>
      <c r="H16" s="241">
        <v>421100</v>
      </c>
      <c r="I16" s="20">
        <v>1606</v>
      </c>
      <c r="J16" s="20">
        <v>21</v>
      </c>
      <c r="K16" s="417">
        <v>76.476190476190482</v>
      </c>
      <c r="L16" s="243">
        <v>1606</v>
      </c>
      <c r="M16" s="20">
        <v>21</v>
      </c>
      <c r="N16" s="20">
        <v>76.476190476190482</v>
      </c>
      <c r="O16" s="20">
        <v>1859</v>
      </c>
      <c r="P16" s="20">
        <v>22</v>
      </c>
      <c r="Q16" s="20">
        <v>84.5</v>
      </c>
      <c r="R16" s="414">
        <v>1330</v>
      </c>
      <c r="S16" s="378">
        <v>17</v>
      </c>
      <c r="T16" s="415">
        <v>78.2</v>
      </c>
      <c r="U16" s="378">
        <v>630</v>
      </c>
      <c r="V16" s="378">
        <v>13</v>
      </c>
      <c r="W16" s="378">
        <v>48.46</v>
      </c>
      <c r="X16" s="378">
        <v>610</v>
      </c>
      <c r="Y16" s="416">
        <v>12</v>
      </c>
      <c r="Z16" s="280"/>
      <c r="AA16" s="241">
        <v>423600</v>
      </c>
      <c r="AB16" s="417">
        <v>80</v>
      </c>
      <c r="AC16" s="417">
        <v>91.333333333333329</v>
      </c>
      <c r="AD16" s="20">
        <v>36</v>
      </c>
      <c r="AE16" s="20">
        <v>8</v>
      </c>
      <c r="AF16" s="20">
        <v>640</v>
      </c>
      <c r="AH16" s="379"/>
      <c r="AI16" s="378"/>
      <c r="AJ16" s="378"/>
      <c r="AK16" s="378"/>
      <c r="AL16" s="378"/>
      <c r="AM16" s="378"/>
      <c r="AN16" s="20"/>
      <c r="AO16" s="418"/>
      <c r="AP16" s="378"/>
      <c r="AQ16" s="378"/>
      <c r="AR16" s="378"/>
      <c r="AS16" s="378"/>
      <c r="AT16" s="378"/>
      <c r="AU16" s="20"/>
      <c r="AV16" s="418"/>
      <c r="AW16" s="378"/>
      <c r="AX16" s="378"/>
      <c r="AY16" s="378"/>
      <c r="AZ16" s="378"/>
      <c r="BA16" s="378"/>
      <c r="BB16" s="20"/>
    </row>
    <row r="17" spans="1:54" x14ac:dyDescent="0.3">
      <c r="A17" s="199" t="s">
        <v>1856</v>
      </c>
      <c r="B17" s="199" t="s">
        <v>25</v>
      </c>
      <c r="C17" s="199" t="s">
        <v>1020</v>
      </c>
      <c r="D17" s="441" t="s">
        <v>1020</v>
      </c>
      <c r="E17" s="441" t="s">
        <v>10</v>
      </c>
      <c r="F17" s="441" t="s">
        <v>1020</v>
      </c>
      <c r="G17" s="441" t="s">
        <v>1020</v>
      </c>
      <c r="H17" s="245">
        <v>102400</v>
      </c>
      <c r="I17" s="246" t="s">
        <v>1020</v>
      </c>
      <c r="J17" s="246" t="s">
        <v>1020</v>
      </c>
      <c r="K17" s="442" t="s">
        <v>1020</v>
      </c>
      <c r="L17" s="322" t="s">
        <v>1020</v>
      </c>
      <c r="M17" s="246" t="s">
        <v>1020</v>
      </c>
      <c r="N17" s="246" t="s">
        <v>1020</v>
      </c>
      <c r="O17" s="246" t="s">
        <v>1020</v>
      </c>
      <c r="P17" s="246" t="s">
        <v>1020</v>
      </c>
      <c r="Q17" s="246" t="s">
        <v>1020</v>
      </c>
      <c r="R17" s="443" t="s">
        <v>1020</v>
      </c>
      <c r="S17" s="444" t="s">
        <v>1020</v>
      </c>
      <c r="T17" s="445" t="s">
        <v>1020</v>
      </c>
      <c r="U17" s="444" t="s">
        <v>1020</v>
      </c>
      <c r="V17" s="444" t="s">
        <v>1020</v>
      </c>
      <c r="W17" s="444" t="s">
        <v>1020</v>
      </c>
      <c r="X17" s="444" t="s">
        <v>1020</v>
      </c>
      <c r="Y17" s="446" t="s">
        <v>1020</v>
      </c>
      <c r="Z17" s="301"/>
      <c r="AA17" s="245">
        <v>102400</v>
      </c>
      <c r="AB17" s="442">
        <v>0</v>
      </c>
      <c r="AC17" s="442">
        <v>0</v>
      </c>
      <c r="AD17" s="246">
        <v>19</v>
      </c>
      <c r="AE17" s="246">
        <v>0</v>
      </c>
      <c r="AF17" s="246">
        <v>0</v>
      </c>
      <c r="AH17" s="379"/>
      <c r="AI17" s="378"/>
      <c r="AJ17" s="378"/>
      <c r="AK17" s="378"/>
      <c r="AL17" s="378"/>
      <c r="AM17" s="378"/>
      <c r="AN17" s="21"/>
      <c r="AO17" s="418"/>
      <c r="AP17" s="378"/>
      <c r="AQ17" s="378"/>
      <c r="AR17" s="378"/>
      <c r="AS17" s="378"/>
      <c r="AT17" s="378"/>
      <c r="AU17" s="21"/>
      <c r="AV17" s="418"/>
      <c r="AW17" s="378"/>
      <c r="AX17" s="378"/>
      <c r="AY17" s="378"/>
      <c r="AZ17" s="378"/>
      <c r="BA17" s="378"/>
      <c r="BB17" s="21"/>
    </row>
    <row r="18" spans="1:54" x14ac:dyDescent="0.3">
      <c r="A18" s="199" t="s">
        <v>894</v>
      </c>
      <c r="B18" s="437" t="s">
        <v>3</v>
      </c>
      <c r="C18" s="199" t="s">
        <v>21</v>
      </c>
      <c r="D18" s="441" t="s">
        <v>38</v>
      </c>
      <c r="E18" s="435" t="s">
        <v>10</v>
      </c>
      <c r="F18" s="441" t="s">
        <v>1972</v>
      </c>
      <c r="G18" s="441" t="s">
        <v>38</v>
      </c>
      <c r="H18" s="245">
        <v>123900</v>
      </c>
      <c r="I18" s="246">
        <v>0</v>
      </c>
      <c r="J18" s="246">
        <v>0</v>
      </c>
      <c r="K18" s="442" t="s">
        <v>1020</v>
      </c>
      <c r="L18" s="322">
        <v>0</v>
      </c>
      <c r="M18" s="246">
        <v>0</v>
      </c>
      <c r="N18" s="246">
        <v>0</v>
      </c>
      <c r="O18" s="246">
        <v>67</v>
      </c>
      <c r="P18" s="246">
        <v>1</v>
      </c>
      <c r="Q18" s="246">
        <v>67</v>
      </c>
      <c r="R18" s="443">
        <v>180</v>
      </c>
      <c r="S18" s="444">
        <v>3</v>
      </c>
      <c r="T18" s="445">
        <v>60</v>
      </c>
      <c r="U18" s="444">
        <v>434</v>
      </c>
      <c r="V18" s="444">
        <v>9</v>
      </c>
      <c r="W18" s="444">
        <v>48.22</v>
      </c>
      <c r="X18" s="444">
        <v>0</v>
      </c>
      <c r="Y18" s="446">
        <v>0</v>
      </c>
      <c r="Z18" s="244"/>
      <c r="AA18" s="245">
        <v>284200</v>
      </c>
      <c r="AB18" s="442">
        <v>58.875</v>
      </c>
      <c r="AC18" s="442">
        <v>59.333333333333336</v>
      </c>
      <c r="AD18" s="246">
        <v>42</v>
      </c>
      <c r="AE18" s="246">
        <v>8</v>
      </c>
      <c r="AF18" s="246">
        <v>471</v>
      </c>
      <c r="AH18" s="379"/>
      <c r="AI18" s="378"/>
      <c r="AJ18" s="378"/>
      <c r="AK18" s="378"/>
      <c r="AL18" s="378"/>
      <c r="AM18" s="378"/>
      <c r="AN18" s="63"/>
      <c r="AO18" s="418"/>
      <c r="AP18" s="378"/>
      <c r="AQ18" s="378"/>
      <c r="AR18" s="378"/>
      <c r="AS18" s="378"/>
      <c r="AT18" s="378"/>
      <c r="AU18" s="63"/>
      <c r="AV18" s="418"/>
      <c r="AW18" s="378"/>
      <c r="AX18" s="378"/>
      <c r="AY18" s="378"/>
      <c r="AZ18" s="378"/>
      <c r="BA18" s="378"/>
      <c r="BB18" s="63"/>
    </row>
    <row r="19" spans="1:54" x14ac:dyDescent="0.3">
      <c r="A19" s="199" t="s">
        <v>1758</v>
      </c>
      <c r="B19" s="199" t="s">
        <v>2</v>
      </c>
      <c r="C19" s="199" t="s">
        <v>2</v>
      </c>
      <c r="D19" s="441" t="s">
        <v>1998</v>
      </c>
      <c r="E19" s="435" t="s">
        <v>1971</v>
      </c>
      <c r="F19" s="441" t="s">
        <v>9</v>
      </c>
      <c r="G19" s="441" t="s">
        <v>38</v>
      </c>
      <c r="H19" s="245">
        <v>123900</v>
      </c>
      <c r="I19" s="246">
        <v>0</v>
      </c>
      <c r="J19" s="246">
        <v>0</v>
      </c>
      <c r="K19" s="442" t="s">
        <v>1020</v>
      </c>
      <c r="L19" s="322">
        <v>0</v>
      </c>
      <c r="M19" s="246">
        <v>0</v>
      </c>
      <c r="N19" s="246">
        <v>0</v>
      </c>
      <c r="O19" s="246">
        <v>0</v>
      </c>
      <c r="P19" s="246">
        <v>0</v>
      </c>
      <c r="Q19" s="246">
        <v>0</v>
      </c>
      <c r="R19" s="443">
        <v>0</v>
      </c>
      <c r="S19" s="444">
        <v>0</v>
      </c>
      <c r="T19" s="445">
        <v>0</v>
      </c>
      <c r="U19" s="444">
        <v>0</v>
      </c>
      <c r="V19" s="444">
        <v>0</v>
      </c>
      <c r="W19" s="444">
        <v>0</v>
      </c>
      <c r="X19" s="444">
        <v>0</v>
      </c>
      <c r="Y19" s="446">
        <v>0</v>
      </c>
      <c r="Z19" s="372"/>
      <c r="AA19" s="245">
        <v>123900</v>
      </c>
      <c r="AB19" s="442">
        <v>0</v>
      </c>
      <c r="AC19" s="442">
        <v>0</v>
      </c>
      <c r="AD19" s="246">
        <v>23</v>
      </c>
      <c r="AE19" s="246">
        <v>0</v>
      </c>
      <c r="AF19" s="246">
        <v>0</v>
      </c>
      <c r="AG19" s="200"/>
      <c r="AH19" s="450"/>
      <c r="AI19" s="444"/>
      <c r="AJ19" s="444"/>
      <c r="AK19" s="444"/>
      <c r="AL19" s="444"/>
      <c r="AM19" s="444"/>
      <c r="AN19" s="199"/>
      <c r="AO19" s="450"/>
      <c r="AP19" s="444"/>
      <c r="AQ19" s="444"/>
      <c r="AR19" s="444"/>
      <c r="AS19" s="444"/>
      <c r="AT19" s="444"/>
      <c r="AU19" s="199"/>
      <c r="AV19" s="450"/>
      <c r="AW19" s="444"/>
      <c r="AX19" s="444"/>
      <c r="AY19" s="444"/>
      <c r="AZ19" s="444"/>
      <c r="BA19" s="444"/>
      <c r="BB19" s="199"/>
    </row>
    <row r="20" spans="1:54" x14ac:dyDescent="0.3">
      <c r="A20" s="199" t="s">
        <v>1857</v>
      </c>
      <c r="B20" s="199" t="s">
        <v>23</v>
      </c>
      <c r="C20" s="199" t="s">
        <v>1020</v>
      </c>
      <c r="D20" s="441" t="s">
        <v>1020</v>
      </c>
      <c r="E20" s="441" t="s">
        <v>10</v>
      </c>
      <c r="F20" s="441" t="s">
        <v>1020</v>
      </c>
      <c r="G20" s="441" t="s">
        <v>1020</v>
      </c>
      <c r="H20" s="245">
        <v>102400</v>
      </c>
      <c r="I20" s="246" t="s">
        <v>1020</v>
      </c>
      <c r="J20" s="246" t="s">
        <v>1020</v>
      </c>
      <c r="K20" s="442" t="s">
        <v>1020</v>
      </c>
      <c r="L20" s="322" t="s">
        <v>1020</v>
      </c>
      <c r="M20" s="246" t="s">
        <v>1020</v>
      </c>
      <c r="N20" s="246" t="s">
        <v>1020</v>
      </c>
      <c r="O20" s="246" t="s">
        <v>1020</v>
      </c>
      <c r="P20" s="246" t="s">
        <v>1020</v>
      </c>
      <c r="Q20" s="246" t="s">
        <v>1020</v>
      </c>
      <c r="R20" s="443" t="s">
        <v>1020</v>
      </c>
      <c r="S20" s="444" t="s">
        <v>1020</v>
      </c>
      <c r="T20" s="445" t="s">
        <v>1020</v>
      </c>
      <c r="U20" s="444" t="s">
        <v>1020</v>
      </c>
      <c r="V20" s="444" t="s">
        <v>1020</v>
      </c>
      <c r="W20" s="444" t="s">
        <v>1020</v>
      </c>
      <c r="X20" s="444" t="s">
        <v>1020</v>
      </c>
      <c r="Y20" s="446" t="s">
        <v>1020</v>
      </c>
      <c r="Z20" s="301"/>
      <c r="AA20" s="245">
        <v>102400</v>
      </c>
      <c r="AB20" s="442">
        <v>0</v>
      </c>
      <c r="AC20" s="442">
        <v>0</v>
      </c>
      <c r="AD20" s="246">
        <v>19</v>
      </c>
      <c r="AE20" s="246">
        <v>0</v>
      </c>
      <c r="AF20" s="246">
        <v>0</v>
      </c>
      <c r="AH20" s="379"/>
      <c r="AI20" s="378"/>
      <c r="AJ20" s="378"/>
      <c r="AK20" s="378"/>
      <c r="AL20" s="378"/>
      <c r="AM20" s="378"/>
      <c r="AN20" s="20"/>
      <c r="AO20" s="418"/>
      <c r="AP20" s="378"/>
      <c r="AQ20" s="378"/>
      <c r="AR20" s="378"/>
      <c r="AS20" s="378"/>
      <c r="AT20" s="378"/>
      <c r="AU20" s="20"/>
      <c r="AV20" s="418"/>
      <c r="AW20" s="378"/>
      <c r="AX20" s="378"/>
      <c r="AY20" s="378"/>
      <c r="AZ20" s="378"/>
      <c r="BA20" s="378"/>
      <c r="BB20" s="20"/>
    </row>
    <row r="21" spans="1:54" x14ac:dyDescent="0.3">
      <c r="A21" s="199" t="s">
        <v>1487</v>
      </c>
      <c r="B21" s="199" t="s">
        <v>3</v>
      </c>
      <c r="C21" s="199" t="s">
        <v>3</v>
      </c>
      <c r="D21" s="441" t="s">
        <v>1998</v>
      </c>
      <c r="E21" s="435" t="s">
        <v>10</v>
      </c>
      <c r="F21" s="441" t="s">
        <v>38</v>
      </c>
      <c r="G21" s="441" t="s">
        <v>38</v>
      </c>
      <c r="H21" s="245">
        <v>123900</v>
      </c>
      <c r="I21" s="246">
        <v>61</v>
      </c>
      <c r="J21" s="246">
        <v>2</v>
      </c>
      <c r="K21" s="442">
        <v>30.5</v>
      </c>
      <c r="L21" s="322">
        <v>61</v>
      </c>
      <c r="M21" s="246">
        <v>2</v>
      </c>
      <c r="N21" s="246">
        <v>30.5</v>
      </c>
      <c r="O21" s="246">
        <v>0</v>
      </c>
      <c r="P21" s="246">
        <v>0</v>
      </c>
      <c r="Q21" s="246">
        <v>0</v>
      </c>
      <c r="R21" s="443">
        <v>0</v>
      </c>
      <c r="S21" s="444">
        <v>0</v>
      </c>
      <c r="T21" s="445">
        <v>0</v>
      </c>
      <c r="U21" s="444">
        <v>0</v>
      </c>
      <c r="V21" s="444">
        <v>0</v>
      </c>
      <c r="W21" s="444">
        <v>0</v>
      </c>
      <c r="X21" s="444">
        <v>0</v>
      </c>
      <c r="Y21" s="446">
        <v>0</v>
      </c>
      <c r="Z21" s="301"/>
      <c r="AA21" s="245">
        <v>123900</v>
      </c>
      <c r="AB21" s="442">
        <v>0</v>
      </c>
      <c r="AC21" s="442">
        <v>0</v>
      </c>
      <c r="AD21" s="246">
        <v>23</v>
      </c>
      <c r="AE21" s="246">
        <v>0</v>
      </c>
      <c r="AF21" s="246">
        <v>0</v>
      </c>
      <c r="AH21" s="379"/>
      <c r="AI21" s="378"/>
      <c r="AJ21" s="378"/>
      <c r="AK21" s="378"/>
      <c r="AL21" s="378"/>
      <c r="AM21" s="378"/>
      <c r="AN21" s="21"/>
      <c r="AO21" s="418"/>
      <c r="AP21" s="378"/>
      <c r="AQ21" s="378"/>
      <c r="AR21" s="378"/>
      <c r="AS21" s="378"/>
      <c r="AT21" s="378"/>
      <c r="AU21" s="21"/>
      <c r="AV21" s="418"/>
      <c r="AW21" s="378"/>
      <c r="AX21" s="378"/>
      <c r="AY21" s="378"/>
      <c r="AZ21" s="378"/>
      <c r="BA21" s="378"/>
      <c r="BB21" s="21"/>
    </row>
    <row r="22" spans="1:54" x14ac:dyDescent="0.3">
      <c r="A22" s="199" t="s">
        <v>1860</v>
      </c>
      <c r="B22" s="199" t="s">
        <v>20</v>
      </c>
      <c r="C22" s="199" t="s">
        <v>1020</v>
      </c>
      <c r="D22" s="441" t="s">
        <v>1020</v>
      </c>
      <c r="E22" s="441" t="s">
        <v>1972</v>
      </c>
      <c r="F22" s="441" t="s">
        <v>1020</v>
      </c>
      <c r="G22" s="441" t="s">
        <v>1020</v>
      </c>
      <c r="H22" s="245">
        <v>102400</v>
      </c>
      <c r="I22" s="246" t="s">
        <v>1020</v>
      </c>
      <c r="J22" s="246" t="s">
        <v>1020</v>
      </c>
      <c r="K22" s="442" t="s">
        <v>1020</v>
      </c>
      <c r="L22" s="322" t="s">
        <v>1020</v>
      </c>
      <c r="M22" s="246" t="s">
        <v>1020</v>
      </c>
      <c r="N22" s="246" t="s">
        <v>1020</v>
      </c>
      <c r="O22" s="246" t="s">
        <v>1020</v>
      </c>
      <c r="P22" s="246" t="s">
        <v>1020</v>
      </c>
      <c r="Q22" s="246" t="s">
        <v>1020</v>
      </c>
      <c r="R22" s="443" t="s">
        <v>1020</v>
      </c>
      <c r="S22" s="444" t="s">
        <v>1020</v>
      </c>
      <c r="T22" s="445" t="s">
        <v>1020</v>
      </c>
      <c r="U22" s="444" t="s">
        <v>1020</v>
      </c>
      <c r="V22" s="444" t="s">
        <v>1020</v>
      </c>
      <c r="W22" s="444" t="s">
        <v>1020</v>
      </c>
      <c r="X22" s="444" t="s">
        <v>1020</v>
      </c>
      <c r="Y22" s="446" t="s">
        <v>1020</v>
      </c>
      <c r="Z22" s="372"/>
      <c r="AA22" s="245">
        <v>102400</v>
      </c>
      <c r="AB22" s="442">
        <v>0</v>
      </c>
      <c r="AC22" s="442">
        <v>0</v>
      </c>
      <c r="AD22" s="246">
        <v>19</v>
      </c>
      <c r="AE22" s="246">
        <v>0</v>
      </c>
      <c r="AF22" s="246">
        <v>0</v>
      </c>
      <c r="AH22" s="418"/>
      <c r="AI22" s="378"/>
      <c r="AJ22" s="378"/>
      <c r="AK22" s="378"/>
      <c r="AL22" s="378"/>
      <c r="AM22" s="378"/>
      <c r="AN22" s="21"/>
      <c r="AO22" s="418"/>
      <c r="AP22" s="378"/>
      <c r="AQ22" s="378"/>
      <c r="AR22" s="378"/>
      <c r="AS22" s="378"/>
      <c r="AT22" s="378"/>
      <c r="AU22" s="21"/>
      <c r="AV22" s="418"/>
      <c r="AW22" s="378"/>
      <c r="AX22" s="378"/>
      <c r="AY22" s="378"/>
      <c r="AZ22" s="378"/>
      <c r="BA22" s="378"/>
      <c r="BB22" s="21"/>
    </row>
    <row r="23" spans="1:54" x14ac:dyDescent="0.3">
      <c r="A23" s="21" t="s">
        <v>1051</v>
      </c>
      <c r="B23" s="21" t="s">
        <v>23</v>
      </c>
      <c r="C23" s="21" t="s">
        <v>23</v>
      </c>
      <c r="D23" s="299" t="s">
        <v>1998</v>
      </c>
      <c r="E23" s="435" t="s">
        <v>1971</v>
      </c>
      <c r="F23" s="299" t="s">
        <v>10</v>
      </c>
      <c r="G23" s="299" t="s">
        <v>38</v>
      </c>
      <c r="H23" s="241">
        <v>374900</v>
      </c>
      <c r="I23" s="20">
        <v>681</v>
      </c>
      <c r="J23" s="20">
        <v>10</v>
      </c>
      <c r="K23" s="417">
        <v>68.099999999999994</v>
      </c>
      <c r="L23" s="243">
        <v>681</v>
      </c>
      <c r="M23" s="20">
        <v>10</v>
      </c>
      <c r="N23" s="20">
        <v>68.099999999999994</v>
      </c>
      <c r="O23" s="20">
        <v>1165</v>
      </c>
      <c r="P23" s="20">
        <v>19</v>
      </c>
      <c r="Q23" s="20">
        <v>61.3</v>
      </c>
      <c r="R23" s="414">
        <v>0</v>
      </c>
      <c r="S23" s="378">
        <v>0</v>
      </c>
      <c r="T23" s="415">
        <v>0</v>
      </c>
      <c r="U23" s="378">
        <v>0</v>
      </c>
      <c r="V23" s="378">
        <v>0</v>
      </c>
      <c r="W23" s="378">
        <v>0</v>
      </c>
      <c r="X23" s="378">
        <v>0</v>
      </c>
      <c r="Y23" s="416">
        <v>0</v>
      </c>
      <c r="Z23" s="280"/>
      <c r="AA23" s="241">
        <v>352700</v>
      </c>
      <c r="AB23" s="417">
        <v>69.375</v>
      </c>
      <c r="AC23" s="417">
        <v>71</v>
      </c>
      <c r="AD23" s="20">
        <v>46</v>
      </c>
      <c r="AE23" s="20">
        <v>8</v>
      </c>
      <c r="AF23" s="20">
        <v>555</v>
      </c>
      <c r="AG23" s="200"/>
      <c r="AH23" s="450"/>
      <c r="AI23" s="444"/>
      <c r="AJ23" s="444"/>
      <c r="AK23" s="444"/>
      <c r="AL23" s="444"/>
      <c r="AM23" s="444"/>
      <c r="AN23" s="199"/>
      <c r="AO23" s="450"/>
      <c r="AP23" s="444"/>
      <c r="AQ23" s="444"/>
      <c r="AR23" s="444"/>
      <c r="AS23" s="444"/>
      <c r="AT23" s="444"/>
      <c r="AU23" s="199"/>
      <c r="AV23" s="450"/>
      <c r="AW23" s="444"/>
      <c r="AX23" s="444"/>
      <c r="AY23" s="444"/>
      <c r="AZ23" s="444"/>
      <c r="BA23" s="444"/>
      <c r="BB23" s="199"/>
    </row>
    <row r="24" spans="1:54" x14ac:dyDescent="0.3">
      <c r="A24" s="21" t="s">
        <v>895</v>
      </c>
      <c r="B24" s="21" t="s">
        <v>13</v>
      </c>
      <c r="C24" s="21" t="s">
        <v>13</v>
      </c>
      <c r="D24" s="299" t="s">
        <v>1998</v>
      </c>
      <c r="E24" s="299" t="s">
        <v>10</v>
      </c>
      <c r="F24" s="299" t="s">
        <v>10</v>
      </c>
      <c r="G24" s="299" t="s">
        <v>1998</v>
      </c>
      <c r="H24" s="241">
        <v>417300</v>
      </c>
      <c r="I24" s="20">
        <v>1516</v>
      </c>
      <c r="J24" s="20">
        <v>20</v>
      </c>
      <c r="K24" s="417">
        <v>75.8</v>
      </c>
      <c r="L24" s="243">
        <v>1516</v>
      </c>
      <c r="M24" s="20">
        <v>20</v>
      </c>
      <c r="N24" s="20">
        <v>75.8</v>
      </c>
      <c r="O24" s="20">
        <v>444</v>
      </c>
      <c r="P24" s="20">
        <v>9</v>
      </c>
      <c r="Q24" s="20">
        <v>49.3</v>
      </c>
      <c r="R24" s="414">
        <v>1456</v>
      </c>
      <c r="S24" s="378">
        <v>15</v>
      </c>
      <c r="T24" s="415">
        <v>97.1</v>
      </c>
      <c r="U24" s="378">
        <v>1529</v>
      </c>
      <c r="V24" s="378">
        <v>18</v>
      </c>
      <c r="W24" s="378">
        <v>84.94</v>
      </c>
      <c r="X24" s="378">
        <v>1680</v>
      </c>
      <c r="Y24" s="416">
        <v>21</v>
      </c>
      <c r="Z24" s="298"/>
      <c r="AA24" s="241">
        <v>380200</v>
      </c>
      <c r="AB24" s="417">
        <v>73.625</v>
      </c>
      <c r="AC24" s="417">
        <v>72.666666666666671</v>
      </c>
      <c r="AD24" s="20">
        <v>37</v>
      </c>
      <c r="AE24" s="20">
        <v>8</v>
      </c>
      <c r="AF24" s="20">
        <v>589</v>
      </c>
      <c r="AG24" s="200"/>
      <c r="AH24" s="449"/>
      <c r="AI24" s="444"/>
      <c r="AJ24" s="444"/>
      <c r="AK24" s="444"/>
      <c r="AL24" s="444"/>
      <c r="AM24" s="444"/>
      <c r="AN24" s="246"/>
      <c r="AO24" s="450"/>
      <c r="AP24" s="444"/>
      <c r="AQ24" s="444"/>
      <c r="AR24" s="444"/>
      <c r="AS24" s="444"/>
      <c r="AT24" s="444"/>
      <c r="AU24" s="246"/>
      <c r="AV24" s="450"/>
      <c r="AW24" s="444"/>
      <c r="AX24" s="444"/>
      <c r="AY24" s="444"/>
      <c r="AZ24" s="444"/>
      <c r="BA24" s="444"/>
      <c r="BB24" s="246"/>
    </row>
    <row r="25" spans="1:54" x14ac:dyDescent="0.3">
      <c r="A25" s="21" t="s">
        <v>1488</v>
      </c>
      <c r="B25" s="21" t="s">
        <v>12</v>
      </c>
      <c r="C25" s="21" t="s">
        <v>12</v>
      </c>
      <c r="D25" s="299" t="s">
        <v>1998</v>
      </c>
      <c r="E25" s="435" t="s">
        <v>10</v>
      </c>
      <c r="F25" s="299" t="s">
        <v>1972</v>
      </c>
      <c r="G25" s="299" t="s">
        <v>38</v>
      </c>
      <c r="H25" s="241">
        <v>478000</v>
      </c>
      <c r="I25" s="20">
        <v>1565</v>
      </c>
      <c r="J25" s="20">
        <v>18</v>
      </c>
      <c r="K25" s="417">
        <v>86.944444444444443</v>
      </c>
      <c r="L25" s="243">
        <v>1565</v>
      </c>
      <c r="M25" s="20">
        <v>18</v>
      </c>
      <c r="N25" s="20">
        <v>86.944444444444443</v>
      </c>
      <c r="O25" s="20">
        <v>782</v>
      </c>
      <c r="P25" s="20">
        <v>17</v>
      </c>
      <c r="Q25" s="20">
        <v>46</v>
      </c>
      <c r="R25" s="414">
        <v>0</v>
      </c>
      <c r="S25" s="378">
        <v>0</v>
      </c>
      <c r="T25" s="415">
        <v>0</v>
      </c>
      <c r="U25" s="378">
        <v>0</v>
      </c>
      <c r="V25" s="378">
        <v>0</v>
      </c>
      <c r="W25" s="378">
        <v>0</v>
      </c>
      <c r="X25" s="378">
        <v>0</v>
      </c>
      <c r="Y25" s="416">
        <v>0</v>
      </c>
      <c r="Z25" s="20"/>
      <c r="AA25" s="241">
        <v>423700</v>
      </c>
      <c r="AB25" s="417">
        <v>51</v>
      </c>
      <c r="AC25" s="417">
        <v>51</v>
      </c>
      <c r="AD25" s="20">
        <v>137</v>
      </c>
      <c r="AE25" s="20">
        <v>3</v>
      </c>
      <c r="AF25" s="20">
        <v>153</v>
      </c>
      <c r="AH25" s="379"/>
      <c r="AI25" s="378"/>
      <c r="AJ25" s="378"/>
      <c r="AK25" s="378"/>
      <c r="AL25" s="378"/>
      <c r="AM25" s="378"/>
      <c r="AN25" s="21"/>
      <c r="AO25" s="418"/>
      <c r="AP25" s="378"/>
      <c r="AQ25" s="378"/>
      <c r="AR25" s="378"/>
      <c r="AS25" s="378"/>
      <c r="AT25" s="378"/>
      <c r="AU25" s="21"/>
      <c r="AV25" s="418"/>
      <c r="AW25" s="378"/>
      <c r="AX25" s="378"/>
      <c r="AY25" s="378"/>
      <c r="AZ25" s="378"/>
      <c r="BA25" s="378"/>
      <c r="BB25" s="21"/>
    </row>
    <row r="26" spans="1:54" x14ac:dyDescent="0.3">
      <c r="A26" s="21" t="s">
        <v>1053</v>
      </c>
      <c r="B26" s="21" t="s">
        <v>14</v>
      </c>
      <c r="C26" s="21" t="s">
        <v>14</v>
      </c>
      <c r="D26" s="299" t="s">
        <v>1998</v>
      </c>
      <c r="E26" s="435" t="s">
        <v>1972</v>
      </c>
      <c r="F26" s="299" t="s">
        <v>38</v>
      </c>
      <c r="G26" s="299" t="s">
        <v>38</v>
      </c>
      <c r="H26" s="241">
        <v>222300</v>
      </c>
      <c r="I26" s="20">
        <v>323</v>
      </c>
      <c r="J26" s="20">
        <v>8</v>
      </c>
      <c r="K26" s="417">
        <v>40.375</v>
      </c>
      <c r="L26" s="243">
        <v>323</v>
      </c>
      <c r="M26" s="20">
        <v>8</v>
      </c>
      <c r="N26" s="20">
        <v>40.375</v>
      </c>
      <c r="O26" s="20">
        <v>566</v>
      </c>
      <c r="P26" s="20">
        <v>11</v>
      </c>
      <c r="Q26" s="20">
        <v>51.5</v>
      </c>
      <c r="R26" s="414">
        <v>0</v>
      </c>
      <c r="S26" s="378">
        <v>0</v>
      </c>
      <c r="T26" s="415">
        <v>0</v>
      </c>
      <c r="U26" s="378">
        <v>0</v>
      </c>
      <c r="V26" s="378">
        <v>0</v>
      </c>
      <c r="W26" s="378">
        <v>0</v>
      </c>
      <c r="X26" s="378">
        <v>0</v>
      </c>
      <c r="Y26" s="416">
        <v>0</v>
      </c>
      <c r="Z26" s="21"/>
      <c r="AA26" s="241">
        <v>222300</v>
      </c>
      <c r="AB26" s="417">
        <v>0</v>
      </c>
      <c r="AC26" s="417">
        <v>0</v>
      </c>
      <c r="AD26" s="20">
        <v>42</v>
      </c>
      <c r="AE26" s="20">
        <v>0</v>
      </c>
      <c r="AF26" s="20">
        <v>0</v>
      </c>
      <c r="AG26" s="200"/>
      <c r="AH26" s="449"/>
      <c r="AI26" s="444"/>
      <c r="AJ26" s="444"/>
      <c r="AK26" s="444"/>
      <c r="AL26" s="444"/>
      <c r="AM26" s="444"/>
      <c r="AN26" s="199"/>
      <c r="AO26" s="450"/>
      <c r="AP26" s="444"/>
      <c r="AQ26" s="444"/>
      <c r="AR26" s="444"/>
      <c r="AS26" s="444"/>
      <c r="AT26" s="444"/>
      <c r="AU26" s="199"/>
      <c r="AV26" s="450"/>
      <c r="AW26" s="444"/>
      <c r="AX26" s="444"/>
      <c r="AY26" s="444"/>
      <c r="AZ26" s="444"/>
      <c r="BA26" s="444"/>
      <c r="BB26" s="199"/>
    </row>
    <row r="27" spans="1:54" x14ac:dyDescent="0.3">
      <c r="A27" s="21" t="s">
        <v>1054</v>
      </c>
      <c r="B27" s="21" t="s">
        <v>41</v>
      </c>
      <c r="C27" s="21" t="s">
        <v>41</v>
      </c>
      <c r="D27" s="299" t="s">
        <v>1998</v>
      </c>
      <c r="E27" s="299" t="s">
        <v>10</v>
      </c>
      <c r="F27" s="299" t="s">
        <v>10</v>
      </c>
      <c r="G27" s="299" t="s">
        <v>1998</v>
      </c>
      <c r="H27" s="241">
        <v>405400</v>
      </c>
      <c r="I27" s="20">
        <v>589</v>
      </c>
      <c r="J27" s="20">
        <v>8</v>
      </c>
      <c r="K27" s="417">
        <v>73.625</v>
      </c>
      <c r="L27" s="243">
        <v>589</v>
      </c>
      <c r="M27" s="20">
        <v>8</v>
      </c>
      <c r="N27" s="20">
        <v>73.625</v>
      </c>
      <c r="O27" s="20">
        <v>1492</v>
      </c>
      <c r="P27" s="20">
        <v>18</v>
      </c>
      <c r="Q27" s="20">
        <v>82.9</v>
      </c>
      <c r="R27" s="414">
        <v>1629</v>
      </c>
      <c r="S27" s="378">
        <v>17</v>
      </c>
      <c r="T27" s="415">
        <v>95.8</v>
      </c>
      <c r="U27" s="378">
        <v>2064</v>
      </c>
      <c r="V27" s="378">
        <v>22</v>
      </c>
      <c r="W27" s="378">
        <v>93.82</v>
      </c>
      <c r="X27" s="378">
        <v>1693</v>
      </c>
      <c r="Y27" s="416">
        <v>21</v>
      </c>
      <c r="Z27" s="21"/>
      <c r="AA27" s="241">
        <v>405400</v>
      </c>
      <c r="AB27" s="417">
        <v>0</v>
      </c>
      <c r="AC27" s="417">
        <v>0</v>
      </c>
      <c r="AD27" s="20">
        <v>76</v>
      </c>
      <c r="AE27" s="20">
        <v>0</v>
      </c>
      <c r="AF27" s="20">
        <v>0</v>
      </c>
      <c r="AH27" s="379"/>
      <c r="AI27" s="378"/>
      <c r="AJ27" s="378"/>
      <c r="AK27" s="378"/>
      <c r="AL27" s="378"/>
      <c r="AM27" s="378"/>
      <c r="AN27" s="20"/>
      <c r="AO27" s="418"/>
      <c r="AP27" s="378"/>
      <c r="AQ27" s="378"/>
      <c r="AR27" s="378"/>
      <c r="AS27" s="378"/>
      <c r="AT27" s="378"/>
      <c r="AU27" s="20"/>
      <c r="AV27" s="418"/>
      <c r="AW27" s="378"/>
      <c r="AX27" s="378"/>
      <c r="AY27" s="378"/>
      <c r="AZ27" s="378"/>
      <c r="BA27" s="378"/>
      <c r="BB27" s="20"/>
    </row>
    <row r="28" spans="1:54" x14ac:dyDescent="0.3">
      <c r="A28" s="199" t="s">
        <v>1861</v>
      </c>
      <c r="B28" s="199" t="s">
        <v>26</v>
      </c>
      <c r="C28" s="199" t="s">
        <v>1020</v>
      </c>
      <c r="D28" s="441" t="s">
        <v>1020</v>
      </c>
      <c r="E28" s="441" t="s">
        <v>1972</v>
      </c>
      <c r="F28" s="441" t="s">
        <v>1020</v>
      </c>
      <c r="G28" s="441" t="s">
        <v>1020</v>
      </c>
      <c r="H28" s="245">
        <v>117300</v>
      </c>
      <c r="I28" s="246" t="s">
        <v>1020</v>
      </c>
      <c r="J28" s="246" t="s">
        <v>1020</v>
      </c>
      <c r="K28" s="442" t="s">
        <v>1020</v>
      </c>
      <c r="L28" s="322" t="s">
        <v>1020</v>
      </c>
      <c r="M28" s="246" t="s">
        <v>1020</v>
      </c>
      <c r="N28" s="246" t="s">
        <v>1020</v>
      </c>
      <c r="O28" s="246" t="s">
        <v>1020</v>
      </c>
      <c r="P28" s="246" t="s">
        <v>1020</v>
      </c>
      <c r="Q28" s="246" t="s">
        <v>1020</v>
      </c>
      <c r="R28" s="443" t="s">
        <v>1020</v>
      </c>
      <c r="S28" s="444" t="s">
        <v>1020</v>
      </c>
      <c r="T28" s="445" t="s">
        <v>1020</v>
      </c>
      <c r="U28" s="444" t="s">
        <v>1020</v>
      </c>
      <c r="V28" s="444" t="s">
        <v>1020</v>
      </c>
      <c r="W28" s="444" t="s">
        <v>1020</v>
      </c>
      <c r="X28" s="444" t="s">
        <v>1020</v>
      </c>
      <c r="Y28" s="446" t="s">
        <v>1020</v>
      </c>
      <c r="Z28" s="301"/>
      <c r="AA28" s="245">
        <v>117300</v>
      </c>
      <c r="AB28" s="442">
        <v>0</v>
      </c>
      <c r="AC28" s="442">
        <v>0</v>
      </c>
      <c r="AD28" s="246">
        <v>22</v>
      </c>
      <c r="AE28" s="246">
        <v>0</v>
      </c>
      <c r="AF28" s="246">
        <v>0</v>
      </c>
      <c r="AH28" s="418"/>
      <c r="AI28" s="378"/>
      <c r="AJ28" s="378"/>
      <c r="AK28" s="378"/>
      <c r="AL28" s="378"/>
      <c r="AM28" s="378"/>
      <c r="AN28" s="20"/>
      <c r="AO28" s="418"/>
      <c r="AP28" s="378"/>
      <c r="AQ28" s="378"/>
      <c r="AR28" s="378"/>
      <c r="AS28" s="378"/>
      <c r="AT28" s="378"/>
      <c r="AU28" s="20"/>
      <c r="AV28" s="418"/>
      <c r="AW28" s="378"/>
      <c r="AX28" s="378"/>
      <c r="AY28" s="378"/>
      <c r="AZ28" s="378"/>
      <c r="BA28" s="378"/>
      <c r="BB28" s="20"/>
    </row>
    <row r="29" spans="1:54" x14ac:dyDescent="0.3">
      <c r="A29" s="199" t="s">
        <v>1055</v>
      </c>
      <c r="B29" s="437" t="s">
        <v>17</v>
      </c>
      <c r="C29" s="199" t="s">
        <v>16</v>
      </c>
      <c r="D29" s="441" t="s">
        <v>38</v>
      </c>
      <c r="E29" s="441" t="s">
        <v>10</v>
      </c>
      <c r="F29" s="441" t="s">
        <v>10</v>
      </c>
      <c r="G29" s="441" t="s">
        <v>1998</v>
      </c>
      <c r="H29" s="245">
        <v>123900</v>
      </c>
      <c r="I29" s="246">
        <v>0</v>
      </c>
      <c r="J29" s="246">
        <v>0</v>
      </c>
      <c r="K29" s="442" t="s">
        <v>1020</v>
      </c>
      <c r="L29" s="322">
        <v>0</v>
      </c>
      <c r="M29" s="246">
        <v>0</v>
      </c>
      <c r="N29" s="246">
        <v>0</v>
      </c>
      <c r="O29" s="246">
        <v>483</v>
      </c>
      <c r="P29" s="246">
        <v>11</v>
      </c>
      <c r="Q29" s="246">
        <v>43.9</v>
      </c>
      <c r="R29" s="443">
        <v>305</v>
      </c>
      <c r="S29" s="444">
        <v>5</v>
      </c>
      <c r="T29" s="445">
        <v>61</v>
      </c>
      <c r="U29" s="444">
        <v>1061</v>
      </c>
      <c r="V29" s="444">
        <v>14</v>
      </c>
      <c r="W29" s="444">
        <v>75.790000000000006</v>
      </c>
      <c r="X29" s="444">
        <v>1106</v>
      </c>
      <c r="Y29" s="446">
        <v>13</v>
      </c>
      <c r="Z29" s="199"/>
      <c r="AA29" s="245">
        <v>123900</v>
      </c>
      <c r="AB29" s="442">
        <v>0</v>
      </c>
      <c r="AC29" s="442">
        <v>0</v>
      </c>
      <c r="AD29" s="246">
        <v>23</v>
      </c>
      <c r="AE29" s="246">
        <v>0</v>
      </c>
      <c r="AF29" s="246">
        <v>0</v>
      </c>
      <c r="AH29" s="379"/>
      <c r="AI29" s="378"/>
      <c r="AJ29" s="378"/>
      <c r="AK29" s="378"/>
      <c r="AL29" s="378"/>
      <c r="AM29" s="378"/>
      <c r="AN29" s="21"/>
      <c r="AO29" s="418"/>
      <c r="AP29" s="378"/>
      <c r="AQ29" s="378"/>
      <c r="AR29" s="378"/>
      <c r="AS29" s="378"/>
      <c r="AT29" s="378"/>
      <c r="AU29" s="21"/>
      <c r="AV29" s="418"/>
      <c r="AW29" s="378"/>
      <c r="AX29" s="378"/>
      <c r="AY29" s="378"/>
      <c r="AZ29" s="378"/>
      <c r="BA29" s="378"/>
      <c r="BB29" s="21"/>
    </row>
    <row r="30" spans="1:54" x14ac:dyDescent="0.3">
      <c r="A30" s="21" t="s">
        <v>1056</v>
      </c>
      <c r="B30" s="21" t="s">
        <v>18</v>
      </c>
      <c r="C30" s="21" t="s">
        <v>18</v>
      </c>
      <c r="D30" s="299" t="s">
        <v>1998</v>
      </c>
      <c r="E30" s="435" t="s">
        <v>1977</v>
      </c>
      <c r="F30" s="299" t="s">
        <v>1976</v>
      </c>
      <c r="G30" s="299" t="s">
        <v>38</v>
      </c>
      <c r="H30" s="241">
        <v>537200</v>
      </c>
      <c r="I30" s="20">
        <v>2049</v>
      </c>
      <c r="J30" s="20">
        <v>21</v>
      </c>
      <c r="K30" s="417">
        <v>97.571428571428569</v>
      </c>
      <c r="L30" s="243">
        <v>2049</v>
      </c>
      <c r="M30" s="20">
        <v>21</v>
      </c>
      <c r="N30" s="20">
        <v>97.571428571428569</v>
      </c>
      <c r="O30" s="20">
        <v>1761</v>
      </c>
      <c r="P30" s="20">
        <v>21</v>
      </c>
      <c r="Q30" s="20">
        <v>83.9</v>
      </c>
      <c r="R30" s="414">
        <v>1682</v>
      </c>
      <c r="S30" s="378">
        <v>17</v>
      </c>
      <c r="T30" s="415">
        <v>98.9</v>
      </c>
      <c r="U30" s="378">
        <v>1820</v>
      </c>
      <c r="V30" s="378">
        <v>22</v>
      </c>
      <c r="W30" s="378">
        <v>82.73</v>
      </c>
      <c r="X30" s="378">
        <v>1642</v>
      </c>
      <c r="Y30" s="416">
        <v>22</v>
      </c>
      <c r="Z30" s="280"/>
      <c r="AA30" s="241">
        <v>519000</v>
      </c>
      <c r="AB30" s="417">
        <v>93.25</v>
      </c>
      <c r="AC30" s="417">
        <v>104</v>
      </c>
      <c r="AD30" s="20">
        <v>81</v>
      </c>
      <c r="AE30" s="20">
        <v>8</v>
      </c>
      <c r="AF30" s="20">
        <v>746</v>
      </c>
      <c r="AH30" s="379"/>
      <c r="AI30" s="378"/>
      <c r="AJ30" s="378"/>
      <c r="AK30" s="378"/>
      <c r="AL30" s="378"/>
      <c r="AM30" s="378"/>
      <c r="AN30" s="21"/>
      <c r="AO30" s="418"/>
      <c r="AP30" s="378"/>
      <c r="AQ30" s="378"/>
      <c r="AR30" s="378"/>
      <c r="AS30" s="378"/>
      <c r="AT30" s="378"/>
      <c r="AU30" s="21"/>
      <c r="AV30" s="418"/>
      <c r="AW30" s="378"/>
      <c r="AX30" s="378"/>
      <c r="AY30" s="378"/>
      <c r="AZ30" s="378"/>
      <c r="BA30" s="378"/>
      <c r="BB30" s="21"/>
    </row>
    <row r="31" spans="1:54" x14ac:dyDescent="0.3">
      <c r="A31" s="21" t="s">
        <v>1057</v>
      </c>
      <c r="B31" s="21" t="s">
        <v>23</v>
      </c>
      <c r="C31" s="21" t="s">
        <v>23</v>
      </c>
      <c r="D31" s="299" t="s">
        <v>1998</v>
      </c>
      <c r="E31" s="299" t="s">
        <v>10</v>
      </c>
      <c r="F31" s="299" t="s">
        <v>10</v>
      </c>
      <c r="G31" s="299" t="s">
        <v>1998</v>
      </c>
      <c r="H31" s="241">
        <v>580200</v>
      </c>
      <c r="I31" s="20">
        <v>2213</v>
      </c>
      <c r="J31" s="20">
        <v>21</v>
      </c>
      <c r="K31" s="417">
        <v>105.38095238095238</v>
      </c>
      <c r="L31" s="243">
        <v>2213</v>
      </c>
      <c r="M31" s="20">
        <v>21</v>
      </c>
      <c r="N31" s="20">
        <v>105.38095238095238</v>
      </c>
      <c r="O31" s="20">
        <v>2232</v>
      </c>
      <c r="P31" s="20">
        <v>21</v>
      </c>
      <c r="Q31" s="20">
        <v>106.3</v>
      </c>
      <c r="R31" s="414">
        <v>1868</v>
      </c>
      <c r="S31" s="378">
        <v>17</v>
      </c>
      <c r="T31" s="415">
        <v>109.9</v>
      </c>
      <c r="U31" s="378">
        <v>2252</v>
      </c>
      <c r="V31" s="378">
        <v>21</v>
      </c>
      <c r="W31" s="378">
        <v>107.24</v>
      </c>
      <c r="X31" s="378">
        <v>1937</v>
      </c>
      <c r="Y31" s="416">
        <v>22</v>
      </c>
      <c r="Z31" s="20"/>
      <c r="AA31" s="241">
        <v>481400</v>
      </c>
      <c r="AB31" s="417">
        <v>75.285714285714292</v>
      </c>
      <c r="AC31" s="417">
        <v>101.66666666666667</v>
      </c>
      <c r="AD31" s="20">
        <v>54</v>
      </c>
      <c r="AE31" s="20">
        <v>7</v>
      </c>
      <c r="AF31" s="20">
        <v>527</v>
      </c>
      <c r="AG31" s="200"/>
      <c r="AH31" s="449"/>
      <c r="AI31" s="444"/>
      <c r="AJ31" s="444"/>
      <c r="AK31" s="444"/>
      <c r="AL31" s="444"/>
      <c r="AM31" s="444"/>
      <c r="AN31" s="246"/>
      <c r="AO31" s="450"/>
      <c r="AP31" s="444"/>
      <c r="AQ31" s="444"/>
      <c r="AR31" s="444"/>
      <c r="AS31" s="444"/>
      <c r="AT31" s="444"/>
      <c r="AU31" s="246"/>
      <c r="AV31" s="450"/>
      <c r="AW31" s="444"/>
      <c r="AX31" s="444"/>
      <c r="AY31" s="444"/>
      <c r="AZ31" s="444"/>
      <c r="BA31" s="444"/>
      <c r="BB31" s="246"/>
    </row>
    <row r="32" spans="1:54" x14ac:dyDescent="0.3">
      <c r="A32" s="21" t="s">
        <v>1058</v>
      </c>
      <c r="B32" s="21" t="s">
        <v>2</v>
      </c>
      <c r="C32" s="21" t="s">
        <v>2</v>
      </c>
      <c r="D32" s="299" t="s">
        <v>1998</v>
      </c>
      <c r="E32" s="299" t="s">
        <v>1972</v>
      </c>
      <c r="F32" s="299" t="s">
        <v>1972</v>
      </c>
      <c r="G32" s="299" t="s">
        <v>1998</v>
      </c>
      <c r="H32" s="241">
        <v>480800</v>
      </c>
      <c r="I32" s="20">
        <v>1921</v>
      </c>
      <c r="J32" s="20">
        <v>22</v>
      </c>
      <c r="K32" s="417">
        <v>87.318181818181813</v>
      </c>
      <c r="L32" s="243">
        <v>1921</v>
      </c>
      <c r="M32" s="20">
        <v>22</v>
      </c>
      <c r="N32" s="20">
        <v>87.318181818181813</v>
      </c>
      <c r="O32" s="20">
        <v>1685</v>
      </c>
      <c r="P32" s="20">
        <v>20</v>
      </c>
      <c r="Q32" s="20">
        <v>84.2</v>
      </c>
      <c r="R32" s="414">
        <v>1291</v>
      </c>
      <c r="S32" s="378">
        <v>15</v>
      </c>
      <c r="T32" s="415">
        <v>86.1</v>
      </c>
      <c r="U32" s="378">
        <v>1117</v>
      </c>
      <c r="V32" s="378">
        <v>16</v>
      </c>
      <c r="W32" s="378">
        <v>69.81</v>
      </c>
      <c r="X32" s="378">
        <v>90</v>
      </c>
      <c r="Y32" s="416">
        <v>3</v>
      </c>
      <c r="Z32" s="298"/>
      <c r="AA32" s="241">
        <v>465200</v>
      </c>
      <c r="AB32" s="417">
        <v>87.25</v>
      </c>
      <c r="AC32" s="417">
        <v>110.33333333333333</v>
      </c>
      <c r="AD32" s="20">
        <v>14</v>
      </c>
      <c r="AE32" s="20">
        <v>8</v>
      </c>
      <c r="AF32" s="20">
        <v>698</v>
      </c>
      <c r="AH32" s="379"/>
      <c r="AI32" s="378"/>
      <c r="AJ32" s="378"/>
      <c r="AK32" s="378"/>
      <c r="AL32" s="378"/>
      <c r="AM32" s="378"/>
      <c r="AN32" s="21"/>
      <c r="AO32" s="418"/>
      <c r="AP32" s="378"/>
      <c r="AQ32" s="378"/>
      <c r="AR32" s="378"/>
      <c r="AS32" s="378"/>
      <c r="AT32" s="378"/>
      <c r="AU32" s="21"/>
      <c r="AV32" s="418"/>
      <c r="AW32" s="378"/>
      <c r="AX32" s="378"/>
      <c r="AY32" s="378"/>
      <c r="AZ32" s="378"/>
      <c r="BA32" s="378"/>
      <c r="BB32" s="21"/>
    </row>
    <row r="33" spans="1:59" s="200" customFormat="1" x14ac:dyDescent="0.3">
      <c r="A33" s="199" t="s">
        <v>1863</v>
      </c>
      <c r="B33" s="199" t="s">
        <v>12</v>
      </c>
      <c r="C33" s="199" t="s">
        <v>1020</v>
      </c>
      <c r="D33" s="441" t="s">
        <v>1020</v>
      </c>
      <c r="E33" s="441" t="s">
        <v>10</v>
      </c>
      <c r="F33" s="441" t="s">
        <v>1020</v>
      </c>
      <c r="G33" s="441" t="s">
        <v>1020</v>
      </c>
      <c r="H33" s="245">
        <v>117300</v>
      </c>
      <c r="I33" s="246" t="s">
        <v>1020</v>
      </c>
      <c r="J33" s="246" t="s">
        <v>1020</v>
      </c>
      <c r="K33" s="442" t="s">
        <v>1020</v>
      </c>
      <c r="L33" s="322" t="s">
        <v>1020</v>
      </c>
      <c r="M33" s="246" t="s">
        <v>1020</v>
      </c>
      <c r="N33" s="246" t="s">
        <v>1020</v>
      </c>
      <c r="O33" s="246" t="s">
        <v>1020</v>
      </c>
      <c r="P33" s="246" t="s">
        <v>1020</v>
      </c>
      <c r="Q33" s="246" t="s">
        <v>1020</v>
      </c>
      <c r="R33" s="443" t="s">
        <v>1020</v>
      </c>
      <c r="S33" s="444" t="s">
        <v>1020</v>
      </c>
      <c r="T33" s="445" t="s">
        <v>1020</v>
      </c>
      <c r="U33" s="444" t="s">
        <v>1020</v>
      </c>
      <c r="V33" s="444" t="s">
        <v>1020</v>
      </c>
      <c r="W33" s="444" t="s">
        <v>1020</v>
      </c>
      <c r="X33" s="444" t="s">
        <v>1020</v>
      </c>
      <c r="Y33" s="446" t="s">
        <v>1020</v>
      </c>
      <c r="Z33" s="372"/>
      <c r="AA33" s="245">
        <v>117300</v>
      </c>
      <c r="AB33" s="442">
        <v>0</v>
      </c>
      <c r="AC33" s="442">
        <v>0</v>
      </c>
      <c r="AD33" s="246">
        <v>22</v>
      </c>
      <c r="AE33" s="246">
        <v>0</v>
      </c>
      <c r="AF33" s="246">
        <v>0</v>
      </c>
      <c r="AG33"/>
      <c r="AH33" s="379"/>
      <c r="AI33" s="378"/>
      <c r="AJ33" s="378"/>
      <c r="AK33" s="378"/>
      <c r="AL33" s="378"/>
      <c r="AM33" s="378"/>
      <c r="AN33" s="21"/>
      <c r="AO33" s="418"/>
      <c r="AP33" s="378"/>
      <c r="AQ33" s="378"/>
      <c r="AR33" s="378"/>
      <c r="AS33" s="378"/>
      <c r="AT33" s="378"/>
      <c r="AU33" s="21"/>
      <c r="AV33" s="418"/>
      <c r="AW33" s="378"/>
      <c r="AX33" s="378"/>
      <c r="AY33" s="378"/>
      <c r="AZ33" s="378"/>
      <c r="BA33" s="378"/>
      <c r="BB33" s="21"/>
      <c r="BC33"/>
      <c r="BD33"/>
      <c r="BE33"/>
      <c r="BF33"/>
      <c r="BG33"/>
    </row>
    <row r="34" spans="1:59" x14ac:dyDescent="0.3">
      <c r="A34" s="21" t="s">
        <v>1061</v>
      </c>
      <c r="B34" s="21" t="s">
        <v>3</v>
      </c>
      <c r="C34" s="21" t="s">
        <v>3</v>
      </c>
      <c r="D34" s="299" t="s">
        <v>1998</v>
      </c>
      <c r="E34" s="435" t="s">
        <v>10</v>
      </c>
      <c r="F34" s="299" t="s">
        <v>1972</v>
      </c>
      <c r="G34" s="299" t="s">
        <v>38</v>
      </c>
      <c r="H34" s="241">
        <v>639500</v>
      </c>
      <c r="I34" s="20">
        <v>2439</v>
      </c>
      <c r="J34" s="20">
        <v>21</v>
      </c>
      <c r="K34" s="417">
        <v>116.14285714285714</v>
      </c>
      <c r="L34" s="243">
        <v>2439</v>
      </c>
      <c r="M34" s="20">
        <v>21</v>
      </c>
      <c r="N34" s="20">
        <v>116.14285714285714</v>
      </c>
      <c r="O34" s="20">
        <v>2634</v>
      </c>
      <c r="P34" s="20">
        <v>22</v>
      </c>
      <c r="Q34" s="20">
        <v>119.7</v>
      </c>
      <c r="R34" s="414">
        <v>1974</v>
      </c>
      <c r="S34" s="378">
        <v>17</v>
      </c>
      <c r="T34" s="415">
        <v>116.1</v>
      </c>
      <c r="U34" s="378">
        <v>2524</v>
      </c>
      <c r="V34" s="378">
        <v>22</v>
      </c>
      <c r="W34" s="378">
        <v>114.73</v>
      </c>
      <c r="X34" s="378">
        <v>1976</v>
      </c>
      <c r="Y34" s="416">
        <v>19</v>
      </c>
      <c r="Z34" s="280"/>
      <c r="AA34" s="241">
        <v>725200</v>
      </c>
      <c r="AB34" s="417">
        <v>132</v>
      </c>
      <c r="AC34" s="417">
        <v>156</v>
      </c>
      <c r="AD34" s="20">
        <v>124</v>
      </c>
      <c r="AE34" s="20">
        <v>8</v>
      </c>
      <c r="AF34" s="20">
        <v>1056</v>
      </c>
      <c r="AG34" s="200"/>
      <c r="AH34" s="449"/>
      <c r="AI34" s="444"/>
      <c r="AJ34" s="444"/>
      <c r="AK34" s="444"/>
      <c r="AL34" s="444"/>
      <c r="AM34" s="444"/>
      <c r="AN34" s="199"/>
      <c r="AO34" s="450"/>
      <c r="AP34" s="444"/>
      <c r="AQ34" s="444"/>
      <c r="AR34" s="444"/>
      <c r="AS34" s="444"/>
      <c r="AT34" s="444"/>
      <c r="AU34" s="199"/>
      <c r="AV34" s="450"/>
      <c r="AW34" s="444"/>
      <c r="AX34" s="444"/>
      <c r="AY34" s="444"/>
      <c r="AZ34" s="444"/>
      <c r="BA34" s="444"/>
      <c r="BB34" s="199"/>
    </row>
    <row r="35" spans="1:59" x14ac:dyDescent="0.3">
      <c r="A35" s="21" t="s">
        <v>1064</v>
      </c>
      <c r="B35" s="21" t="s">
        <v>16</v>
      </c>
      <c r="C35" s="21" t="s">
        <v>16</v>
      </c>
      <c r="D35" s="299" t="s">
        <v>1998</v>
      </c>
      <c r="E35" s="299" t="s">
        <v>10</v>
      </c>
      <c r="F35" s="299" t="s">
        <v>10</v>
      </c>
      <c r="G35" s="299" t="s">
        <v>1998</v>
      </c>
      <c r="H35" s="241">
        <v>615600</v>
      </c>
      <c r="I35" s="20">
        <v>2460</v>
      </c>
      <c r="J35" s="20">
        <v>22</v>
      </c>
      <c r="K35" s="417">
        <v>111.81818181818181</v>
      </c>
      <c r="L35" s="243">
        <v>2460</v>
      </c>
      <c r="M35" s="20">
        <v>22</v>
      </c>
      <c r="N35" s="20">
        <v>111.81818181818181</v>
      </c>
      <c r="O35" s="20">
        <v>2147</v>
      </c>
      <c r="P35" s="20">
        <v>20</v>
      </c>
      <c r="Q35" s="20">
        <v>107.3</v>
      </c>
      <c r="R35" s="414">
        <v>1722</v>
      </c>
      <c r="S35" s="378">
        <v>17</v>
      </c>
      <c r="T35" s="415">
        <v>101.3</v>
      </c>
      <c r="U35" s="378">
        <v>1551</v>
      </c>
      <c r="V35" s="378">
        <v>22</v>
      </c>
      <c r="W35" s="378">
        <v>70.5</v>
      </c>
      <c r="X35" s="378">
        <v>1029</v>
      </c>
      <c r="Y35" s="416">
        <v>17</v>
      </c>
      <c r="Z35" s="21"/>
      <c r="AA35" s="241">
        <v>531300</v>
      </c>
      <c r="AB35" s="417">
        <v>98.375</v>
      </c>
      <c r="AC35" s="417">
        <v>112</v>
      </c>
      <c r="AD35" s="20">
        <v>54</v>
      </c>
      <c r="AE35" s="20">
        <v>8</v>
      </c>
      <c r="AF35" s="20">
        <v>787</v>
      </c>
      <c r="AG35" s="200"/>
      <c r="AH35" s="449"/>
      <c r="AI35" s="444"/>
      <c r="AJ35" s="444"/>
      <c r="AK35" s="444"/>
      <c r="AL35" s="444"/>
      <c r="AM35" s="444"/>
      <c r="AN35" s="199"/>
      <c r="AO35" s="450"/>
      <c r="AP35" s="444"/>
      <c r="AQ35" s="444"/>
      <c r="AR35" s="444"/>
      <c r="AS35" s="444"/>
      <c r="AT35" s="444"/>
      <c r="AU35" s="199"/>
      <c r="AV35" s="450"/>
      <c r="AW35" s="444"/>
      <c r="AX35" s="444"/>
      <c r="AY35" s="444"/>
      <c r="AZ35" s="444"/>
      <c r="BA35" s="444"/>
      <c r="BB35" s="199"/>
    </row>
    <row r="36" spans="1:59" x14ac:dyDescent="0.3">
      <c r="A36" s="21" t="s">
        <v>1068</v>
      </c>
      <c r="B36" s="21" t="s">
        <v>16</v>
      </c>
      <c r="C36" s="21" t="s">
        <v>16</v>
      </c>
      <c r="D36" s="299" t="s">
        <v>1998</v>
      </c>
      <c r="E36" s="435" t="s">
        <v>10</v>
      </c>
      <c r="F36" s="299" t="s">
        <v>1972</v>
      </c>
      <c r="G36" s="299" t="s">
        <v>38</v>
      </c>
      <c r="H36" s="241">
        <v>563600</v>
      </c>
      <c r="I36" s="20">
        <v>2252</v>
      </c>
      <c r="J36" s="20">
        <v>22</v>
      </c>
      <c r="K36" s="417">
        <v>102.36363636363636</v>
      </c>
      <c r="L36" s="243">
        <v>2252</v>
      </c>
      <c r="M36" s="20">
        <v>22</v>
      </c>
      <c r="N36" s="20">
        <v>102.36363636363636</v>
      </c>
      <c r="O36" s="20">
        <v>206</v>
      </c>
      <c r="P36" s="20">
        <v>4</v>
      </c>
      <c r="Q36" s="20">
        <v>51.5</v>
      </c>
      <c r="R36" s="414">
        <v>36</v>
      </c>
      <c r="S36" s="378">
        <v>1</v>
      </c>
      <c r="T36" s="415">
        <v>36</v>
      </c>
      <c r="U36" s="378">
        <v>642</v>
      </c>
      <c r="V36" s="378">
        <v>8</v>
      </c>
      <c r="W36" s="378">
        <v>80.25</v>
      </c>
      <c r="X36" s="378">
        <v>545</v>
      </c>
      <c r="Y36" s="416">
        <v>8</v>
      </c>
      <c r="Z36" s="298"/>
      <c r="AA36" s="241">
        <v>451000</v>
      </c>
      <c r="AB36" s="417">
        <v>71.2</v>
      </c>
      <c r="AC36" s="417">
        <v>70.333333333333329</v>
      </c>
      <c r="AD36" s="20">
        <v>116</v>
      </c>
      <c r="AE36" s="20">
        <v>5</v>
      </c>
      <c r="AF36" s="20">
        <v>356</v>
      </c>
      <c r="AH36" s="379"/>
      <c r="AI36" s="378"/>
      <c r="AJ36" s="378"/>
      <c r="AK36" s="378"/>
      <c r="AL36" s="378"/>
      <c r="AM36" s="378"/>
      <c r="AN36" s="25"/>
      <c r="AO36" s="418"/>
      <c r="AP36" s="378"/>
      <c r="AQ36" s="378"/>
      <c r="AR36" s="378"/>
      <c r="AS36" s="378"/>
      <c r="AT36" s="378"/>
      <c r="AU36" s="25"/>
      <c r="AV36" s="418"/>
      <c r="AW36" s="378"/>
      <c r="AX36" s="378"/>
      <c r="AY36" s="378"/>
      <c r="AZ36" s="378"/>
      <c r="BA36" s="378"/>
      <c r="BB36" s="25"/>
    </row>
    <row r="37" spans="1:59" x14ac:dyDescent="0.3">
      <c r="A37" s="21" t="s">
        <v>896</v>
      </c>
      <c r="B37" s="437" t="s">
        <v>12</v>
      </c>
      <c r="C37" s="21" t="s">
        <v>14</v>
      </c>
      <c r="D37" s="299" t="s">
        <v>38</v>
      </c>
      <c r="E37" s="299" t="s">
        <v>1972</v>
      </c>
      <c r="F37" s="299" t="s">
        <v>1972</v>
      </c>
      <c r="G37" s="299" t="s">
        <v>1998</v>
      </c>
      <c r="H37" s="241">
        <v>229200</v>
      </c>
      <c r="I37" s="20">
        <v>333</v>
      </c>
      <c r="J37" s="20">
        <v>8</v>
      </c>
      <c r="K37" s="417">
        <v>41.625</v>
      </c>
      <c r="L37" s="243">
        <v>333</v>
      </c>
      <c r="M37" s="20">
        <v>8</v>
      </c>
      <c r="N37" s="20">
        <v>41.625</v>
      </c>
      <c r="O37" s="20">
        <v>309</v>
      </c>
      <c r="P37" s="20">
        <v>6</v>
      </c>
      <c r="Q37" s="20">
        <v>51.5</v>
      </c>
      <c r="R37" s="414">
        <v>521</v>
      </c>
      <c r="S37" s="378">
        <v>9</v>
      </c>
      <c r="T37" s="415">
        <v>57.9</v>
      </c>
      <c r="U37" s="378">
        <v>0</v>
      </c>
      <c r="V37" s="378">
        <v>0</v>
      </c>
      <c r="W37" s="378">
        <v>0</v>
      </c>
      <c r="X37" s="378">
        <v>0</v>
      </c>
      <c r="Y37" s="416">
        <v>0</v>
      </c>
      <c r="Z37" s="20"/>
      <c r="AA37" s="241">
        <v>229200</v>
      </c>
      <c r="AB37" s="417">
        <v>17</v>
      </c>
      <c r="AC37" s="417">
        <v>17</v>
      </c>
      <c r="AD37" s="20">
        <v>71</v>
      </c>
      <c r="AE37" s="20">
        <v>1</v>
      </c>
      <c r="AF37" s="20">
        <v>17</v>
      </c>
      <c r="AG37" s="200"/>
      <c r="AH37" s="450"/>
      <c r="AI37" s="444"/>
      <c r="AJ37" s="444"/>
      <c r="AK37" s="444"/>
      <c r="AL37" s="444"/>
      <c r="AM37" s="444"/>
      <c r="AN37" s="199"/>
      <c r="AO37" s="450"/>
      <c r="AP37" s="444"/>
      <c r="AQ37" s="444"/>
      <c r="AR37" s="444"/>
      <c r="AS37" s="444"/>
      <c r="AT37" s="444"/>
      <c r="AU37" s="199"/>
      <c r="AV37" s="450"/>
      <c r="AW37" s="444"/>
      <c r="AX37" s="444"/>
      <c r="AY37" s="444"/>
      <c r="AZ37" s="444"/>
      <c r="BA37" s="444"/>
      <c r="BB37" s="199"/>
    </row>
    <row r="38" spans="1:59" x14ac:dyDescent="0.3">
      <c r="A38" s="21" t="s">
        <v>1493</v>
      </c>
      <c r="B38" s="437" t="s">
        <v>18</v>
      </c>
      <c r="C38" s="21" t="s">
        <v>19</v>
      </c>
      <c r="D38" s="299" t="s">
        <v>38</v>
      </c>
      <c r="E38" s="299" t="s">
        <v>1972</v>
      </c>
      <c r="F38" s="299" t="s">
        <v>1972</v>
      </c>
      <c r="G38" s="299" t="s">
        <v>1998</v>
      </c>
      <c r="H38" s="241">
        <v>311400</v>
      </c>
      <c r="I38" s="20">
        <v>905</v>
      </c>
      <c r="J38" s="20">
        <v>16</v>
      </c>
      <c r="K38" s="417">
        <v>56.5625</v>
      </c>
      <c r="L38" s="243">
        <v>905</v>
      </c>
      <c r="M38" s="20">
        <v>16</v>
      </c>
      <c r="N38" s="20">
        <v>56.5625</v>
      </c>
      <c r="O38" s="20">
        <v>532</v>
      </c>
      <c r="P38" s="20">
        <v>11</v>
      </c>
      <c r="Q38" s="20">
        <v>48.4</v>
      </c>
      <c r="R38" s="414">
        <v>0</v>
      </c>
      <c r="S38" s="378">
        <v>0</v>
      </c>
      <c r="T38" s="415">
        <v>0</v>
      </c>
      <c r="U38" s="378">
        <v>0</v>
      </c>
      <c r="V38" s="378">
        <v>0</v>
      </c>
      <c r="W38" s="378">
        <v>0</v>
      </c>
      <c r="X38" s="378">
        <v>0</v>
      </c>
      <c r="Y38" s="416">
        <v>0</v>
      </c>
      <c r="Z38" s="21"/>
      <c r="AA38" s="241">
        <v>288700</v>
      </c>
      <c r="AB38" s="417">
        <v>52.4</v>
      </c>
      <c r="AC38" s="417">
        <v>52.666666666666664</v>
      </c>
      <c r="AD38" s="20">
        <v>59</v>
      </c>
      <c r="AE38" s="20">
        <v>5</v>
      </c>
      <c r="AF38" s="20">
        <v>262</v>
      </c>
      <c r="AH38" s="379"/>
      <c r="AI38" s="378"/>
      <c r="AJ38" s="378"/>
      <c r="AK38" s="378"/>
      <c r="AL38" s="378"/>
      <c r="AM38" s="378"/>
      <c r="AN38" s="21"/>
      <c r="AO38" s="418"/>
      <c r="AP38" s="378"/>
      <c r="AQ38" s="378"/>
      <c r="AR38" s="378"/>
      <c r="AS38" s="378"/>
      <c r="AT38" s="378"/>
      <c r="AU38" s="21"/>
      <c r="AV38" s="418"/>
      <c r="AW38" s="378"/>
      <c r="AX38" s="378"/>
      <c r="AY38" s="378"/>
      <c r="AZ38" s="378"/>
      <c r="BA38" s="378"/>
      <c r="BB38" s="21"/>
    </row>
    <row r="39" spans="1:59" x14ac:dyDescent="0.3">
      <c r="A39" s="199" t="s">
        <v>1866</v>
      </c>
      <c r="B39" s="199" t="s">
        <v>25</v>
      </c>
      <c r="C39" s="199" t="s">
        <v>1020</v>
      </c>
      <c r="D39" s="441" t="s">
        <v>1020</v>
      </c>
      <c r="E39" s="441" t="s">
        <v>1972</v>
      </c>
      <c r="F39" s="441" t="s">
        <v>1020</v>
      </c>
      <c r="G39" s="441" t="s">
        <v>1020</v>
      </c>
      <c r="H39" s="245">
        <v>117300</v>
      </c>
      <c r="I39" s="246" t="s">
        <v>1020</v>
      </c>
      <c r="J39" s="246" t="s">
        <v>1020</v>
      </c>
      <c r="K39" s="442" t="s">
        <v>1020</v>
      </c>
      <c r="L39" s="322" t="s">
        <v>1020</v>
      </c>
      <c r="M39" s="246" t="s">
        <v>1020</v>
      </c>
      <c r="N39" s="246" t="s">
        <v>1020</v>
      </c>
      <c r="O39" s="246" t="s">
        <v>1020</v>
      </c>
      <c r="P39" s="246" t="s">
        <v>1020</v>
      </c>
      <c r="Q39" s="246" t="s">
        <v>1020</v>
      </c>
      <c r="R39" s="443" t="s">
        <v>1020</v>
      </c>
      <c r="S39" s="444" t="s">
        <v>1020</v>
      </c>
      <c r="T39" s="445" t="s">
        <v>1020</v>
      </c>
      <c r="U39" s="444" t="s">
        <v>1020</v>
      </c>
      <c r="V39" s="444" t="s">
        <v>1020</v>
      </c>
      <c r="W39" s="444" t="s">
        <v>1020</v>
      </c>
      <c r="X39" s="444" t="s">
        <v>1020</v>
      </c>
      <c r="Y39" s="446" t="s">
        <v>1020</v>
      </c>
      <c r="Z39" s="372"/>
      <c r="AA39" s="245">
        <v>117300</v>
      </c>
      <c r="AB39" s="442">
        <v>0</v>
      </c>
      <c r="AC39" s="442">
        <v>0</v>
      </c>
      <c r="AD39" s="246">
        <v>22</v>
      </c>
      <c r="AE39" s="246">
        <v>0</v>
      </c>
      <c r="AF39" s="246">
        <v>0</v>
      </c>
      <c r="AG39" s="200"/>
      <c r="AH39" s="449"/>
      <c r="AI39" s="444"/>
      <c r="AJ39" s="444"/>
      <c r="AK39" s="444"/>
      <c r="AL39" s="444"/>
      <c r="AM39" s="444"/>
      <c r="AN39" s="246"/>
      <c r="AO39" s="450"/>
      <c r="AP39" s="444"/>
      <c r="AQ39" s="444"/>
      <c r="AR39" s="444"/>
      <c r="AS39" s="444"/>
      <c r="AT39" s="444"/>
      <c r="AU39" s="246"/>
      <c r="AV39" s="450"/>
      <c r="AW39" s="444"/>
      <c r="AX39" s="444"/>
      <c r="AY39" s="444"/>
      <c r="AZ39" s="444"/>
      <c r="BA39" s="444"/>
      <c r="BB39" s="246"/>
    </row>
    <row r="40" spans="1:59" x14ac:dyDescent="0.3">
      <c r="A40" s="21" t="s">
        <v>962</v>
      </c>
      <c r="B40" s="21" t="s">
        <v>23</v>
      </c>
      <c r="C40" s="21" t="s">
        <v>23</v>
      </c>
      <c r="D40" s="299" t="s">
        <v>1998</v>
      </c>
      <c r="E40" s="299" t="s">
        <v>1972</v>
      </c>
      <c r="F40" s="299" t="s">
        <v>1972</v>
      </c>
      <c r="G40" s="299" t="s">
        <v>1998</v>
      </c>
      <c r="H40" s="241">
        <v>529400</v>
      </c>
      <c r="I40" s="20">
        <v>1923</v>
      </c>
      <c r="J40" s="20">
        <v>20</v>
      </c>
      <c r="K40" s="417">
        <v>96.15</v>
      </c>
      <c r="L40" s="243">
        <v>1923</v>
      </c>
      <c r="M40" s="20">
        <v>20</v>
      </c>
      <c r="N40" s="20">
        <v>96.15</v>
      </c>
      <c r="O40" s="20">
        <v>815</v>
      </c>
      <c r="P40" s="20">
        <v>10</v>
      </c>
      <c r="Q40" s="20">
        <v>81.5</v>
      </c>
      <c r="R40" s="414">
        <v>1316</v>
      </c>
      <c r="S40" s="378">
        <v>15</v>
      </c>
      <c r="T40" s="415">
        <v>87.7</v>
      </c>
      <c r="U40" s="378">
        <v>1150</v>
      </c>
      <c r="V40" s="378">
        <v>19</v>
      </c>
      <c r="W40" s="378">
        <v>60.53</v>
      </c>
      <c r="X40" s="378">
        <v>0</v>
      </c>
      <c r="Y40" s="416">
        <v>0</v>
      </c>
      <c r="Z40" s="20"/>
      <c r="AA40" s="241">
        <v>540500</v>
      </c>
      <c r="AB40" s="417">
        <v>99.625</v>
      </c>
      <c r="AC40" s="417">
        <v>105</v>
      </c>
      <c r="AD40" s="20">
        <v>85</v>
      </c>
      <c r="AE40" s="20">
        <v>8</v>
      </c>
      <c r="AF40" s="20">
        <v>797</v>
      </c>
      <c r="AH40" s="379"/>
      <c r="AI40" s="378"/>
      <c r="AJ40" s="378"/>
      <c r="AK40" s="378"/>
      <c r="AL40" s="378"/>
      <c r="AM40" s="378"/>
      <c r="AN40" s="25"/>
      <c r="AO40" s="418"/>
      <c r="AP40" s="378"/>
      <c r="AQ40" s="378"/>
      <c r="AR40" s="378"/>
      <c r="AS40" s="378"/>
      <c r="AT40" s="378"/>
      <c r="AU40" s="25"/>
      <c r="AV40" s="418"/>
      <c r="AW40" s="378"/>
      <c r="AX40" s="378"/>
      <c r="AY40" s="378"/>
      <c r="AZ40" s="378"/>
      <c r="BA40" s="378"/>
      <c r="BB40" s="25"/>
    </row>
    <row r="41" spans="1:59" x14ac:dyDescent="0.3">
      <c r="A41" s="21" t="s">
        <v>1082</v>
      </c>
      <c r="B41" s="21" t="s">
        <v>41</v>
      </c>
      <c r="C41" s="21" t="s">
        <v>41</v>
      </c>
      <c r="D41" s="299" t="s">
        <v>1998</v>
      </c>
      <c r="E41" s="299" t="s">
        <v>1972</v>
      </c>
      <c r="F41" s="299" t="s">
        <v>1972</v>
      </c>
      <c r="G41" s="299" t="s">
        <v>1998</v>
      </c>
      <c r="H41" s="241">
        <v>262600</v>
      </c>
      <c r="I41" s="20">
        <v>0</v>
      </c>
      <c r="J41" s="20">
        <v>0</v>
      </c>
      <c r="K41" s="417" t="s">
        <v>1020</v>
      </c>
      <c r="L41" s="243">
        <v>0</v>
      </c>
      <c r="M41" s="20">
        <v>0</v>
      </c>
      <c r="N41" s="20">
        <v>0</v>
      </c>
      <c r="O41" s="20">
        <v>846</v>
      </c>
      <c r="P41" s="20">
        <v>16</v>
      </c>
      <c r="Q41" s="20">
        <v>52.9</v>
      </c>
      <c r="R41" s="414">
        <v>22</v>
      </c>
      <c r="S41" s="378">
        <v>1</v>
      </c>
      <c r="T41" s="415">
        <v>22</v>
      </c>
      <c r="U41" s="378">
        <v>0</v>
      </c>
      <c r="V41" s="378">
        <v>0</v>
      </c>
      <c r="W41" s="378">
        <v>0</v>
      </c>
      <c r="X41" s="378">
        <v>0</v>
      </c>
      <c r="Y41" s="416">
        <v>0</v>
      </c>
      <c r="Z41" s="280"/>
      <c r="AA41" s="241">
        <v>353400</v>
      </c>
      <c r="AB41" s="417">
        <v>72.875</v>
      </c>
      <c r="AC41" s="417">
        <v>75.666666666666671</v>
      </c>
      <c r="AD41" s="20">
        <v>36</v>
      </c>
      <c r="AE41" s="20">
        <v>8</v>
      </c>
      <c r="AF41" s="20">
        <v>583</v>
      </c>
      <c r="AH41" s="379"/>
      <c r="AI41" s="378"/>
      <c r="AJ41" s="378"/>
      <c r="AK41" s="378"/>
      <c r="AL41" s="378"/>
      <c r="AM41" s="378"/>
      <c r="AN41" s="21"/>
      <c r="AO41" s="418"/>
      <c r="AP41" s="378"/>
      <c r="AQ41" s="378"/>
      <c r="AR41" s="378"/>
      <c r="AS41" s="378"/>
      <c r="AT41" s="378"/>
      <c r="AU41" s="21"/>
      <c r="AV41" s="418"/>
      <c r="AW41" s="378"/>
      <c r="AX41" s="378"/>
      <c r="AY41" s="378"/>
      <c r="AZ41" s="378"/>
      <c r="BA41" s="378"/>
      <c r="BB41" s="21"/>
    </row>
    <row r="42" spans="1:59" x14ac:dyDescent="0.3">
      <c r="A42" s="199" t="s">
        <v>963</v>
      </c>
      <c r="B42" s="199" t="s">
        <v>41</v>
      </c>
      <c r="C42" s="199" t="s">
        <v>41</v>
      </c>
      <c r="D42" s="441" t="s">
        <v>1998</v>
      </c>
      <c r="E42" s="441" t="s">
        <v>10</v>
      </c>
      <c r="F42" s="441" t="s">
        <v>10</v>
      </c>
      <c r="G42" s="441" t="s">
        <v>1998</v>
      </c>
      <c r="H42" s="245">
        <v>158600</v>
      </c>
      <c r="I42" s="246">
        <v>0</v>
      </c>
      <c r="J42" s="246">
        <v>0</v>
      </c>
      <c r="K42" s="442" t="s">
        <v>1020</v>
      </c>
      <c r="L42" s="322">
        <v>0</v>
      </c>
      <c r="M42" s="246">
        <v>0</v>
      </c>
      <c r="N42" s="246">
        <v>0</v>
      </c>
      <c r="O42" s="246">
        <v>624</v>
      </c>
      <c r="P42" s="246">
        <v>13</v>
      </c>
      <c r="Q42" s="246">
        <v>48</v>
      </c>
      <c r="R42" s="443">
        <v>174</v>
      </c>
      <c r="S42" s="444">
        <v>3</v>
      </c>
      <c r="T42" s="445">
        <v>58</v>
      </c>
      <c r="U42" s="444">
        <v>0</v>
      </c>
      <c r="V42" s="444">
        <v>0</v>
      </c>
      <c r="W42" s="444">
        <v>0</v>
      </c>
      <c r="X42" s="444">
        <v>0</v>
      </c>
      <c r="Y42" s="446">
        <v>0</v>
      </c>
      <c r="Z42" s="199"/>
      <c r="AA42" s="245">
        <v>133500</v>
      </c>
      <c r="AB42" s="442">
        <v>25.75</v>
      </c>
      <c r="AC42" s="442">
        <v>10.666666666666666</v>
      </c>
      <c r="AD42" s="246">
        <v>54</v>
      </c>
      <c r="AE42" s="246">
        <v>4</v>
      </c>
      <c r="AF42" s="246">
        <v>103</v>
      </c>
      <c r="AH42" s="379"/>
      <c r="AI42" s="378"/>
      <c r="AJ42" s="378"/>
      <c r="AK42" s="378"/>
      <c r="AL42" s="378"/>
      <c r="AM42" s="378"/>
      <c r="AN42" s="25"/>
      <c r="AO42" s="418"/>
      <c r="AP42" s="378"/>
      <c r="AQ42" s="378"/>
      <c r="AR42" s="378"/>
      <c r="AS42" s="378"/>
      <c r="AT42" s="378"/>
      <c r="AU42" s="25"/>
      <c r="AV42" s="418"/>
      <c r="AW42" s="378"/>
      <c r="AX42" s="378"/>
      <c r="AY42" s="378"/>
      <c r="AZ42" s="378"/>
      <c r="BA42" s="378"/>
      <c r="BB42" s="25"/>
    </row>
    <row r="43" spans="1:59" x14ac:dyDescent="0.3">
      <c r="A43" s="21" t="s">
        <v>964</v>
      </c>
      <c r="B43" s="21" t="s">
        <v>15</v>
      </c>
      <c r="C43" s="21" t="s">
        <v>15</v>
      </c>
      <c r="D43" s="299" t="s">
        <v>1998</v>
      </c>
      <c r="E43" s="435" t="s">
        <v>1972</v>
      </c>
      <c r="F43" s="299" t="s">
        <v>10</v>
      </c>
      <c r="G43" s="299" t="s">
        <v>38</v>
      </c>
      <c r="H43" s="241">
        <v>442900</v>
      </c>
      <c r="I43" s="20">
        <v>1609</v>
      </c>
      <c r="J43" s="20">
        <v>20</v>
      </c>
      <c r="K43" s="417">
        <v>80.45</v>
      </c>
      <c r="L43" s="243">
        <v>1609</v>
      </c>
      <c r="M43" s="20">
        <v>20</v>
      </c>
      <c r="N43" s="20">
        <v>80.45</v>
      </c>
      <c r="O43" s="20">
        <v>140</v>
      </c>
      <c r="P43" s="20">
        <v>2</v>
      </c>
      <c r="Q43" s="20">
        <v>70</v>
      </c>
      <c r="R43" s="414">
        <v>584</v>
      </c>
      <c r="S43" s="378">
        <v>9</v>
      </c>
      <c r="T43" s="415">
        <v>64.900000000000006</v>
      </c>
      <c r="U43" s="378">
        <v>100</v>
      </c>
      <c r="V43" s="378">
        <v>2</v>
      </c>
      <c r="W43" s="378">
        <v>50</v>
      </c>
      <c r="X43" s="378">
        <v>0</v>
      </c>
      <c r="Y43" s="416">
        <v>0</v>
      </c>
      <c r="Z43" s="20"/>
      <c r="AA43" s="241">
        <v>418800</v>
      </c>
      <c r="AB43" s="417">
        <v>76.5</v>
      </c>
      <c r="AC43" s="417">
        <v>87.666666666666671</v>
      </c>
      <c r="AD43" s="20">
        <v>75</v>
      </c>
      <c r="AE43" s="20">
        <v>8</v>
      </c>
      <c r="AF43" s="20">
        <v>612</v>
      </c>
      <c r="AH43" s="418"/>
      <c r="AI43" s="378"/>
      <c r="AJ43" s="378"/>
      <c r="AK43" s="378"/>
      <c r="AL43" s="378"/>
      <c r="AM43" s="378"/>
      <c r="AN43" s="203"/>
      <c r="AO43" s="418"/>
      <c r="AP43" s="378"/>
      <c r="AQ43" s="378"/>
      <c r="AR43" s="378"/>
      <c r="AS43" s="378"/>
      <c r="AT43" s="378"/>
      <c r="AU43" s="203"/>
      <c r="AV43" s="418"/>
      <c r="AW43" s="378"/>
      <c r="AX43" s="378"/>
      <c r="AY43" s="378"/>
      <c r="AZ43" s="378"/>
      <c r="BA43" s="378"/>
      <c r="BB43" s="203"/>
    </row>
    <row r="44" spans="1:59" x14ac:dyDescent="0.3">
      <c r="A44" s="21" t="s">
        <v>1635</v>
      </c>
      <c r="B44" s="21" t="s">
        <v>19</v>
      </c>
      <c r="C44" s="21" t="s">
        <v>19</v>
      </c>
      <c r="D44" s="299" t="s">
        <v>1998</v>
      </c>
      <c r="E44" s="299" t="s">
        <v>10</v>
      </c>
      <c r="F44" s="299" t="s">
        <v>10</v>
      </c>
      <c r="G44" s="299" t="s">
        <v>1998</v>
      </c>
      <c r="H44" s="241">
        <v>244000</v>
      </c>
      <c r="I44" s="20">
        <v>277</v>
      </c>
      <c r="J44" s="20">
        <v>5</v>
      </c>
      <c r="K44" s="417">
        <v>55.4</v>
      </c>
      <c r="L44" s="243">
        <v>277</v>
      </c>
      <c r="M44" s="20">
        <v>5</v>
      </c>
      <c r="N44" s="20">
        <v>55.4</v>
      </c>
      <c r="O44" s="20">
        <v>0</v>
      </c>
      <c r="P44" s="20">
        <v>0</v>
      </c>
      <c r="Q44" s="20">
        <v>0</v>
      </c>
      <c r="R44" s="414">
        <v>0</v>
      </c>
      <c r="S44" s="378">
        <v>0</v>
      </c>
      <c r="T44" s="415">
        <v>0</v>
      </c>
      <c r="U44" s="378">
        <v>0</v>
      </c>
      <c r="V44" s="378">
        <v>0</v>
      </c>
      <c r="W44" s="378">
        <v>0</v>
      </c>
      <c r="X44" s="378">
        <v>0</v>
      </c>
      <c r="Y44" s="416">
        <v>0</v>
      </c>
      <c r="Z44" s="21"/>
      <c r="AA44" s="241">
        <v>345700</v>
      </c>
      <c r="AB44" s="417">
        <v>68</v>
      </c>
      <c r="AC44" s="417">
        <v>74.666666666666671</v>
      </c>
      <c r="AD44" s="20">
        <v>49</v>
      </c>
      <c r="AE44" s="20">
        <v>8</v>
      </c>
      <c r="AF44" s="20">
        <v>544</v>
      </c>
      <c r="AG44" s="200"/>
      <c r="AH44" s="449"/>
      <c r="AI44" s="444"/>
      <c r="AJ44" s="444"/>
      <c r="AK44" s="444"/>
      <c r="AL44" s="444"/>
      <c r="AM44" s="444"/>
      <c r="AN44" s="278"/>
      <c r="AO44" s="450"/>
      <c r="AP44" s="444"/>
      <c r="AQ44" s="444"/>
      <c r="AR44" s="444"/>
      <c r="AS44" s="444"/>
      <c r="AT44" s="444"/>
      <c r="AU44" s="278"/>
      <c r="AV44" s="450"/>
      <c r="AW44" s="444"/>
      <c r="AX44" s="444"/>
      <c r="AY44" s="444"/>
      <c r="AZ44" s="444"/>
      <c r="BA44" s="444"/>
      <c r="BB44" s="278"/>
    </row>
    <row r="45" spans="1:59" x14ac:dyDescent="0.3">
      <c r="A45" s="21" t="s">
        <v>1871</v>
      </c>
      <c r="B45" s="21" t="s">
        <v>14</v>
      </c>
      <c r="C45" s="21" t="s">
        <v>1020</v>
      </c>
      <c r="D45" s="299" t="s">
        <v>1020</v>
      </c>
      <c r="E45" s="299" t="s">
        <v>1972</v>
      </c>
      <c r="F45" s="299" t="s">
        <v>1020</v>
      </c>
      <c r="G45" s="299" t="s">
        <v>1020</v>
      </c>
      <c r="H45" s="241">
        <v>218900</v>
      </c>
      <c r="I45" s="20">
        <v>265</v>
      </c>
      <c r="J45" s="20">
        <v>6</v>
      </c>
      <c r="K45" s="417">
        <v>44.166666666666664</v>
      </c>
      <c r="L45" s="243" t="s">
        <v>1020</v>
      </c>
      <c r="M45" s="20" t="s">
        <v>1020</v>
      </c>
      <c r="N45" s="20" t="s">
        <v>1020</v>
      </c>
      <c r="O45" s="20" t="s">
        <v>1020</v>
      </c>
      <c r="P45" s="20" t="s">
        <v>1020</v>
      </c>
      <c r="Q45" s="20" t="s">
        <v>1020</v>
      </c>
      <c r="R45" s="414" t="s">
        <v>1020</v>
      </c>
      <c r="S45" s="378" t="s">
        <v>1020</v>
      </c>
      <c r="T45" s="415" t="s">
        <v>1020</v>
      </c>
      <c r="U45" s="378" t="s">
        <v>1020</v>
      </c>
      <c r="V45" s="378" t="s">
        <v>1020</v>
      </c>
      <c r="W45" s="378" t="s">
        <v>1020</v>
      </c>
      <c r="X45" s="378" t="s">
        <v>1020</v>
      </c>
      <c r="Y45" s="416" t="s">
        <v>1020</v>
      </c>
      <c r="Z45" s="280"/>
      <c r="AA45" s="241">
        <v>218900</v>
      </c>
      <c r="AB45" s="417">
        <v>15</v>
      </c>
      <c r="AC45" s="417">
        <v>15</v>
      </c>
      <c r="AD45" s="20">
        <v>69</v>
      </c>
      <c r="AE45" s="20">
        <v>1</v>
      </c>
      <c r="AF45" s="20">
        <v>15</v>
      </c>
      <c r="AH45" s="379"/>
      <c r="AI45" s="378"/>
      <c r="AJ45" s="378"/>
      <c r="AK45" s="378"/>
      <c r="AL45" s="378"/>
      <c r="AM45" s="378"/>
      <c r="AN45" s="203"/>
      <c r="AO45" s="418"/>
      <c r="AP45" s="378"/>
      <c r="AQ45" s="378"/>
      <c r="AR45" s="378"/>
      <c r="AS45" s="378"/>
      <c r="AT45" s="378"/>
      <c r="AU45" s="203"/>
      <c r="AV45" s="418"/>
      <c r="AW45" s="378"/>
      <c r="AX45" s="378"/>
      <c r="AY45" s="378"/>
      <c r="AZ45" s="378"/>
      <c r="BA45" s="378"/>
      <c r="BB45" s="203"/>
    </row>
    <row r="46" spans="1:59" x14ac:dyDescent="0.3">
      <c r="A46" s="21" t="s">
        <v>1090</v>
      </c>
      <c r="B46" s="21" t="s">
        <v>26</v>
      </c>
      <c r="C46" s="21" t="s">
        <v>26</v>
      </c>
      <c r="D46" s="299" t="s">
        <v>1998</v>
      </c>
      <c r="E46" s="299" t="s">
        <v>10</v>
      </c>
      <c r="F46" s="299" t="s">
        <v>10</v>
      </c>
      <c r="G46" s="299" t="s">
        <v>1998</v>
      </c>
      <c r="H46" s="241">
        <v>504400</v>
      </c>
      <c r="I46" s="20">
        <v>1649</v>
      </c>
      <c r="J46" s="20">
        <v>18</v>
      </c>
      <c r="K46" s="417">
        <v>91.611111111111114</v>
      </c>
      <c r="L46" s="243">
        <v>1649</v>
      </c>
      <c r="M46" s="20">
        <v>18</v>
      </c>
      <c r="N46" s="20">
        <v>91.611111111111114</v>
      </c>
      <c r="O46" s="20">
        <v>1621</v>
      </c>
      <c r="P46" s="20">
        <v>18</v>
      </c>
      <c r="Q46" s="20">
        <v>90.1</v>
      </c>
      <c r="R46" s="414">
        <v>1534</v>
      </c>
      <c r="S46" s="378">
        <v>17</v>
      </c>
      <c r="T46" s="415">
        <v>90.2</v>
      </c>
      <c r="U46" s="378">
        <v>1248</v>
      </c>
      <c r="V46" s="378">
        <v>20</v>
      </c>
      <c r="W46" s="378">
        <v>62.4</v>
      </c>
      <c r="X46" s="378">
        <v>1275</v>
      </c>
      <c r="Y46" s="416">
        <v>21</v>
      </c>
      <c r="Z46" s="20"/>
      <c r="AA46" s="241">
        <v>596900</v>
      </c>
      <c r="AB46" s="417">
        <v>108.875</v>
      </c>
      <c r="AC46" s="417">
        <v>136.66666666666666</v>
      </c>
      <c r="AD46" s="20">
        <v>72</v>
      </c>
      <c r="AE46" s="20">
        <v>8</v>
      </c>
      <c r="AF46" s="20">
        <v>871</v>
      </c>
      <c r="AG46" s="200"/>
      <c r="AH46" s="449"/>
      <c r="AI46" s="444"/>
      <c r="AJ46" s="444"/>
      <c r="AK46" s="444"/>
      <c r="AL46" s="444"/>
      <c r="AM46" s="444"/>
      <c r="AN46" s="199"/>
      <c r="AO46" s="450"/>
      <c r="AP46" s="444"/>
      <c r="AQ46" s="444"/>
      <c r="AR46" s="444"/>
      <c r="AS46" s="444"/>
      <c r="AT46" s="444"/>
      <c r="AU46" s="199"/>
      <c r="AV46" s="450"/>
      <c r="AW46" s="444"/>
      <c r="AX46" s="444"/>
      <c r="AY46" s="444"/>
      <c r="AZ46" s="444"/>
      <c r="BA46" s="444"/>
      <c r="BB46" s="199"/>
    </row>
    <row r="47" spans="1:59" x14ac:dyDescent="0.3">
      <c r="A47" s="199" t="s">
        <v>1638</v>
      </c>
      <c r="B47" s="199" t="s">
        <v>25</v>
      </c>
      <c r="C47" s="199" t="s">
        <v>25</v>
      </c>
      <c r="D47" s="441" t="s">
        <v>1998</v>
      </c>
      <c r="E47" s="441" t="s">
        <v>1971</v>
      </c>
      <c r="F47" s="441" t="s">
        <v>1971</v>
      </c>
      <c r="G47" s="441" t="s">
        <v>1998</v>
      </c>
      <c r="H47" s="245">
        <v>123900</v>
      </c>
      <c r="I47" s="246">
        <v>0</v>
      </c>
      <c r="J47" s="246">
        <v>0</v>
      </c>
      <c r="K47" s="442" t="s">
        <v>1020</v>
      </c>
      <c r="L47" s="322">
        <v>0</v>
      </c>
      <c r="M47" s="246">
        <v>0</v>
      </c>
      <c r="N47" s="246">
        <v>0</v>
      </c>
      <c r="O47" s="246">
        <v>0</v>
      </c>
      <c r="P47" s="246">
        <v>0</v>
      </c>
      <c r="Q47" s="246">
        <v>0</v>
      </c>
      <c r="R47" s="443">
        <v>0</v>
      </c>
      <c r="S47" s="444">
        <v>0</v>
      </c>
      <c r="T47" s="445">
        <v>0</v>
      </c>
      <c r="U47" s="444">
        <v>0</v>
      </c>
      <c r="V47" s="444">
        <v>0</v>
      </c>
      <c r="W47" s="444">
        <v>0</v>
      </c>
      <c r="X47" s="444">
        <v>0</v>
      </c>
      <c r="Y47" s="446">
        <v>0</v>
      </c>
      <c r="Z47" s="246"/>
      <c r="AA47" s="245">
        <v>132100</v>
      </c>
      <c r="AB47" s="442">
        <v>29.666666666666668</v>
      </c>
      <c r="AC47" s="442">
        <v>29.666666666666668</v>
      </c>
      <c r="AD47" s="246">
        <v>6</v>
      </c>
      <c r="AE47" s="246">
        <v>3</v>
      </c>
      <c r="AF47" s="246">
        <v>89</v>
      </c>
      <c r="AH47" s="379"/>
      <c r="AI47" s="378"/>
      <c r="AJ47" s="378"/>
      <c r="AK47" s="378"/>
      <c r="AL47" s="378"/>
      <c r="AM47" s="378"/>
      <c r="AN47" s="21"/>
      <c r="AO47" s="418"/>
      <c r="AP47" s="378"/>
      <c r="AQ47" s="378"/>
      <c r="AR47" s="378"/>
      <c r="AS47" s="378"/>
      <c r="AT47" s="378"/>
      <c r="AU47" s="21"/>
      <c r="AV47" s="418"/>
      <c r="AW47" s="378"/>
      <c r="AX47" s="378"/>
      <c r="AY47" s="378"/>
      <c r="AZ47" s="378"/>
      <c r="BA47" s="378"/>
      <c r="BB47" s="21"/>
    </row>
    <row r="48" spans="1:59" x14ac:dyDescent="0.3">
      <c r="A48" s="199" t="s">
        <v>1872</v>
      </c>
      <c r="B48" s="199" t="s">
        <v>26</v>
      </c>
      <c r="C48" s="199" t="s">
        <v>1020</v>
      </c>
      <c r="D48" s="441" t="s">
        <v>1020</v>
      </c>
      <c r="E48" s="441" t="s">
        <v>1971</v>
      </c>
      <c r="F48" s="441" t="s">
        <v>1020</v>
      </c>
      <c r="G48" s="441" t="s">
        <v>1020</v>
      </c>
      <c r="H48" s="245">
        <v>102400</v>
      </c>
      <c r="I48" s="246" t="s">
        <v>1020</v>
      </c>
      <c r="J48" s="246" t="s">
        <v>1020</v>
      </c>
      <c r="K48" s="442" t="s">
        <v>1020</v>
      </c>
      <c r="L48" s="322" t="s">
        <v>1020</v>
      </c>
      <c r="M48" s="246" t="s">
        <v>1020</v>
      </c>
      <c r="N48" s="246" t="s">
        <v>1020</v>
      </c>
      <c r="O48" s="246" t="s">
        <v>1020</v>
      </c>
      <c r="P48" s="246" t="s">
        <v>1020</v>
      </c>
      <c r="Q48" s="246" t="s">
        <v>1020</v>
      </c>
      <c r="R48" s="443" t="s">
        <v>1020</v>
      </c>
      <c r="S48" s="444" t="s">
        <v>1020</v>
      </c>
      <c r="T48" s="445" t="s">
        <v>1020</v>
      </c>
      <c r="U48" s="444" t="s">
        <v>1020</v>
      </c>
      <c r="V48" s="444" t="s">
        <v>1020</v>
      </c>
      <c r="W48" s="444" t="s">
        <v>1020</v>
      </c>
      <c r="X48" s="444" t="s">
        <v>1020</v>
      </c>
      <c r="Y48" s="446" t="s">
        <v>1020</v>
      </c>
      <c r="Z48" s="301"/>
      <c r="AA48" s="245">
        <v>178300</v>
      </c>
      <c r="AB48" s="442">
        <v>75</v>
      </c>
      <c r="AC48" s="442">
        <v>75</v>
      </c>
      <c r="AD48" s="246">
        <v>-57</v>
      </c>
      <c r="AE48" s="246">
        <v>3</v>
      </c>
      <c r="AF48" s="246">
        <v>225</v>
      </c>
      <c r="AG48" s="200"/>
      <c r="AH48" s="449"/>
      <c r="AI48" s="444"/>
      <c r="AJ48" s="444"/>
      <c r="AK48" s="444"/>
      <c r="AL48" s="444"/>
      <c r="AM48" s="444"/>
      <c r="AN48" s="199"/>
      <c r="AO48" s="450"/>
      <c r="AP48" s="444"/>
      <c r="AQ48" s="444"/>
      <c r="AR48" s="444"/>
      <c r="AS48" s="444"/>
      <c r="AT48" s="444"/>
      <c r="AU48" s="199"/>
      <c r="AV48" s="450"/>
      <c r="AW48" s="444"/>
      <c r="AX48" s="444"/>
      <c r="AY48" s="444"/>
      <c r="AZ48" s="444"/>
      <c r="BA48" s="444"/>
      <c r="BB48" s="199"/>
    </row>
    <row r="49" spans="1:54" x14ac:dyDescent="0.3">
      <c r="A49" s="21" t="s">
        <v>1639</v>
      </c>
      <c r="B49" s="21" t="s">
        <v>25</v>
      </c>
      <c r="C49" s="21" t="s">
        <v>25</v>
      </c>
      <c r="D49" s="299" t="s">
        <v>1998</v>
      </c>
      <c r="E49" s="299" t="s">
        <v>10</v>
      </c>
      <c r="F49" s="299" t="s">
        <v>10</v>
      </c>
      <c r="G49" s="299" t="s">
        <v>1998</v>
      </c>
      <c r="H49" s="241">
        <v>249600</v>
      </c>
      <c r="I49" s="20">
        <v>408</v>
      </c>
      <c r="J49" s="20">
        <v>9</v>
      </c>
      <c r="K49" s="417">
        <v>45.333333333333336</v>
      </c>
      <c r="L49" s="243">
        <v>408</v>
      </c>
      <c r="M49" s="20">
        <v>9</v>
      </c>
      <c r="N49" s="20">
        <v>45.333333333333336</v>
      </c>
      <c r="O49" s="20">
        <v>0</v>
      </c>
      <c r="P49" s="20">
        <v>0</v>
      </c>
      <c r="Q49" s="20">
        <v>0</v>
      </c>
      <c r="R49" s="414">
        <v>0</v>
      </c>
      <c r="S49" s="378">
        <v>0</v>
      </c>
      <c r="T49" s="415">
        <v>0</v>
      </c>
      <c r="U49" s="378">
        <v>0</v>
      </c>
      <c r="V49" s="378">
        <v>0</v>
      </c>
      <c r="W49" s="378">
        <v>0</v>
      </c>
      <c r="X49" s="378">
        <v>0</v>
      </c>
      <c r="Y49" s="416">
        <v>0</v>
      </c>
      <c r="Z49" s="21"/>
      <c r="AA49" s="241">
        <v>257100.00000000003</v>
      </c>
      <c r="AB49" s="417">
        <v>50.6</v>
      </c>
      <c r="AC49" s="417">
        <v>48.666666666666664</v>
      </c>
      <c r="AD49" s="20">
        <v>59</v>
      </c>
      <c r="AE49" s="20">
        <v>5</v>
      </c>
      <c r="AF49" s="20">
        <v>253</v>
      </c>
      <c r="AG49" s="200"/>
      <c r="AH49" s="449"/>
      <c r="AI49" s="444"/>
      <c r="AJ49" s="444"/>
      <c r="AK49" s="444"/>
      <c r="AL49" s="444"/>
      <c r="AM49" s="444"/>
      <c r="AN49" s="246"/>
      <c r="AO49" s="450"/>
      <c r="AP49" s="444"/>
      <c r="AQ49" s="444"/>
      <c r="AR49" s="444"/>
      <c r="AS49" s="444"/>
      <c r="AT49" s="444"/>
      <c r="AU49" s="246"/>
      <c r="AV49" s="450"/>
      <c r="AW49" s="444"/>
      <c r="AX49" s="444"/>
      <c r="AY49" s="444"/>
      <c r="AZ49" s="444"/>
      <c r="BA49" s="444"/>
      <c r="BB49" s="246"/>
    </row>
    <row r="50" spans="1:54" x14ac:dyDescent="0.3">
      <c r="A50" s="21" t="s">
        <v>1092</v>
      </c>
      <c r="B50" s="21" t="s">
        <v>41</v>
      </c>
      <c r="C50" s="21" t="s">
        <v>41</v>
      </c>
      <c r="D50" s="299" t="s">
        <v>1998</v>
      </c>
      <c r="E50" s="435" t="s">
        <v>1971</v>
      </c>
      <c r="F50" s="299" t="s">
        <v>1971</v>
      </c>
      <c r="G50" s="299" t="s">
        <v>1998</v>
      </c>
      <c r="H50" s="241">
        <v>315200</v>
      </c>
      <c r="I50" s="20">
        <v>458</v>
      </c>
      <c r="J50" s="20">
        <v>8</v>
      </c>
      <c r="K50" s="417">
        <v>57.25</v>
      </c>
      <c r="L50" s="243">
        <v>458</v>
      </c>
      <c r="M50" s="20">
        <v>8</v>
      </c>
      <c r="N50" s="20">
        <v>57.25</v>
      </c>
      <c r="O50" s="20">
        <v>958</v>
      </c>
      <c r="P50" s="20">
        <v>13</v>
      </c>
      <c r="Q50" s="20">
        <v>73.7</v>
      </c>
      <c r="R50" s="414">
        <v>1307</v>
      </c>
      <c r="S50" s="378">
        <v>16</v>
      </c>
      <c r="T50" s="415">
        <v>81.7</v>
      </c>
      <c r="U50" s="378">
        <v>1037</v>
      </c>
      <c r="V50" s="378">
        <v>14</v>
      </c>
      <c r="W50" s="378">
        <v>74.069999999999993</v>
      </c>
      <c r="X50" s="378">
        <v>811</v>
      </c>
      <c r="Y50" s="416">
        <v>15</v>
      </c>
      <c r="Z50" s="280"/>
      <c r="AA50" s="241">
        <v>416800</v>
      </c>
      <c r="AB50" s="417">
        <v>79.5</v>
      </c>
      <c r="AC50" s="417">
        <v>88.666666666666671</v>
      </c>
      <c r="AD50" s="20">
        <v>41</v>
      </c>
      <c r="AE50" s="20">
        <v>8</v>
      </c>
      <c r="AF50" s="20">
        <v>636</v>
      </c>
      <c r="AG50" s="200"/>
      <c r="AH50" s="449"/>
      <c r="AI50" s="444"/>
      <c r="AJ50" s="444"/>
      <c r="AK50" s="444"/>
      <c r="AL50" s="444"/>
      <c r="AM50" s="444"/>
      <c r="AN50" s="447"/>
      <c r="AO50" s="450"/>
      <c r="AP50" s="444"/>
      <c r="AQ50" s="444"/>
      <c r="AR50" s="444"/>
      <c r="AS50" s="444"/>
      <c r="AT50" s="444"/>
      <c r="AU50" s="447"/>
      <c r="AV50" s="450"/>
      <c r="AW50" s="444"/>
      <c r="AX50" s="444"/>
      <c r="AY50" s="444"/>
      <c r="AZ50" s="444"/>
      <c r="BA50" s="444"/>
      <c r="BB50" s="447"/>
    </row>
    <row r="51" spans="1:54" x14ac:dyDescent="0.3">
      <c r="A51" s="199" t="s">
        <v>1873</v>
      </c>
      <c r="B51" s="199" t="s">
        <v>18</v>
      </c>
      <c r="C51" s="199" t="s">
        <v>1020</v>
      </c>
      <c r="D51" s="441" t="s">
        <v>1020</v>
      </c>
      <c r="E51" s="441" t="s">
        <v>10</v>
      </c>
      <c r="F51" s="441" t="s">
        <v>1020</v>
      </c>
      <c r="G51" s="441" t="s">
        <v>1020</v>
      </c>
      <c r="H51" s="245">
        <v>175800</v>
      </c>
      <c r="I51" s="246" t="s">
        <v>1020</v>
      </c>
      <c r="J51" s="246" t="s">
        <v>1020</v>
      </c>
      <c r="K51" s="442" t="s">
        <v>1020</v>
      </c>
      <c r="L51" s="322" t="s">
        <v>1020</v>
      </c>
      <c r="M51" s="246" t="s">
        <v>1020</v>
      </c>
      <c r="N51" s="246" t="s">
        <v>1020</v>
      </c>
      <c r="O51" s="246" t="s">
        <v>1020</v>
      </c>
      <c r="P51" s="246" t="s">
        <v>1020</v>
      </c>
      <c r="Q51" s="246" t="s">
        <v>1020</v>
      </c>
      <c r="R51" s="443" t="s">
        <v>1020</v>
      </c>
      <c r="S51" s="444" t="s">
        <v>1020</v>
      </c>
      <c r="T51" s="445" t="s">
        <v>1020</v>
      </c>
      <c r="U51" s="444" t="s">
        <v>1020</v>
      </c>
      <c r="V51" s="444" t="s">
        <v>1020</v>
      </c>
      <c r="W51" s="444" t="s">
        <v>1020</v>
      </c>
      <c r="X51" s="444" t="s">
        <v>1020</v>
      </c>
      <c r="Y51" s="446" t="s">
        <v>1020</v>
      </c>
      <c r="Z51" s="199"/>
      <c r="AA51" s="245">
        <v>175800</v>
      </c>
      <c r="AB51" s="442">
        <v>0</v>
      </c>
      <c r="AC51" s="442">
        <v>0</v>
      </c>
      <c r="AD51" s="246">
        <v>33</v>
      </c>
      <c r="AE51" s="246">
        <v>0</v>
      </c>
      <c r="AF51" s="246">
        <v>0</v>
      </c>
      <c r="AH51" s="379"/>
      <c r="AI51" s="378"/>
      <c r="AJ51" s="378"/>
      <c r="AK51" s="378"/>
      <c r="AL51" s="378"/>
      <c r="AM51" s="378"/>
      <c r="AN51" s="21"/>
      <c r="AO51" s="418"/>
      <c r="AP51" s="378"/>
      <c r="AQ51" s="378"/>
      <c r="AR51" s="378"/>
      <c r="AS51" s="378"/>
      <c r="AT51" s="378"/>
      <c r="AU51" s="21"/>
      <c r="AV51" s="418"/>
      <c r="AW51" s="378"/>
      <c r="AX51" s="378"/>
      <c r="AY51" s="378"/>
      <c r="AZ51" s="378"/>
      <c r="BA51" s="378"/>
      <c r="BB51" s="21"/>
    </row>
    <row r="52" spans="1:54" x14ac:dyDescent="0.3">
      <c r="A52" s="199" t="s">
        <v>1875</v>
      </c>
      <c r="B52" s="199" t="s">
        <v>18</v>
      </c>
      <c r="C52" s="199" t="s">
        <v>1020</v>
      </c>
      <c r="D52" s="441" t="s">
        <v>1020</v>
      </c>
      <c r="E52" s="441" t="s">
        <v>10</v>
      </c>
      <c r="F52" s="441" t="s">
        <v>1020</v>
      </c>
      <c r="G52" s="441" t="s">
        <v>1020</v>
      </c>
      <c r="H52" s="245">
        <v>102400</v>
      </c>
      <c r="I52" s="246" t="s">
        <v>1020</v>
      </c>
      <c r="J52" s="246" t="s">
        <v>1020</v>
      </c>
      <c r="K52" s="442" t="s">
        <v>1020</v>
      </c>
      <c r="L52" s="322" t="s">
        <v>1020</v>
      </c>
      <c r="M52" s="246" t="s">
        <v>1020</v>
      </c>
      <c r="N52" s="246" t="s">
        <v>1020</v>
      </c>
      <c r="O52" s="246" t="s">
        <v>1020</v>
      </c>
      <c r="P52" s="246" t="s">
        <v>1020</v>
      </c>
      <c r="Q52" s="246" t="s">
        <v>1020</v>
      </c>
      <c r="R52" s="443" t="s">
        <v>1020</v>
      </c>
      <c r="S52" s="444" t="s">
        <v>1020</v>
      </c>
      <c r="T52" s="445" t="s">
        <v>1020</v>
      </c>
      <c r="U52" s="444" t="s">
        <v>1020</v>
      </c>
      <c r="V52" s="444" t="s">
        <v>1020</v>
      </c>
      <c r="W52" s="444" t="s">
        <v>1020</v>
      </c>
      <c r="X52" s="444" t="s">
        <v>1020</v>
      </c>
      <c r="Y52" s="446" t="s">
        <v>1020</v>
      </c>
      <c r="Z52" s="199"/>
      <c r="AA52" s="245">
        <v>102400</v>
      </c>
      <c r="AB52" s="442">
        <v>0</v>
      </c>
      <c r="AC52" s="442">
        <v>0</v>
      </c>
      <c r="AD52" s="246">
        <v>19</v>
      </c>
      <c r="AE52" s="246">
        <v>0</v>
      </c>
      <c r="AF52" s="246">
        <v>0</v>
      </c>
      <c r="AG52" s="200"/>
      <c r="AH52" s="449"/>
      <c r="AI52" s="444"/>
      <c r="AJ52" s="444"/>
      <c r="AK52" s="444"/>
      <c r="AL52" s="444"/>
      <c r="AM52" s="444"/>
      <c r="AN52" s="278"/>
      <c r="AO52" s="450"/>
      <c r="AP52" s="444"/>
      <c r="AQ52" s="444"/>
      <c r="AR52" s="444"/>
      <c r="AS52" s="444"/>
      <c r="AT52" s="444"/>
      <c r="AU52" s="278"/>
      <c r="AV52" s="450"/>
      <c r="AW52" s="444"/>
      <c r="AX52" s="444"/>
      <c r="AY52" s="444"/>
      <c r="AZ52" s="444"/>
      <c r="BA52" s="444"/>
      <c r="BB52" s="278"/>
    </row>
    <row r="53" spans="1:54" x14ac:dyDescent="0.3">
      <c r="A53" s="21" t="s">
        <v>1101</v>
      </c>
      <c r="B53" s="21" t="s">
        <v>19</v>
      </c>
      <c r="C53" s="21" t="s">
        <v>19</v>
      </c>
      <c r="D53" s="299" t="s">
        <v>1998</v>
      </c>
      <c r="E53" s="299" t="s">
        <v>1972</v>
      </c>
      <c r="F53" s="299" t="s">
        <v>1972</v>
      </c>
      <c r="G53" s="299" t="s">
        <v>1998</v>
      </c>
      <c r="H53" s="241">
        <v>557700</v>
      </c>
      <c r="I53" s="20">
        <v>2127</v>
      </c>
      <c r="J53" s="20">
        <v>21</v>
      </c>
      <c r="K53" s="417">
        <v>101.28571428571429</v>
      </c>
      <c r="L53" s="243">
        <v>2127</v>
      </c>
      <c r="M53" s="20">
        <v>21</v>
      </c>
      <c r="N53" s="20">
        <v>101.28571428571429</v>
      </c>
      <c r="O53" s="20">
        <v>300</v>
      </c>
      <c r="P53" s="20">
        <v>5</v>
      </c>
      <c r="Q53" s="20">
        <v>60</v>
      </c>
      <c r="R53" s="414">
        <v>1575</v>
      </c>
      <c r="S53" s="378">
        <v>16</v>
      </c>
      <c r="T53" s="415">
        <v>98.4</v>
      </c>
      <c r="U53" s="378">
        <v>1518</v>
      </c>
      <c r="V53" s="378">
        <v>15</v>
      </c>
      <c r="W53" s="378">
        <v>101.2</v>
      </c>
      <c r="X53" s="378">
        <v>2277</v>
      </c>
      <c r="Y53" s="416">
        <v>21</v>
      </c>
      <c r="Z53" s="20"/>
      <c r="AA53" s="241">
        <v>538300</v>
      </c>
      <c r="AB53" s="417">
        <v>100.5</v>
      </c>
      <c r="AC53" s="417">
        <v>107.66666666666667</v>
      </c>
      <c r="AD53" s="20">
        <v>118</v>
      </c>
      <c r="AE53" s="20">
        <v>8</v>
      </c>
      <c r="AF53" s="20">
        <v>804</v>
      </c>
      <c r="AH53" s="379"/>
      <c r="AI53" s="378"/>
      <c r="AJ53" s="378"/>
      <c r="AK53" s="378"/>
      <c r="AL53" s="378"/>
      <c r="AM53" s="378"/>
      <c r="AN53" s="21"/>
      <c r="AO53" s="418"/>
      <c r="AP53" s="378"/>
      <c r="AQ53" s="378"/>
      <c r="AR53" s="378"/>
      <c r="AS53" s="378"/>
      <c r="AT53" s="378"/>
      <c r="AU53" s="21"/>
      <c r="AV53" s="418"/>
      <c r="AW53" s="378"/>
      <c r="AX53" s="378"/>
      <c r="AY53" s="378"/>
      <c r="AZ53" s="378"/>
      <c r="BA53" s="378"/>
      <c r="BB53" s="21"/>
    </row>
    <row r="54" spans="1:54" x14ac:dyDescent="0.3">
      <c r="A54" s="199" t="s">
        <v>1103</v>
      </c>
      <c r="B54" s="199" t="s">
        <v>17</v>
      </c>
      <c r="C54" s="199" t="s">
        <v>17</v>
      </c>
      <c r="D54" s="441" t="s">
        <v>1998</v>
      </c>
      <c r="E54" s="435" t="s">
        <v>1971</v>
      </c>
      <c r="F54" s="441" t="s">
        <v>10</v>
      </c>
      <c r="G54" s="441" t="s">
        <v>38</v>
      </c>
      <c r="H54" s="245">
        <v>123900</v>
      </c>
      <c r="I54" s="246">
        <v>0</v>
      </c>
      <c r="J54" s="246">
        <v>0</v>
      </c>
      <c r="K54" s="442" t="s">
        <v>1020</v>
      </c>
      <c r="L54" s="322">
        <v>0</v>
      </c>
      <c r="M54" s="246">
        <v>0</v>
      </c>
      <c r="N54" s="246">
        <v>0</v>
      </c>
      <c r="O54" s="246">
        <v>147</v>
      </c>
      <c r="P54" s="246">
        <v>3</v>
      </c>
      <c r="Q54" s="246">
        <v>49</v>
      </c>
      <c r="R54" s="443">
        <v>124</v>
      </c>
      <c r="S54" s="444">
        <v>2</v>
      </c>
      <c r="T54" s="445">
        <v>62</v>
      </c>
      <c r="U54" s="444">
        <v>560</v>
      </c>
      <c r="V54" s="444">
        <v>7</v>
      </c>
      <c r="W54" s="444">
        <v>80</v>
      </c>
      <c r="X54" s="444">
        <v>0</v>
      </c>
      <c r="Y54" s="446">
        <v>0</v>
      </c>
      <c r="Z54" s="199"/>
      <c r="AA54" s="245">
        <v>123900</v>
      </c>
      <c r="AB54" s="442">
        <v>61.5</v>
      </c>
      <c r="AC54" s="442">
        <v>61.5</v>
      </c>
      <c r="AD54" s="246">
        <v>-53</v>
      </c>
      <c r="AE54" s="246">
        <v>2</v>
      </c>
      <c r="AF54" s="246">
        <v>123</v>
      </c>
      <c r="AG54" s="200"/>
      <c r="AH54" s="449"/>
      <c r="AI54" s="444"/>
      <c r="AJ54" s="444"/>
      <c r="AK54" s="444"/>
      <c r="AL54" s="444"/>
      <c r="AM54" s="444"/>
      <c r="AN54" s="246"/>
      <c r="AO54" s="450"/>
      <c r="AP54" s="444"/>
      <c r="AQ54" s="444"/>
      <c r="AR54" s="444"/>
      <c r="AS54" s="444"/>
      <c r="AT54" s="444"/>
      <c r="AU54" s="246"/>
      <c r="AV54" s="450"/>
      <c r="AW54" s="444"/>
      <c r="AX54" s="444"/>
      <c r="AY54" s="444"/>
      <c r="AZ54" s="444"/>
      <c r="BA54" s="444"/>
      <c r="BB54" s="246"/>
    </row>
    <row r="55" spans="1:54" x14ac:dyDescent="0.3">
      <c r="A55" s="21" t="s">
        <v>1504</v>
      </c>
      <c r="B55" s="21" t="s">
        <v>12</v>
      </c>
      <c r="C55" s="21" t="s">
        <v>12</v>
      </c>
      <c r="D55" s="299" t="s">
        <v>1998</v>
      </c>
      <c r="E55" s="299" t="s">
        <v>10</v>
      </c>
      <c r="F55" s="299" t="s">
        <v>10</v>
      </c>
      <c r="G55" s="299" t="s">
        <v>1998</v>
      </c>
      <c r="H55" s="241">
        <v>212000</v>
      </c>
      <c r="I55" s="20">
        <v>308</v>
      </c>
      <c r="J55" s="20">
        <v>8</v>
      </c>
      <c r="K55" s="417">
        <v>38.5</v>
      </c>
      <c r="L55" s="243">
        <v>308</v>
      </c>
      <c r="M55" s="20">
        <v>8</v>
      </c>
      <c r="N55" s="20">
        <v>38.5</v>
      </c>
      <c r="O55" s="20">
        <v>144</v>
      </c>
      <c r="P55" s="20">
        <v>3</v>
      </c>
      <c r="Q55" s="20">
        <v>48</v>
      </c>
      <c r="R55" s="414">
        <v>0</v>
      </c>
      <c r="S55" s="378">
        <v>0</v>
      </c>
      <c r="T55" s="415">
        <v>0</v>
      </c>
      <c r="U55" s="378">
        <v>0</v>
      </c>
      <c r="V55" s="378">
        <v>0</v>
      </c>
      <c r="W55" s="378">
        <v>0</v>
      </c>
      <c r="X55" s="378">
        <v>0</v>
      </c>
      <c r="Y55" s="416">
        <v>0</v>
      </c>
      <c r="Z55" s="298"/>
      <c r="AA55" s="241">
        <v>212000</v>
      </c>
      <c r="AB55" s="417">
        <v>0</v>
      </c>
      <c r="AC55" s="417">
        <v>0</v>
      </c>
      <c r="AD55" s="20">
        <v>40</v>
      </c>
      <c r="AE55" s="20">
        <v>0</v>
      </c>
      <c r="AF55" s="20">
        <v>0</v>
      </c>
      <c r="AH55" s="379"/>
      <c r="AI55" s="378"/>
      <c r="AJ55" s="378"/>
      <c r="AK55" s="378"/>
      <c r="AL55" s="378"/>
      <c r="AM55" s="378"/>
      <c r="AN55" s="21"/>
      <c r="AO55" s="418"/>
      <c r="AP55" s="378"/>
      <c r="AQ55" s="378"/>
      <c r="AR55" s="378"/>
      <c r="AS55" s="378"/>
      <c r="AT55" s="378"/>
      <c r="AU55" s="21"/>
      <c r="AV55" s="418"/>
      <c r="AW55" s="378"/>
      <c r="AX55" s="378"/>
      <c r="AY55" s="378"/>
      <c r="AZ55" s="378"/>
      <c r="BA55" s="378"/>
      <c r="BB55" s="21"/>
    </row>
    <row r="56" spans="1:54" x14ac:dyDescent="0.3">
      <c r="A56" s="21" t="s">
        <v>1106</v>
      </c>
      <c r="B56" s="21" t="s">
        <v>2</v>
      </c>
      <c r="C56" s="21" t="s">
        <v>2</v>
      </c>
      <c r="D56" s="299" t="s">
        <v>1998</v>
      </c>
      <c r="E56" s="435" t="s">
        <v>1972</v>
      </c>
      <c r="F56" s="299" t="s">
        <v>10</v>
      </c>
      <c r="G56" s="299" t="s">
        <v>38</v>
      </c>
      <c r="H56" s="241">
        <v>454500</v>
      </c>
      <c r="I56" s="20">
        <v>1486</v>
      </c>
      <c r="J56" s="20">
        <v>18</v>
      </c>
      <c r="K56" s="417">
        <v>82.555555555555557</v>
      </c>
      <c r="L56" s="243">
        <v>1486</v>
      </c>
      <c r="M56" s="20">
        <v>18</v>
      </c>
      <c r="N56" s="20">
        <v>82.555555555555557</v>
      </c>
      <c r="O56" s="20">
        <v>1294</v>
      </c>
      <c r="P56" s="20">
        <v>17</v>
      </c>
      <c r="Q56" s="20">
        <v>76.099999999999994</v>
      </c>
      <c r="R56" s="414">
        <v>1073</v>
      </c>
      <c r="S56" s="378">
        <v>13</v>
      </c>
      <c r="T56" s="415">
        <v>82.5</v>
      </c>
      <c r="U56" s="378">
        <v>870</v>
      </c>
      <c r="V56" s="378">
        <v>11</v>
      </c>
      <c r="W56" s="378">
        <v>79.09</v>
      </c>
      <c r="X56" s="378">
        <v>1794</v>
      </c>
      <c r="Y56" s="416">
        <v>20</v>
      </c>
      <c r="Z56" s="20"/>
      <c r="AA56" s="241">
        <v>290800</v>
      </c>
      <c r="AB56" s="417">
        <v>54.714285714285715</v>
      </c>
      <c r="AC56" s="417">
        <v>34</v>
      </c>
      <c r="AD56" s="20">
        <v>77</v>
      </c>
      <c r="AE56" s="20">
        <v>7</v>
      </c>
      <c r="AF56" s="20">
        <v>383</v>
      </c>
      <c r="AG56" s="200"/>
      <c r="AH56" s="449"/>
      <c r="AI56" s="444"/>
      <c r="AJ56" s="444"/>
      <c r="AK56" s="444"/>
      <c r="AL56" s="444"/>
      <c r="AM56" s="444"/>
      <c r="AN56" s="199"/>
      <c r="AO56" s="450"/>
      <c r="AP56" s="444"/>
      <c r="AQ56" s="444"/>
      <c r="AR56" s="444"/>
      <c r="AS56" s="444"/>
      <c r="AT56" s="444"/>
      <c r="AU56" s="199"/>
      <c r="AV56" s="450"/>
      <c r="AW56" s="444"/>
      <c r="AX56" s="444"/>
      <c r="AY56" s="444"/>
      <c r="AZ56" s="444"/>
      <c r="BA56" s="444"/>
      <c r="BB56" s="199"/>
    </row>
    <row r="57" spans="1:54" x14ac:dyDescent="0.3">
      <c r="A57" s="21" t="s">
        <v>1021</v>
      </c>
      <c r="B57" s="21" t="s">
        <v>26</v>
      </c>
      <c r="C57" s="21" t="s">
        <v>1020</v>
      </c>
      <c r="D57" s="299" t="s">
        <v>1020</v>
      </c>
      <c r="E57" s="299" t="s">
        <v>1972</v>
      </c>
      <c r="F57" s="299" t="s">
        <v>1020</v>
      </c>
      <c r="G57" s="299" t="s">
        <v>1020</v>
      </c>
      <c r="H57" s="241">
        <v>335900</v>
      </c>
      <c r="I57" s="20" t="s">
        <v>1020</v>
      </c>
      <c r="J57" s="20" t="s">
        <v>1020</v>
      </c>
      <c r="K57" s="417" t="s">
        <v>1020</v>
      </c>
      <c r="L57" s="243" t="s">
        <v>1020</v>
      </c>
      <c r="M57" s="20" t="s">
        <v>1020</v>
      </c>
      <c r="N57" s="20" t="s">
        <v>1020</v>
      </c>
      <c r="O57" s="20" t="s">
        <v>1020</v>
      </c>
      <c r="P57" s="20" t="s">
        <v>1020</v>
      </c>
      <c r="Q57" s="20" t="s">
        <v>1020</v>
      </c>
      <c r="R57" s="414" t="s">
        <v>1020</v>
      </c>
      <c r="S57" s="378" t="s">
        <v>1020</v>
      </c>
      <c r="T57" s="415" t="s">
        <v>1020</v>
      </c>
      <c r="U57" s="378" t="s">
        <v>1020</v>
      </c>
      <c r="V57" s="378" t="s">
        <v>1020</v>
      </c>
      <c r="W57" s="378" t="s">
        <v>1020</v>
      </c>
      <c r="X57" s="378" t="s">
        <v>1020</v>
      </c>
      <c r="Y57" s="416" t="s">
        <v>1020</v>
      </c>
      <c r="Z57" s="20"/>
      <c r="AA57" s="241">
        <v>335900</v>
      </c>
      <c r="AB57" s="417">
        <v>0</v>
      </c>
      <c r="AC57" s="417">
        <v>0</v>
      </c>
      <c r="AD57" s="20">
        <v>63</v>
      </c>
      <c r="AE57" s="20">
        <v>0</v>
      </c>
      <c r="AF57" s="20">
        <v>0</v>
      </c>
      <c r="AH57" s="418"/>
      <c r="AI57" s="378"/>
      <c r="AJ57" s="378"/>
      <c r="AK57" s="378"/>
      <c r="AL57" s="378"/>
      <c r="AM57" s="378"/>
      <c r="AN57" s="21"/>
      <c r="AO57" s="418"/>
      <c r="AP57" s="378"/>
      <c r="AQ57" s="378"/>
      <c r="AR57" s="378"/>
      <c r="AS57" s="378"/>
      <c r="AT57" s="378"/>
      <c r="AU57" s="21"/>
      <c r="AV57" s="418"/>
      <c r="AW57" s="378"/>
      <c r="AX57" s="378"/>
      <c r="AY57" s="378"/>
      <c r="AZ57" s="378"/>
      <c r="BA57" s="378"/>
      <c r="BB57" s="21"/>
    </row>
    <row r="58" spans="1:54" x14ac:dyDescent="0.3">
      <c r="A58" s="199" t="s">
        <v>1878</v>
      </c>
      <c r="B58" s="199" t="s">
        <v>15</v>
      </c>
      <c r="C58" s="199" t="s">
        <v>1020</v>
      </c>
      <c r="D58" s="441" t="s">
        <v>1020</v>
      </c>
      <c r="E58" s="441" t="s">
        <v>10</v>
      </c>
      <c r="F58" s="441" t="s">
        <v>1020</v>
      </c>
      <c r="G58" s="441" t="s">
        <v>1020</v>
      </c>
      <c r="H58" s="245">
        <v>198200</v>
      </c>
      <c r="I58" s="246" t="s">
        <v>1020</v>
      </c>
      <c r="J58" s="246" t="s">
        <v>1020</v>
      </c>
      <c r="K58" s="442" t="s">
        <v>1020</v>
      </c>
      <c r="L58" s="322" t="s">
        <v>1020</v>
      </c>
      <c r="M58" s="246" t="s">
        <v>1020</v>
      </c>
      <c r="N58" s="246" t="s">
        <v>1020</v>
      </c>
      <c r="O58" s="246" t="s">
        <v>1020</v>
      </c>
      <c r="P58" s="246" t="s">
        <v>1020</v>
      </c>
      <c r="Q58" s="246" t="s">
        <v>1020</v>
      </c>
      <c r="R58" s="443" t="s">
        <v>1020</v>
      </c>
      <c r="S58" s="444" t="s">
        <v>1020</v>
      </c>
      <c r="T58" s="445" t="s">
        <v>1020</v>
      </c>
      <c r="U58" s="444" t="s">
        <v>1020</v>
      </c>
      <c r="V58" s="444" t="s">
        <v>1020</v>
      </c>
      <c r="W58" s="444" t="s">
        <v>1020</v>
      </c>
      <c r="X58" s="444" t="s">
        <v>1020</v>
      </c>
      <c r="Y58" s="446" t="s">
        <v>1020</v>
      </c>
      <c r="Z58" s="372"/>
      <c r="AA58" s="245">
        <v>198200</v>
      </c>
      <c r="AB58" s="442">
        <v>0</v>
      </c>
      <c r="AC58" s="442">
        <v>0</v>
      </c>
      <c r="AD58" s="246">
        <v>37</v>
      </c>
      <c r="AE58" s="246">
        <v>0</v>
      </c>
      <c r="AF58" s="246">
        <v>0</v>
      </c>
      <c r="AG58" s="200"/>
      <c r="AH58" s="449"/>
      <c r="AI58" s="444"/>
      <c r="AJ58" s="444"/>
      <c r="AK58" s="444"/>
      <c r="AL58" s="444"/>
      <c r="AM58" s="444"/>
      <c r="AN58" s="199"/>
      <c r="AO58" s="450"/>
      <c r="AP58" s="444"/>
      <c r="AQ58" s="444"/>
      <c r="AR58" s="444"/>
      <c r="AS58" s="444"/>
      <c r="AT58" s="444"/>
      <c r="AU58" s="199"/>
      <c r="AV58" s="450"/>
      <c r="AW58" s="444"/>
      <c r="AX58" s="444"/>
      <c r="AY58" s="444"/>
      <c r="AZ58" s="444"/>
      <c r="BA58" s="444"/>
      <c r="BB58" s="199"/>
    </row>
    <row r="59" spans="1:54" x14ac:dyDescent="0.3">
      <c r="A59" s="21" t="s">
        <v>1110</v>
      </c>
      <c r="B59" s="21" t="s">
        <v>26</v>
      </c>
      <c r="C59" s="21" t="s">
        <v>26</v>
      </c>
      <c r="D59" s="299" t="s">
        <v>1998</v>
      </c>
      <c r="E59" s="299" t="s">
        <v>10</v>
      </c>
      <c r="F59" s="299" t="s">
        <v>10</v>
      </c>
      <c r="G59" s="299" t="s">
        <v>1998</v>
      </c>
      <c r="H59" s="241">
        <v>611900</v>
      </c>
      <c r="I59" s="20">
        <v>2334</v>
      </c>
      <c r="J59" s="20">
        <v>21</v>
      </c>
      <c r="K59" s="417">
        <v>111.14285714285714</v>
      </c>
      <c r="L59" s="243">
        <v>2334</v>
      </c>
      <c r="M59" s="20">
        <v>21</v>
      </c>
      <c r="N59" s="20">
        <v>111.14285714285714</v>
      </c>
      <c r="O59" s="20">
        <v>1671</v>
      </c>
      <c r="P59" s="20">
        <v>20</v>
      </c>
      <c r="Q59" s="20">
        <v>83.5</v>
      </c>
      <c r="R59" s="414">
        <v>1657</v>
      </c>
      <c r="S59" s="378">
        <v>17</v>
      </c>
      <c r="T59" s="415">
        <v>97.5</v>
      </c>
      <c r="U59" s="378">
        <v>2342</v>
      </c>
      <c r="V59" s="378">
        <v>20</v>
      </c>
      <c r="W59" s="378">
        <v>117.1</v>
      </c>
      <c r="X59" s="378">
        <v>2627</v>
      </c>
      <c r="Y59" s="416">
        <v>22</v>
      </c>
      <c r="Z59" s="20"/>
      <c r="AA59" s="241">
        <v>604600</v>
      </c>
      <c r="AB59" s="417">
        <v>111.5</v>
      </c>
      <c r="AC59" s="417">
        <v>122</v>
      </c>
      <c r="AD59" s="20">
        <v>106</v>
      </c>
      <c r="AE59" s="20">
        <v>8</v>
      </c>
      <c r="AF59" s="20">
        <v>892</v>
      </c>
      <c r="AG59" s="200"/>
      <c r="AH59" s="449"/>
      <c r="AI59" s="444"/>
      <c r="AJ59" s="444"/>
      <c r="AK59" s="444"/>
      <c r="AL59" s="444"/>
      <c r="AM59" s="444"/>
      <c r="AN59" s="244"/>
      <c r="AO59" s="450"/>
      <c r="AP59" s="444"/>
      <c r="AQ59" s="444"/>
      <c r="AR59" s="444"/>
      <c r="AS59" s="444"/>
      <c r="AT59" s="444"/>
      <c r="AU59" s="244"/>
      <c r="AV59" s="450"/>
      <c r="AW59" s="444"/>
      <c r="AX59" s="444"/>
      <c r="AY59" s="444"/>
      <c r="AZ59" s="444"/>
      <c r="BA59" s="444"/>
      <c r="BB59" s="244"/>
    </row>
    <row r="60" spans="1:54" x14ac:dyDescent="0.3">
      <c r="A60" s="21" t="s">
        <v>1111</v>
      </c>
      <c r="B60" s="21" t="s">
        <v>14</v>
      </c>
      <c r="C60" s="21" t="s">
        <v>14</v>
      </c>
      <c r="D60" s="299" t="s">
        <v>1998</v>
      </c>
      <c r="E60" s="435" t="s">
        <v>10</v>
      </c>
      <c r="F60" s="299" t="s">
        <v>1971</v>
      </c>
      <c r="G60" s="299" t="s">
        <v>38</v>
      </c>
      <c r="H60" s="241">
        <v>520299.99999999994</v>
      </c>
      <c r="I60" s="20">
        <v>2079</v>
      </c>
      <c r="J60" s="20">
        <v>22</v>
      </c>
      <c r="K60" s="417">
        <v>94.5</v>
      </c>
      <c r="L60" s="243">
        <v>2079</v>
      </c>
      <c r="M60" s="20">
        <v>22</v>
      </c>
      <c r="N60" s="20">
        <v>94.5</v>
      </c>
      <c r="O60" s="20">
        <v>2308</v>
      </c>
      <c r="P60" s="20">
        <v>22</v>
      </c>
      <c r="Q60" s="20">
        <v>104.9</v>
      </c>
      <c r="R60" s="414">
        <v>1687</v>
      </c>
      <c r="S60" s="378">
        <v>17</v>
      </c>
      <c r="T60" s="415">
        <v>99.2</v>
      </c>
      <c r="U60" s="378">
        <v>1956</v>
      </c>
      <c r="V60" s="378">
        <v>22</v>
      </c>
      <c r="W60" s="378">
        <v>88.91</v>
      </c>
      <c r="X60" s="378">
        <v>2107</v>
      </c>
      <c r="Y60" s="416">
        <v>22</v>
      </c>
      <c r="Z60" s="21"/>
      <c r="AA60" s="241">
        <v>486700</v>
      </c>
      <c r="AB60" s="417">
        <v>89.25</v>
      </c>
      <c r="AC60" s="417">
        <v>95.333333333333329</v>
      </c>
      <c r="AD60" s="20">
        <v>110</v>
      </c>
      <c r="AE60" s="20">
        <v>8</v>
      </c>
      <c r="AF60" s="20">
        <v>714</v>
      </c>
      <c r="AH60" s="379"/>
      <c r="AI60" s="378"/>
      <c r="AJ60" s="378"/>
      <c r="AK60" s="378"/>
      <c r="AL60" s="378"/>
      <c r="AM60" s="378"/>
      <c r="AN60" s="63"/>
      <c r="AO60" s="418"/>
      <c r="AP60" s="378"/>
      <c r="AQ60" s="378"/>
      <c r="AR60" s="378"/>
      <c r="AS60" s="378"/>
      <c r="AT60" s="378"/>
      <c r="AU60" s="63"/>
      <c r="AV60" s="418"/>
      <c r="AW60" s="378"/>
      <c r="AX60" s="378"/>
      <c r="AY60" s="378"/>
      <c r="AZ60" s="378"/>
      <c r="BA60" s="378"/>
      <c r="BB60" s="63"/>
    </row>
    <row r="61" spans="1:54" x14ac:dyDescent="0.3">
      <c r="A61" s="21" t="s">
        <v>899</v>
      </c>
      <c r="B61" s="21" t="s">
        <v>41</v>
      </c>
      <c r="C61" s="21" t="s">
        <v>41</v>
      </c>
      <c r="D61" s="299" t="s">
        <v>1998</v>
      </c>
      <c r="E61" s="299" t="s">
        <v>10</v>
      </c>
      <c r="F61" s="299" t="s">
        <v>10</v>
      </c>
      <c r="G61" s="299" t="s">
        <v>1998</v>
      </c>
      <c r="H61" s="241">
        <v>571000</v>
      </c>
      <c r="I61" s="20">
        <v>2178</v>
      </c>
      <c r="J61" s="20">
        <v>21</v>
      </c>
      <c r="K61" s="417">
        <v>103.71428571428571</v>
      </c>
      <c r="L61" s="243">
        <v>2178</v>
      </c>
      <c r="M61" s="20">
        <v>21</v>
      </c>
      <c r="N61" s="20">
        <v>103.71428571428571</v>
      </c>
      <c r="O61" s="20">
        <v>1806</v>
      </c>
      <c r="P61" s="20">
        <v>20</v>
      </c>
      <c r="Q61" s="20">
        <v>90.3</v>
      </c>
      <c r="R61" s="414">
        <v>1002</v>
      </c>
      <c r="S61" s="378">
        <v>12</v>
      </c>
      <c r="T61" s="415">
        <v>83.5</v>
      </c>
      <c r="U61" s="378">
        <v>2164</v>
      </c>
      <c r="V61" s="378">
        <v>22</v>
      </c>
      <c r="W61" s="378">
        <v>98.36</v>
      </c>
      <c r="X61" s="378">
        <v>0</v>
      </c>
      <c r="Y61" s="416">
        <v>0</v>
      </c>
      <c r="Z61" s="21"/>
      <c r="AA61" s="241">
        <v>480600</v>
      </c>
      <c r="AB61" s="417">
        <v>92.25</v>
      </c>
      <c r="AC61" s="417">
        <v>76.666666666666671</v>
      </c>
      <c r="AD61" s="20">
        <v>103</v>
      </c>
      <c r="AE61" s="20">
        <v>8</v>
      </c>
      <c r="AF61" s="20">
        <v>738</v>
      </c>
      <c r="AH61" s="379"/>
      <c r="AI61" s="378"/>
      <c r="AJ61" s="378"/>
      <c r="AK61" s="378"/>
      <c r="AL61" s="378"/>
      <c r="AM61" s="378"/>
      <c r="AN61" s="63"/>
      <c r="AO61" s="418"/>
      <c r="AP61" s="378"/>
      <c r="AQ61" s="378"/>
      <c r="AR61" s="378"/>
      <c r="AS61" s="378"/>
      <c r="AT61" s="378"/>
      <c r="AU61" s="63"/>
      <c r="AV61" s="418"/>
      <c r="AW61" s="378"/>
      <c r="AX61" s="378"/>
      <c r="AY61" s="378"/>
      <c r="AZ61" s="378"/>
      <c r="BA61" s="378"/>
      <c r="BB61" s="63"/>
    </row>
    <row r="62" spans="1:54" x14ac:dyDescent="0.3">
      <c r="A62" s="21" t="s">
        <v>1112</v>
      </c>
      <c r="B62" s="21" t="s">
        <v>12</v>
      </c>
      <c r="C62" s="21" t="s">
        <v>12</v>
      </c>
      <c r="D62" s="299" t="s">
        <v>1998</v>
      </c>
      <c r="E62" s="299" t="s">
        <v>10</v>
      </c>
      <c r="F62" s="299" t="s">
        <v>10</v>
      </c>
      <c r="G62" s="299" t="s">
        <v>1998</v>
      </c>
      <c r="H62" s="241">
        <v>498000</v>
      </c>
      <c r="I62" s="20">
        <v>995</v>
      </c>
      <c r="J62" s="20">
        <v>11</v>
      </c>
      <c r="K62" s="417">
        <v>90.454545454545453</v>
      </c>
      <c r="L62" s="243">
        <v>995</v>
      </c>
      <c r="M62" s="20">
        <v>11</v>
      </c>
      <c r="N62" s="20">
        <v>90.454545454545453</v>
      </c>
      <c r="O62" s="20">
        <v>0</v>
      </c>
      <c r="P62" s="20">
        <v>0</v>
      </c>
      <c r="Q62" s="20">
        <v>0</v>
      </c>
      <c r="R62" s="414">
        <v>1771</v>
      </c>
      <c r="S62" s="378">
        <v>16</v>
      </c>
      <c r="T62" s="415">
        <v>110.7</v>
      </c>
      <c r="U62" s="378">
        <v>1970</v>
      </c>
      <c r="V62" s="378">
        <v>19</v>
      </c>
      <c r="W62" s="378">
        <v>103.68</v>
      </c>
      <c r="X62" s="378">
        <v>1828</v>
      </c>
      <c r="Y62" s="416">
        <v>18</v>
      </c>
      <c r="Z62" s="21"/>
      <c r="AA62" s="241">
        <v>498000</v>
      </c>
      <c r="AB62" s="417">
        <v>35</v>
      </c>
      <c r="AC62" s="417">
        <v>35</v>
      </c>
      <c r="AD62" s="20">
        <v>157</v>
      </c>
      <c r="AE62" s="20">
        <v>1</v>
      </c>
      <c r="AF62" s="20">
        <v>35</v>
      </c>
      <c r="AH62" s="379"/>
      <c r="AI62" s="378"/>
      <c r="AJ62" s="378"/>
      <c r="AK62" s="378"/>
      <c r="AL62" s="378"/>
      <c r="AM62" s="378"/>
      <c r="AN62" s="20"/>
      <c r="AO62" s="418"/>
      <c r="AP62" s="378"/>
      <c r="AQ62" s="378"/>
      <c r="AR62" s="378"/>
      <c r="AS62" s="378"/>
      <c r="AT62" s="378"/>
      <c r="AU62" s="20"/>
      <c r="AV62" s="418"/>
      <c r="AW62" s="378"/>
      <c r="AX62" s="378"/>
      <c r="AY62" s="378"/>
      <c r="AZ62" s="378"/>
      <c r="BA62" s="378"/>
      <c r="BB62" s="20"/>
    </row>
    <row r="63" spans="1:54" x14ac:dyDescent="0.3">
      <c r="A63" s="21" t="s">
        <v>1879</v>
      </c>
      <c r="B63" s="21" t="s">
        <v>25</v>
      </c>
      <c r="C63" s="21" t="s">
        <v>1020</v>
      </c>
      <c r="D63" s="299" t="s">
        <v>1020</v>
      </c>
      <c r="E63" s="299" t="s">
        <v>10</v>
      </c>
      <c r="F63" s="299" t="s">
        <v>1020</v>
      </c>
      <c r="G63" s="299" t="s">
        <v>1020</v>
      </c>
      <c r="H63" s="241">
        <v>276400</v>
      </c>
      <c r="I63" s="20">
        <v>251</v>
      </c>
      <c r="J63" s="20">
        <v>4</v>
      </c>
      <c r="K63" s="417">
        <v>62.75</v>
      </c>
      <c r="L63" s="243" t="s">
        <v>1020</v>
      </c>
      <c r="M63" s="20" t="s">
        <v>1020</v>
      </c>
      <c r="N63" s="20" t="s">
        <v>1020</v>
      </c>
      <c r="O63" s="20" t="s">
        <v>1020</v>
      </c>
      <c r="P63" s="20" t="s">
        <v>1020</v>
      </c>
      <c r="Q63" s="20" t="s">
        <v>1020</v>
      </c>
      <c r="R63" s="414" t="s">
        <v>1020</v>
      </c>
      <c r="S63" s="378" t="s">
        <v>1020</v>
      </c>
      <c r="T63" s="415" t="s">
        <v>1020</v>
      </c>
      <c r="U63" s="378" t="s">
        <v>1020</v>
      </c>
      <c r="V63" s="378" t="s">
        <v>1020</v>
      </c>
      <c r="W63" s="378" t="s">
        <v>1020</v>
      </c>
      <c r="X63" s="378" t="s">
        <v>1020</v>
      </c>
      <c r="Y63" s="416" t="s">
        <v>1020</v>
      </c>
      <c r="Z63" s="298"/>
      <c r="AA63" s="241">
        <v>278800</v>
      </c>
      <c r="AB63" s="417">
        <v>43.2</v>
      </c>
      <c r="AC63" s="417">
        <v>45.333333333333336</v>
      </c>
      <c r="AD63" s="20">
        <v>113</v>
      </c>
      <c r="AE63" s="20">
        <v>5</v>
      </c>
      <c r="AF63" s="20">
        <v>216</v>
      </c>
      <c r="AH63" s="418"/>
      <c r="AI63" s="378"/>
      <c r="AJ63" s="378"/>
      <c r="AK63" s="378"/>
      <c r="AL63" s="378"/>
      <c r="AM63" s="378"/>
      <c r="AN63" s="23"/>
      <c r="AO63" s="418"/>
      <c r="AP63" s="378"/>
      <c r="AQ63" s="378"/>
      <c r="AR63" s="378"/>
      <c r="AS63" s="378"/>
      <c r="AT63" s="378"/>
      <c r="AU63" s="23"/>
      <c r="AV63" s="418"/>
      <c r="AW63" s="378"/>
      <c r="AX63" s="378"/>
      <c r="AY63" s="378"/>
      <c r="AZ63" s="378"/>
      <c r="BA63" s="378"/>
      <c r="BB63" s="23"/>
    </row>
    <row r="64" spans="1:54" x14ac:dyDescent="0.3">
      <c r="A64" s="21" t="s">
        <v>1114</v>
      </c>
      <c r="B64" s="21" t="s">
        <v>2</v>
      </c>
      <c r="C64" s="21" t="s">
        <v>2</v>
      </c>
      <c r="D64" s="299" t="s">
        <v>1998</v>
      </c>
      <c r="E64" s="299" t="s">
        <v>1972</v>
      </c>
      <c r="F64" s="299" t="s">
        <v>1972</v>
      </c>
      <c r="G64" s="299" t="s">
        <v>1998</v>
      </c>
      <c r="H64" s="241">
        <v>368800</v>
      </c>
      <c r="I64" s="20">
        <v>521</v>
      </c>
      <c r="J64" s="20">
        <v>7</v>
      </c>
      <c r="K64" s="417">
        <v>74.428571428571431</v>
      </c>
      <c r="L64" s="243">
        <v>521</v>
      </c>
      <c r="M64" s="20">
        <v>7</v>
      </c>
      <c r="N64" s="20">
        <v>74.428571428571431</v>
      </c>
      <c r="O64" s="20">
        <v>0</v>
      </c>
      <c r="P64" s="20">
        <v>0</v>
      </c>
      <c r="Q64" s="20">
        <v>0</v>
      </c>
      <c r="R64" s="414">
        <v>0</v>
      </c>
      <c r="S64" s="378">
        <v>0</v>
      </c>
      <c r="T64" s="415">
        <v>0</v>
      </c>
      <c r="U64" s="378">
        <v>0</v>
      </c>
      <c r="V64" s="378">
        <v>0</v>
      </c>
      <c r="W64" s="378">
        <v>0</v>
      </c>
      <c r="X64" s="378">
        <v>0</v>
      </c>
      <c r="Y64" s="416">
        <v>0</v>
      </c>
      <c r="Z64" s="20"/>
      <c r="AA64" s="241">
        <v>256800</v>
      </c>
      <c r="AB64" s="417">
        <v>38.333333333333336</v>
      </c>
      <c r="AC64" s="417">
        <v>18.666666666666668</v>
      </c>
      <c r="AD64" s="20">
        <v>138</v>
      </c>
      <c r="AE64" s="20">
        <v>6</v>
      </c>
      <c r="AF64" s="20">
        <v>230</v>
      </c>
      <c r="AG64" s="200"/>
      <c r="AH64" s="450"/>
      <c r="AI64" s="444"/>
      <c r="AJ64" s="444"/>
      <c r="AK64" s="444"/>
      <c r="AL64" s="444"/>
      <c r="AM64" s="444"/>
      <c r="AN64" s="447"/>
      <c r="AO64" s="450"/>
      <c r="AP64" s="444"/>
      <c r="AQ64" s="444"/>
      <c r="AR64" s="444"/>
      <c r="AS64" s="444"/>
      <c r="AT64" s="444"/>
      <c r="AU64" s="447"/>
      <c r="AV64" s="450"/>
      <c r="AW64" s="444"/>
      <c r="AX64" s="444"/>
      <c r="AY64" s="444"/>
      <c r="AZ64" s="444"/>
      <c r="BA64" s="444"/>
      <c r="BB64" s="447"/>
    </row>
    <row r="65" spans="1:54" x14ac:dyDescent="0.3">
      <c r="A65" s="199" t="s">
        <v>1116</v>
      </c>
      <c r="B65" s="199" t="s">
        <v>26</v>
      </c>
      <c r="C65" s="199" t="s">
        <v>26</v>
      </c>
      <c r="D65" s="441" t="s">
        <v>1998</v>
      </c>
      <c r="E65" s="441" t="s">
        <v>1972</v>
      </c>
      <c r="F65" s="441" t="s">
        <v>1972</v>
      </c>
      <c r="G65" s="441" t="s">
        <v>1998</v>
      </c>
      <c r="H65" s="245">
        <v>163800</v>
      </c>
      <c r="I65" s="246">
        <v>0</v>
      </c>
      <c r="J65" s="246">
        <v>0</v>
      </c>
      <c r="K65" s="442" t="s">
        <v>1020</v>
      </c>
      <c r="L65" s="322">
        <v>0</v>
      </c>
      <c r="M65" s="246">
        <v>0</v>
      </c>
      <c r="N65" s="246">
        <v>0</v>
      </c>
      <c r="O65" s="246">
        <v>238</v>
      </c>
      <c r="P65" s="246">
        <v>4</v>
      </c>
      <c r="Q65" s="246">
        <v>59.5</v>
      </c>
      <c r="R65" s="443">
        <v>761</v>
      </c>
      <c r="S65" s="444">
        <v>12</v>
      </c>
      <c r="T65" s="445">
        <v>63.4</v>
      </c>
      <c r="U65" s="444">
        <v>598</v>
      </c>
      <c r="V65" s="444">
        <v>9</v>
      </c>
      <c r="W65" s="444">
        <v>66.44</v>
      </c>
      <c r="X65" s="444">
        <v>256</v>
      </c>
      <c r="Y65" s="446">
        <v>5</v>
      </c>
      <c r="Z65" s="246"/>
      <c r="AA65" s="245">
        <v>163800</v>
      </c>
      <c r="AB65" s="442">
        <v>0</v>
      </c>
      <c r="AC65" s="442">
        <v>0</v>
      </c>
      <c r="AD65" s="246">
        <v>31</v>
      </c>
      <c r="AE65" s="246">
        <v>0</v>
      </c>
      <c r="AF65" s="246">
        <v>0</v>
      </c>
      <c r="AH65" s="379"/>
      <c r="AI65" s="378"/>
      <c r="AJ65" s="378"/>
      <c r="AK65" s="378"/>
      <c r="AL65" s="378"/>
      <c r="AM65" s="378"/>
      <c r="AN65" s="63"/>
      <c r="AO65" s="418"/>
      <c r="AP65" s="378"/>
      <c r="AQ65" s="378"/>
      <c r="AR65" s="378"/>
      <c r="AS65" s="378"/>
      <c r="AT65" s="378"/>
      <c r="AU65" s="63"/>
      <c r="AV65" s="418"/>
      <c r="AW65" s="378"/>
      <c r="AX65" s="378"/>
      <c r="AY65" s="378"/>
      <c r="AZ65" s="378"/>
      <c r="BA65" s="378"/>
      <c r="BB65" s="63"/>
    </row>
    <row r="66" spans="1:54" x14ac:dyDescent="0.3">
      <c r="A66" s="21" t="s">
        <v>1118</v>
      </c>
      <c r="B66" s="21" t="s">
        <v>22</v>
      </c>
      <c r="C66" s="21" t="s">
        <v>22</v>
      </c>
      <c r="D66" s="299" t="s">
        <v>1998</v>
      </c>
      <c r="E66" s="435" t="s">
        <v>1972</v>
      </c>
      <c r="F66" s="299" t="s">
        <v>10</v>
      </c>
      <c r="G66" s="299" t="s">
        <v>38</v>
      </c>
      <c r="H66" s="241">
        <v>419000</v>
      </c>
      <c r="I66" s="20">
        <v>99</v>
      </c>
      <c r="J66" s="20">
        <v>2</v>
      </c>
      <c r="K66" s="417">
        <v>49.5</v>
      </c>
      <c r="L66" s="243">
        <v>99</v>
      </c>
      <c r="M66" s="20">
        <v>2</v>
      </c>
      <c r="N66" s="20">
        <v>49.5</v>
      </c>
      <c r="O66" s="20">
        <v>1631</v>
      </c>
      <c r="P66" s="20">
        <v>15</v>
      </c>
      <c r="Q66" s="20">
        <v>108.7</v>
      </c>
      <c r="R66" s="414">
        <v>307</v>
      </c>
      <c r="S66" s="378">
        <v>3</v>
      </c>
      <c r="T66" s="415">
        <v>102.3</v>
      </c>
      <c r="U66" s="378">
        <v>2245</v>
      </c>
      <c r="V66" s="378">
        <v>22</v>
      </c>
      <c r="W66" s="378">
        <v>102.05</v>
      </c>
      <c r="X66" s="378">
        <v>2119</v>
      </c>
      <c r="Y66" s="416">
        <v>22</v>
      </c>
      <c r="Z66" s="20"/>
      <c r="AA66" s="241">
        <v>387400</v>
      </c>
      <c r="AB66" s="417">
        <v>68.125</v>
      </c>
      <c r="AC66" s="417">
        <v>73</v>
      </c>
      <c r="AD66" s="20">
        <v>77</v>
      </c>
      <c r="AE66" s="20">
        <v>8</v>
      </c>
      <c r="AF66" s="20">
        <v>545</v>
      </c>
      <c r="AG66" s="200"/>
      <c r="AH66" s="449"/>
      <c r="AI66" s="444"/>
      <c r="AJ66" s="444"/>
      <c r="AK66" s="444"/>
      <c r="AL66" s="444"/>
      <c r="AM66" s="444"/>
      <c r="AN66" s="451"/>
      <c r="AO66" s="450"/>
      <c r="AP66" s="444"/>
      <c r="AQ66" s="444"/>
      <c r="AR66" s="444"/>
      <c r="AS66" s="444"/>
      <c r="AT66" s="444"/>
      <c r="AU66" s="451"/>
      <c r="AV66" s="450"/>
      <c r="AW66" s="444"/>
      <c r="AX66" s="444"/>
      <c r="AY66" s="444"/>
      <c r="AZ66" s="444"/>
      <c r="BA66" s="444"/>
      <c r="BB66" s="451"/>
    </row>
    <row r="67" spans="1:54" x14ac:dyDescent="0.3">
      <c r="A67" s="21" t="s">
        <v>1120</v>
      </c>
      <c r="B67" s="21" t="s">
        <v>26</v>
      </c>
      <c r="C67" s="21" t="s">
        <v>26</v>
      </c>
      <c r="D67" s="299" t="s">
        <v>1998</v>
      </c>
      <c r="E67" s="299" t="s">
        <v>10</v>
      </c>
      <c r="F67" s="299" t="s">
        <v>10</v>
      </c>
      <c r="G67" s="299" t="s">
        <v>1998</v>
      </c>
      <c r="H67" s="241">
        <v>379400</v>
      </c>
      <c r="I67" s="20">
        <v>0</v>
      </c>
      <c r="J67" s="20">
        <v>0</v>
      </c>
      <c r="K67" s="417" t="s">
        <v>1020</v>
      </c>
      <c r="L67" s="243">
        <v>0</v>
      </c>
      <c r="M67" s="20">
        <v>0</v>
      </c>
      <c r="N67" s="20">
        <v>0</v>
      </c>
      <c r="O67" s="20">
        <v>1895</v>
      </c>
      <c r="P67" s="20">
        <v>22</v>
      </c>
      <c r="Q67" s="20">
        <v>86.1</v>
      </c>
      <c r="R67" s="414">
        <v>1622</v>
      </c>
      <c r="S67" s="378">
        <v>17</v>
      </c>
      <c r="T67" s="415">
        <v>95.4</v>
      </c>
      <c r="U67" s="378">
        <v>1998</v>
      </c>
      <c r="V67" s="378">
        <v>22</v>
      </c>
      <c r="W67" s="378">
        <v>90.82</v>
      </c>
      <c r="X67" s="378">
        <v>2136</v>
      </c>
      <c r="Y67" s="416">
        <v>21</v>
      </c>
      <c r="Z67" s="21"/>
      <c r="AA67" s="241">
        <v>328200</v>
      </c>
      <c r="AB67" s="417">
        <v>65.625</v>
      </c>
      <c r="AC67" s="417">
        <v>52</v>
      </c>
      <c r="AD67" s="20">
        <v>65</v>
      </c>
      <c r="AE67" s="20">
        <v>8</v>
      </c>
      <c r="AF67" s="20">
        <v>525</v>
      </c>
      <c r="AH67" s="379"/>
      <c r="AI67" s="378"/>
      <c r="AJ67" s="378"/>
      <c r="AK67" s="378"/>
      <c r="AL67" s="378"/>
      <c r="AM67" s="378"/>
      <c r="AN67" s="21"/>
      <c r="AO67" s="418"/>
      <c r="AP67" s="378"/>
      <c r="AQ67" s="378"/>
      <c r="AR67" s="378"/>
      <c r="AS67" s="378"/>
      <c r="AT67" s="378"/>
      <c r="AU67" s="21"/>
      <c r="AV67" s="418"/>
      <c r="AW67" s="378"/>
      <c r="AX67" s="378"/>
      <c r="AY67" s="378"/>
      <c r="AZ67" s="378"/>
      <c r="BA67" s="378"/>
      <c r="BB67" s="21"/>
    </row>
    <row r="68" spans="1:54" x14ac:dyDescent="0.3">
      <c r="A68" s="21" t="s">
        <v>1123</v>
      </c>
      <c r="B68" s="21" t="s">
        <v>14</v>
      </c>
      <c r="C68" s="21" t="s">
        <v>14</v>
      </c>
      <c r="D68" s="299" t="s">
        <v>1998</v>
      </c>
      <c r="E68" s="299" t="s">
        <v>10</v>
      </c>
      <c r="F68" s="299" t="s">
        <v>10</v>
      </c>
      <c r="G68" s="299" t="s">
        <v>1998</v>
      </c>
      <c r="H68" s="241">
        <v>428900</v>
      </c>
      <c r="I68" s="20">
        <v>1714</v>
      </c>
      <c r="J68" s="20">
        <v>22</v>
      </c>
      <c r="K68" s="417">
        <v>77.909090909090907</v>
      </c>
      <c r="L68" s="243">
        <v>1714</v>
      </c>
      <c r="M68" s="20">
        <v>22</v>
      </c>
      <c r="N68" s="20">
        <v>77.909090909090907</v>
      </c>
      <c r="O68" s="20">
        <v>1154</v>
      </c>
      <c r="P68" s="20">
        <v>17</v>
      </c>
      <c r="Q68" s="20">
        <v>67.900000000000006</v>
      </c>
      <c r="R68" s="414">
        <v>1317</v>
      </c>
      <c r="S68" s="378">
        <v>16</v>
      </c>
      <c r="T68" s="415">
        <v>82.3</v>
      </c>
      <c r="U68" s="378">
        <v>265</v>
      </c>
      <c r="V68" s="378">
        <v>5</v>
      </c>
      <c r="W68" s="378">
        <v>53</v>
      </c>
      <c r="X68" s="378">
        <v>591</v>
      </c>
      <c r="Y68" s="416">
        <v>10</v>
      </c>
      <c r="Z68" s="21"/>
      <c r="AA68" s="241">
        <v>477500</v>
      </c>
      <c r="AB68" s="417">
        <v>94.75</v>
      </c>
      <c r="AC68" s="417">
        <v>86.666666666666671</v>
      </c>
      <c r="AD68" s="20">
        <v>110</v>
      </c>
      <c r="AE68" s="20">
        <v>8</v>
      </c>
      <c r="AF68" s="20">
        <v>758</v>
      </c>
      <c r="AH68" s="379"/>
      <c r="AI68" s="378"/>
      <c r="AJ68" s="378"/>
      <c r="AK68" s="378"/>
      <c r="AL68" s="378"/>
      <c r="AM68" s="378"/>
      <c r="AN68" s="20"/>
      <c r="AO68" s="418"/>
      <c r="AP68" s="378"/>
      <c r="AQ68" s="378"/>
      <c r="AR68" s="378"/>
      <c r="AS68" s="378"/>
      <c r="AT68" s="378"/>
      <c r="AU68" s="20"/>
      <c r="AV68" s="418"/>
      <c r="AW68" s="378"/>
      <c r="AX68" s="378"/>
      <c r="AY68" s="378"/>
      <c r="AZ68" s="378"/>
      <c r="BA68" s="378"/>
      <c r="BB68" s="20"/>
    </row>
    <row r="69" spans="1:54" x14ac:dyDescent="0.3">
      <c r="A69" s="21" t="s">
        <v>1125</v>
      </c>
      <c r="B69" s="21" t="s">
        <v>18</v>
      </c>
      <c r="C69" s="21" t="s">
        <v>18</v>
      </c>
      <c r="D69" s="299" t="s">
        <v>1998</v>
      </c>
      <c r="E69" s="299" t="s">
        <v>10</v>
      </c>
      <c r="F69" s="299" t="s">
        <v>10</v>
      </c>
      <c r="G69" s="299" t="s">
        <v>1998</v>
      </c>
      <c r="H69" s="241">
        <v>457300</v>
      </c>
      <c r="I69" s="20">
        <v>1246</v>
      </c>
      <c r="J69" s="20">
        <v>15</v>
      </c>
      <c r="K69" s="417">
        <v>83.066666666666663</v>
      </c>
      <c r="L69" s="243">
        <v>1246</v>
      </c>
      <c r="M69" s="20">
        <v>15</v>
      </c>
      <c r="N69" s="20">
        <v>83.066666666666663</v>
      </c>
      <c r="O69" s="20">
        <v>1356</v>
      </c>
      <c r="P69" s="20">
        <v>13</v>
      </c>
      <c r="Q69" s="20">
        <v>104.3</v>
      </c>
      <c r="R69" s="414">
        <v>1936</v>
      </c>
      <c r="S69" s="378">
        <v>17</v>
      </c>
      <c r="T69" s="415">
        <v>113.9</v>
      </c>
      <c r="U69" s="378">
        <v>2419</v>
      </c>
      <c r="V69" s="378">
        <v>21</v>
      </c>
      <c r="W69" s="378">
        <v>115.19</v>
      </c>
      <c r="X69" s="378">
        <v>2555</v>
      </c>
      <c r="Y69" s="416">
        <v>21</v>
      </c>
      <c r="Z69" s="298"/>
      <c r="AA69" s="241">
        <v>578200</v>
      </c>
      <c r="AB69" s="417">
        <v>101.5</v>
      </c>
      <c r="AC69" s="417">
        <v>108.66666666666667</v>
      </c>
      <c r="AD69" s="20">
        <v>145</v>
      </c>
      <c r="AE69" s="20">
        <v>8</v>
      </c>
      <c r="AF69" s="20">
        <v>812</v>
      </c>
      <c r="AH69" s="379"/>
      <c r="AI69" s="378"/>
      <c r="AJ69" s="378"/>
      <c r="AK69" s="378"/>
      <c r="AL69" s="378"/>
      <c r="AM69" s="378"/>
      <c r="AN69" s="20"/>
      <c r="AO69" s="418"/>
      <c r="AP69" s="378"/>
      <c r="AQ69" s="378"/>
      <c r="AR69" s="378"/>
      <c r="AS69" s="378"/>
      <c r="AT69" s="378"/>
      <c r="AU69" s="20"/>
      <c r="AV69" s="418"/>
      <c r="AW69" s="378"/>
      <c r="AX69" s="378"/>
      <c r="AY69" s="378"/>
      <c r="AZ69" s="378"/>
      <c r="BA69" s="378"/>
      <c r="BB69" s="20"/>
    </row>
    <row r="70" spans="1:54" x14ac:dyDescent="0.3">
      <c r="A70" s="199" t="s">
        <v>1881</v>
      </c>
      <c r="B70" s="199" t="s">
        <v>15</v>
      </c>
      <c r="C70" s="199" t="s">
        <v>1020</v>
      </c>
      <c r="D70" s="441" t="s">
        <v>1020</v>
      </c>
      <c r="E70" s="441" t="s">
        <v>1972</v>
      </c>
      <c r="F70" s="441" t="s">
        <v>1020</v>
      </c>
      <c r="G70" s="441" t="s">
        <v>1020</v>
      </c>
      <c r="H70" s="245">
        <v>117300</v>
      </c>
      <c r="I70" s="246" t="s">
        <v>1020</v>
      </c>
      <c r="J70" s="246" t="s">
        <v>1020</v>
      </c>
      <c r="K70" s="442" t="s">
        <v>1020</v>
      </c>
      <c r="L70" s="322" t="s">
        <v>1020</v>
      </c>
      <c r="M70" s="246" t="s">
        <v>1020</v>
      </c>
      <c r="N70" s="246" t="s">
        <v>1020</v>
      </c>
      <c r="O70" s="246" t="s">
        <v>1020</v>
      </c>
      <c r="P70" s="246" t="s">
        <v>1020</v>
      </c>
      <c r="Q70" s="246" t="s">
        <v>1020</v>
      </c>
      <c r="R70" s="443" t="s">
        <v>1020</v>
      </c>
      <c r="S70" s="444" t="s">
        <v>1020</v>
      </c>
      <c r="T70" s="445" t="s">
        <v>1020</v>
      </c>
      <c r="U70" s="444" t="s">
        <v>1020</v>
      </c>
      <c r="V70" s="444" t="s">
        <v>1020</v>
      </c>
      <c r="W70" s="444" t="s">
        <v>1020</v>
      </c>
      <c r="X70" s="444" t="s">
        <v>1020</v>
      </c>
      <c r="Y70" s="446" t="s">
        <v>1020</v>
      </c>
      <c r="Z70" s="372"/>
      <c r="AA70" s="245">
        <v>212000</v>
      </c>
      <c r="AB70" s="442">
        <v>48.166666666666664</v>
      </c>
      <c r="AC70" s="442">
        <v>40</v>
      </c>
      <c r="AD70" s="246">
        <v>45</v>
      </c>
      <c r="AE70" s="246">
        <v>6</v>
      </c>
      <c r="AF70" s="246">
        <v>289</v>
      </c>
      <c r="AG70" s="200"/>
      <c r="AH70" s="449"/>
      <c r="AI70" s="444"/>
      <c r="AJ70" s="444"/>
      <c r="AK70" s="444"/>
      <c r="AL70" s="444"/>
      <c r="AM70" s="444"/>
      <c r="AN70" s="199"/>
      <c r="AO70" s="450"/>
      <c r="AP70" s="444"/>
      <c r="AQ70" s="444"/>
      <c r="AR70" s="444"/>
      <c r="AS70" s="444"/>
      <c r="AT70" s="444"/>
      <c r="AU70" s="199"/>
      <c r="AV70" s="450"/>
      <c r="AW70" s="444"/>
      <c r="AX70" s="444"/>
      <c r="AY70" s="444"/>
      <c r="AZ70" s="444"/>
      <c r="BA70" s="444"/>
      <c r="BB70" s="199"/>
    </row>
    <row r="71" spans="1:54" x14ac:dyDescent="0.3">
      <c r="A71" s="21" t="s">
        <v>1508</v>
      </c>
      <c r="B71" s="21" t="s">
        <v>17</v>
      </c>
      <c r="C71" s="21" t="s">
        <v>17</v>
      </c>
      <c r="D71" s="299" t="s">
        <v>1998</v>
      </c>
      <c r="E71" s="299" t="s">
        <v>1972</v>
      </c>
      <c r="F71" s="299" t="s">
        <v>1972</v>
      </c>
      <c r="G71" s="299" t="s">
        <v>1998</v>
      </c>
      <c r="H71" s="241">
        <v>263200</v>
      </c>
      <c r="I71" s="20">
        <v>713</v>
      </c>
      <c r="J71" s="20">
        <v>15</v>
      </c>
      <c r="K71" s="417">
        <v>47.533333333333331</v>
      </c>
      <c r="L71" s="243">
        <v>713</v>
      </c>
      <c r="M71" s="20">
        <v>15</v>
      </c>
      <c r="N71" s="20">
        <v>47.533333333333331</v>
      </c>
      <c r="O71" s="20">
        <v>62</v>
      </c>
      <c r="P71" s="20">
        <v>1</v>
      </c>
      <c r="Q71" s="20">
        <v>62</v>
      </c>
      <c r="R71" s="414">
        <v>0</v>
      </c>
      <c r="S71" s="378">
        <v>0</v>
      </c>
      <c r="T71" s="415">
        <v>0</v>
      </c>
      <c r="U71" s="378">
        <v>0</v>
      </c>
      <c r="V71" s="378">
        <v>0</v>
      </c>
      <c r="W71" s="378">
        <v>0</v>
      </c>
      <c r="X71" s="378">
        <v>0</v>
      </c>
      <c r="Y71" s="416">
        <v>0</v>
      </c>
      <c r="Z71" s="20"/>
      <c r="AA71" s="241">
        <v>253700</v>
      </c>
      <c r="AB71" s="417">
        <v>42.666666666666664</v>
      </c>
      <c r="AC71" s="417">
        <v>42.666666666666664</v>
      </c>
      <c r="AD71" s="20">
        <v>62</v>
      </c>
      <c r="AE71" s="20">
        <v>3</v>
      </c>
      <c r="AF71" s="20">
        <v>128</v>
      </c>
      <c r="AH71" s="418"/>
      <c r="AI71" s="378"/>
      <c r="AJ71" s="378"/>
      <c r="AK71" s="378"/>
      <c r="AL71" s="378"/>
      <c r="AM71" s="378"/>
      <c r="AN71" s="21"/>
      <c r="AO71" s="418"/>
      <c r="AP71" s="378"/>
      <c r="AQ71" s="378"/>
      <c r="AR71" s="378"/>
      <c r="AS71" s="378"/>
      <c r="AT71" s="378"/>
      <c r="AU71" s="21"/>
      <c r="AV71" s="418"/>
      <c r="AW71" s="378"/>
      <c r="AX71" s="378"/>
      <c r="AY71" s="378"/>
      <c r="AZ71" s="378"/>
      <c r="BA71" s="378"/>
      <c r="BB71" s="21"/>
    </row>
    <row r="72" spans="1:54" x14ac:dyDescent="0.3">
      <c r="A72" s="21" t="s">
        <v>900</v>
      </c>
      <c r="B72" s="21" t="s">
        <v>22</v>
      </c>
      <c r="C72" s="21" t="s">
        <v>22</v>
      </c>
      <c r="D72" s="299" t="s">
        <v>1998</v>
      </c>
      <c r="E72" s="299" t="s">
        <v>10</v>
      </c>
      <c r="F72" s="299" t="s">
        <v>10</v>
      </c>
      <c r="G72" s="299" t="s">
        <v>1998</v>
      </c>
      <c r="H72" s="241">
        <v>557400</v>
      </c>
      <c r="I72" s="20">
        <v>2126</v>
      </c>
      <c r="J72" s="20">
        <v>21</v>
      </c>
      <c r="K72" s="417">
        <v>101.23809523809524</v>
      </c>
      <c r="L72" s="243">
        <v>2126</v>
      </c>
      <c r="M72" s="20">
        <v>21</v>
      </c>
      <c r="N72" s="20">
        <v>101.23809523809524</v>
      </c>
      <c r="O72" s="20">
        <v>1698</v>
      </c>
      <c r="P72" s="20">
        <v>20</v>
      </c>
      <c r="Q72" s="20">
        <v>84.9</v>
      </c>
      <c r="R72" s="414">
        <v>725</v>
      </c>
      <c r="S72" s="378">
        <v>9</v>
      </c>
      <c r="T72" s="415">
        <v>80.599999999999994</v>
      </c>
      <c r="U72" s="378">
        <v>882</v>
      </c>
      <c r="V72" s="378">
        <v>14</v>
      </c>
      <c r="W72" s="378">
        <v>63</v>
      </c>
      <c r="X72" s="378">
        <v>283</v>
      </c>
      <c r="Y72" s="416">
        <v>7</v>
      </c>
      <c r="Z72" s="280"/>
      <c r="AA72" s="241">
        <v>516600</v>
      </c>
      <c r="AB72" s="417">
        <v>103.5</v>
      </c>
      <c r="AC72" s="417">
        <v>73.666666666666671</v>
      </c>
      <c r="AD72" s="20">
        <v>161</v>
      </c>
      <c r="AE72" s="20">
        <v>6</v>
      </c>
      <c r="AF72" s="20">
        <v>621</v>
      </c>
      <c r="AG72" s="200"/>
      <c r="AH72" s="449"/>
      <c r="AI72" s="444"/>
      <c r="AJ72" s="444"/>
      <c r="AK72" s="444"/>
      <c r="AL72" s="444"/>
      <c r="AM72" s="444"/>
      <c r="AN72" s="278"/>
      <c r="AO72" s="450"/>
      <c r="AP72" s="444"/>
      <c r="AQ72" s="444"/>
      <c r="AR72" s="444"/>
      <c r="AS72" s="444"/>
      <c r="AT72" s="444"/>
      <c r="AU72" s="278"/>
      <c r="AV72" s="450"/>
      <c r="AW72" s="444"/>
      <c r="AX72" s="444"/>
      <c r="AY72" s="444"/>
      <c r="AZ72" s="444"/>
      <c r="BA72" s="444"/>
      <c r="BB72" s="278"/>
    </row>
    <row r="73" spans="1:54" x14ac:dyDescent="0.3">
      <c r="A73" s="21" t="s">
        <v>1134</v>
      </c>
      <c r="B73" s="21" t="s">
        <v>12</v>
      </c>
      <c r="C73" s="21" t="s">
        <v>12</v>
      </c>
      <c r="D73" s="299" t="s">
        <v>1998</v>
      </c>
      <c r="E73" s="435" t="s">
        <v>1971</v>
      </c>
      <c r="F73" s="299" t="s">
        <v>1971</v>
      </c>
      <c r="G73" s="299" t="s">
        <v>1998</v>
      </c>
      <c r="H73" s="241">
        <v>603100</v>
      </c>
      <c r="I73" s="20">
        <v>2410</v>
      </c>
      <c r="J73" s="20">
        <v>22</v>
      </c>
      <c r="K73" s="417">
        <v>109.54545454545455</v>
      </c>
      <c r="L73" s="243">
        <v>2410</v>
      </c>
      <c r="M73" s="20">
        <v>22</v>
      </c>
      <c r="N73" s="20">
        <v>109.54545454545455</v>
      </c>
      <c r="O73" s="20">
        <v>2224</v>
      </c>
      <c r="P73" s="20">
        <v>22</v>
      </c>
      <c r="Q73" s="20">
        <v>101.1</v>
      </c>
      <c r="R73" s="414">
        <v>1366</v>
      </c>
      <c r="S73" s="378">
        <v>16</v>
      </c>
      <c r="T73" s="415">
        <v>85.4</v>
      </c>
      <c r="U73" s="378">
        <v>1723</v>
      </c>
      <c r="V73" s="378">
        <v>20</v>
      </c>
      <c r="W73" s="378">
        <v>86.15</v>
      </c>
      <c r="X73" s="378">
        <v>240</v>
      </c>
      <c r="Y73" s="416">
        <v>4</v>
      </c>
      <c r="Z73" s="21"/>
      <c r="AA73" s="241">
        <v>654600</v>
      </c>
      <c r="AB73" s="417">
        <v>124.5</v>
      </c>
      <c r="AC73" s="417">
        <v>116.66666666666667</v>
      </c>
      <c r="AD73" s="20">
        <v>98</v>
      </c>
      <c r="AE73" s="20">
        <v>8</v>
      </c>
      <c r="AF73" s="20">
        <v>996</v>
      </c>
      <c r="AH73" s="379"/>
      <c r="AI73" s="378"/>
      <c r="AJ73" s="378"/>
      <c r="AK73" s="378"/>
      <c r="AL73" s="378"/>
      <c r="AM73" s="378"/>
      <c r="AN73" s="25"/>
      <c r="AO73" s="418"/>
      <c r="AP73" s="378"/>
      <c r="AQ73" s="378"/>
      <c r="AR73" s="378"/>
      <c r="AS73" s="378"/>
      <c r="AT73" s="378"/>
      <c r="AU73" s="25"/>
      <c r="AV73" s="418"/>
      <c r="AW73" s="378"/>
      <c r="AX73" s="378"/>
      <c r="AY73" s="378"/>
      <c r="AZ73" s="378"/>
      <c r="BA73" s="378"/>
      <c r="BB73" s="25"/>
    </row>
    <row r="74" spans="1:54" x14ac:dyDescent="0.3">
      <c r="A74" s="21" t="s">
        <v>1136</v>
      </c>
      <c r="B74" s="21" t="s">
        <v>20</v>
      </c>
      <c r="C74" s="21" t="s">
        <v>20</v>
      </c>
      <c r="D74" s="299" t="s">
        <v>1998</v>
      </c>
      <c r="E74" s="435" t="s">
        <v>1971</v>
      </c>
      <c r="F74" s="299" t="s">
        <v>1971</v>
      </c>
      <c r="G74" s="299" t="s">
        <v>1998</v>
      </c>
      <c r="H74" s="241">
        <v>362100</v>
      </c>
      <c r="I74" s="20">
        <v>1118</v>
      </c>
      <c r="J74" s="20">
        <v>17</v>
      </c>
      <c r="K74" s="417">
        <v>65.764705882352942</v>
      </c>
      <c r="L74" s="243">
        <v>1118</v>
      </c>
      <c r="M74" s="20">
        <v>17</v>
      </c>
      <c r="N74" s="20">
        <v>65.764705882352942</v>
      </c>
      <c r="O74" s="20">
        <v>397</v>
      </c>
      <c r="P74" s="20">
        <v>5</v>
      </c>
      <c r="Q74" s="20">
        <v>79.400000000000006</v>
      </c>
      <c r="R74" s="414">
        <v>787</v>
      </c>
      <c r="S74" s="378">
        <v>11</v>
      </c>
      <c r="T74" s="415">
        <v>71.5</v>
      </c>
      <c r="U74" s="378">
        <v>0</v>
      </c>
      <c r="V74" s="378">
        <v>0</v>
      </c>
      <c r="W74" s="378">
        <v>0</v>
      </c>
      <c r="X74" s="378">
        <v>0</v>
      </c>
      <c r="Y74" s="416">
        <v>0</v>
      </c>
      <c r="Z74" s="20"/>
      <c r="AA74" s="241">
        <v>496500</v>
      </c>
      <c r="AB74" s="417">
        <v>97.5</v>
      </c>
      <c r="AC74" s="417">
        <v>96</v>
      </c>
      <c r="AD74" s="20">
        <v>100</v>
      </c>
      <c r="AE74" s="20">
        <v>6</v>
      </c>
      <c r="AF74" s="20">
        <v>585</v>
      </c>
      <c r="AG74" s="200"/>
      <c r="AH74" s="449"/>
      <c r="AI74" s="444"/>
      <c r="AJ74" s="444"/>
      <c r="AK74" s="444"/>
      <c r="AL74" s="444"/>
      <c r="AM74" s="444"/>
      <c r="AN74" s="199"/>
      <c r="AO74" s="450"/>
      <c r="AP74" s="444"/>
      <c r="AQ74" s="444"/>
      <c r="AR74" s="444"/>
      <c r="AS74" s="444"/>
      <c r="AT74" s="444"/>
      <c r="AU74" s="199"/>
      <c r="AV74" s="450"/>
      <c r="AW74" s="444"/>
      <c r="AX74" s="444"/>
      <c r="AY74" s="444"/>
      <c r="AZ74" s="444"/>
      <c r="BA74" s="444"/>
      <c r="BB74" s="199"/>
    </row>
    <row r="75" spans="1:54" x14ac:dyDescent="0.3">
      <c r="A75" s="21" t="s">
        <v>1137</v>
      </c>
      <c r="B75" s="21" t="s">
        <v>14</v>
      </c>
      <c r="C75" s="21" t="s">
        <v>14</v>
      </c>
      <c r="D75" s="299" t="s">
        <v>1998</v>
      </c>
      <c r="E75" s="435" t="s">
        <v>10</v>
      </c>
      <c r="F75" s="299" t="s">
        <v>1972</v>
      </c>
      <c r="G75" s="299" t="s">
        <v>38</v>
      </c>
      <c r="H75" s="241">
        <v>468700</v>
      </c>
      <c r="I75" s="20">
        <v>1362</v>
      </c>
      <c r="J75" s="20">
        <v>16</v>
      </c>
      <c r="K75" s="417">
        <v>85.125</v>
      </c>
      <c r="L75" s="243">
        <v>1362</v>
      </c>
      <c r="M75" s="20">
        <v>16</v>
      </c>
      <c r="N75" s="20">
        <v>85.125</v>
      </c>
      <c r="O75" s="20">
        <v>1703</v>
      </c>
      <c r="P75" s="20">
        <v>20</v>
      </c>
      <c r="Q75" s="20">
        <v>85.2</v>
      </c>
      <c r="R75" s="414">
        <v>648</v>
      </c>
      <c r="S75" s="378">
        <v>8</v>
      </c>
      <c r="T75" s="415">
        <v>81</v>
      </c>
      <c r="U75" s="378">
        <v>1396</v>
      </c>
      <c r="V75" s="378">
        <v>16</v>
      </c>
      <c r="W75" s="378">
        <v>87.25</v>
      </c>
      <c r="X75" s="378">
        <v>1492</v>
      </c>
      <c r="Y75" s="416">
        <v>17</v>
      </c>
      <c r="Z75" s="21"/>
      <c r="AA75" s="241">
        <v>509700</v>
      </c>
      <c r="AB75" s="417">
        <v>100.28571428571429</v>
      </c>
      <c r="AC75" s="417">
        <v>86.333333333333329</v>
      </c>
      <c r="AD75" s="20">
        <v>145</v>
      </c>
      <c r="AE75" s="20">
        <v>7</v>
      </c>
      <c r="AF75" s="20">
        <v>702</v>
      </c>
      <c r="AH75" s="379"/>
      <c r="AI75" s="378"/>
      <c r="AJ75" s="378"/>
      <c r="AK75" s="378"/>
      <c r="AL75" s="378"/>
      <c r="AM75" s="378"/>
      <c r="AN75" s="21"/>
      <c r="AO75" s="418"/>
      <c r="AP75" s="378"/>
      <c r="AQ75" s="378"/>
      <c r="AR75" s="378"/>
      <c r="AS75" s="378"/>
      <c r="AT75" s="378"/>
      <c r="AU75" s="21"/>
      <c r="AV75" s="418"/>
      <c r="AW75" s="378"/>
      <c r="AX75" s="378"/>
      <c r="AY75" s="378"/>
      <c r="AZ75" s="378"/>
      <c r="BA75" s="378"/>
      <c r="BB75" s="21"/>
    </row>
    <row r="76" spans="1:54" x14ac:dyDescent="0.3">
      <c r="A76" s="21" t="s">
        <v>1142</v>
      </c>
      <c r="B76" s="21" t="s">
        <v>26</v>
      </c>
      <c r="C76" s="21" t="s">
        <v>26</v>
      </c>
      <c r="D76" s="299" t="s">
        <v>1998</v>
      </c>
      <c r="E76" s="299" t="s">
        <v>10</v>
      </c>
      <c r="F76" s="299" t="s">
        <v>10</v>
      </c>
      <c r="G76" s="299" t="s">
        <v>1998</v>
      </c>
      <c r="H76" s="241">
        <v>251100</v>
      </c>
      <c r="I76" s="20">
        <v>114</v>
      </c>
      <c r="J76" s="20">
        <v>2</v>
      </c>
      <c r="K76" s="417">
        <v>57</v>
      </c>
      <c r="L76" s="243">
        <v>114</v>
      </c>
      <c r="M76" s="20">
        <v>2</v>
      </c>
      <c r="N76" s="20">
        <v>57</v>
      </c>
      <c r="O76" s="20">
        <v>889</v>
      </c>
      <c r="P76" s="20">
        <v>16</v>
      </c>
      <c r="Q76" s="20">
        <v>55.6</v>
      </c>
      <c r="R76" s="414">
        <v>113</v>
      </c>
      <c r="S76" s="378">
        <v>3</v>
      </c>
      <c r="T76" s="415">
        <v>37.700000000000003</v>
      </c>
      <c r="U76" s="378">
        <v>1034</v>
      </c>
      <c r="V76" s="378">
        <v>19</v>
      </c>
      <c r="W76" s="378">
        <v>54.42</v>
      </c>
      <c r="X76" s="378">
        <v>1192</v>
      </c>
      <c r="Y76" s="416">
        <v>20</v>
      </c>
      <c r="Z76" s="21"/>
      <c r="AA76" s="241">
        <v>251100</v>
      </c>
      <c r="AB76" s="417">
        <v>0</v>
      </c>
      <c r="AC76" s="417">
        <v>0</v>
      </c>
      <c r="AD76" s="20">
        <v>47</v>
      </c>
      <c r="AE76" s="20">
        <v>0</v>
      </c>
      <c r="AF76" s="20">
        <v>0</v>
      </c>
      <c r="AH76" s="379"/>
      <c r="AI76" s="378"/>
      <c r="AJ76" s="378"/>
      <c r="AK76" s="378"/>
      <c r="AL76" s="378"/>
      <c r="AM76" s="378"/>
      <c r="AN76" s="21"/>
      <c r="AO76" s="418"/>
      <c r="AP76" s="378"/>
      <c r="AQ76" s="378"/>
      <c r="AR76" s="378"/>
      <c r="AS76" s="378"/>
      <c r="AT76" s="378"/>
      <c r="AU76" s="21"/>
      <c r="AV76" s="418"/>
      <c r="AW76" s="378"/>
      <c r="AX76" s="378"/>
      <c r="AY76" s="378"/>
      <c r="AZ76" s="378"/>
      <c r="BA76" s="378"/>
      <c r="BB76" s="21"/>
    </row>
    <row r="77" spans="1:54" x14ac:dyDescent="0.3">
      <c r="A77" s="21" t="s">
        <v>1143</v>
      </c>
      <c r="B77" s="21" t="s">
        <v>2</v>
      </c>
      <c r="C77" s="21" t="s">
        <v>2</v>
      </c>
      <c r="D77" s="299" t="s">
        <v>1998</v>
      </c>
      <c r="E77" s="435" t="s">
        <v>10</v>
      </c>
      <c r="F77" s="299" t="s">
        <v>1972</v>
      </c>
      <c r="G77" s="299" t="s">
        <v>38</v>
      </c>
      <c r="H77" s="241">
        <v>294800</v>
      </c>
      <c r="I77" s="20">
        <v>357</v>
      </c>
      <c r="J77" s="20">
        <v>6</v>
      </c>
      <c r="K77" s="417">
        <v>59.5</v>
      </c>
      <c r="L77" s="243">
        <v>357</v>
      </c>
      <c r="M77" s="20">
        <v>6</v>
      </c>
      <c r="N77" s="20">
        <v>59.5</v>
      </c>
      <c r="O77" s="20">
        <v>203</v>
      </c>
      <c r="P77" s="20">
        <v>5</v>
      </c>
      <c r="Q77" s="20">
        <v>40.6</v>
      </c>
      <c r="R77" s="414">
        <v>68</v>
      </c>
      <c r="S77" s="378">
        <v>2</v>
      </c>
      <c r="T77" s="415">
        <v>34</v>
      </c>
      <c r="U77" s="378">
        <v>0</v>
      </c>
      <c r="V77" s="378">
        <v>0</v>
      </c>
      <c r="W77" s="378">
        <v>0</v>
      </c>
      <c r="X77" s="378">
        <v>0</v>
      </c>
      <c r="Y77" s="416">
        <v>0</v>
      </c>
      <c r="Z77" s="21"/>
      <c r="AA77" s="241">
        <v>294800</v>
      </c>
      <c r="AB77" s="417">
        <v>0</v>
      </c>
      <c r="AC77" s="417">
        <v>0</v>
      </c>
      <c r="AD77" s="20">
        <v>56</v>
      </c>
      <c r="AE77" s="20">
        <v>0</v>
      </c>
      <c r="AF77" s="20">
        <v>0</v>
      </c>
      <c r="AH77" s="379"/>
      <c r="AI77" s="378"/>
      <c r="AJ77" s="378"/>
      <c r="AK77" s="378"/>
      <c r="AL77" s="378"/>
      <c r="AM77" s="378"/>
      <c r="AN77" s="63"/>
      <c r="AO77" s="418"/>
      <c r="AP77" s="378"/>
      <c r="AQ77" s="378"/>
      <c r="AR77" s="378"/>
      <c r="AS77" s="378"/>
      <c r="AT77" s="378"/>
      <c r="AU77" s="63"/>
      <c r="AV77" s="418"/>
      <c r="AW77" s="378"/>
      <c r="AX77" s="378"/>
      <c r="AY77" s="378"/>
      <c r="AZ77" s="378"/>
      <c r="BA77" s="378"/>
      <c r="BB77" s="63"/>
    </row>
    <row r="78" spans="1:54" x14ac:dyDescent="0.3">
      <c r="A78" s="199" t="s">
        <v>1887</v>
      </c>
      <c r="B78" s="199" t="s">
        <v>12</v>
      </c>
      <c r="C78" s="199" t="s">
        <v>1020</v>
      </c>
      <c r="D78" s="441" t="s">
        <v>1020</v>
      </c>
      <c r="E78" s="441" t="s">
        <v>10</v>
      </c>
      <c r="F78" s="441" t="s">
        <v>1020</v>
      </c>
      <c r="G78" s="441" t="s">
        <v>1020</v>
      </c>
      <c r="H78" s="245">
        <v>117300</v>
      </c>
      <c r="I78" s="246" t="s">
        <v>1020</v>
      </c>
      <c r="J78" s="246" t="s">
        <v>1020</v>
      </c>
      <c r="K78" s="442" t="s">
        <v>1020</v>
      </c>
      <c r="L78" s="322" t="s">
        <v>1020</v>
      </c>
      <c r="M78" s="246" t="s">
        <v>1020</v>
      </c>
      <c r="N78" s="246" t="s">
        <v>1020</v>
      </c>
      <c r="O78" s="246" t="s">
        <v>1020</v>
      </c>
      <c r="P78" s="246" t="s">
        <v>1020</v>
      </c>
      <c r="Q78" s="246" t="s">
        <v>1020</v>
      </c>
      <c r="R78" s="443" t="s">
        <v>1020</v>
      </c>
      <c r="S78" s="444" t="s">
        <v>1020</v>
      </c>
      <c r="T78" s="445" t="s">
        <v>1020</v>
      </c>
      <c r="U78" s="444" t="s">
        <v>1020</v>
      </c>
      <c r="V78" s="444" t="s">
        <v>1020</v>
      </c>
      <c r="W78" s="444" t="s">
        <v>1020</v>
      </c>
      <c r="X78" s="444" t="s">
        <v>1020</v>
      </c>
      <c r="Y78" s="446" t="s">
        <v>1020</v>
      </c>
      <c r="Z78" s="246"/>
      <c r="AA78" s="245">
        <v>117300</v>
      </c>
      <c r="AB78" s="442">
        <v>0</v>
      </c>
      <c r="AC78" s="442">
        <v>0</v>
      </c>
      <c r="AD78" s="246">
        <v>22</v>
      </c>
      <c r="AE78" s="246">
        <v>0</v>
      </c>
      <c r="AF78" s="246">
        <v>0</v>
      </c>
      <c r="AH78" s="379"/>
      <c r="AI78" s="378"/>
      <c r="AJ78" s="378"/>
      <c r="AK78" s="378"/>
      <c r="AL78" s="378"/>
      <c r="AM78" s="378"/>
      <c r="AN78" s="25"/>
      <c r="AO78" s="418"/>
      <c r="AP78" s="378"/>
      <c r="AQ78" s="378"/>
      <c r="AR78" s="378"/>
      <c r="AS78" s="378"/>
      <c r="AT78" s="378"/>
      <c r="AU78" s="25"/>
      <c r="AV78" s="418"/>
      <c r="AW78" s="378"/>
      <c r="AX78" s="378"/>
      <c r="AY78" s="378"/>
      <c r="AZ78" s="378"/>
      <c r="BA78" s="378"/>
      <c r="BB78" s="25"/>
    </row>
    <row r="79" spans="1:54" x14ac:dyDescent="0.3">
      <c r="A79" s="21" t="s">
        <v>1144</v>
      </c>
      <c r="B79" s="21" t="s">
        <v>23</v>
      </c>
      <c r="C79" s="21" t="s">
        <v>23</v>
      </c>
      <c r="D79" s="299" t="s">
        <v>1998</v>
      </c>
      <c r="E79" s="299" t="s">
        <v>10</v>
      </c>
      <c r="F79" s="299" t="s">
        <v>10</v>
      </c>
      <c r="G79" s="299" t="s">
        <v>1998</v>
      </c>
      <c r="H79" s="241">
        <v>469800</v>
      </c>
      <c r="I79" s="20">
        <v>1792</v>
      </c>
      <c r="J79" s="20">
        <v>21</v>
      </c>
      <c r="K79" s="417">
        <v>85.333333333333329</v>
      </c>
      <c r="L79" s="243">
        <v>1792</v>
      </c>
      <c r="M79" s="20">
        <v>21</v>
      </c>
      <c r="N79" s="20">
        <v>85.333333333333329</v>
      </c>
      <c r="O79" s="20">
        <v>1910</v>
      </c>
      <c r="P79" s="20">
        <v>22</v>
      </c>
      <c r="Q79" s="20">
        <v>86.8</v>
      </c>
      <c r="R79" s="414">
        <v>0</v>
      </c>
      <c r="S79" s="378">
        <v>0</v>
      </c>
      <c r="T79" s="415">
        <v>0</v>
      </c>
      <c r="U79" s="378">
        <v>723</v>
      </c>
      <c r="V79" s="378">
        <v>10</v>
      </c>
      <c r="W79" s="378">
        <v>72.3</v>
      </c>
      <c r="X79" s="378">
        <v>0</v>
      </c>
      <c r="Y79" s="416">
        <v>0</v>
      </c>
      <c r="Z79" s="21"/>
      <c r="AA79" s="241">
        <v>456100</v>
      </c>
      <c r="AB79" s="417">
        <v>83.75</v>
      </c>
      <c r="AC79" s="417">
        <v>103.66666666666667</v>
      </c>
      <c r="AD79" s="20">
        <v>81</v>
      </c>
      <c r="AE79" s="20">
        <v>8</v>
      </c>
      <c r="AF79" s="20">
        <v>670</v>
      </c>
      <c r="AH79" s="379"/>
      <c r="AI79" s="378"/>
      <c r="AJ79" s="378"/>
      <c r="AK79" s="378"/>
      <c r="AL79" s="378"/>
      <c r="AM79" s="378"/>
      <c r="AN79" s="63"/>
      <c r="AO79" s="418"/>
      <c r="AP79" s="378"/>
      <c r="AQ79" s="378"/>
      <c r="AR79" s="378"/>
      <c r="AS79" s="378"/>
      <c r="AT79" s="378"/>
      <c r="AU79" s="63"/>
      <c r="AV79" s="418"/>
      <c r="AW79" s="378"/>
      <c r="AX79" s="378"/>
      <c r="AY79" s="378"/>
      <c r="AZ79" s="378"/>
      <c r="BA79" s="378"/>
      <c r="BB79" s="63"/>
    </row>
    <row r="80" spans="1:54" x14ac:dyDescent="0.3">
      <c r="A80" s="199" t="s">
        <v>1889</v>
      </c>
      <c r="B80" s="199" t="s">
        <v>22</v>
      </c>
      <c r="C80" s="199" t="s">
        <v>1020</v>
      </c>
      <c r="D80" s="441" t="s">
        <v>1020</v>
      </c>
      <c r="E80" s="441" t="s">
        <v>1972</v>
      </c>
      <c r="F80" s="441" t="s">
        <v>1020</v>
      </c>
      <c r="G80" s="441" t="s">
        <v>1020</v>
      </c>
      <c r="H80" s="245">
        <v>102400</v>
      </c>
      <c r="I80" s="246" t="s">
        <v>1020</v>
      </c>
      <c r="J80" s="246" t="s">
        <v>1020</v>
      </c>
      <c r="K80" s="442" t="s">
        <v>1020</v>
      </c>
      <c r="L80" s="322" t="s">
        <v>1020</v>
      </c>
      <c r="M80" s="246" t="s">
        <v>1020</v>
      </c>
      <c r="N80" s="246" t="s">
        <v>1020</v>
      </c>
      <c r="O80" s="246" t="s">
        <v>1020</v>
      </c>
      <c r="P80" s="246" t="s">
        <v>1020</v>
      </c>
      <c r="Q80" s="246" t="s">
        <v>1020</v>
      </c>
      <c r="R80" s="443" t="s">
        <v>1020</v>
      </c>
      <c r="S80" s="444" t="s">
        <v>1020</v>
      </c>
      <c r="T80" s="445" t="s">
        <v>1020</v>
      </c>
      <c r="U80" s="444" t="s">
        <v>1020</v>
      </c>
      <c r="V80" s="444" t="s">
        <v>1020</v>
      </c>
      <c r="W80" s="444" t="s">
        <v>1020</v>
      </c>
      <c r="X80" s="444" t="s">
        <v>1020</v>
      </c>
      <c r="Y80" s="446" t="s">
        <v>1020</v>
      </c>
      <c r="Z80" s="199"/>
      <c r="AA80" s="245">
        <v>102400</v>
      </c>
      <c r="AB80" s="442">
        <v>51</v>
      </c>
      <c r="AC80" s="442">
        <v>51</v>
      </c>
      <c r="AD80" s="246">
        <v>-12</v>
      </c>
      <c r="AE80" s="246">
        <v>1</v>
      </c>
      <c r="AF80" s="246">
        <v>51</v>
      </c>
      <c r="AH80" s="418"/>
      <c r="AI80" s="378"/>
      <c r="AJ80" s="378"/>
      <c r="AK80" s="378"/>
      <c r="AL80" s="378"/>
      <c r="AM80" s="378"/>
      <c r="AN80" s="63"/>
      <c r="AO80" s="418"/>
      <c r="AP80" s="378"/>
      <c r="AQ80" s="378"/>
      <c r="AR80" s="378"/>
      <c r="AS80" s="378"/>
      <c r="AT80" s="378"/>
      <c r="AU80" s="63"/>
      <c r="AV80" s="418"/>
      <c r="AW80" s="378"/>
      <c r="AX80" s="378"/>
      <c r="AY80" s="378"/>
      <c r="AZ80" s="378"/>
      <c r="BA80" s="378"/>
      <c r="BB80" s="63"/>
    </row>
    <row r="81" spans="1:54" x14ac:dyDescent="0.3">
      <c r="A81" s="21" t="s">
        <v>1146</v>
      </c>
      <c r="B81" s="21" t="s">
        <v>23</v>
      </c>
      <c r="C81" s="21" t="s">
        <v>23</v>
      </c>
      <c r="D81" s="299" t="s">
        <v>1998</v>
      </c>
      <c r="E81" s="299" t="s">
        <v>10</v>
      </c>
      <c r="F81" s="299" t="s">
        <v>10</v>
      </c>
      <c r="G81" s="299" t="s">
        <v>1998</v>
      </c>
      <c r="H81" s="241">
        <v>345500</v>
      </c>
      <c r="I81" s="20">
        <v>502</v>
      </c>
      <c r="J81" s="20">
        <v>8</v>
      </c>
      <c r="K81" s="417">
        <v>62.75</v>
      </c>
      <c r="L81" s="243">
        <v>502</v>
      </c>
      <c r="M81" s="20">
        <v>8</v>
      </c>
      <c r="N81" s="20">
        <v>62.75</v>
      </c>
      <c r="O81" s="20">
        <v>898</v>
      </c>
      <c r="P81" s="20">
        <v>14</v>
      </c>
      <c r="Q81" s="20">
        <v>64.099999999999994</v>
      </c>
      <c r="R81" s="414">
        <v>1721</v>
      </c>
      <c r="S81" s="378">
        <v>17</v>
      </c>
      <c r="T81" s="415">
        <v>101.2</v>
      </c>
      <c r="U81" s="378">
        <v>1760</v>
      </c>
      <c r="V81" s="378">
        <v>21</v>
      </c>
      <c r="W81" s="378">
        <v>83.81</v>
      </c>
      <c r="X81" s="378">
        <v>1835</v>
      </c>
      <c r="Y81" s="416">
        <v>22</v>
      </c>
      <c r="Z81" s="21"/>
      <c r="AA81" s="241">
        <v>345500</v>
      </c>
      <c r="AB81" s="417">
        <v>0</v>
      </c>
      <c r="AC81" s="417">
        <v>0</v>
      </c>
      <c r="AD81" s="20">
        <v>65</v>
      </c>
      <c r="AE81" s="20">
        <v>0</v>
      </c>
      <c r="AF81" s="20">
        <v>0</v>
      </c>
      <c r="AH81" s="418"/>
      <c r="AI81" s="378"/>
      <c r="AJ81" s="378"/>
      <c r="AK81" s="378"/>
      <c r="AL81" s="378"/>
      <c r="AM81" s="378"/>
      <c r="AN81" s="20"/>
      <c r="AO81" s="418"/>
      <c r="AP81" s="378"/>
      <c r="AQ81" s="378"/>
      <c r="AR81" s="378"/>
      <c r="AS81" s="378"/>
      <c r="AT81" s="378"/>
      <c r="AU81" s="20"/>
      <c r="AV81" s="418"/>
      <c r="AW81" s="378"/>
      <c r="AX81" s="378"/>
      <c r="AY81" s="378"/>
      <c r="AZ81" s="378"/>
      <c r="BA81" s="378"/>
      <c r="BB81" s="20"/>
    </row>
    <row r="82" spans="1:54" x14ac:dyDescent="0.3">
      <c r="A82" s="21" t="s">
        <v>903</v>
      </c>
      <c r="B82" s="437" t="s">
        <v>13</v>
      </c>
      <c r="C82" s="21" t="s">
        <v>3</v>
      </c>
      <c r="D82" s="299" t="s">
        <v>38</v>
      </c>
      <c r="E82" s="299" t="s">
        <v>1972</v>
      </c>
      <c r="F82" s="299" t="s">
        <v>1972</v>
      </c>
      <c r="G82" s="299" t="s">
        <v>1998</v>
      </c>
      <c r="H82" s="241">
        <v>596400</v>
      </c>
      <c r="I82" s="20">
        <v>2383</v>
      </c>
      <c r="J82" s="20">
        <v>22</v>
      </c>
      <c r="K82" s="417">
        <v>108.31818181818181</v>
      </c>
      <c r="L82" s="243">
        <v>2383</v>
      </c>
      <c r="M82" s="20">
        <v>22</v>
      </c>
      <c r="N82" s="20">
        <v>108.31818181818181</v>
      </c>
      <c r="O82" s="20">
        <v>1128</v>
      </c>
      <c r="P82" s="20">
        <v>11</v>
      </c>
      <c r="Q82" s="20">
        <v>102.5</v>
      </c>
      <c r="R82" s="414">
        <v>1147</v>
      </c>
      <c r="S82" s="378">
        <v>11</v>
      </c>
      <c r="T82" s="415">
        <v>104.3</v>
      </c>
      <c r="U82" s="378">
        <v>2562</v>
      </c>
      <c r="V82" s="378">
        <v>22</v>
      </c>
      <c r="W82" s="378">
        <v>116.45</v>
      </c>
      <c r="X82" s="378">
        <v>1807</v>
      </c>
      <c r="Y82" s="416">
        <v>19</v>
      </c>
      <c r="Z82" s="21"/>
      <c r="AA82" s="241">
        <v>595100</v>
      </c>
      <c r="AB82" s="417">
        <v>114</v>
      </c>
      <c r="AC82" s="417">
        <v>120.66666666666667</v>
      </c>
      <c r="AD82" s="20">
        <v>79</v>
      </c>
      <c r="AE82" s="20">
        <v>8</v>
      </c>
      <c r="AF82" s="20">
        <v>912</v>
      </c>
      <c r="AH82" s="379"/>
      <c r="AI82" s="378"/>
      <c r="AJ82" s="378"/>
      <c r="AK82" s="378"/>
      <c r="AL82" s="378"/>
      <c r="AM82" s="378"/>
      <c r="AN82" s="21"/>
      <c r="AO82" s="418"/>
      <c r="AP82" s="378"/>
      <c r="AQ82" s="378"/>
      <c r="AR82" s="378"/>
      <c r="AS82" s="378"/>
      <c r="AT82" s="378"/>
      <c r="AU82" s="21"/>
      <c r="AV82" s="418"/>
      <c r="AW82" s="378"/>
      <c r="AX82" s="378"/>
      <c r="AY82" s="378"/>
      <c r="AZ82" s="378"/>
      <c r="BA82" s="378"/>
      <c r="BB82" s="21"/>
    </row>
    <row r="83" spans="1:54" x14ac:dyDescent="0.3">
      <c r="A83" s="21" t="s">
        <v>1148</v>
      </c>
      <c r="B83" s="21" t="s">
        <v>21</v>
      </c>
      <c r="C83" s="21" t="s">
        <v>21</v>
      </c>
      <c r="D83" s="299" t="s">
        <v>1998</v>
      </c>
      <c r="E83" s="299" t="s">
        <v>10</v>
      </c>
      <c r="F83" s="299" t="s">
        <v>10</v>
      </c>
      <c r="G83" s="299" t="s">
        <v>1998</v>
      </c>
      <c r="H83" s="241">
        <v>322100</v>
      </c>
      <c r="I83" s="20">
        <v>260</v>
      </c>
      <c r="J83" s="20">
        <v>4</v>
      </c>
      <c r="K83" s="417">
        <v>65</v>
      </c>
      <c r="L83" s="243">
        <v>260</v>
      </c>
      <c r="M83" s="20">
        <v>4</v>
      </c>
      <c r="N83" s="20">
        <v>65</v>
      </c>
      <c r="O83" s="20">
        <v>1106</v>
      </c>
      <c r="P83" s="20">
        <v>12</v>
      </c>
      <c r="Q83" s="20">
        <v>92.2</v>
      </c>
      <c r="R83" s="414">
        <v>92</v>
      </c>
      <c r="S83" s="378">
        <v>1</v>
      </c>
      <c r="T83" s="415">
        <v>92</v>
      </c>
      <c r="U83" s="378">
        <v>1675</v>
      </c>
      <c r="V83" s="378">
        <v>18</v>
      </c>
      <c r="W83" s="378">
        <v>93.06</v>
      </c>
      <c r="X83" s="378">
        <v>1288</v>
      </c>
      <c r="Y83" s="416">
        <v>16</v>
      </c>
      <c r="Z83" s="21"/>
      <c r="AA83" s="241">
        <v>322100</v>
      </c>
      <c r="AB83" s="417">
        <v>0</v>
      </c>
      <c r="AC83" s="417">
        <v>0</v>
      </c>
      <c r="AD83" s="20">
        <v>61</v>
      </c>
      <c r="AE83" s="20">
        <v>0</v>
      </c>
      <c r="AF83" s="20">
        <v>0</v>
      </c>
      <c r="AH83" s="418"/>
      <c r="AI83" s="378"/>
      <c r="AJ83" s="378"/>
      <c r="AK83" s="378"/>
      <c r="AL83" s="378"/>
      <c r="AM83" s="378"/>
      <c r="AN83" s="63"/>
      <c r="AO83" s="418"/>
      <c r="AP83" s="378"/>
      <c r="AQ83" s="378"/>
      <c r="AR83" s="378"/>
      <c r="AS83" s="378"/>
      <c r="AT83" s="378"/>
      <c r="AU83" s="63"/>
      <c r="AV83" s="418"/>
      <c r="AW83" s="378"/>
      <c r="AX83" s="378"/>
      <c r="AY83" s="378"/>
      <c r="AZ83" s="378"/>
      <c r="BA83" s="378"/>
      <c r="BB83" s="63"/>
    </row>
    <row r="84" spans="1:54" x14ac:dyDescent="0.3">
      <c r="A84" s="21" t="s">
        <v>1648</v>
      </c>
      <c r="B84" s="21" t="s">
        <v>15</v>
      </c>
      <c r="C84" s="21" t="s">
        <v>15</v>
      </c>
      <c r="D84" s="299" t="s">
        <v>1998</v>
      </c>
      <c r="E84" s="435" t="s">
        <v>10</v>
      </c>
      <c r="F84" s="299" t="s">
        <v>1972</v>
      </c>
      <c r="G84" s="299" t="s">
        <v>38</v>
      </c>
      <c r="H84" s="241">
        <v>354000</v>
      </c>
      <c r="I84" s="20">
        <v>1286</v>
      </c>
      <c r="J84" s="20">
        <v>20</v>
      </c>
      <c r="K84" s="417">
        <v>64.3</v>
      </c>
      <c r="L84" s="243">
        <v>1286</v>
      </c>
      <c r="M84" s="20">
        <v>20</v>
      </c>
      <c r="N84" s="20">
        <v>64.3</v>
      </c>
      <c r="O84" s="20">
        <v>365</v>
      </c>
      <c r="P84" s="20">
        <v>6</v>
      </c>
      <c r="Q84" s="20">
        <v>60.8</v>
      </c>
      <c r="R84" s="414">
        <v>0</v>
      </c>
      <c r="S84" s="378">
        <v>0</v>
      </c>
      <c r="T84" s="415">
        <v>0</v>
      </c>
      <c r="U84" s="378">
        <v>0</v>
      </c>
      <c r="V84" s="378">
        <v>0</v>
      </c>
      <c r="W84" s="378">
        <v>0</v>
      </c>
      <c r="X84" s="378">
        <v>0</v>
      </c>
      <c r="Y84" s="416">
        <v>0</v>
      </c>
      <c r="Z84" s="298"/>
      <c r="AA84" s="241">
        <v>325800</v>
      </c>
      <c r="AB84" s="417">
        <v>68.285714285714292</v>
      </c>
      <c r="AC84" s="417">
        <v>56.666666666666664</v>
      </c>
      <c r="AD84" s="20">
        <v>86</v>
      </c>
      <c r="AE84" s="20">
        <v>7</v>
      </c>
      <c r="AF84" s="20">
        <v>478</v>
      </c>
      <c r="AH84" s="379"/>
      <c r="AI84" s="378"/>
      <c r="AJ84" s="378"/>
      <c r="AK84" s="378"/>
      <c r="AL84" s="378"/>
      <c r="AM84" s="378"/>
      <c r="AN84" s="21"/>
      <c r="AO84" s="418"/>
      <c r="AP84" s="378"/>
      <c r="AQ84" s="378"/>
      <c r="AR84" s="378"/>
      <c r="AS84" s="378"/>
      <c r="AT84" s="378"/>
      <c r="AU84" s="21"/>
      <c r="AV84" s="418"/>
      <c r="AW84" s="378"/>
      <c r="AX84" s="378"/>
      <c r="AY84" s="378"/>
      <c r="AZ84" s="378"/>
      <c r="BA84" s="378"/>
      <c r="BB84" s="21"/>
    </row>
    <row r="85" spans="1:54" x14ac:dyDescent="0.3">
      <c r="A85" s="21" t="s">
        <v>971</v>
      </c>
      <c r="B85" s="21" t="s">
        <v>23</v>
      </c>
      <c r="C85" s="21" t="s">
        <v>23</v>
      </c>
      <c r="D85" s="299" t="s">
        <v>1998</v>
      </c>
      <c r="E85" s="299" t="s">
        <v>10</v>
      </c>
      <c r="F85" s="299" t="s">
        <v>10</v>
      </c>
      <c r="G85" s="299" t="s">
        <v>1998</v>
      </c>
      <c r="H85" s="241">
        <v>282300</v>
      </c>
      <c r="I85" s="20">
        <v>496</v>
      </c>
      <c r="J85" s="20">
        <v>10</v>
      </c>
      <c r="K85" s="417">
        <v>49.6</v>
      </c>
      <c r="L85" s="243">
        <v>496</v>
      </c>
      <c r="M85" s="20">
        <v>10</v>
      </c>
      <c r="N85" s="20">
        <v>49.6</v>
      </c>
      <c r="O85" s="20">
        <v>647</v>
      </c>
      <c r="P85" s="20">
        <v>9</v>
      </c>
      <c r="Q85" s="20">
        <v>71.900000000000006</v>
      </c>
      <c r="R85" s="414">
        <v>964</v>
      </c>
      <c r="S85" s="378">
        <v>13</v>
      </c>
      <c r="T85" s="415">
        <v>74.2</v>
      </c>
      <c r="U85" s="378">
        <v>1479</v>
      </c>
      <c r="V85" s="378">
        <v>20</v>
      </c>
      <c r="W85" s="378">
        <v>73.95</v>
      </c>
      <c r="X85" s="378">
        <v>0</v>
      </c>
      <c r="Y85" s="416">
        <v>0</v>
      </c>
      <c r="Z85" s="298"/>
      <c r="AA85" s="241">
        <v>329700</v>
      </c>
      <c r="AB85" s="417">
        <v>62</v>
      </c>
      <c r="AC85" s="417">
        <v>49.666666666666664</v>
      </c>
      <c r="AD85" s="20">
        <v>110</v>
      </c>
      <c r="AE85" s="20">
        <v>7</v>
      </c>
      <c r="AF85" s="20">
        <v>434</v>
      </c>
      <c r="AG85" s="200"/>
      <c r="AH85" s="449"/>
      <c r="AI85" s="444"/>
      <c r="AJ85" s="444"/>
      <c r="AK85" s="444"/>
      <c r="AL85" s="444"/>
      <c r="AM85" s="444"/>
      <c r="AN85" s="199"/>
      <c r="AO85" s="450"/>
      <c r="AP85" s="444"/>
      <c r="AQ85" s="444"/>
      <c r="AR85" s="444"/>
      <c r="AS85" s="444"/>
      <c r="AT85" s="444"/>
      <c r="AU85" s="278"/>
      <c r="AV85" s="450"/>
      <c r="AW85" s="444"/>
      <c r="AX85" s="444"/>
      <c r="AY85" s="444"/>
      <c r="AZ85" s="444"/>
      <c r="BA85" s="444"/>
      <c r="BB85" s="278"/>
    </row>
    <row r="86" spans="1:54" x14ac:dyDescent="0.3">
      <c r="A86" s="199" t="s">
        <v>1512</v>
      </c>
      <c r="B86" s="199" t="s">
        <v>25</v>
      </c>
      <c r="C86" s="199" t="s">
        <v>25</v>
      </c>
      <c r="D86" s="441" t="s">
        <v>1998</v>
      </c>
      <c r="E86" s="441" t="s">
        <v>10</v>
      </c>
      <c r="F86" s="441" t="s">
        <v>10</v>
      </c>
      <c r="G86" s="441" t="s">
        <v>1998</v>
      </c>
      <c r="H86" s="245">
        <v>193800</v>
      </c>
      <c r="I86" s="246">
        <v>132</v>
      </c>
      <c r="J86" s="246">
        <v>3</v>
      </c>
      <c r="K86" s="442">
        <v>44</v>
      </c>
      <c r="L86" s="322">
        <v>132</v>
      </c>
      <c r="M86" s="246">
        <v>3</v>
      </c>
      <c r="N86" s="246">
        <v>44</v>
      </c>
      <c r="O86" s="246">
        <v>348</v>
      </c>
      <c r="P86" s="246">
        <v>7</v>
      </c>
      <c r="Q86" s="246">
        <v>49.7</v>
      </c>
      <c r="R86" s="443">
        <v>0</v>
      </c>
      <c r="S86" s="444">
        <v>0</v>
      </c>
      <c r="T86" s="445">
        <v>0</v>
      </c>
      <c r="U86" s="444">
        <v>0</v>
      </c>
      <c r="V86" s="444">
        <v>0</v>
      </c>
      <c r="W86" s="444">
        <v>0</v>
      </c>
      <c r="X86" s="444">
        <v>0</v>
      </c>
      <c r="Y86" s="446">
        <v>0</v>
      </c>
      <c r="Z86" s="372"/>
      <c r="AA86" s="245">
        <v>252400</v>
      </c>
      <c r="AB86" s="442">
        <v>58.8</v>
      </c>
      <c r="AC86" s="442">
        <v>53.333333333333336</v>
      </c>
      <c r="AD86" s="246">
        <v>31</v>
      </c>
      <c r="AE86" s="246">
        <v>5</v>
      </c>
      <c r="AF86" s="246">
        <v>294</v>
      </c>
      <c r="AH86" s="418"/>
      <c r="AI86" s="378"/>
      <c r="AJ86" s="378"/>
      <c r="AK86" s="378"/>
      <c r="AL86" s="378"/>
      <c r="AM86" s="378"/>
      <c r="AN86" s="20"/>
      <c r="AO86" s="418"/>
      <c r="AP86" s="378"/>
      <c r="AQ86" s="378"/>
      <c r="AR86" s="378"/>
      <c r="AS86" s="378"/>
      <c r="AT86" s="378"/>
      <c r="AU86" s="20"/>
      <c r="AV86" s="418"/>
      <c r="AW86" s="378"/>
      <c r="AX86" s="378"/>
      <c r="AY86" s="378"/>
      <c r="AZ86" s="378"/>
      <c r="BA86" s="378"/>
      <c r="BB86" s="20"/>
    </row>
    <row r="87" spans="1:54" x14ac:dyDescent="0.3">
      <c r="A87" s="21" t="s">
        <v>1153</v>
      </c>
      <c r="B87" s="21" t="s">
        <v>17</v>
      </c>
      <c r="C87" s="21" t="s">
        <v>17</v>
      </c>
      <c r="D87" s="299" t="s">
        <v>1998</v>
      </c>
      <c r="E87" s="299" t="s">
        <v>1971</v>
      </c>
      <c r="F87" s="299" t="s">
        <v>1971</v>
      </c>
      <c r="G87" s="299" t="s">
        <v>1998</v>
      </c>
      <c r="H87" s="241">
        <v>506500</v>
      </c>
      <c r="I87" s="20">
        <v>1932</v>
      </c>
      <c r="J87" s="20">
        <v>21</v>
      </c>
      <c r="K87" s="417">
        <v>92</v>
      </c>
      <c r="L87" s="243">
        <v>1932</v>
      </c>
      <c r="M87" s="20">
        <v>21</v>
      </c>
      <c r="N87" s="20">
        <v>92</v>
      </c>
      <c r="O87" s="20">
        <v>1611</v>
      </c>
      <c r="P87" s="20">
        <v>18</v>
      </c>
      <c r="Q87" s="20">
        <v>89.5</v>
      </c>
      <c r="R87" s="414">
        <v>1342</v>
      </c>
      <c r="S87" s="378">
        <v>16</v>
      </c>
      <c r="T87" s="415">
        <v>83.9</v>
      </c>
      <c r="U87" s="378">
        <v>1734</v>
      </c>
      <c r="V87" s="378">
        <v>20</v>
      </c>
      <c r="W87" s="378">
        <v>86.7</v>
      </c>
      <c r="X87" s="378">
        <v>1285</v>
      </c>
      <c r="Y87" s="416">
        <v>18</v>
      </c>
      <c r="Z87" s="21"/>
      <c r="AA87" s="241">
        <v>487600</v>
      </c>
      <c r="AB87" s="417">
        <v>80.5</v>
      </c>
      <c r="AC87" s="417">
        <v>87.333333333333329</v>
      </c>
      <c r="AD87" s="20">
        <v>107</v>
      </c>
      <c r="AE87" s="20">
        <v>4</v>
      </c>
      <c r="AF87" s="20">
        <v>322</v>
      </c>
      <c r="AH87" s="379"/>
      <c r="AI87" s="378"/>
      <c r="AJ87" s="378"/>
      <c r="AK87" s="378"/>
      <c r="AL87" s="378"/>
      <c r="AM87" s="378"/>
      <c r="AN87" s="203"/>
      <c r="AO87" s="418"/>
      <c r="AP87" s="378"/>
      <c r="AQ87" s="378"/>
      <c r="AR87" s="378"/>
      <c r="AS87" s="378"/>
      <c r="AT87" s="378"/>
      <c r="AU87" s="203"/>
      <c r="AV87" s="418"/>
      <c r="AW87" s="378"/>
      <c r="AX87" s="378"/>
      <c r="AY87" s="378"/>
      <c r="AZ87" s="378"/>
      <c r="BA87" s="378"/>
      <c r="BB87" s="203"/>
    </row>
    <row r="88" spans="1:54" x14ac:dyDescent="0.3">
      <c r="A88" s="21" t="s">
        <v>1650</v>
      </c>
      <c r="B88" s="21" t="s">
        <v>16</v>
      </c>
      <c r="C88" s="21" t="s">
        <v>16</v>
      </c>
      <c r="D88" s="299" t="s">
        <v>1998</v>
      </c>
      <c r="E88" s="299" t="s">
        <v>10</v>
      </c>
      <c r="F88" s="299" t="s">
        <v>10</v>
      </c>
      <c r="G88" s="299" t="s">
        <v>1998</v>
      </c>
      <c r="H88" s="241">
        <v>230100</v>
      </c>
      <c r="I88" s="20">
        <v>209</v>
      </c>
      <c r="J88" s="20">
        <v>4</v>
      </c>
      <c r="K88" s="417">
        <v>52.25</v>
      </c>
      <c r="L88" s="243">
        <v>209</v>
      </c>
      <c r="M88" s="20">
        <v>4</v>
      </c>
      <c r="N88" s="20">
        <v>52.25</v>
      </c>
      <c r="O88" s="20">
        <v>0</v>
      </c>
      <c r="P88" s="20">
        <v>0</v>
      </c>
      <c r="Q88" s="20">
        <v>0</v>
      </c>
      <c r="R88" s="414">
        <v>0</v>
      </c>
      <c r="S88" s="378">
        <v>0</v>
      </c>
      <c r="T88" s="415">
        <v>0</v>
      </c>
      <c r="U88" s="378">
        <v>0</v>
      </c>
      <c r="V88" s="378">
        <v>0</v>
      </c>
      <c r="W88" s="378">
        <v>0</v>
      </c>
      <c r="X88" s="378">
        <v>0</v>
      </c>
      <c r="Y88" s="416">
        <v>0</v>
      </c>
      <c r="Z88" s="298"/>
      <c r="AA88" s="241">
        <v>230100</v>
      </c>
      <c r="AB88" s="417">
        <v>38.5</v>
      </c>
      <c r="AC88" s="417">
        <v>38.5</v>
      </c>
      <c r="AD88" s="20">
        <v>53</v>
      </c>
      <c r="AE88" s="20">
        <v>2</v>
      </c>
      <c r="AF88" s="20">
        <v>77</v>
      </c>
      <c r="AH88" s="418"/>
      <c r="AI88" s="378"/>
      <c r="AJ88" s="378"/>
      <c r="AK88" s="378"/>
      <c r="AL88" s="378"/>
      <c r="AM88" s="378"/>
      <c r="AN88" s="20"/>
      <c r="AO88" s="418"/>
      <c r="AP88" s="378"/>
      <c r="AQ88" s="378"/>
      <c r="AR88" s="378"/>
      <c r="AS88" s="378"/>
      <c r="AT88" s="378"/>
      <c r="AU88" s="20"/>
      <c r="AV88" s="418"/>
      <c r="AW88" s="378"/>
      <c r="AX88" s="378"/>
      <c r="AY88" s="378"/>
      <c r="AZ88" s="378"/>
      <c r="BA88" s="378"/>
      <c r="BB88" s="20"/>
    </row>
    <row r="89" spans="1:54" x14ac:dyDescent="0.3">
      <c r="A89" s="199" t="s">
        <v>1652</v>
      </c>
      <c r="B89" s="199" t="s">
        <v>19</v>
      </c>
      <c r="C89" s="199" t="s">
        <v>19</v>
      </c>
      <c r="D89" s="441" t="s">
        <v>1998</v>
      </c>
      <c r="E89" s="435" t="s">
        <v>1971</v>
      </c>
      <c r="F89" s="441" t="s">
        <v>9</v>
      </c>
      <c r="G89" s="441" t="s">
        <v>38</v>
      </c>
      <c r="H89" s="245">
        <v>123900</v>
      </c>
      <c r="I89" s="246">
        <v>0</v>
      </c>
      <c r="J89" s="246">
        <v>0</v>
      </c>
      <c r="K89" s="442" t="s">
        <v>1020</v>
      </c>
      <c r="L89" s="322">
        <v>0</v>
      </c>
      <c r="M89" s="246">
        <v>0</v>
      </c>
      <c r="N89" s="246">
        <v>0</v>
      </c>
      <c r="O89" s="246">
        <v>0</v>
      </c>
      <c r="P89" s="246">
        <v>0</v>
      </c>
      <c r="Q89" s="246">
        <v>0</v>
      </c>
      <c r="R89" s="443">
        <v>0</v>
      </c>
      <c r="S89" s="444">
        <v>0</v>
      </c>
      <c r="T89" s="445">
        <v>0</v>
      </c>
      <c r="U89" s="444">
        <v>0</v>
      </c>
      <c r="V89" s="444">
        <v>0</v>
      </c>
      <c r="W89" s="444">
        <v>0</v>
      </c>
      <c r="X89" s="444">
        <v>0</v>
      </c>
      <c r="Y89" s="446">
        <v>0</v>
      </c>
      <c r="Z89" s="199"/>
      <c r="AA89" s="245">
        <v>123900</v>
      </c>
      <c r="AB89" s="442">
        <v>0</v>
      </c>
      <c r="AC89" s="442">
        <v>0</v>
      </c>
      <c r="AD89" s="246">
        <v>23</v>
      </c>
      <c r="AE89" s="246">
        <v>0</v>
      </c>
      <c r="AF89" s="246">
        <v>0</v>
      </c>
      <c r="AH89" s="379"/>
      <c r="AI89" s="378"/>
      <c r="AJ89" s="378"/>
      <c r="AK89" s="378"/>
      <c r="AL89" s="378"/>
      <c r="AM89" s="378"/>
      <c r="AN89" s="25"/>
      <c r="AO89" s="418"/>
      <c r="AP89" s="378"/>
      <c r="AQ89" s="378"/>
      <c r="AR89" s="378"/>
      <c r="AS89" s="378"/>
      <c r="AT89" s="378"/>
      <c r="AU89" s="25"/>
      <c r="AV89" s="418"/>
      <c r="AW89" s="378"/>
      <c r="AX89" s="378"/>
      <c r="AY89" s="378"/>
      <c r="AZ89" s="378"/>
      <c r="BA89" s="378"/>
      <c r="BB89" s="25"/>
    </row>
    <row r="90" spans="1:54" x14ac:dyDescent="0.3">
      <c r="A90" s="21" t="s">
        <v>1159</v>
      </c>
      <c r="B90" s="21" t="s">
        <v>23</v>
      </c>
      <c r="C90" s="21" t="s">
        <v>23</v>
      </c>
      <c r="D90" s="299" t="s">
        <v>1998</v>
      </c>
      <c r="E90" s="435" t="s">
        <v>1971</v>
      </c>
      <c r="F90" s="299" t="s">
        <v>1972</v>
      </c>
      <c r="G90" s="299" t="s">
        <v>38</v>
      </c>
      <c r="H90" s="241">
        <v>403300</v>
      </c>
      <c r="I90" s="20">
        <v>1172</v>
      </c>
      <c r="J90" s="20">
        <v>16</v>
      </c>
      <c r="K90" s="417">
        <v>73.25</v>
      </c>
      <c r="L90" s="243">
        <v>1172</v>
      </c>
      <c r="M90" s="20">
        <v>16</v>
      </c>
      <c r="N90" s="20">
        <v>73.25</v>
      </c>
      <c r="O90" s="20">
        <v>482</v>
      </c>
      <c r="P90" s="20">
        <v>10</v>
      </c>
      <c r="Q90" s="20">
        <v>48.2</v>
      </c>
      <c r="R90" s="414">
        <v>633</v>
      </c>
      <c r="S90" s="378">
        <v>11</v>
      </c>
      <c r="T90" s="415">
        <v>57.5</v>
      </c>
      <c r="U90" s="378">
        <v>340</v>
      </c>
      <c r="V90" s="378">
        <v>7</v>
      </c>
      <c r="W90" s="378">
        <v>48.57</v>
      </c>
      <c r="X90" s="378">
        <v>222</v>
      </c>
      <c r="Y90" s="416">
        <v>5</v>
      </c>
      <c r="Z90" s="21"/>
      <c r="AA90" s="241">
        <v>383400</v>
      </c>
      <c r="AB90" s="417">
        <v>73</v>
      </c>
      <c r="AC90" s="417">
        <v>63</v>
      </c>
      <c r="AD90" s="20">
        <v>112</v>
      </c>
      <c r="AE90" s="20">
        <v>6</v>
      </c>
      <c r="AF90" s="20">
        <v>438</v>
      </c>
      <c r="AH90" s="418"/>
      <c r="AI90" s="378"/>
      <c r="AJ90" s="378"/>
      <c r="AK90" s="378"/>
      <c r="AL90" s="378"/>
      <c r="AM90" s="378"/>
      <c r="AN90" s="25"/>
      <c r="AO90" s="418"/>
      <c r="AP90" s="378"/>
      <c r="AQ90" s="378"/>
      <c r="AR90" s="378"/>
      <c r="AS90" s="378"/>
      <c r="AT90" s="378"/>
      <c r="AU90" s="25"/>
      <c r="AV90" s="418"/>
      <c r="AW90" s="378"/>
      <c r="AX90" s="378"/>
      <c r="AY90" s="378"/>
      <c r="AZ90" s="378"/>
      <c r="BA90" s="378"/>
      <c r="BB90" s="25"/>
    </row>
    <row r="91" spans="1:54" x14ac:dyDescent="0.3">
      <c r="A91" s="199" t="s">
        <v>1893</v>
      </c>
      <c r="B91" s="199" t="s">
        <v>17</v>
      </c>
      <c r="C91" s="199" t="s">
        <v>1020</v>
      </c>
      <c r="D91" s="441" t="s">
        <v>1020</v>
      </c>
      <c r="E91" s="441" t="s">
        <v>1972</v>
      </c>
      <c r="F91" s="441" t="s">
        <v>1020</v>
      </c>
      <c r="G91" s="441" t="s">
        <v>1020</v>
      </c>
      <c r="H91" s="245">
        <v>123900</v>
      </c>
      <c r="I91" s="246" t="s">
        <v>1020</v>
      </c>
      <c r="J91" s="246" t="s">
        <v>1020</v>
      </c>
      <c r="K91" s="442" t="s">
        <v>1020</v>
      </c>
      <c r="L91" s="322" t="s">
        <v>1020</v>
      </c>
      <c r="M91" s="246" t="s">
        <v>1020</v>
      </c>
      <c r="N91" s="246" t="s">
        <v>1020</v>
      </c>
      <c r="O91" s="246" t="s">
        <v>1020</v>
      </c>
      <c r="P91" s="246" t="s">
        <v>1020</v>
      </c>
      <c r="Q91" s="246" t="s">
        <v>1020</v>
      </c>
      <c r="R91" s="443" t="s">
        <v>1020</v>
      </c>
      <c r="S91" s="444" t="s">
        <v>1020</v>
      </c>
      <c r="T91" s="445" t="s">
        <v>1020</v>
      </c>
      <c r="U91" s="444" t="s">
        <v>1020</v>
      </c>
      <c r="V91" s="444" t="s">
        <v>1020</v>
      </c>
      <c r="W91" s="444" t="s">
        <v>1020</v>
      </c>
      <c r="X91" s="444" t="s">
        <v>1020</v>
      </c>
      <c r="Y91" s="446" t="s">
        <v>1020</v>
      </c>
      <c r="Z91" s="199"/>
      <c r="AA91" s="245">
        <v>123900</v>
      </c>
      <c r="AB91" s="442">
        <v>0</v>
      </c>
      <c r="AC91" s="442">
        <v>0</v>
      </c>
      <c r="AD91" s="246">
        <v>23</v>
      </c>
      <c r="AE91" s="246">
        <v>0</v>
      </c>
      <c r="AF91" s="246">
        <v>0</v>
      </c>
      <c r="AH91" s="379"/>
      <c r="AI91" s="378"/>
      <c r="AJ91" s="378"/>
      <c r="AK91" s="378"/>
      <c r="AL91" s="378"/>
      <c r="AM91" s="378"/>
      <c r="AN91" s="21"/>
      <c r="AO91" s="418"/>
      <c r="AP91" s="378"/>
      <c r="AQ91" s="378"/>
      <c r="AR91" s="378"/>
      <c r="AS91" s="378"/>
      <c r="AT91" s="378"/>
      <c r="AU91" s="21"/>
      <c r="AV91" s="418"/>
      <c r="AW91" s="378"/>
      <c r="AX91" s="378"/>
      <c r="AY91" s="378"/>
      <c r="AZ91" s="378"/>
      <c r="BA91" s="378"/>
      <c r="BB91" s="21"/>
    </row>
    <row r="92" spans="1:54" x14ac:dyDescent="0.3">
      <c r="A92" s="21" t="s">
        <v>1161</v>
      </c>
      <c r="B92" s="21" t="s">
        <v>17</v>
      </c>
      <c r="C92" s="21" t="s">
        <v>17</v>
      </c>
      <c r="D92" s="299" t="s">
        <v>1998</v>
      </c>
      <c r="E92" s="299" t="s">
        <v>10</v>
      </c>
      <c r="F92" s="299" t="s">
        <v>10</v>
      </c>
      <c r="G92" s="299" t="s">
        <v>1998</v>
      </c>
      <c r="H92" s="241">
        <v>360400</v>
      </c>
      <c r="I92" s="20">
        <v>847</v>
      </c>
      <c r="J92" s="20">
        <v>13</v>
      </c>
      <c r="K92" s="417">
        <v>65.15384615384616</v>
      </c>
      <c r="L92" s="243">
        <v>847</v>
      </c>
      <c r="M92" s="20">
        <v>13</v>
      </c>
      <c r="N92" s="20">
        <v>65.15384615384616</v>
      </c>
      <c r="O92" s="20">
        <v>912</v>
      </c>
      <c r="P92" s="20">
        <v>9</v>
      </c>
      <c r="Q92" s="20">
        <v>101.3</v>
      </c>
      <c r="R92" s="414">
        <v>312</v>
      </c>
      <c r="S92" s="378">
        <v>5</v>
      </c>
      <c r="T92" s="415">
        <v>62.4</v>
      </c>
      <c r="U92" s="378">
        <v>1845</v>
      </c>
      <c r="V92" s="378">
        <v>21</v>
      </c>
      <c r="W92" s="378">
        <v>87.86</v>
      </c>
      <c r="X92" s="378">
        <v>896</v>
      </c>
      <c r="Y92" s="416">
        <v>11</v>
      </c>
      <c r="Z92" s="21"/>
      <c r="AA92" s="241">
        <v>369200</v>
      </c>
      <c r="AB92" s="417">
        <v>61.333333333333336</v>
      </c>
      <c r="AC92" s="417">
        <v>87</v>
      </c>
      <c r="AD92" s="20">
        <v>27</v>
      </c>
      <c r="AE92" s="20">
        <v>6</v>
      </c>
      <c r="AF92" s="20">
        <v>368</v>
      </c>
      <c r="AG92" s="200"/>
      <c r="AH92" s="449"/>
      <c r="AI92" s="444"/>
      <c r="AJ92" s="444"/>
      <c r="AK92" s="444"/>
      <c r="AL92" s="444"/>
      <c r="AM92" s="444"/>
      <c r="AN92" s="452"/>
      <c r="AO92" s="450"/>
      <c r="AP92" s="444"/>
      <c r="AQ92" s="444"/>
      <c r="AR92" s="444"/>
      <c r="AS92" s="444"/>
      <c r="AT92" s="444"/>
      <c r="AU92" s="452"/>
      <c r="AV92" s="450"/>
      <c r="AW92" s="444"/>
      <c r="AX92" s="444"/>
      <c r="AY92" s="444"/>
      <c r="AZ92" s="444"/>
      <c r="BA92" s="444"/>
      <c r="BB92" s="452"/>
    </row>
    <row r="93" spans="1:54" x14ac:dyDescent="0.3">
      <c r="A93" s="21" t="s">
        <v>1163</v>
      </c>
      <c r="B93" s="21" t="s">
        <v>17</v>
      </c>
      <c r="C93" s="21" t="s">
        <v>17</v>
      </c>
      <c r="D93" s="299" t="s">
        <v>1998</v>
      </c>
      <c r="E93" s="435" t="s">
        <v>1972</v>
      </c>
      <c r="F93" s="299" t="s">
        <v>38</v>
      </c>
      <c r="G93" s="299" t="s">
        <v>38</v>
      </c>
      <c r="H93" s="241">
        <v>256300</v>
      </c>
      <c r="I93" s="20">
        <v>419</v>
      </c>
      <c r="J93" s="20">
        <v>9</v>
      </c>
      <c r="K93" s="417">
        <v>46.555555555555557</v>
      </c>
      <c r="L93" s="243">
        <v>419</v>
      </c>
      <c r="M93" s="20">
        <v>9</v>
      </c>
      <c r="N93" s="20">
        <v>46.555555555555557</v>
      </c>
      <c r="O93" s="20">
        <v>824</v>
      </c>
      <c r="P93" s="20">
        <v>15</v>
      </c>
      <c r="Q93" s="20">
        <v>54.9</v>
      </c>
      <c r="R93" s="414">
        <v>179</v>
      </c>
      <c r="S93" s="378">
        <v>5</v>
      </c>
      <c r="T93" s="415">
        <v>35.799999999999997</v>
      </c>
      <c r="U93" s="378">
        <v>0</v>
      </c>
      <c r="V93" s="378">
        <v>0</v>
      </c>
      <c r="W93" s="378">
        <v>0</v>
      </c>
      <c r="X93" s="378">
        <v>0</v>
      </c>
      <c r="Y93" s="416">
        <v>0</v>
      </c>
      <c r="Z93" s="21"/>
      <c r="AA93" s="241">
        <v>238000</v>
      </c>
      <c r="AB93" s="417">
        <v>44.25</v>
      </c>
      <c r="AC93" s="417">
        <v>37.666666666666664</v>
      </c>
      <c r="AD93" s="20">
        <v>68</v>
      </c>
      <c r="AE93" s="20">
        <v>4</v>
      </c>
      <c r="AF93" s="20">
        <v>177</v>
      </c>
      <c r="AG93" s="200"/>
      <c r="AH93" s="449"/>
      <c r="AI93" s="444"/>
      <c r="AJ93" s="444"/>
      <c r="AK93" s="444"/>
      <c r="AL93" s="444"/>
      <c r="AM93" s="444"/>
      <c r="AN93" s="199"/>
      <c r="AO93" s="450"/>
      <c r="AP93" s="444"/>
      <c r="AQ93" s="444"/>
      <c r="AR93" s="444"/>
      <c r="AS93" s="444"/>
      <c r="AT93" s="444"/>
      <c r="AU93" s="199"/>
      <c r="AV93" s="450"/>
      <c r="AW93" s="444"/>
      <c r="AX93" s="444"/>
      <c r="AY93" s="444"/>
      <c r="AZ93" s="444"/>
      <c r="BA93" s="444"/>
      <c r="BB93" s="199"/>
    </row>
    <row r="94" spans="1:54" x14ac:dyDescent="0.3">
      <c r="A94" s="199" t="s">
        <v>1894</v>
      </c>
      <c r="B94" s="199" t="s">
        <v>13</v>
      </c>
      <c r="C94" s="199" t="s">
        <v>1020</v>
      </c>
      <c r="D94" s="441" t="s">
        <v>1020</v>
      </c>
      <c r="E94" s="441" t="s">
        <v>10</v>
      </c>
      <c r="F94" s="441" t="s">
        <v>1020</v>
      </c>
      <c r="G94" s="441" t="s">
        <v>1020</v>
      </c>
      <c r="H94" s="245">
        <v>157800</v>
      </c>
      <c r="I94" s="246" t="s">
        <v>1020</v>
      </c>
      <c r="J94" s="246" t="s">
        <v>1020</v>
      </c>
      <c r="K94" s="442" t="s">
        <v>1020</v>
      </c>
      <c r="L94" s="322" t="s">
        <v>1020</v>
      </c>
      <c r="M94" s="246" t="s">
        <v>1020</v>
      </c>
      <c r="N94" s="246" t="s">
        <v>1020</v>
      </c>
      <c r="O94" s="246" t="s">
        <v>1020</v>
      </c>
      <c r="P94" s="246" t="s">
        <v>1020</v>
      </c>
      <c r="Q94" s="246" t="s">
        <v>1020</v>
      </c>
      <c r="R94" s="443" t="s">
        <v>1020</v>
      </c>
      <c r="S94" s="444" t="s">
        <v>1020</v>
      </c>
      <c r="T94" s="445" t="s">
        <v>1020</v>
      </c>
      <c r="U94" s="444" t="s">
        <v>1020</v>
      </c>
      <c r="V94" s="444" t="s">
        <v>1020</v>
      </c>
      <c r="W94" s="444" t="s">
        <v>1020</v>
      </c>
      <c r="X94" s="444" t="s">
        <v>1020</v>
      </c>
      <c r="Y94" s="446" t="s">
        <v>1020</v>
      </c>
      <c r="Z94" s="246"/>
      <c r="AA94" s="245">
        <v>157800</v>
      </c>
      <c r="AB94" s="442">
        <v>0</v>
      </c>
      <c r="AC94" s="442">
        <v>0</v>
      </c>
      <c r="AD94" s="246">
        <v>30</v>
      </c>
      <c r="AE94" s="246">
        <v>0</v>
      </c>
      <c r="AF94" s="246">
        <v>0</v>
      </c>
      <c r="AG94" s="200"/>
      <c r="AH94" s="449"/>
      <c r="AI94" s="444"/>
      <c r="AJ94" s="444"/>
      <c r="AK94" s="444"/>
      <c r="AL94" s="444"/>
      <c r="AM94" s="444"/>
      <c r="AN94" s="246"/>
      <c r="AO94" s="450"/>
      <c r="AP94" s="444"/>
      <c r="AQ94" s="444"/>
      <c r="AR94" s="444"/>
      <c r="AS94" s="444"/>
      <c r="AT94" s="444"/>
      <c r="AU94" s="246"/>
      <c r="AV94" s="450"/>
      <c r="AW94" s="444"/>
      <c r="AX94" s="444"/>
      <c r="AY94" s="444"/>
      <c r="AZ94" s="444"/>
      <c r="BA94" s="444"/>
      <c r="BB94" s="246"/>
    </row>
    <row r="95" spans="1:54" x14ac:dyDescent="0.3">
      <c r="A95" s="199" t="s">
        <v>1166</v>
      </c>
      <c r="B95" s="199" t="s">
        <v>26</v>
      </c>
      <c r="C95" s="199" t="s">
        <v>1020</v>
      </c>
      <c r="D95" s="441" t="s">
        <v>1020</v>
      </c>
      <c r="E95" s="441" t="s">
        <v>1972</v>
      </c>
      <c r="F95" s="441" t="s">
        <v>1020</v>
      </c>
      <c r="G95" s="441" t="s">
        <v>1020</v>
      </c>
      <c r="H95" s="245">
        <v>167400</v>
      </c>
      <c r="I95" s="246" t="s">
        <v>1020</v>
      </c>
      <c r="J95" s="246" t="s">
        <v>1020</v>
      </c>
      <c r="K95" s="442" t="s">
        <v>1020</v>
      </c>
      <c r="L95" s="322" t="s">
        <v>1020</v>
      </c>
      <c r="M95" s="246" t="s">
        <v>1020</v>
      </c>
      <c r="N95" s="246" t="s">
        <v>1020</v>
      </c>
      <c r="O95" s="246" t="s">
        <v>1020</v>
      </c>
      <c r="P95" s="246" t="s">
        <v>1020</v>
      </c>
      <c r="Q95" s="246" t="s">
        <v>1020</v>
      </c>
      <c r="R95" s="443" t="s">
        <v>1020</v>
      </c>
      <c r="S95" s="444" t="s">
        <v>1020</v>
      </c>
      <c r="T95" s="445" t="s">
        <v>1020</v>
      </c>
      <c r="U95" s="444" t="s">
        <v>1020</v>
      </c>
      <c r="V95" s="444" t="s">
        <v>1020</v>
      </c>
      <c r="W95" s="444" t="s">
        <v>1020</v>
      </c>
      <c r="X95" s="444" t="s">
        <v>1020</v>
      </c>
      <c r="Y95" s="446" t="s">
        <v>1020</v>
      </c>
      <c r="Z95" s="199"/>
      <c r="AA95" s="245">
        <v>167400</v>
      </c>
      <c r="AB95" s="442">
        <v>0</v>
      </c>
      <c r="AC95" s="442">
        <v>0</v>
      </c>
      <c r="AD95" s="246">
        <v>32</v>
      </c>
      <c r="AE95" s="246">
        <v>0</v>
      </c>
      <c r="AF95" s="246">
        <v>0</v>
      </c>
      <c r="AG95" s="200"/>
      <c r="AH95" s="450"/>
      <c r="AI95" s="444"/>
      <c r="AJ95" s="444"/>
      <c r="AK95" s="444"/>
      <c r="AL95" s="444"/>
      <c r="AM95" s="444"/>
      <c r="AN95" s="244"/>
      <c r="AO95" s="450"/>
      <c r="AP95" s="444"/>
      <c r="AQ95" s="444"/>
      <c r="AR95" s="444"/>
      <c r="AS95" s="444"/>
      <c r="AT95" s="444"/>
      <c r="AU95" s="244"/>
      <c r="AV95" s="450"/>
      <c r="AW95" s="444"/>
      <c r="AX95" s="444"/>
      <c r="AY95" s="444"/>
      <c r="AZ95" s="444"/>
      <c r="BA95" s="444"/>
      <c r="BB95" s="244"/>
    </row>
    <row r="96" spans="1:54" x14ac:dyDescent="0.3">
      <c r="A96" s="21" t="s">
        <v>1172</v>
      </c>
      <c r="B96" s="21" t="s">
        <v>16</v>
      </c>
      <c r="C96" s="21" t="s">
        <v>16</v>
      </c>
      <c r="D96" s="299" t="s">
        <v>1998</v>
      </c>
      <c r="E96" s="435" t="s">
        <v>1972</v>
      </c>
      <c r="F96" s="299" t="s">
        <v>10</v>
      </c>
      <c r="G96" s="299" t="s">
        <v>38</v>
      </c>
      <c r="H96" s="241">
        <v>313600</v>
      </c>
      <c r="I96" s="20">
        <v>443</v>
      </c>
      <c r="J96" s="20">
        <v>7</v>
      </c>
      <c r="K96" s="417">
        <v>63.285714285714285</v>
      </c>
      <c r="L96" s="243">
        <v>443</v>
      </c>
      <c r="M96" s="20">
        <v>7</v>
      </c>
      <c r="N96" s="20">
        <v>63.285714285714285</v>
      </c>
      <c r="O96" s="20">
        <v>1506</v>
      </c>
      <c r="P96" s="20">
        <v>15</v>
      </c>
      <c r="Q96" s="20">
        <v>100.4</v>
      </c>
      <c r="R96" s="414">
        <v>1585</v>
      </c>
      <c r="S96" s="378">
        <v>14</v>
      </c>
      <c r="T96" s="415">
        <v>113.2</v>
      </c>
      <c r="U96" s="378">
        <v>2400</v>
      </c>
      <c r="V96" s="378">
        <v>20</v>
      </c>
      <c r="W96" s="378">
        <v>120</v>
      </c>
      <c r="X96" s="378">
        <v>1708</v>
      </c>
      <c r="Y96" s="416">
        <v>15</v>
      </c>
      <c r="Z96" s="298"/>
      <c r="AA96" s="241">
        <v>313600</v>
      </c>
      <c r="AB96" s="417">
        <v>25.5</v>
      </c>
      <c r="AC96" s="417">
        <v>25.5</v>
      </c>
      <c r="AD96" s="20">
        <v>126</v>
      </c>
      <c r="AE96" s="20">
        <v>2</v>
      </c>
      <c r="AF96" s="20">
        <v>51</v>
      </c>
      <c r="AG96" s="200"/>
      <c r="AH96" s="449"/>
      <c r="AI96" s="444"/>
      <c r="AJ96" s="444"/>
      <c r="AK96" s="444"/>
      <c r="AL96" s="444"/>
      <c r="AM96" s="444"/>
      <c r="AN96" s="246"/>
      <c r="AO96" s="450"/>
      <c r="AP96" s="444"/>
      <c r="AQ96" s="444"/>
      <c r="AR96" s="444"/>
      <c r="AS96" s="444"/>
      <c r="AT96" s="444"/>
      <c r="AU96" s="246"/>
      <c r="AV96" s="450"/>
      <c r="AW96" s="444"/>
      <c r="AX96" s="444"/>
      <c r="AY96" s="444"/>
      <c r="AZ96" s="444"/>
      <c r="BA96" s="444"/>
      <c r="BB96" s="246"/>
    </row>
    <row r="97" spans="1:99" x14ac:dyDescent="0.3">
      <c r="A97" s="21" t="s">
        <v>1173</v>
      </c>
      <c r="B97" s="21" t="s">
        <v>25</v>
      </c>
      <c r="C97" s="21" t="s">
        <v>25</v>
      </c>
      <c r="D97" s="299" t="s">
        <v>1998</v>
      </c>
      <c r="E97" s="299" t="s">
        <v>10</v>
      </c>
      <c r="F97" s="299" t="s">
        <v>10</v>
      </c>
      <c r="G97" s="299" t="s">
        <v>1998</v>
      </c>
      <c r="H97" s="241">
        <v>463900</v>
      </c>
      <c r="I97" s="20">
        <v>1351</v>
      </c>
      <c r="J97" s="20">
        <v>16</v>
      </c>
      <c r="K97" s="417">
        <v>84.4375</v>
      </c>
      <c r="L97" s="243">
        <v>1351</v>
      </c>
      <c r="M97" s="20">
        <v>16</v>
      </c>
      <c r="N97" s="20">
        <v>84.4375</v>
      </c>
      <c r="O97" s="20">
        <v>1916</v>
      </c>
      <c r="P97" s="20">
        <v>21</v>
      </c>
      <c r="Q97" s="20">
        <v>91.2</v>
      </c>
      <c r="R97" s="414">
        <v>1806</v>
      </c>
      <c r="S97" s="378">
        <v>17</v>
      </c>
      <c r="T97" s="415">
        <v>106.2</v>
      </c>
      <c r="U97" s="378">
        <v>2148</v>
      </c>
      <c r="V97" s="378">
        <v>20</v>
      </c>
      <c r="W97" s="378">
        <v>107.4</v>
      </c>
      <c r="X97" s="378">
        <v>2056</v>
      </c>
      <c r="Y97" s="416">
        <v>19</v>
      </c>
      <c r="Z97" s="203"/>
      <c r="AA97" s="241">
        <v>397700</v>
      </c>
      <c r="AB97" s="417">
        <v>76.375</v>
      </c>
      <c r="AC97" s="417">
        <v>63.333333333333336</v>
      </c>
      <c r="AD97" s="20">
        <v>138</v>
      </c>
      <c r="AE97" s="20">
        <v>8</v>
      </c>
      <c r="AF97" s="20">
        <v>611</v>
      </c>
      <c r="AH97" s="379"/>
      <c r="AI97" s="378"/>
      <c r="AJ97" s="378"/>
      <c r="AK97" s="378"/>
      <c r="AL97" s="378"/>
      <c r="AM97" s="378"/>
      <c r="AN97" s="20"/>
      <c r="AO97" s="418"/>
      <c r="AP97" s="378"/>
      <c r="AQ97" s="378"/>
      <c r="AR97" s="378"/>
      <c r="AS97" s="378"/>
      <c r="AT97" s="378"/>
      <c r="AU97" s="20"/>
      <c r="AV97" s="418"/>
      <c r="AW97" s="378"/>
      <c r="AX97" s="378"/>
      <c r="AY97" s="378"/>
      <c r="AZ97" s="378"/>
      <c r="BA97" s="378"/>
      <c r="BB97" s="20"/>
    </row>
    <row r="98" spans="1:99" x14ac:dyDescent="0.3">
      <c r="A98" s="199" t="s">
        <v>1899</v>
      </c>
      <c r="B98" s="199" t="s">
        <v>19</v>
      </c>
      <c r="C98" s="199" t="s">
        <v>1020</v>
      </c>
      <c r="D98" s="441" t="s">
        <v>1020</v>
      </c>
      <c r="E98" s="441" t="s">
        <v>1971</v>
      </c>
      <c r="F98" s="441" t="s">
        <v>1020</v>
      </c>
      <c r="G98" s="441" t="s">
        <v>1020</v>
      </c>
      <c r="H98" s="245">
        <v>102400</v>
      </c>
      <c r="I98" s="246" t="s">
        <v>1020</v>
      </c>
      <c r="J98" s="246" t="s">
        <v>1020</v>
      </c>
      <c r="K98" s="442" t="s">
        <v>1020</v>
      </c>
      <c r="L98" s="322" t="s">
        <v>1020</v>
      </c>
      <c r="M98" s="246" t="s">
        <v>1020</v>
      </c>
      <c r="N98" s="246" t="s">
        <v>1020</v>
      </c>
      <c r="O98" s="246" t="s">
        <v>1020</v>
      </c>
      <c r="P98" s="246" t="s">
        <v>1020</v>
      </c>
      <c r="Q98" s="246" t="s">
        <v>1020</v>
      </c>
      <c r="R98" s="443" t="s">
        <v>1020</v>
      </c>
      <c r="S98" s="444" t="s">
        <v>1020</v>
      </c>
      <c r="T98" s="445" t="s">
        <v>1020</v>
      </c>
      <c r="U98" s="444" t="s">
        <v>1020</v>
      </c>
      <c r="V98" s="444" t="s">
        <v>1020</v>
      </c>
      <c r="W98" s="444" t="s">
        <v>1020</v>
      </c>
      <c r="X98" s="444" t="s">
        <v>1020</v>
      </c>
      <c r="Y98" s="446" t="s">
        <v>1020</v>
      </c>
      <c r="Z98" s="246"/>
      <c r="AA98" s="245">
        <v>102400</v>
      </c>
      <c r="AB98" s="442">
        <v>0</v>
      </c>
      <c r="AC98" s="442">
        <v>0</v>
      </c>
      <c r="AD98" s="246">
        <v>19</v>
      </c>
      <c r="AE98" s="246">
        <v>0</v>
      </c>
      <c r="AF98" s="246">
        <v>0</v>
      </c>
    </row>
    <row r="99" spans="1:99" x14ac:dyDescent="0.3">
      <c r="A99" s="199" t="s">
        <v>1900</v>
      </c>
      <c r="B99" s="199" t="s">
        <v>25</v>
      </c>
      <c r="C99" s="199" t="s">
        <v>1020</v>
      </c>
      <c r="D99" s="441" t="s">
        <v>1020</v>
      </c>
      <c r="E99" s="441" t="s">
        <v>1971</v>
      </c>
      <c r="F99" s="441" t="s">
        <v>1020</v>
      </c>
      <c r="G99" s="441" t="s">
        <v>1020</v>
      </c>
      <c r="H99" s="245">
        <v>171300</v>
      </c>
      <c r="I99" s="246" t="s">
        <v>1020</v>
      </c>
      <c r="J99" s="246" t="s">
        <v>1020</v>
      </c>
      <c r="K99" s="442" t="s">
        <v>1020</v>
      </c>
      <c r="L99" s="322" t="s">
        <v>1020</v>
      </c>
      <c r="M99" s="246" t="s">
        <v>1020</v>
      </c>
      <c r="N99" s="246" t="s">
        <v>1020</v>
      </c>
      <c r="O99" s="246" t="s">
        <v>1020</v>
      </c>
      <c r="P99" s="246" t="s">
        <v>1020</v>
      </c>
      <c r="Q99" s="246" t="s">
        <v>1020</v>
      </c>
      <c r="R99" s="443" t="s">
        <v>1020</v>
      </c>
      <c r="S99" s="444" t="s">
        <v>1020</v>
      </c>
      <c r="T99" s="445" t="s">
        <v>1020</v>
      </c>
      <c r="U99" s="444" t="s">
        <v>1020</v>
      </c>
      <c r="V99" s="444" t="s">
        <v>1020</v>
      </c>
      <c r="W99" s="444" t="s">
        <v>1020</v>
      </c>
      <c r="X99" s="444" t="s">
        <v>1020</v>
      </c>
      <c r="Y99" s="446" t="s">
        <v>1020</v>
      </c>
      <c r="Z99" s="246"/>
      <c r="AA99" s="245">
        <v>284000</v>
      </c>
      <c r="AB99" s="442">
        <v>64.75</v>
      </c>
      <c r="AC99" s="442">
        <v>54</v>
      </c>
      <c r="AD99" s="246">
        <v>61</v>
      </c>
      <c r="AE99" s="246">
        <v>8</v>
      </c>
      <c r="AF99" s="246">
        <v>518</v>
      </c>
    </row>
    <row r="100" spans="1:99" x14ac:dyDescent="0.3">
      <c r="A100" s="199" t="s">
        <v>1748</v>
      </c>
      <c r="B100" s="199" t="s">
        <v>22</v>
      </c>
      <c r="C100" s="199" t="s">
        <v>22</v>
      </c>
      <c r="D100" s="441" t="s">
        <v>1998</v>
      </c>
      <c r="E100" s="435" t="s">
        <v>1971</v>
      </c>
      <c r="F100" s="441" t="s">
        <v>10</v>
      </c>
      <c r="G100" s="441" t="s">
        <v>38</v>
      </c>
      <c r="H100" s="245">
        <v>192700</v>
      </c>
      <c r="I100" s="246">
        <v>70</v>
      </c>
      <c r="J100" s="246">
        <v>1</v>
      </c>
      <c r="K100" s="442">
        <v>70</v>
      </c>
      <c r="L100" s="322">
        <v>70</v>
      </c>
      <c r="M100" s="246">
        <v>1</v>
      </c>
      <c r="N100" s="246">
        <v>70</v>
      </c>
      <c r="O100" s="246">
        <v>0</v>
      </c>
      <c r="P100" s="246">
        <v>0</v>
      </c>
      <c r="Q100" s="246">
        <v>0</v>
      </c>
      <c r="R100" s="443">
        <v>0</v>
      </c>
      <c r="S100" s="444">
        <v>0</v>
      </c>
      <c r="T100" s="445">
        <v>0</v>
      </c>
      <c r="U100" s="444">
        <v>0</v>
      </c>
      <c r="V100" s="444">
        <v>0</v>
      </c>
      <c r="W100" s="444">
        <v>0</v>
      </c>
      <c r="X100" s="444">
        <v>0</v>
      </c>
      <c r="Y100" s="446">
        <v>0</v>
      </c>
      <c r="Z100" s="246"/>
      <c r="AA100" s="245">
        <v>214200</v>
      </c>
      <c r="AB100" s="442">
        <v>52.666666666666664</v>
      </c>
      <c r="AC100" s="442">
        <v>52.666666666666664</v>
      </c>
      <c r="AD100" s="246">
        <v>20</v>
      </c>
      <c r="AE100" s="246">
        <v>3</v>
      </c>
      <c r="AF100" s="246">
        <v>158</v>
      </c>
    </row>
    <row r="101" spans="1:99" x14ac:dyDescent="0.3">
      <c r="A101" s="21" t="s">
        <v>1181</v>
      </c>
      <c r="B101" s="21" t="s">
        <v>2</v>
      </c>
      <c r="C101" s="21" t="s">
        <v>2</v>
      </c>
      <c r="D101" s="299" t="s">
        <v>1998</v>
      </c>
      <c r="E101" s="299" t="s">
        <v>1972</v>
      </c>
      <c r="F101" s="299" t="s">
        <v>1972</v>
      </c>
      <c r="G101" s="299" t="s">
        <v>1998</v>
      </c>
      <c r="H101" s="241">
        <v>415400</v>
      </c>
      <c r="I101" s="20">
        <v>1509</v>
      </c>
      <c r="J101" s="20">
        <v>20</v>
      </c>
      <c r="K101" s="417">
        <v>75.45</v>
      </c>
      <c r="L101" s="243">
        <v>1509</v>
      </c>
      <c r="M101" s="20">
        <v>20</v>
      </c>
      <c r="N101" s="20">
        <v>75.45</v>
      </c>
      <c r="O101" s="20">
        <v>1849</v>
      </c>
      <c r="P101" s="20">
        <v>22</v>
      </c>
      <c r="Q101" s="20">
        <v>84</v>
      </c>
      <c r="R101" s="414">
        <v>997</v>
      </c>
      <c r="S101" s="378">
        <v>12</v>
      </c>
      <c r="T101" s="415">
        <v>83.1</v>
      </c>
      <c r="U101" s="378">
        <v>1080</v>
      </c>
      <c r="V101" s="378">
        <v>14</v>
      </c>
      <c r="W101" s="378">
        <v>77.14</v>
      </c>
      <c r="X101" s="378">
        <v>1073</v>
      </c>
      <c r="Y101" s="416">
        <v>16</v>
      </c>
      <c r="Z101" s="298"/>
      <c r="AA101" s="241">
        <v>319900</v>
      </c>
      <c r="AB101" s="417">
        <v>57.4</v>
      </c>
      <c r="AC101" s="417">
        <v>42.666666666666664</v>
      </c>
      <c r="AD101" s="20">
        <v>87</v>
      </c>
      <c r="AE101" s="20">
        <v>5</v>
      </c>
      <c r="AF101" s="20">
        <v>287</v>
      </c>
    </row>
    <row r="102" spans="1:99" x14ac:dyDescent="0.3">
      <c r="A102" s="199" t="s">
        <v>1901</v>
      </c>
      <c r="B102" s="199" t="s">
        <v>2</v>
      </c>
      <c r="C102" s="199" t="s">
        <v>1020</v>
      </c>
      <c r="D102" s="441" t="s">
        <v>1020</v>
      </c>
      <c r="E102" s="441" t="s">
        <v>10</v>
      </c>
      <c r="F102" s="441" t="s">
        <v>1020</v>
      </c>
      <c r="G102" s="441" t="s">
        <v>1020</v>
      </c>
      <c r="H102" s="245">
        <v>117300</v>
      </c>
      <c r="I102" s="246" t="s">
        <v>1020</v>
      </c>
      <c r="J102" s="246" t="s">
        <v>1020</v>
      </c>
      <c r="K102" s="442" t="s">
        <v>1020</v>
      </c>
      <c r="L102" s="322" t="s">
        <v>1020</v>
      </c>
      <c r="M102" s="246" t="s">
        <v>1020</v>
      </c>
      <c r="N102" s="246" t="s">
        <v>1020</v>
      </c>
      <c r="O102" s="246" t="s">
        <v>1020</v>
      </c>
      <c r="P102" s="246" t="s">
        <v>1020</v>
      </c>
      <c r="Q102" s="246" t="s">
        <v>1020</v>
      </c>
      <c r="R102" s="443" t="s">
        <v>1020</v>
      </c>
      <c r="S102" s="444" t="s">
        <v>1020</v>
      </c>
      <c r="T102" s="445" t="s">
        <v>1020</v>
      </c>
      <c r="U102" s="444" t="s">
        <v>1020</v>
      </c>
      <c r="V102" s="444" t="s">
        <v>1020</v>
      </c>
      <c r="W102" s="444" t="s">
        <v>1020</v>
      </c>
      <c r="X102" s="444" t="s">
        <v>1020</v>
      </c>
      <c r="Y102" s="446" t="s">
        <v>1020</v>
      </c>
      <c r="Z102" s="199"/>
      <c r="AA102" s="245">
        <v>117300</v>
      </c>
      <c r="AB102" s="442">
        <v>0</v>
      </c>
      <c r="AC102" s="442">
        <v>0</v>
      </c>
      <c r="AD102" s="246">
        <v>22</v>
      </c>
      <c r="AE102" s="246">
        <v>0</v>
      </c>
      <c r="AF102" s="246">
        <v>0</v>
      </c>
    </row>
    <row r="103" spans="1:99" x14ac:dyDescent="0.3">
      <c r="A103" s="21" t="s">
        <v>1183</v>
      </c>
      <c r="B103" s="21" t="s">
        <v>19</v>
      </c>
      <c r="C103" s="21" t="s">
        <v>19</v>
      </c>
      <c r="D103" s="299" t="s">
        <v>1998</v>
      </c>
      <c r="E103" s="299" t="s">
        <v>10</v>
      </c>
      <c r="F103" s="299" t="s">
        <v>10</v>
      </c>
      <c r="G103" s="299" t="s">
        <v>1998</v>
      </c>
      <c r="H103" s="241">
        <v>534600</v>
      </c>
      <c r="I103" s="20">
        <v>2039</v>
      </c>
      <c r="J103" s="20">
        <v>21</v>
      </c>
      <c r="K103" s="417">
        <v>97.095238095238102</v>
      </c>
      <c r="L103" s="243">
        <v>2039</v>
      </c>
      <c r="M103" s="20">
        <v>21</v>
      </c>
      <c r="N103" s="20">
        <v>97.095238095238102</v>
      </c>
      <c r="O103" s="20">
        <v>1343</v>
      </c>
      <c r="P103" s="20">
        <v>17</v>
      </c>
      <c r="Q103" s="20">
        <v>79</v>
      </c>
      <c r="R103" s="414">
        <v>436</v>
      </c>
      <c r="S103" s="378">
        <v>6</v>
      </c>
      <c r="T103" s="415">
        <v>72.7</v>
      </c>
      <c r="U103" s="378">
        <v>0</v>
      </c>
      <c r="V103" s="378">
        <v>0</v>
      </c>
      <c r="W103" s="378">
        <v>0</v>
      </c>
      <c r="X103" s="378">
        <v>0</v>
      </c>
      <c r="Y103" s="416">
        <v>0</v>
      </c>
      <c r="Z103" s="20"/>
      <c r="AA103" s="241">
        <v>560400</v>
      </c>
      <c r="AB103" s="417">
        <v>112.71428571428571</v>
      </c>
      <c r="AC103" s="417">
        <v>116.66666666666667</v>
      </c>
      <c r="AD103" s="20">
        <v>64</v>
      </c>
      <c r="AE103" s="20">
        <v>7</v>
      </c>
      <c r="AF103" s="20">
        <v>789</v>
      </c>
    </row>
    <row r="104" spans="1:99" x14ac:dyDescent="0.3">
      <c r="A104" s="21" t="s">
        <v>1186</v>
      </c>
      <c r="B104" s="21" t="s">
        <v>22</v>
      </c>
      <c r="C104" s="21" t="s">
        <v>22</v>
      </c>
      <c r="D104" s="299" t="s">
        <v>1998</v>
      </c>
      <c r="E104" s="299" t="s">
        <v>10</v>
      </c>
      <c r="F104" s="299" t="s">
        <v>10</v>
      </c>
      <c r="G104" s="299" t="s">
        <v>1998</v>
      </c>
      <c r="H104" s="241">
        <v>416100</v>
      </c>
      <c r="I104" s="20">
        <v>1587</v>
      </c>
      <c r="J104" s="20">
        <v>21</v>
      </c>
      <c r="K104" s="417">
        <v>75.571428571428569</v>
      </c>
      <c r="L104" s="243">
        <v>1587</v>
      </c>
      <c r="M104" s="20">
        <v>21</v>
      </c>
      <c r="N104" s="20">
        <v>75.571428571428569</v>
      </c>
      <c r="O104" s="20">
        <v>1398</v>
      </c>
      <c r="P104" s="20">
        <v>15</v>
      </c>
      <c r="Q104" s="20">
        <v>93.2</v>
      </c>
      <c r="R104" s="414">
        <v>1795</v>
      </c>
      <c r="S104" s="378">
        <v>17</v>
      </c>
      <c r="T104" s="415">
        <v>105.6</v>
      </c>
      <c r="U104" s="378">
        <v>1194</v>
      </c>
      <c r="V104" s="378">
        <v>14</v>
      </c>
      <c r="W104" s="378">
        <v>85.29</v>
      </c>
      <c r="X104" s="378">
        <v>1891</v>
      </c>
      <c r="Y104" s="416">
        <v>22</v>
      </c>
      <c r="Z104" s="20"/>
      <c r="AA104" s="241">
        <v>294300</v>
      </c>
      <c r="AB104" s="417">
        <v>45.8</v>
      </c>
      <c r="AC104" s="417">
        <v>35</v>
      </c>
      <c r="AD104" s="20">
        <v>99</v>
      </c>
      <c r="AE104" s="20">
        <v>5</v>
      </c>
      <c r="AF104" s="20">
        <v>229</v>
      </c>
    </row>
    <row r="105" spans="1:99" x14ac:dyDescent="0.3">
      <c r="A105" s="21" t="s">
        <v>1187</v>
      </c>
      <c r="B105" s="21" t="s">
        <v>41</v>
      </c>
      <c r="C105" s="21" t="s">
        <v>41</v>
      </c>
      <c r="D105" s="299" t="s">
        <v>1998</v>
      </c>
      <c r="E105" s="299" t="s">
        <v>1972</v>
      </c>
      <c r="F105" s="299" t="s">
        <v>1972</v>
      </c>
      <c r="G105" s="299" t="s">
        <v>1998</v>
      </c>
      <c r="H105" s="241">
        <v>481800</v>
      </c>
      <c r="I105" s="20">
        <v>1575</v>
      </c>
      <c r="J105" s="20">
        <v>18</v>
      </c>
      <c r="K105" s="417">
        <v>87.5</v>
      </c>
      <c r="L105" s="243">
        <v>1575</v>
      </c>
      <c r="M105" s="20">
        <v>18</v>
      </c>
      <c r="N105" s="20">
        <v>87.5</v>
      </c>
      <c r="O105" s="20">
        <v>206</v>
      </c>
      <c r="P105" s="20">
        <v>3</v>
      </c>
      <c r="Q105" s="20">
        <v>68.7</v>
      </c>
      <c r="R105" s="414">
        <v>897</v>
      </c>
      <c r="S105" s="378">
        <v>11</v>
      </c>
      <c r="T105" s="415">
        <v>81.5</v>
      </c>
      <c r="U105" s="378">
        <v>1597</v>
      </c>
      <c r="V105" s="378">
        <v>19</v>
      </c>
      <c r="W105" s="378">
        <v>84.05</v>
      </c>
      <c r="X105" s="378">
        <v>1741</v>
      </c>
      <c r="Y105" s="416">
        <v>22</v>
      </c>
      <c r="Z105" s="298"/>
      <c r="AA105" s="241">
        <v>386900</v>
      </c>
      <c r="AB105" s="417">
        <v>68.625</v>
      </c>
      <c r="AC105" s="417">
        <v>78</v>
      </c>
      <c r="AD105" s="20">
        <v>79</v>
      </c>
      <c r="AE105" s="20">
        <v>8</v>
      </c>
      <c r="AF105" s="20">
        <v>549</v>
      </c>
    </row>
    <row r="106" spans="1:99" s="380" customFormat="1" x14ac:dyDescent="0.3">
      <c r="A106" s="21" t="s">
        <v>1520</v>
      </c>
      <c r="B106" s="21" t="s">
        <v>24</v>
      </c>
      <c r="C106" s="21" t="s">
        <v>24</v>
      </c>
      <c r="D106" s="299" t="s">
        <v>1998</v>
      </c>
      <c r="E106" s="299" t="s">
        <v>1972</v>
      </c>
      <c r="F106" s="299" t="s">
        <v>1972</v>
      </c>
      <c r="G106" s="299" t="s">
        <v>1998</v>
      </c>
      <c r="H106" s="241">
        <v>472000</v>
      </c>
      <c r="I106" s="20">
        <v>1886</v>
      </c>
      <c r="J106" s="20">
        <v>22</v>
      </c>
      <c r="K106" s="417">
        <v>85.727272727272734</v>
      </c>
      <c r="L106" s="243">
        <v>1886</v>
      </c>
      <c r="M106" s="20">
        <v>22</v>
      </c>
      <c r="N106" s="20">
        <v>85.727272727272734</v>
      </c>
      <c r="O106" s="20">
        <v>1298</v>
      </c>
      <c r="P106" s="20">
        <v>17</v>
      </c>
      <c r="Q106" s="20">
        <v>76.400000000000006</v>
      </c>
      <c r="R106" s="414">
        <v>0</v>
      </c>
      <c r="S106" s="378">
        <v>0</v>
      </c>
      <c r="T106" s="415">
        <v>0</v>
      </c>
      <c r="U106" s="378">
        <v>0</v>
      </c>
      <c r="V106" s="378">
        <v>0</v>
      </c>
      <c r="W106" s="378">
        <v>0</v>
      </c>
      <c r="X106" s="378">
        <v>0</v>
      </c>
      <c r="Y106" s="416">
        <v>0</v>
      </c>
      <c r="Z106" s="298"/>
      <c r="AA106" s="241">
        <v>490600</v>
      </c>
      <c r="AB106" s="417">
        <v>102.375</v>
      </c>
      <c r="AC106" s="417">
        <v>107.33333333333333</v>
      </c>
      <c r="AD106" s="20">
        <v>3</v>
      </c>
      <c r="AE106" s="20">
        <v>8</v>
      </c>
      <c r="AF106" s="20">
        <v>819</v>
      </c>
      <c r="AG106"/>
      <c r="AH106"/>
      <c r="AI106" s="394"/>
      <c r="AJ106" s="394"/>
      <c r="AK106" s="394"/>
      <c r="AL106" s="2"/>
      <c r="AM106" s="2"/>
      <c r="AN106"/>
      <c r="AO106"/>
      <c r="AP106" s="394"/>
      <c r="AQ106" s="394"/>
      <c r="AR106" s="175"/>
      <c r="AS106" s="2"/>
      <c r="AT106" s="2"/>
      <c r="AU106"/>
      <c r="AV106" s="2"/>
      <c r="AW106" s="2"/>
      <c r="AX106" s="2"/>
      <c r="AY106" s="2"/>
      <c r="AZ106" s="2"/>
      <c r="BA106" s="2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</row>
    <row r="107" spans="1:99" s="380" customFormat="1" x14ac:dyDescent="0.3">
      <c r="A107" s="21" t="s">
        <v>1191</v>
      </c>
      <c r="B107" s="21" t="s">
        <v>18</v>
      </c>
      <c r="C107" s="21" t="s">
        <v>18</v>
      </c>
      <c r="D107" s="299" t="s">
        <v>1998</v>
      </c>
      <c r="E107" s="299" t="s">
        <v>10</v>
      </c>
      <c r="F107" s="299" t="s">
        <v>10</v>
      </c>
      <c r="G107" s="299" t="s">
        <v>1998</v>
      </c>
      <c r="H107" s="241">
        <v>546300</v>
      </c>
      <c r="I107" s="20">
        <v>2183</v>
      </c>
      <c r="J107" s="20">
        <v>22</v>
      </c>
      <c r="K107" s="417">
        <v>99.227272727272734</v>
      </c>
      <c r="L107" s="243">
        <v>2183</v>
      </c>
      <c r="M107" s="20">
        <v>22</v>
      </c>
      <c r="N107" s="20">
        <v>99.227272727272734</v>
      </c>
      <c r="O107" s="20">
        <v>2266</v>
      </c>
      <c r="P107" s="20">
        <v>20</v>
      </c>
      <c r="Q107" s="20">
        <v>113.3</v>
      </c>
      <c r="R107" s="414">
        <v>1755</v>
      </c>
      <c r="S107" s="378">
        <v>17</v>
      </c>
      <c r="T107" s="415">
        <v>103.2</v>
      </c>
      <c r="U107" s="378">
        <v>1372</v>
      </c>
      <c r="V107" s="378">
        <v>18</v>
      </c>
      <c r="W107" s="378">
        <v>76.22</v>
      </c>
      <c r="X107" s="378">
        <v>765</v>
      </c>
      <c r="Y107" s="416">
        <v>12</v>
      </c>
      <c r="Z107" s="21"/>
      <c r="AA107" s="241">
        <v>479700</v>
      </c>
      <c r="AB107" s="417">
        <v>83.666666666666671</v>
      </c>
      <c r="AC107" s="417">
        <v>81.666666666666671</v>
      </c>
      <c r="AD107" s="20">
        <v>116</v>
      </c>
      <c r="AE107" s="20">
        <v>6</v>
      </c>
      <c r="AF107" s="20">
        <v>502</v>
      </c>
      <c r="AG107"/>
      <c r="AH107"/>
      <c r="AI107" s="394"/>
      <c r="AJ107" s="394"/>
      <c r="AK107" s="394"/>
      <c r="AL107" s="2"/>
      <c r="AM107" s="2"/>
      <c r="AN107"/>
      <c r="AO107"/>
      <c r="AP107" s="394"/>
      <c r="AQ107" s="394"/>
      <c r="AR107" s="175"/>
      <c r="AS107" s="2"/>
      <c r="AT107" s="2"/>
      <c r="AU107"/>
      <c r="AV107" s="2"/>
      <c r="AW107" s="2"/>
      <c r="AX107" s="2"/>
      <c r="AY107" s="2"/>
      <c r="AZ107" s="2"/>
      <c r="BA107" s="2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</row>
    <row r="108" spans="1:99" s="380" customFormat="1" x14ac:dyDescent="0.3">
      <c r="A108" s="21" t="s">
        <v>1746</v>
      </c>
      <c r="B108" s="21" t="s">
        <v>19</v>
      </c>
      <c r="C108" s="21" t="s">
        <v>19</v>
      </c>
      <c r="D108" s="299" t="s">
        <v>1998</v>
      </c>
      <c r="E108" s="435" t="s">
        <v>1971</v>
      </c>
      <c r="F108" s="299" t="s">
        <v>1972</v>
      </c>
      <c r="G108" s="299" t="s">
        <v>38</v>
      </c>
      <c r="H108" s="241">
        <v>233800</v>
      </c>
      <c r="I108" s="20">
        <v>182</v>
      </c>
      <c r="J108" s="20">
        <v>3</v>
      </c>
      <c r="K108" s="417">
        <v>60.666666666666664</v>
      </c>
      <c r="L108" s="243">
        <v>182</v>
      </c>
      <c r="M108" s="20">
        <v>3</v>
      </c>
      <c r="N108" s="20">
        <v>60.666666666666664</v>
      </c>
      <c r="O108" s="20">
        <v>0</v>
      </c>
      <c r="P108" s="20">
        <v>0</v>
      </c>
      <c r="Q108" s="20">
        <v>0</v>
      </c>
      <c r="R108" s="414">
        <v>0</v>
      </c>
      <c r="S108" s="378">
        <v>0</v>
      </c>
      <c r="T108" s="415">
        <v>0</v>
      </c>
      <c r="U108" s="378">
        <v>0</v>
      </c>
      <c r="V108" s="378">
        <v>0</v>
      </c>
      <c r="W108" s="378">
        <v>0</v>
      </c>
      <c r="X108" s="378">
        <v>0</v>
      </c>
      <c r="Y108" s="416">
        <v>0</v>
      </c>
      <c r="Z108" s="20"/>
      <c r="AA108" s="241">
        <v>204800</v>
      </c>
      <c r="AB108" s="417">
        <v>40</v>
      </c>
      <c r="AC108" s="417">
        <v>26.333333333333332</v>
      </c>
      <c r="AD108" s="20">
        <v>61</v>
      </c>
      <c r="AE108" s="20">
        <v>4</v>
      </c>
      <c r="AF108" s="20">
        <v>160</v>
      </c>
      <c r="AG108"/>
      <c r="AH108"/>
      <c r="AI108" s="394"/>
      <c r="AJ108" s="394"/>
      <c r="AK108" s="394"/>
      <c r="AL108" s="2"/>
      <c r="AM108" s="2"/>
      <c r="AN108"/>
      <c r="AO108"/>
      <c r="AP108" s="394"/>
      <c r="AQ108" s="394"/>
      <c r="AR108" s="175"/>
      <c r="AS108" s="2"/>
      <c r="AT108" s="2"/>
      <c r="AU108"/>
      <c r="AV108" s="2"/>
      <c r="AW108" s="2"/>
      <c r="AX108" s="2"/>
      <c r="AY108" s="2"/>
      <c r="AZ108" s="2"/>
      <c r="BA108" s="2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</row>
    <row r="109" spans="1:99" s="380" customFormat="1" x14ac:dyDescent="0.3">
      <c r="A109" s="21" t="s">
        <v>1197</v>
      </c>
      <c r="B109" s="21" t="s">
        <v>21</v>
      </c>
      <c r="C109" s="21" t="s">
        <v>21</v>
      </c>
      <c r="D109" s="299" t="s">
        <v>1998</v>
      </c>
      <c r="E109" s="299" t="s">
        <v>1972</v>
      </c>
      <c r="F109" s="299" t="s">
        <v>1972</v>
      </c>
      <c r="G109" s="299" t="s">
        <v>1998</v>
      </c>
      <c r="H109" s="241">
        <v>432700</v>
      </c>
      <c r="I109" s="20">
        <v>1336</v>
      </c>
      <c r="J109" s="20">
        <v>17</v>
      </c>
      <c r="K109" s="417">
        <v>78.588235294117652</v>
      </c>
      <c r="L109" s="243">
        <v>1336</v>
      </c>
      <c r="M109" s="20">
        <v>17</v>
      </c>
      <c r="N109" s="20">
        <v>78.588235294117652</v>
      </c>
      <c r="O109" s="20">
        <v>1306</v>
      </c>
      <c r="P109" s="20">
        <v>15</v>
      </c>
      <c r="Q109" s="20">
        <v>87.1</v>
      </c>
      <c r="R109" s="414">
        <v>834</v>
      </c>
      <c r="S109" s="378">
        <v>13</v>
      </c>
      <c r="T109" s="415">
        <v>64.2</v>
      </c>
      <c r="U109" s="378">
        <v>2092</v>
      </c>
      <c r="V109" s="378">
        <v>22</v>
      </c>
      <c r="W109" s="378">
        <v>95.09</v>
      </c>
      <c r="X109" s="378">
        <v>1839</v>
      </c>
      <c r="Y109" s="416">
        <v>22</v>
      </c>
      <c r="Z109" s="21"/>
      <c r="AA109" s="241">
        <v>318700</v>
      </c>
      <c r="AB109" s="417">
        <v>39</v>
      </c>
      <c r="AC109" s="417">
        <v>30.333333333333332</v>
      </c>
      <c r="AD109" s="20">
        <v>127</v>
      </c>
      <c r="AE109" s="20">
        <v>4</v>
      </c>
      <c r="AF109" s="20">
        <v>156</v>
      </c>
      <c r="AG109"/>
      <c r="AH109"/>
      <c r="AI109" s="394"/>
      <c r="AJ109" s="394"/>
      <c r="AK109" s="394"/>
      <c r="AL109" s="2"/>
      <c r="AM109" s="2"/>
      <c r="AN109"/>
      <c r="AO109"/>
      <c r="AP109" s="394"/>
      <c r="AQ109" s="394"/>
      <c r="AR109" s="175"/>
      <c r="AS109" s="2"/>
      <c r="AT109" s="2"/>
      <c r="AU109"/>
      <c r="AV109" s="2"/>
      <c r="AW109" s="2"/>
      <c r="AX109" s="2"/>
      <c r="AY109" s="2"/>
      <c r="AZ109" s="2"/>
      <c r="BA109" s="2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</row>
    <row r="110" spans="1:99" s="380" customFormat="1" x14ac:dyDescent="0.3">
      <c r="A110" s="199" t="s">
        <v>1904</v>
      </c>
      <c r="B110" s="199" t="s">
        <v>22</v>
      </c>
      <c r="C110" s="199" t="s">
        <v>1020</v>
      </c>
      <c r="D110" s="441" t="s">
        <v>1020</v>
      </c>
      <c r="E110" s="441" t="s">
        <v>1972</v>
      </c>
      <c r="F110" s="441" t="s">
        <v>1020</v>
      </c>
      <c r="G110" s="441" t="s">
        <v>1020</v>
      </c>
      <c r="H110" s="245">
        <v>117300</v>
      </c>
      <c r="I110" s="246" t="s">
        <v>1020</v>
      </c>
      <c r="J110" s="246" t="s">
        <v>1020</v>
      </c>
      <c r="K110" s="442" t="s">
        <v>1020</v>
      </c>
      <c r="L110" s="322" t="s">
        <v>1020</v>
      </c>
      <c r="M110" s="246" t="s">
        <v>1020</v>
      </c>
      <c r="N110" s="246" t="s">
        <v>1020</v>
      </c>
      <c r="O110" s="246" t="s">
        <v>1020</v>
      </c>
      <c r="P110" s="246" t="s">
        <v>1020</v>
      </c>
      <c r="Q110" s="246" t="s">
        <v>1020</v>
      </c>
      <c r="R110" s="443" t="s">
        <v>1020</v>
      </c>
      <c r="S110" s="444" t="s">
        <v>1020</v>
      </c>
      <c r="T110" s="445" t="s">
        <v>1020</v>
      </c>
      <c r="U110" s="444" t="s">
        <v>1020</v>
      </c>
      <c r="V110" s="444" t="s">
        <v>1020</v>
      </c>
      <c r="W110" s="444" t="s">
        <v>1020</v>
      </c>
      <c r="X110" s="444" t="s">
        <v>1020</v>
      </c>
      <c r="Y110" s="446" t="s">
        <v>1020</v>
      </c>
      <c r="Z110" s="246"/>
      <c r="AA110" s="245">
        <v>117300</v>
      </c>
      <c r="AB110" s="442">
        <v>0</v>
      </c>
      <c r="AC110" s="442">
        <v>0</v>
      </c>
      <c r="AD110" s="246">
        <v>22</v>
      </c>
      <c r="AE110" s="246">
        <v>0</v>
      </c>
      <c r="AF110" s="246">
        <v>0</v>
      </c>
      <c r="AG110"/>
      <c r="AH110"/>
      <c r="AI110" s="394"/>
      <c r="AJ110" s="394"/>
      <c r="AK110" s="394"/>
      <c r="AL110" s="2"/>
      <c r="AM110" s="2"/>
      <c r="AN110"/>
      <c r="AO110"/>
      <c r="AP110" s="394"/>
      <c r="AQ110" s="394"/>
      <c r="AR110" s="175"/>
      <c r="AS110" s="2"/>
      <c r="AT110" s="2"/>
      <c r="AU110"/>
      <c r="AV110" s="2"/>
      <c r="AW110" s="2"/>
      <c r="AX110" s="2"/>
      <c r="AY110" s="2"/>
      <c r="AZ110" s="2"/>
      <c r="BA110" s="2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</row>
    <row r="111" spans="1:99" s="380" customFormat="1" x14ac:dyDescent="0.3">
      <c r="A111" s="21" t="s">
        <v>978</v>
      </c>
      <c r="B111" s="21" t="s">
        <v>12</v>
      </c>
      <c r="C111" s="21" t="s">
        <v>12</v>
      </c>
      <c r="D111" s="299" t="s">
        <v>1998</v>
      </c>
      <c r="E111" s="299" t="s">
        <v>10</v>
      </c>
      <c r="F111" s="299" t="s">
        <v>10</v>
      </c>
      <c r="G111" s="299" t="s">
        <v>1998</v>
      </c>
      <c r="H111" s="241">
        <v>387900</v>
      </c>
      <c r="I111" s="20">
        <v>775</v>
      </c>
      <c r="J111" s="20">
        <v>11</v>
      </c>
      <c r="K111" s="417">
        <v>70.454545454545453</v>
      </c>
      <c r="L111" s="243">
        <v>775</v>
      </c>
      <c r="M111" s="20">
        <v>11</v>
      </c>
      <c r="N111" s="20">
        <v>70.454545454545453</v>
      </c>
      <c r="O111" s="20">
        <v>130</v>
      </c>
      <c r="P111" s="20">
        <v>3</v>
      </c>
      <c r="Q111" s="20">
        <v>43.3</v>
      </c>
      <c r="R111" s="414">
        <v>385</v>
      </c>
      <c r="S111" s="378">
        <v>6</v>
      </c>
      <c r="T111" s="415">
        <v>64.2</v>
      </c>
      <c r="U111" s="378">
        <v>432</v>
      </c>
      <c r="V111" s="378">
        <v>7</v>
      </c>
      <c r="W111" s="378">
        <v>61.71</v>
      </c>
      <c r="X111" s="378">
        <v>0</v>
      </c>
      <c r="Y111" s="416">
        <v>0</v>
      </c>
      <c r="Z111" s="20"/>
      <c r="AA111" s="241">
        <v>387900</v>
      </c>
      <c r="AB111" s="417">
        <v>0</v>
      </c>
      <c r="AC111" s="417">
        <v>0</v>
      </c>
      <c r="AD111" s="20">
        <v>73</v>
      </c>
      <c r="AE111" s="20">
        <v>0</v>
      </c>
      <c r="AF111" s="20">
        <v>0</v>
      </c>
      <c r="AG111"/>
      <c r="AH111"/>
      <c r="AI111" s="394"/>
      <c r="AJ111" s="394"/>
      <c r="AK111" s="394"/>
      <c r="AL111" s="2"/>
      <c r="AM111" s="2"/>
      <c r="AN111"/>
      <c r="AO111"/>
      <c r="AP111" s="394"/>
      <c r="AQ111" s="394"/>
      <c r="AR111" s="175"/>
      <c r="AS111" s="2"/>
      <c r="AT111" s="2"/>
      <c r="AU111"/>
      <c r="AV111" s="2"/>
      <c r="AW111" s="2"/>
      <c r="AX111" s="2"/>
      <c r="AY111" s="2"/>
      <c r="AZ111" s="2"/>
      <c r="BA111" s="2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</row>
    <row r="112" spans="1:99" x14ac:dyDescent="0.3">
      <c r="A112" s="199" t="s">
        <v>1204</v>
      </c>
      <c r="B112" s="199" t="s">
        <v>16</v>
      </c>
      <c r="C112" s="199" t="s">
        <v>16</v>
      </c>
      <c r="D112" s="441" t="s">
        <v>1998</v>
      </c>
      <c r="E112" s="435" t="s">
        <v>1972</v>
      </c>
      <c r="F112" s="441" t="s">
        <v>38</v>
      </c>
      <c r="G112" s="441" t="s">
        <v>38</v>
      </c>
      <c r="H112" s="245">
        <v>202300</v>
      </c>
      <c r="I112" s="246">
        <v>245</v>
      </c>
      <c r="J112" s="246">
        <v>6</v>
      </c>
      <c r="K112" s="442">
        <v>40.833333333333336</v>
      </c>
      <c r="L112" s="322">
        <v>245</v>
      </c>
      <c r="M112" s="246">
        <v>6</v>
      </c>
      <c r="N112" s="246">
        <v>40.833333333333336</v>
      </c>
      <c r="O112" s="246">
        <v>714</v>
      </c>
      <c r="P112" s="246">
        <v>17</v>
      </c>
      <c r="Q112" s="246">
        <v>42</v>
      </c>
      <c r="R112" s="443">
        <v>103</v>
      </c>
      <c r="S112" s="444">
        <v>3</v>
      </c>
      <c r="T112" s="445">
        <v>34.299999999999997</v>
      </c>
      <c r="U112" s="444">
        <v>0</v>
      </c>
      <c r="V112" s="444">
        <v>0</v>
      </c>
      <c r="W112" s="444">
        <v>0</v>
      </c>
      <c r="X112" s="444">
        <v>0</v>
      </c>
      <c r="Y112" s="446">
        <v>0</v>
      </c>
      <c r="Z112" s="372"/>
      <c r="AA112" s="245">
        <v>220600</v>
      </c>
      <c r="AB112" s="442">
        <v>50.75</v>
      </c>
      <c r="AC112" s="442">
        <v>40</v>
      </c>
      <c r="AD112" s="246">
        <v>59</v>
      </c>
      <c r="AE112" s="246">
        <v>4</v>
      </c>
      <c r="AF112" s="246">
        <v>203</v>
      </c>
    </row>
    <row r="113" spans="1:99" x14ac:dyDescent="0.3">
      <c r="A113" s="21" t="s">
        <v>1205</v>
      </c>
      <c r="B113" s="21" t="s">
        <v>15</v>
      </c>
      <c r="C113" s="21" t="s">
        <v>15</v>
      </c>
      <c r="D113" s="299" t="s">
        <v>1998</v>
      </c>
      <c r="E113" s="435" t="s">
        <v>1971</v>
      </c>
      <c r="F113" s="299" t="s">
        <v>10</v>
      </c>
      <c r="G113" s="299" t="s">
        <v>38</v>
      </c>
      <c r="H113" s="241">
        <v>481000</v>
      </c>
      <c r="I113" s="20">
        <v>1922</v>
      </c>
      <c r="J113" s="20">
        <v>22</v>
      </c>
      <c r="K113" s="417">
        <v>87.36363636363636</v>
      </c>
      <c r="L113" s="243">
        <v>1922</v>
      </c>
      <c r="M113" s="20">
        <v>22</v>
      </c>
      <c r="N113" s="20">
        <v>87.36363636363636</v>
      </c>
      <c r="O113" s="20">
        <v>1789</v>
      </c>
      <c r="P113" s="20">
        <v>18</v>
      </c>
      <c r="Q113" s="20">
        <v>99.4</v>
      </c>
      <c r="R113" s="414">
        <v>198</v>
      </c>
      <c r="S113" s="378">
        <v>3</v>
      </c>
      <c r="T113" s="415">
        <v>66</v>
      </c>
      <c r="U113" s="378">
        <v>1610</v>
      </c>
      <c r="V113" s="378">
        <v>17</v>
      </c>
      <c r="W113" s="378">
        <v>94.71</v>
      </c>
      <c r="X113" s="378">
        <v>2235</v>
      </c>
      <c r="Y113" s="416">
        <v>22</v>
      </c>
      <c r="Z113" s="280"/>
      <c r="AA113" s="241">
        <v>375600</v>
      </c>
      <c r="AB113" s="417">
        <v>63.142857142857146</v>
      </c>
      <c r="AC113" s="417">
        <v>73</v>
      </c>
      <c r="AD113" s="20">
        <v>72</v>
      </c>
      <c r="AE113" s="20">
        <v>7</v>
      </c>
      <c r="AF113" s="20">
        <v>442</v>
      </c>
    </row>
    <row r="114" spans="1:99" x14ac:dyDescent="0.3">
      <c r="A114" s="199" t="s">
        <v>1906</v>
      </c>
      <c r="B114" s="199" t="s">
        <v>25</v>
      </c>
      <c r="C114" s="199" t="s">
        <v>1020</v>
      </c>
      <c r="D114" s="441" t="s">
        <v>1020</v>
      </c>
      <c r="E114" s="441" t="s">
        <v>10</v>
      </c>
      <c r="F114" s="441" t="s">
        <v>1020</v>
      </c>
      <c r="G114" s="441" t="s">
        <v>1020</v>
      </c>
      <c r="H114" s="245">
        <v>148800</v>
      </c>
      <c r="I114" s="246" t="s">
        <v>1020</v>
      </c>
      <c r="J114" s="246" t="s">
        <v>1020</v>
      </c>
      <c r="K114" s="442" t="s">
        <v>1020</v>
      </c>
      <c r="L114" s="322" t="s">
        <v>1020</v>
      </c>
      <c r="M114" s="246" t="s">
        <v>1020</v>
      </c>
      <c r="N114" s="246" t="s">
        <v>1020</v>
      </c>
      <c r="O114" s="246" t="s">
        <v>1020</v>
      </c>
      <c r="P114" s="246" t="s">
        <v>1020</v>
      </c>
      <c r="Q114" s="246" t="s">
        <v>1020</v>
      </c>
      <c r="R114" s="443" t="s">
        <v>1020</v>
      </c>
      <c r="S114" s="444" t="s">
        <v>1020</v>
      </c>
      <c r="T114" s="445" t="s">
        <v>1020</v>
      </c>
      <c r="U114" s="444" t="s">
        <v>1020</v>
      </c>
      <c r="V114" s="444" t="s">
        <v>1020</v>
      </c>
      <c r="W114" s="444" t="s">
        <v>1020</v>
      </c>
      <c r="X114" s="444" t="s">
        <v>1020</v>
      </c>
      <c r="Y114" s="446" t="s">
        <v>1020</v>
      </c>
      <c r="Z114" s="199"/>
      <c r="AA114" s="245">
        <v>137300</v>
      </c>
      <c r="AB114" s="442">
        <v>20</v>
      </c>
      <c r="AC114" s="442">
        <v>20</v>
      </c>
      <c r="AD114" s="246">
        <v>20</v>
      </c>
      <c r="AE114" s="246">
        <v>3</v>
      </c>
      <c r="AF114" s="246">
        <v>60</v>
      </c>
    </row>
    <row r="115" spans="1:99" x14ac:dyDescent="0.3">
      <c r="A115" s="21" t="s">
        <v>1206</v>
      </c>
      <c r="B115" s="21" t="s">
        <v>26</v>
      </c>
      <c r="C115" s="21" t="s">
        <v>26</v>
      </c>
      <c r="D115" s="299" t="s">
        <v>1998</v>
      </c>
      <c r="E115" s="435" t="s">
        <v>10</v>
      </c>
      <c r="F115" s="299" t="s">
        <v>1971</v>
      </c>
      <c r="G115" s="299" t="s">
        <v>38</v>
      </c>
      <c r="H115" s="241">
        <v>613300</v>
      </c>
      <c r="I115" s="20">
        <v>1671</v>
      </c>
      <c r="J115" s="20">
        <v>15</v>
      </c>
      <c r="K115" s="417">
        <v>111.4</v>
      </c>
      <c r="L115" s="243">
        <v>1671</v>
      </c>
      <c r="M115" s="20">
        <v>15</v>
      </c>
      <c r="N115" s="20">
        <v>111.4</v>
      </c>
      <c r="O115" s="20">
        <v>1466</v>
      </c>
      <c r="P115" s="20">
        <v>20</v>
      </c>
      <c r="Q115" s="20">
        <v>73.3</v>
      </c>
      <c r="R115" s="414">
        <v>465</v>
      </c>
      <c r="S115" s="378">
        <v>6</v>
      </c>
      <c r="T115" s="415">
        <v>77.5</v>
      </c>
      <c r="U115" s="378">
        <v>1935</v>
      </c>
      <c r="V115" s="378">
        <v>22</v>
      </c>
      <c r="W115" s="378">
        <v>87.95</v>
      </c>
      <c r="X115" s="378">
        <v>1723</v>
      </c>
      <c r="Y115" s="416">
        <v>22</v>
      </c>
      <c r="Z115" s="21"/>
      <c r="AA115" s="241">
        <v>500200</v>
      </c>
      <c r="AB115" s="417">
        <v>87.714285714285708</v>
      </c>
      <c r="AC115" s="417">
        <v>101.66666666666667</v>
      </c>
      <c r="AD115" s="20">
        <v>71</v>
      </c>
      <c r="AE115" s="20">
        <v>7</v>
      </c>
      <c r="AF115" s="20">
        <v>614</v>
      </c>
    </row>
    <row r="116" spans="1:99" x14ac:dyDescent="0.3">
      <c r="A116" s="21" t="s">
        <v>1214</v>
      </c>
      <c r="B116" s="21" t="s">
        <v>12</v>
      </c>
      <c r="C116" s="21" t="s">
        <v>12</v>
      </c>
      <c r="D116" s="299" t="s">
        <v>1998</v>
      </c>
      <c r="E116" s="435" t="s">
        <v>1971</v>
      </c>
      <c r="F116" s="299" t="s">
        <v>9</v>
      </c>
      <c r="G116" s="299" t="s">
        <v>38</v>
      </c>
      <c r="H116" s="241">
        <v>371800</v>
      </c>
      <c r="I116" s="20">
        <v>1148</v>
      </c>
      <c r="J116" s="20">
        <v>17</v>
      </c>
      <c r="K116" s="417">
        <v>67.529411764705884</v>
      </c>
      <c r="L116" s="243">
        <v>1148</v>
      </c>
      <c r="M116" s="20">
        <v>17</v>
      </c>
      <c r="N116" s="20">
        <v>67.529411764705884</v>
      </c>
      <c r="O116" s="20">
        <v>31</v>
      </c>
      <c r="P116" s="20">
        <v>1</v>
      </c>
      <c r="Q116" s="20">
        <v>31</v>
      </c>
      <c r="R116" s="414">
        <v>102</v>
      </c>
      <c r="S116" s="378">
        <v>1</v>
      </c>
      <c r="T116" s="415">
        <v>102</v>
      </c>
      <c r="U116" s="378">
        <v>129</v>
      </c>
      <c r="V116" s="378">
        <v>2</v>
      </c>
      <c r="W116" s="378">
        <v>64.5</v>
      </c>
      <c r="X116" s="378">
        <v>0</v>
      </c>
      <c r="Y116" s="416">
        <v>0</v>
      </c>
      <c r="Z116" s="298"/>
      <c r="AA116" s="241">
        <v>422800</v>
      </c>
      <c r="AB116" s="417">
        <v>79.375</v>
      </c>
      <c r="AC116" s="417">
        <v>83.333333333333329</v>
      </c>
      <c r="AD116" s="20">
        <v>69</v>
      </c>
      <c r="AE116" s="20">
        <v>8</v>
      </c>
      <c r="AF116" s="20">
        <v>635</v>
      </c>
    </row>
    <row r="117" spans="1:99" x14ac:dyDescent="0.3">
      <c r="A117" s="21" t="s">
        <v>1526</v>
      </c>
      <c r="B117" s="21" t="s">
        <v>17</v>
      </c>
      <c r="C117" s="21" t="s">
        <v>17</v>
      </c>
      <c r="D117" s="299" t="s">
        <v>1998</v>
      </c>
      <c r="E117" s="435" t="s">
        <v>10</v>
      </c>
      <c r="F117" s="299" t="s">
        <v>1972</v>
      </c>
      <c r="G117" s="299" t="s">
        <v>38</v>
      </c>
      <c r="H117" s="241">
        <v>318000</v>
      </c>
      <c r="I117" s="20">
        <v>361</v>
      </c>
      <c r="J117" s="20">
        <v>5</v>
      </c>
      <c r="K117" s="417">
        <v>72.2</v>
      </c>
      <c r="L117" s="243">
        <v>361</v>
      </c>
      <c r="M117" s="20">
        <v>5</v>
      </c>
      <c r="N117" s="20">
        <v>72.2</v>
      </c>
      <c r="O117" s="20">
        <v>0</v>
      </c>
      <c r="P117" s="20">
        <v>0</v>
      </c>
      <c r="Q117" s="20">
        <v>0</v>
      </c>
      <c r="R117" s="414">
        <v>0</v>
      </c>
      <c r="S117" s="378">
        <v>0</v>
      </c>
      <c r="T117" s="415">
        <v>0</v>
      </c>
      <c r="U117" s="378">
        <v>0</v>
      </c>
      <c r="V117" s="378">
        <v>0</v>
      </c>
      <c r="W117" s="378">
        <v>0</v>
      </c>
      <c r="X117" s="378">
        <v>0</v>
      </c>
      <c r="Y117" s="416">
        <v>0</v>
      </c>
      <c r="Z117" s="21"/>
      <c r="AA117" s="241">
        <v>284000</v>
      </c>
      <c r="AB117" s="417">
        <v>42.5</v>
      </c>
      <c r="AC117" s="417">
        <v>46.333333333333336</v>
      </c>
      <c r="AD117" s="20">
        <v>94</v>
      </c>
      <c r="AE117" s="20">
        <v>4</v>
      </c>
      <c r="AF117" s="20">
        <v>170</v>
      </c>
    </row>
    <row r="118" spans="1:99" x14ac:dyDescent="0.3">
      <c r="A118" s="199" t="s">
        <v>1907</v>
      </c>
      <c r="B118" s="199" t="s">
        <v>26</v>
      </c>
      <c r="C118" s="199" t="s">
        <v>1020</v>
      </c>
      <c r="D118" s="441" t="s">
        <v>1020</v>
      </c>
      <c r="E118" s="441" t="s">
        <v>10</v>
      </c>
      <c r="F118" s="441" t="s">
        <v>1020</v>
      </c>
      <c r="G118" s="441" t="s">
        <v>1020</v>
      </c>
      <c r="H118" s="245">
        <v>162300</v>
      </c>
      <c r="I118" s="246" t="s">
        <v>1020</v>
      </c>
      <c r="J118" s="246" t="s">
        <v>1020</v>
      </c>
      <c r="K118" s="442" t="s">
        <v>1020</v>
      </c>
      <c r="L118" s="322" t="s">
        <v>1020</v>
      </c>
      <c r="M118" s="246" t="s">
        <v>1020</v>
      </c>
      <c r="N118" s="246" t="s">
        <v>1020</v>
      </c>
      <c r="O118" s="246" t="s">
        <v>1020</v>
      </c>
      <c r="P118" s="246" t="s">
        <v>1020</v>
      </c>
      <c r="Q118" s="246" t="s">
        <v>1020</v>
      </c>
      <c r="R118" s="443" t="s">
        <v>1020</v>
      </c>
      <c r="S118" s="444" t="s">
        <v>1020</v>
      </c>
      <c r="T118" s="445" t="s">
        <v>1020</v>
      </c>
      <c r="U118" s="444" t="s">
        <v>1020</v>
      </c>
      <c r="V118" s="444" t="s">
        <v>1020</v>
      </c>
      <c r="W118" s="444" t="s">
        <v>1020</v>
      </c>
      <c r="X118" s="444" t="s">
        <v>1020</v>
      </c>
      <c r="Y118" s="446" t="s">
        <v>1020</v>
      </c>
      <c r="Z118" s="199"/>
      <c r="AA118" s="245">
        <v>289900</v>
      </c>
      <c r="AB118" s="442">
        <v>60.125</v>
      </c>
      <c r="AC118" s="442">
        <v>57</v>
      </c>
      <c r="AD118" s="246">
        <v>53</v>
      </c>
      <c r="AE118" s="246">
        <v>8</v>
      </c>
      <c r="AF118" s="246">
        <v>481</v>
      </c>
    </row>
    <row r="119" spans="1:99" x14ac:dyDescent="0.3">
      <c r="A119" s="21" t="s">
        <v>1527</v>
      </c>
      <c r="B119" s="21" t="s">
        <v>18</v>
      </c>
      <c r="C119" s="21" t="s">
        <v>18</v>
      </c>
      <c r="D119" s="299" t="s">
        <v>1998</v>
      </c>
      <c r="E119" s="435" t="s">
        <v>10</v>
      </c>
      <c r="F119" s="299" t="s">
        <v>1972</v>
      </c>
      <c r="G119" s="299" t="s">
        <v>38</v>
      </c>
      <c r="H119" s="241">
        <v>360600</v>
      </c>
      <c r="I119" s="20">
        <v>1048</v>
      </c>
      <c r="J119" s="20">
        <v>16</v>
      </c>
      <c r="K119" s="417">
        <v>65.5</v>
      </c>
      <c r="L119" s="243">
        <v>1048</v>
      </c>
      <c r="M119" s="20">
        <v>16</v>
      </c>
      <c r="N119" s="20">
        <v>65.5</v>
      </c>
      <c r="O119" s="20">
        <v>430</v>
      </c>
      <c r="P119" s="20">
        <v>7</v>
      </c>
      <c r="Q119" s="20">
        <v>61.4</v>
      </c>
      <c r="R119" s="414">
        <v>0</v>
      </c>
      <c r="S119" s="378">
        <v>0</v>
      </c>
      <c r="T119" s="415">
        <v>0</v>
      </c>
      <c r="U119" s="378">
        <v>0</v>
      </c>
      <c r="V119" s="378">
        <v>0</v>
      </c>
      <c r="W119" s="378">
        <v>0</v>
      </c>
      <c r="X119" s="378">
        <v>0</v>
      </c>
      <c r="Y119" s="416">
        <v>0</v>
      </c>
      <c r="Z119" s="21"/>
      <c r="AA119" s="241">
        <v>488900</v>
      </c>
      <c r="AB119" s="417">
        <v>94.875</v>
      </c>
      <c r="AC119" s="417">
        <v>101</v>
      </c>
      <c r="AD119" s="20">
        <v>72</v>
      </c>
      <c r="AE119" s="20">
        <v>8</v>
      </c>
      <c r="AF119" s="20">
        <v>759</v>
      </c>
    </row>
    <row r="120" spans="1:99" x14ac:dyDescent="0.3">
      <c r="A120" s="21" t="s">
        <v>909</v>
      </c>
      <c r="B120" s="437" t="s">
        <v>2</v>
      </c>
      <c r="C120" s="21" t="s">
        <v>19</v>
      </c>
      <c r="D120" s="299" t="s">
        <v>38</v>
      </c>
      <c r="E120" s="299" t="s">
        <v>10</v>
      </c>
      <c r="F120" s="299" t="s">
        <v>10</v>
      </c>
      <c r="G120" s="299" t="s">
        <v>1998</v>
      </c>
      <c r="H120" s="241">
        <v>332000</v>
      </c>
      <c r="I120" s="20">
        <v>469</v>
      </c>
      <c r="J120" s="20">
        <v>7</v>
      </c>
      <c r="K120" s="417">
        <v>67</v>
      </c>
      <c r="L120" s="243">
        <v>469</v>
      </c>
      <c r="M120" s="20">
        <v>7</v>
      </c>
      <c r="N120" s="20">
        <v>67</v>
      </c>
      <c r="O120" s="20">
        <v>2036</v>
      </c>
      <c r="P120" s="20">
        <v>21</v>
      </c>
      <c r="Q120" s="20">
        <v>97</v>
      </c>
      <c r="R120" s="414">
        <v>1546</v>
      </c>
      <c r="S120" s="378">
        <v>17</v>
      </c>
      <c r="T120" s="415">
        <v>90.9</v>
      </c>
      <c r="U120" s="378">
        <v>1820</v>
      </c>
      <c r="V120" s="378">
        <v>19</v>
      </c>
      <c r="W120" s="378">
        <v>95.79</v>
      </c>
      <c r="X120" s="378">
        <v>1509</v>
      </c>
      <c r="Y120" s="416">
        <v>19</v>
      </c>
      <c r="Z120" s="298"/>
      <c r="AA120" s="241">
        <v>457000</v>
      </c>
      <c r="AB120" s="417">
        <v>93.142857142857139</v>
      </c>
      <c r="AC120" s="417">
        <v>92</v>
      </c>
      <c r="AD120" s="20">
        <v>77</v>
      </c>
      <c r="AE120" s="20">
        <v>7</v>
      </c>
      <c r="AF120" s="20">
        <v>652</v>
      </c>
    </row>
    <row r="121" spans="1:99" s="380" customFormat="1" x14ac:dyDescent="0.3">
      <c r="A121" s="21" t="s">
        <v>1658</v>
      </c>
      <c r="B121" s="437" t="s">
        <v>23</v>
      </c>
      <c r="C121" s="21" t="s">
        <v>22</v>
      </c>
      <c r="D121" s="299" t="s">
        <v>38</v>
      </c>
      <c r="E121" s="299" t="s">
        <v>1972</v>
      </c>
      <c r="F121" s="299" t="s">
        <v>1972</v>
      </c>
      <c r="G121" s="299" t="s">
        <v>1998</v>
      </c>
      <c r="H121" s="241">
        <v>348800</v>
      </c>
      <c r="I121" s="20">
        <v>1077</v>
      </c>
      <c r="J121" s="20">
        <v>17</v>
      </c>
      <c r="K121" s="417">
        <v>63.352941176470587</v>
      </c>
      <c r="L121" s="243">
        <v>1077</v>
      </c>
      <c r="M121" s="20">
        <v>17</v>
      </c>
      <c r="N121" s="20">
        <v>63.352941176470587</v>
      </c>
      <c r="O121" s="20">
        <v>0</v>
      </c>
      <c r="P121" s="20">
        <v>0</v>
      </c>
      <c r="Q121" s="20">
        <v>0</v>
      </c>
      <c r="R121" s="414">
        <v>0</v>
      </c>
      <c r="S121" s="378">
        <v>0</v>
      </c>
      <c r="T121" s="415">
        <v>0</v>
      </c>
      <c r="U121" s="378">
        <v>0</v>
      </c>
      <c r="V121" s="378">
        <v>0</v>
      </c>
      <c r="W121" s="378">
        <v>0</v>
      </c>
      <c r="X121" s="378">
        <v>0</v>
      </c>
      <c r="Y121" s="416">
        <v>0</v>
      </c>
      <c r="Z121" s="298"/>
      <c r="AA121" s="241">
        <v>399800</v>
      </c>
      <c r="AB121" s="417">
        <v>85.375</v>
      </c>
      <c r="AC121" s="417">
        <v>79</v>
      </c>
      <c r="AD121" s="20">
        <v>34</v>
      </c>
      <c r="AE121" s="20">
        <v>8</v>
      </c>
      <c r="AF121" s="20">
        <v>683</v>
      </c>
      <c r="AG121"/>
      <c r="AH121"/>
      <c r="AI121" s="394"/>
      <c r="AJ121" s="394"/>
      <c r="AK121" s="394"/>
      <c r="AL121" s="2"/>
      <c r="AM121" s="2"/>
      <c r="AN121"/>
      <c r="AO121"/>
      <c r="AP121" s="394"/>
      <c r="AQ121" s="394"/>
      <c r="AR121" s="175"/>
      <c r="AS121" s="2"/>
      <c r="AT121" s="2"/>
      <c r="AU121"/>
      <c r="AV121" s="2"/>
      <c r="AW121" s="2"/>
      <c r="AX121" s="2"/>
      <c r="AY121" s="2"/>
      <c r="AZ121" s="2"/>
      <c r="BA121" s="2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</row>
    <row r="122" spans="1:99" s="380" customFormat="1" x14ac:dyDescent="0.3">
      <c r="A122" s="21" t="s">
        <v>1219</v>
      </c>
      <c r="B122" s="21" t="s">
        <v>14</v>
      </c>
      <c r="C122" s="21" t="s">
        <v>14</v>
      </c>
      <c r="D122" s="299" t="s">
        <v>1998</v>
      </c>
      <c r="E122" s="435" t="s">
        <v>1972</v>
      </c>
      <c r="F122" s="299" t="s">
        <v>1972</v>
      </c>
      <c r="G122" s="299" t="s">
        <v>1998</v>
      </c>
      <c r="H122" s="241">
        <v>330900</v>
      </c>
      <c r="I122" s="20">
        <v>1262</v>
      </c>
      <c r="J122" s="20">
        <v>21</v>
      </c>
      <c r="K122" s="417">
        <v>60.095238095238095</v>
      </c>
      <c r="L122" s="243">
        <v>1262</v>
      </c>
      <c r="M122" s="20">
        <v>21</v>
      </c>
      <c r="N122" s="20">
        <v>60.095238095238095</v>
      </c>
      <c r="O122" s="20">
        <v>1389</v>
      </c>
      <c r="P122" s="20">
        <v>20</v>
      </c>
      <c r="Q122" s="20">
        <v>69.5</v>
      </c>
      <c r="R122" s="414">
        <v>1005</v>
      </c>
      <c r="S122" s="378">
        <v>16</v>
      </c>
      <c r="T122" s="415">
        <v>62.8</v>
      </c>
      <c r="U122" s="378">
        <v>1196</v>
      </c>
      <c r="V122" s="378">
        <v>17</v>
      </c>
      <c r="W122" s="378">
        <v>70.349999999999994</v>
      </c>
      <c r="X122" s="378">
        <v>1541</v>
      </c>
      <c r="Y122" s="416">
        <v>22</v>
      </c>
      <c r="Z122" s="298"/>
      <c r="AA122" s="241">
        <v>323900</v>
      </c>
      <c r="AB122" s="417">
        <v>62.25</v>
      </c>
      <c r="AC122" s="417">
        <v>72</v>
      </c>
      <c r="AD122" s="20">
        <v>6</v>
      </c>
      <c r="AE122" s="20">
        <v>8</v>
      </c>
      <c r="AF122" s="20">
        <v>498</v>
      </c>
      <c r="AG122"/>
      <c r="AH122"/>
      <c r="AI122" s="394"/>
      <c r="AJ122" s="394"/>
      <c r="AK122" s="394"/>
      <c r="AL122" s="2"/>
      <c r="AM122" s="2"/>
      <c r="AN122"/>
      <c r="AO122"/>
      <c r="AP122" s="394"/>
      <c r="AQ122" s="394"/>
      <c r="AR122" s="175"/>
      <c r="AS122" s="2"/>
      <c r="AT122" s="2"/>
      <c r="AU122"/>
      <c r="AV122" s="2"/>
      <c r="AW122" s="2"/>
      <c r="AX122" s="2"/>
      <c r="AY122" s="2"/>
      <c r="AZ122" s="2"/>
      <c r="BA122" s="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</row>
    <row r="123" spans="1:99" s="380" customFormat="1" x14ac:dyDescent="0.3">
      <c r="A123" s="199" t="s">
        <v>1908</v>
      </c>
      <c r="B123" s="199" t="s">
        <v>41</v>
      </c>
      <c r="C123" s="199" t="s">
        <v>1020</v>
      </c>
      <c r="D123" s="441" t="s">
        <v>1020</v>
      </c>
      <c r="E123" s="441" t="s">
        <v>1972</v>
      </c>
      <c r="F123" s="441" t="s">
        <v>1020</v>
      </c>
      <c r="G123" s="441" t="s">
        <v>1020</v>
      </c>
      <c r="H123" s="245">
        <v>117300</v>
      </c>
      <c r="I123" s="246" t="s">
        <v>1020</v>
      </c>
      <c r="J123" s="246" t="s">
        <v>1020</v>
      </c>
      <c r="K123" s="442" t="s">
        <v>1020</v>
      </c>
      <c r="L123" s="322" t="s">
        <v>1020</v>
      </c>
      <c r="M123" s="246" t="s">
        <v>1020</v>
      </c>
      <c r="N123" s="246" t="s">
        <v>1020</v>
      </c>
      <c r="O123" s="246" t="s">
        <v>1020</v>
      </c>
      <c r="P123" s="246" t="s">
        <v>1020</v>
      </c>
      <c r="Q123" s="246" t="s">
        <v>1020</v>
      </c>
      <c r="R123" s="443" t="s">
        <v>1020</v>
      </c>
      <c r="S123" s="444" t="s">
        <v>1020</v>
      </c>
      <c r="T123" s="445" t="s">
        <v>1020</v>
      </c>
      <c r="U123" s="444" t="s">
        <v>1020</v>
      </c>
      <c r="V123" s="444" t="s">
        <v>1020</v>
      </c>
      <c r="W123" s="444" t="s">
        <v>1020</v>
      </c>
      <c r="X123" s="444" t="s">
        <v>1020</v>
      </c>
      <c r="Y123" s="446" t="s">
        <v>1020</v>
      </c>
      <c r="Z123" s="246"/>
      <c r="AA123" s="245">
        <v>117300</v>
      </c>
      <c r="AB123" s="442">
        <v>0</v>
      </c>
      <c r="AC123" s="442">
        <v>0</v>
      </c>
      <c r="AD123" s="246">
        <v>22</v>
      </c>
      <c r="AE123" s="246">
        <v>0</v>
      </c>
      <c r="AF123" s="246">
        <v>0</v>
      </c>
      <c r="AG123"/>
      <c r="AH123"/>
      <c r="AI123" s="394"/>
      <c r="AJ123" s="394"/>
      <c r="AK123" s="394"/>
      <c r="AL123" s="2"/>
      <c r="AM123" s="2"/>
      <c r="AN123"/>
      <c r="AO123"/>
      <c r="AP123" s="394"/>
      <c r="AQ123" s="394"/>
      <c r="AR123" s="175"/>
      <c r="AS123" s="2"/>
      <c r="AT123" s="2"/>
      <c r="AU123"/>
      <c r="AV123" s="2"/>
      <c r="AW123" s="2"/>
      <c r="AX123" s="2"/>
      <c r="AY123" s="2"/>
      <c r="AZ123" s="2"/>
      <c r="BA123" s="2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</row>
    <row r="124" spans="1:99" s="380" customFormat="1" x14ac:dyDescent="0.3">
      <c r="A124" s="21" t="s">
        <v>1659</v>
      </c>
      <c r="B124" s="21" t="s">
        <v>25</v>
      </c>
      <c r="C124" s="21" t="s">
        <v>25</v>
      </c>
      <c r="D124" s="299" t="s">
        <v>1998</v>
      </c>
      <c r="E124" s="299" t="s">
        <v>1971</v>
      </c>
      <c r="F124" s="299" t="s">
        <v>1971</v>
      </c>
      <c r="G124" s="299" t="s">
        <v>1998</v>
      </c>
      <c r="H124" s="241">
        <v>250700</v>
      </c>
      <c r="I124" s="20">
        <v>684</v>
      </c>
      <c r="J124" s="20">
        <v>15</v>
      </c>
      <c r="K124" s="417">
        <v>45.6</v>
      </c>
      <c r="L124" s="243">
        <v>684</v>
      </c>
      <c r="M124" s="20">
        <v>15</v>
      </c>
      <c r="N124" s="20">
        <v>45.6</v>
      </c>
      <c r="O124" s="20">
        <v>0</v>
      </c>
      <c r="P124" s="20">
        <v>0</v>
      </c>
      <c r="Q124" s="20">
        <v>0</v>
      </c>
      <c r="R124" s="414">
        <v>0</v>
      </c>
      <c r="S124" s="378">
        <v>0</v>
      </c>
      <c r="T124" s="415">
        <v>0</v>
      </c>
      <c r="U124" s="378">
        <v>0</v>
      </c>
      <c r="V124" s="378">
        <v>0</v>
      </c>
      <c r="W124" s="378">
        <v>0</v>
      </c>
      <c r="X124" s="378">
        <v>0</v>
      </c>
      <c r="Y124" s="416">
        <v>0</v>
      </c>
      <c r="Z124" s="20"/>
      <c r="AA124" s="241">
        <v>250700</v>
      </c>
      <c r="AB124" s="417">
        <v>48.5</v>
      </c>
      <c r="AC124" s="417">
        <v>48.5</v>
      </c>
      <c r="AD124" s="20">
        <v>45</v>
      </c>
      <c r="AE124" s="20">
        <v>2</v>
      </c>
      <c r="AF124" s="20">
        <v>97</v>
      </c>
      <c r="AG124"/>
      <c r="AH124"/>
      <c r="AI124" s="394"/>
      <c r="AJ124" s="394"/>
      <c r="AK124" s="394"/>
      <c r="AL124" s="2"/>
      <c r="AM124" s="2"/>
      <c r="AN124"/>
      <c r="AO124"/>
      <c r="AP124" s="394"/>
      <c r="AQ124" s="394"/>
      <c r="AR124" s="175"/>
      <c r="AS124" s="2"/>
      <c r="AT124" s="2"/>
      <c r="AU124"/>
      <c r="AV124" s="2"/>
      <c r="AW124" s="2"/>
      <c r="AX124" s="2"/>
      <c r="AY124" s="2"/>
      <c r="AZ124" s="2"/>
      <c r="BA124" s="2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</row>
    <row r="125" spans="1:99" s="380" customFormat="1" x14ac:dyDescent="0.3">
      <c r="A125" s="21" t="s">
        <v>1222</v>
      </c>
      <c r="B125" s="437" t="s">
        <v>22</v>
      </c>
      <c r="C125" s="21" t="s">
        <v>20</v>
      </c>
      <c r="D125" s="299" t="s">
        <v>38</v>
      </c>
      <c r="E125" s="299" t="s">
        <v>10</v>
      </c>
      <c r="F125" s="299" t="s">
        <v>10</v>
      </c>
      <c r="G125" s="299" t="s">
        <v>1998</v>
      </c>
      <c r="H125" s="241">
        <v>301400</v>
      </c>
      <c r="I125" s="20">
        <v>438</v>
      </c>
      <c r="J125" s="20">
        <v>8</v>
      </c>
      <c r="K125" s="417">
        <v>54.75</v>
      </c>
      <c r="L125" s="243">
        <v>438</v>
      </c>
      <c r="M125" s="20">
        <v>8</v>
      </c>
      <c r="N125" s="20">
        <v>54.75</v>
      </c>
      <c r="O125" s="20">
        <v>1468</v>
      </c>
      <c r="P125" s="20">
        <v>19</v>
      </c>
      <c r="Q125" s="20">
        <v>77.3</v>
      </c>
      <c r="R125" s="414">
        <v>290</v>
      </c>
      <c r="S125" s="378">
        <v>5</v>
      </c>
      <c r="T125" s="415">
        <v>58</v>
      </c>
      <c r="U125" s="378">
        <v>883</v>
      </c>
      <c r="V125" s="378">
        <v>12</v>
      </c>
      <c r="W125" s="378">
        <v>73.58</v>
      </c>
      <c r="X125" s="378">
        <v>1133</v>
      </c>
      <c r="Y125" s="416">
        <v>15</v>
      </c>
      <c r="Z125" s="280"/>
      <c r="AA125" s="241">
        <v>333900</v>
      </c>
      <c r="AB125" s="417">
        <v>60</v>
      </c>
      <c r="AC125" s="417">
        <v>61.333333333333336</v>
      </c>
      <c r="AD125" s="20">
        <v>93</v>
      </c>
      <c r="AE125" s="20">
        <v>6</v>
      </c>
      <c r="AF125" s="20">
        <v>360</v>
      </c>
      <c r="AG125"/>
      <c r="AH125"/>
      <c r="AI125" s="394"/>
      <c r="AJ125" s="394"/>
      <c r="AK125" s="394"/>
      <c r="AL125" s="2"/>
      <c r="AM125" s="2"/>
      <c r="AN125"/>
      <c r="AO125"/>
      <c r="AP125" s="394"/>
      <c r="AQ125" s="394"/>
      <c r="AR125" s="175"/>
      <c r="AS125" s="2"/>
      <c r="AT125" s="2"/>
      <c r="AU125"/>
      <c r="AV125" s="2"/>
      <c r="AW125" s="2"/>
      <c r="AX125" s="2"/>
      <c r="AY125" s="2"/>
      <c r="AZ125" s="2"/>
      <c r="BA125" s="2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</row>
    <row r="126" spans="1:99" s="380" customFormat="1" x14ac:dyDescent="0.3">
      <c r="A126" s="199" t="s">
        <v>1660</v>
      </c>
      <c r="B126" s="199" t="s">
        <v>21</v>
      </c>
      <c r="C126" s="199" t="s">
        <v>21</v>
      </c>
      <c r="D126" s="441" t="s">
        <v>1998</v>
      </c>
      <c r="E126" s="441" t="s">
        <v>1972</v>
      </c>
      <c r="F126" s="441" t="s">
        <v>1972</v>
      </c>
      <c r="G126" s="441" t="s">
        <v>1998</v>
      </c>
      <c r="H126" s="245">
        <v>123900</v>
      </c>
      <c r="I126" s="246">
        <v>0</v>
      </c>
      <c r="J126" s="246">
        <v>0</v>
      </c>
      <c r="K126" s="442" t="s">
        <v>1020</v>
      </c>
      <c r="L126" s="322">
        <v>0</v>
      </c>
      <c r="M126" s="246">
        <v>0</v>
      </c>
      <c r="N126" s="246">
        <v>0</v>
      </c>
      <c r="O126" s="246">
        <v>0</v>
      </c>
      <c r="P126" s="246">
        <v>0</v>
      </c>
      <c r="Q126" s="246">
        <v>0</v>
      </c>
      <c r="R126" s="443">
        <v>0</v>
      </c>
      <c r="S126" s="444">
        <v>0</v>
      </c>
      <c r="T126" s="445">
        <v>0</v>
      </c>
      <c r="U126" s="444">
        <v>0</v>
      </c>
      <c r="V126" s="444">
        <v>0</v>
      </c>
      <c r="W126" s="444">
        <v>0</v>
      </c>
      <c r="X126" s="444">
        <v>0</v>
      </c>
      <c r="Y126" s="446">
        <v>0</v>
      </c>
      <c r="Z126" s="372"/>
      <c r="AA126" s="245">
        <v>123900</v>
      </c>
      <c r="AB126" s="442">
        <v>0</v>
      </c>
      <c r="AC126" s="442">
        <v>0</v>
      </c>
      <c r="AD126" s="246">
        <v>23</v>
      </c>
      <c r="AE126" s="246">
        <v>0</v>
      </c>
      <c r="AF126" s="246">
        <v>0</v>
      </c>
      <c r="AG126"/>
      <c r="AH126"/>
      <c r="AI126" s="394"/>
      <c r="AJ126" s="394"/>
      <c r="AK126" s="394"/>
      <c r="AL126" s="2"/>
      <c r="AM126" s="2"/>
      <c r="AN126"/>
      <c r="AO126"/>
      <c r="AP126" s="394"/>
      <c r="AQ126" s="394"/>
      <c r="AR126" s="175"/>
      <c r="AS126" s="2"/>
      <c r="AT126" s="2"/>
      <c r="AU126"/>
      <c r="AV126" s="2"/>
      <c r="AW126" s="2"/>
      <c r="AX126" s="2"/>
      <c r="AY126" s="2"/>
      <c r="AZ126" s="2"/>
      <c r="BA126" s="2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</row>
    <row r="127" spans="1:99" s="380" customFormat="1" x14ac:dyDescent="0.3">
      <c r="A127" s="21" t="s">
        <v>1224</v>
      </c>
      <c r="B127" s="21" t="s">
        <v>16</v>
      </c>
      <c r="C127" s="21" t="s">
        <v>16</v>
      </c>
      <c r="D127" s="299" t="s">
        <v>1998</v>
      </c>
      <c r="E127" s="435" t="s">
        <v>1971</v>
      </c>
      <c r="F127" s="299" t="s">
        <v>9</v>
      </c>
      <c r="G127" s="299" t="s">
        <v>38</v>
      </c>
      <c r="H127" s="241">
        <v>283700</v>
      </c>
      <c r="I127" s="20">
        <v>322</v>
      </c>
      <c r="J127" s="20">
        <v>5</v>
      </c>
      <c r="K127" s="417">
        <v>64.400000000000006</v>
      </c>
      <c r="L127" s="243">
        <v>322</v>
      </c>
      <c r="M127" s="20">
        <v>5</v>
      </c>
      <c r="N127" s="20">
        <v>64.400000000000006</v>
      </c>
      <c r="O127" s="20">
        <v>502</v>
      </c>
      <c r="P127" s="20">
        <v>8</v>
      </c>
      <c r="Q127" s="20">
        <v>62.8</v>
      </c>
      <c r="R127" s="414">
        <v>1208</v>
      </c>
      <c r="S127" s="378">
        <v>17</v>
      </c>
      <c r="T127" s="415">
        <v>71.099999999999994</v>
      </c>
      <c r="U127" s="378">
        <v>1408</v>
      </c>
      <c r="V127" s="378">
        <v>21</v>
      </c>
      <c r="W127" s="378">
        <v>67.05</v>
      </c>
      <c r="X127" s="378">
        <v>269</v>
      </c>
      <c r="Y127" s="416">
        <v>5</v>
      </c>
      <c r="Z127" s="63"/>
      <c r="AA127" s="241">
        <v>299300</v>
      </c>
      <c r="AB127" s="417">
        <v>59.875</v>
      </c>
      <c r="AC127" s="417">
        <v>61</v>
      </c>
      <c r="AD127" s="20">
        <v>41</v>
      </c>
      <c r="AE127" s="20">
        <v>8</v>
      </c>
      <c r="AF127" s="20">
        <v>479</v>
      </c>
      <c r="AG127"/>
      <c r="AH127"/>
      <c r="AI127" s="394"/>
      <c r="AJ127" s="394"/>
      <c r="AK127" s="394"/>
      <c r="AL127" s="2"/>
      <c r="AM127" s="2"/>
      <c r="AN127"/>
      <c r="AO127"/>
      <c r="AP127" s="394"/>
      <c r="AQ127" s="394"/>
      <c r="AR127" s="175"/>
      <c r="AS127" s="2"/>
      <c r="AT127" s="2"/>
      <c r="AU127"/>
      <c r="AV127" s="2"/>
      <c r="AW127" s="2"/>
      <c r="AX127" s="2"/>
      <c r="AY127" s="2"/>
      <c r="AZ127" s="2"/>
      <c r="BA127" s="2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</row>
    <row r="128" spans="1:99" s="380" customFormat="1" x14ac:dyDescent="0.3">
      <c r="A128" s="199" t="s">
        <v>1909</v>
      </c>
      <c r="B128" s="199" t="s">
        <v>17</v>
      </c>
      <c r="C128" s="199" t="s">
        <v>1020</v>
      </c>
      <c r="D128" s="441" t="s">
        <v>1020</v>
      </c>
      <c r="E128" s="441" t="s">
        <v>1972</v>
      </c>
      <c r="F128" s="441" t="s">
        <v>1020</v>
      </c>
      <c r="G128" s="441" t="s">
        <v>1020</v>
      </c>
      <c r="H128" s="245">
        <v>184400</v>
      </c>
      <c r="I128" s="246" t="s">
        <v>1020</v>
      </c>
      <c r="J128" s="246" t="s">
        <v>1020</v>
      </c>
      <c r="K128" s="442" t="s">
        <v>1020</v>
      </c>
      <c r="L128" s="322" t="s">
        <v>1020</v>
      </c>
      <c r="M128" s="246" t="s">
        <v>1020</v>
      </c>
      <c r="N128" s="246" t="s">
        <v>1020</v>
      </c>
      <c r="O128" s="246" t="s">
        <v>1020</v>
      </c>
      <c r="P128" s="246" t="s">
        <v>1020</v>
      </c>
      <c r="Q128" s="246" t="s">
        <v>1020</v>
      </c>
      <c r="R128" s="443" t="s">
        <v>1020</v>
      </c>
      <c r="S128" s="444" t="s">
        <v>1020</v>
      </c>
      <c r="T128" s="445" t="s">
        <v>1020</v>
      </c>
      <c r="U128" s="444" t="s">
        <v>1020</v>
      </c>
      <c r="V128" s="444" t="s">
        <v>1020</v>
      </c>
      <c r="W128" s="444" t="s">
        <v>1020</v>
      </c>
      <c r="X128" s="444" t="s">
        <v>1020</v>
      </c>
      <c r="Y128" s="446" t="s">
        <v>1020</v>
      </c>
      <c r="Z128" s="199"/>
      <c r="AA128" s="245">
        <v>178800</v>
      </c>
      <c r="AB128" s="442">
        <v>36.200000000000003</v>
      </c>
      <c r="AC128" s="442">
        <v>34.666666666666664</v>
      </c>
      <c r="AD128" s="246">
        <v>40</v>
      </c>
      <c r="AE128" s="246">
        <v>5</v>
      </c>
      <c r="AF128" s="246">
        <v>181</v>
      </c>
      <c r="AG128"/>
      <c r="AH128"/>
      <c r="AI128" s="394"/>
      <c r="AJ128" s="394"/>
      <c r="AK128" s="394"/>
      <c r="AL128" s="2"/>
      <c r="AM128" s="2"/>
      <c r="AN128"/>
      <c r="AO128"/>
      <c r="AP128" s="394"/>
      <c r="AQ128" s="394"/>
      <c r="AR128" s="175"/>
      <c r="AS128" s="2"/>
      <c r="AT128" s="2"/>
      <c r="AU128"/>
      <c r="AV128" s="2"/>
      <c r="AW128" s="2"/>
      <c r="AX128" s="2"/>
      <c r="AY128" s="2"/>
      <c r="AZ128" s="2"/>
      <c r="BA128" s="2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</row>
    <row r="129" spans="1:99" s="380" customFormat="1" x14ac:dyDescent="0.3">
      <c r="A129" s="21" t="s">
        <v>1225</v>
      </c>
      <c r="B129" s="437" t="s">
        <v>25</v>
      </c>
      <c r="C129" s="21" t="s">
        <v>21</v>
      </c>
      <c r="D129" s="299" t="s">
        <v>38</v>
      </c>
      <c r="E129" s="435" t="s">
        <v>1971</v>
      </c>
      <c r="F129" s="299" t="s">
        <v>9</v>
      </c>
      <c r="G129" s="299" t="s">
        <v>38</v>
      </c>
      <c r="H129" s="241">
        <v>285600</v>
      </c>
      <c r="I129" s="20">
        <v>830</v>
      </c>
      <c r="J129" s="20">
        <v>16</v>
      </c>
      <c r="K129" s="417">
        <v>51.875</v>
      </c>
      <c r="L129" s="243">
        <v>830</v>
      </c>
      <c r="M129" s="20">
        <v>16</v>
      </c>
      <c r="N129" s="20">
        <v>51.875</v>
      </c>
      <c r="O129" s="20">
        <v>1116</v>
      </c>
      <c r="P129" s="20">
        <v>20</v>
      </c>
      <c r="Q129" s="20">
        <v>55.8</v>
      </c>
      <c r="R129" s="414">
        <v>294</v>
      </c>
      <c r="S129" s="378">
        <v>6</v>
      </c>
      <c r="T129" s="415">
        <v>49</v>
      </c>
      <c r="U129" s="378">
        <v>1227</v>
      </c>
      <c r="V129" s="378">
        <v>21</v>
      </c>
      <c r="W129" s="378">
        <v>58.43</v>
      </c>
      <c r="X129" s="378">
        <v>298</v>
      </c>
      <c r="Y129" s="416">
        <v>6</v>
      </c>
      <c r="Z129" s="20"/>
      <c r="AA129" s="241">
        <v>393500</v>
      </c>
      <c r="AB129" s="417">
        <v>79.75</v>
      </c>
      <c r="AC129" s="417">
        <v>81</v>
      </c>
      <c r="AD129" s="20">
        <v>57</v>
      </c>
      <c r="AE129" s="20">
        <v>8</v>
      </c>
      <c r="AF129" s="20">
        <v>638</v>
      </c>
      <c r="AG129"/>
      <c r="AH129"/>
      <c r="AI129" s="394"/>
      <c r="AJ129" s="394"/>
      <c r="AK129" s="394"/>
      <c r="AL129" s="2"/>
      <c r="AM129" s="2"/>
      <c r="AN129"/>
      <c r="AO129"/>
      <c r="AP129" s="394"/>
      <c r="AQ129" s="394"/>
      <c r="AR129" s="175"/>
      <c r="AS129" s="2"/>
      <c r="AT129" s="2"/>
      <c r="AU129"/>
      <c r="AV129" s="2"/>
      <c r="AW129" s="2"/>
      <c r="AX129" s="2"/>
      <c r="AY129" s="2"/>
      <c r="AZ129" s="2"/>
      <c r="BA129" s="2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</row>
    <row r="130" spans="1:99" s="380" customFormat="1" x14ac:dyDescent="0.3">
      <c r="A130" s="21" t="s">
        <v>1226</v>
      </c>
      <c r="B130" s="437" t="s">
        <v>21</v>
      </c>
      <c r="C130" s="21" t="s">
        <v>3</v>
      </c>
      <c r="D130" s="299" t="s">
        <v>38</v>
      </c>
      <c r="E130" s="299" t="s">
        <v>10</v>
      </c>
      <c r="F130" s="299" t="s">
        <v>10</v>
      </c>
      <c r="G130" s="299" t="s">
        <v>1998</v>
      </c>
      <c r="H130" s="241">
        <v>392100</v>
      </c>
      <c r="I130" s="20">
        <v>641</v>
      </c>
      <c r="J130" s="20">
        <v>9</v>
      </c>
      <c r="K130" s="417">
        <v>71.222222222222229</v>
      </c>
      <c r="L130" s="243">
        <v>641</v>
      </c>
      <c r="M130" s="20">
        <v>9</v>
      </c>
      <c r="N130" s="20">
        <v>71.222222222222229</v>
      </c>
      <c r="O130" s="20">
        <v>1851</v>
      </c>
      <c r="P130" s="20">
        <v>21</v>
      </c>
      <c r="Q130" s="20">
        <v>88.1</v>
      </c>
      <c r="R130" s="414">
        <v>1036</v>
      </c>
      <c r="S130" s="378">
        <v>9</v>
      </c>
      <c r="T130" s="415">
        <v>115.1</v>
      </c>
      <c r="U130" s="378">
        <v>2096</v>
      </c>
      <c r="V130" s="378">
        <v>22</v>
      </c>
      <c r="W130" s="378">
        <v>95.27</v>
      </c>
      <c r="X130" s="378">
        <v>2149</v>
      </c>
      <c r="Y130" s="416">
        <v>21</v>
      </c>
      <c r="Z130" s="21"/>
      <c r="AA130" s="241">
        <v>420700</v>
      </c>
      <c r="AB130" s="417">
        <v>81.625</v>
      </c>
      <c r="AC130" s="417">
        <v>83.333333333333329</v>
      </c>
      <c r="AD130" s="20">
        <v>60</v>
      </c>
      <c r="AE130" s="20">
        <v>8</v>
      </c>
      <c r="AF130" s="20">
        <v>653</v>
      </c>
      <c r="AG130"/>
      <c r="AH130"/>
      <c r="AI130" s="394"/>
      <c r="AJ130" s="394"/>
      <c r="AK130" s="394"/>
      <c r="AL130" s="2"/>
      <c r="AM130" s="2"/>
      <c r="AN130"/>
      <c r="AO130"/>
      <c r="AP130" s="394"/>
      <c r="AQ130" s="394"/>
      <c r="AR130" s="175"/>
      <c r="AS130" s="2"/>
      <c r="AT130" s="2"/>
      <c r="AU130"/>
      <c r="AV130" s="2"/>
      <c r="AW130" s="2"/>
      <c r="AX130" s="2"/>
      <c r="AY130" s="2"/>
      <c r="AZ130" s="2"/>
      <c r="BA130" s="2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</row>
    <row r="131" spans="1:99" s="380" customFormat="1" x14ac:dyDescent="0.3">
      <c r="A131" s="199" t="s">
        <v>1910</v>
      </c>
      <c r="B131" s="199" t="s">
        <v>20</v>
      </c>
      <c r="C131" s="199" t="s">
        <v>1020</v>
      </c>
      <c r="D131" s="441" t="s">
        <v>1020</v>
      </c>
      <c r="E131" s="441" t="s">
        <v>10</v>
      </c>
      <c r="F131" s="441" t="s">
        <v>1020</v>
      </c>
      <c r="G131" s="441" t="s">
        <v>1020</v>
      </c>
      <c r="H131" s="245">
        <v>117300</v>
      </c>
      <c r="I131" s="246" t="s">
        <v>1020</v>
      </c>
      <c r="J131" s="246" t="s">
        <v>1020</v>
      </c>
      <c r="K131" s="442" t="s">
        <v>1020</v>
      </c>
      <c r="L131" s="322" t="s">
        <v>1020</v>
      </c>
      <c r="M131" s="246" t="s">
        <v>1020</v>
      </c>
      <c r="N131" s="246" t="s">
        <v>1020</v>
      </c>
      <c r="O131" s="246" t="s">
        <v>1020</v>
      </c>
      <c r="P131" s="246" t="s">
        <v>1020</v>
      </c>
      <c r="Q131" s="246" t="s">
        <v>1020</v>
      </c>
      <c r="R131" s="443" t="s">
        <v>1020</v>
      </c>
      <c r="S131" s="444" t="s">
        <v>1020</v>
      </c>
      <c r="T131" s="445" t="s">
        <v>1020</v>
      </c>
      <c r="U131" s="444" t="s">
        <v>1020</v>
      </c>
      <c r="V131" s="444" t="s">
        <v>1020</v>
      </c>
      <c r="W131" s="444" t="s">
        <v>1020</v>
      </c>
      <c r="X131" s="444" t="s">
        <v>1020</v>
      </c>
      <c r="Y131" s="446" t="s">
        <v>1020</v>
      </c>
      <c r="Z131" s="199"/>
      <c r="AA131" s="245">
        <v>117300</v>
      </c>
      <c r="AB131" s="442">
        <v>0</v>
      </c>
      <c r="AC131" s="442">
        <v>0</v>
      </c>
      <c r="AD131" s="246">
        <v>22</v>
      </c>
      <c r="AE131" s="246">
        <v>0</v>
      </c>
      <c r="AF131" s="246">
        <v>0</v>
      </c>
      <c r="AG131"/>
      <c r="AH131"/>
      <c r="AI131" s="394"/>
      <c r="AJ131" s="394"/>
      <c r="AK131" s="394"/>
      <c r="AL131" s="2"/>
      <c r="AM131" s="2"/>
      <c r="AN131"/>
      <c r="AO131"/>
      <c r="AP131" s="394"/>
      <c r="AQ131" s="394"/>
      <c r="AR131" s="175"/>
      <c r="AS131" s="2"/>
      <c r="AT131" s="2"/>
      <c r="AU131"/>
      <c r="AV131" s="2"/>
      <c r="AW131" s="2"/>
      <c r="AX131" s="2"/>
      <c r="AY131" s="2"/>
      <c r="AZ131" s="2"/>
      <c r="BA131" s="2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</row>
    <row r="132" spans="1:99" s="380" customFormat="1" x14ac:dyDescent="0.3">
      <c r="A132" s="199" t="s">
        <v>1661</v>
      </c>
      <c r="B132" s="199" t="s">
        <v>23</v>
      </c>
      <c r="C132" s="199" t="s">
        <v>23</v>
      </c>
      <c r="D132" s="441" t="s">
        <v>1998</v>
      </c>
      <c r="E132" s="435" t="s">
        <v>1972</v>
      </c>
      <c r="F132" s="441" t="s">
        <v>10</v>
      </c>
      <c r="G132" s="441" t="s">
        <v>38</v>
      </c>
      <c r="H132" s="245">
        <v>123900</v>
      </c>
      <c r="I132" s="246">
        <v>0</v>
      </c>
      <c r="J132" s="246">
        <v>0</v>
      </c>
      <c r="K132" s="442" t="s">
        <v>1020</v>
      </c>
      <c r="L132" s="322">
        <v>0</v>
      </c>
      <c r="M132" s="246">
        <v>0</v>
      </c>
      <c r="N132" s="246">
        <v>0</v>
      </c>
      <c r="O132" s="246">
        <v>0</v>
      </c>
      <c r="P132" s="246">
        <v>0</v>
      </c>
      <c r="Q132" s="246">
        <v>0</v>
      </c>
      <c r="R132" s="443">
        <v>0</v>
      </c>
      <c r="S132" s="444">
        <v>0</v>
      </c>
      <c r="T132" s="445">
        <v>0</v>
      </c>
      <c r="U132" s="444">
        <v>0</v>
      </c>
      <c r="V132" s="444">
        <v>0</v>
      </c>
      <c r="W132" s="444">
        <v>0</v>
      </c>
      <c r="X132" s="444">
        <v>0</v>
      </c>
      <c r="Y132" s="446">
        <v>0</v>
      </c>
      <c r="Z132" s="372"/>
      <c r="AA132" s="245">
        <v>123900</v>
      </c>
      <c r="AB132" s="442">
        <v>0</v>
      </c>
      <c r="AC132" s="442">
        <v>0</v>
      </c>
      <c r="AD132" s="246">
        <v>23</v>
      </c>
      <c r="AE132" s="246">
        <v>0</v>
      </c>
      <c r="AF132" s="246">
        <v>0</v>
      </c>
      <c r="AG132"/>
      <c r="AH132"/>
      <c r="AI132" s="394"/>
      <c r="AJ132" s="394"/>
      <c r="AK132" s="394"/>
      <c r="AL132" s="2"/>
      <c r="AM132" s="2"/>
      <c r="AN132"/>
      <c r="AO132"/>
      <c r="AP132" s="394"/>
      <c r="AQ132" s="394"/>
      <c r="AR132" s="175"/>
      <c r="AS132" s="2"/>
      <c r="AT132" s="2"/>
      <c r="AU132"/>
      <c r="AV132" s="2"/>
      <c r="AW132" s="2"/>
      <c r="AX132" s="2"/>
      <c r="AY132" s="2"/>
      <c r="AZ132" s="2"/>
      <c r="BA132" s="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</row>
    <row r="133" spans="1:99" s="380" customFormat="1" x14ac:dyDescent="0.3">
      <c r="A133" s="199" t="s">
        <v>1743</v>
      </c>
      <c r="B133" s="199" t="s">
        <v>16</v>
      </c>
      <c r="C133" s="199" t="s">
        <v>16</v>
      </c>
      <c r="D133" s="441" t="s">
        <v>1998</v>
      </c>
      <c r="E133" s="441" t="s">
        <v>10</v>
      </c>
      <c r="F133" s="441" t="s">
        <v>10</v>
      </c>
      <c r="G133" s="441" t="s">
        <v>1998</v>
      </c>
      <c r="H133" s="245">
        <v>123900</v>
      </c>
      <c r="I133" s="246">
        <v>0</v>
      </c>
      <c r="J133" s="246">
        <v>0</v>
      </c>
      <c r="K133" s="442" t="s">
        <v>1020</v>
      </c>
      <c r="L133" s="322">
        <v>0</v>
      </c>
      <c r="M133" s="246">
        <v>0</v>
      </c>
      <c r="N133" s="246">
        <v>0</v>
      </c>
      <c r="O133" s="246">
        <v>0</v>
      </c>
      <c r="P133" s="246">
        <v>0</v>
      </c>
      <c r="Q133" s="246">
        <v>0</v>
      </c>
      <c r="R133" s="443">
        <v>0</v>
      </c>
      <c r="S133" s="444">
        <v>0</v>
      </c>
      <c r="T133" s="445">
        <v>0</v>
      </c>
      <c r="U133" s="444">
        <v>0</v>
      </c>
      <c r="V133" s="444">
        <v>0</v>
      </c>
      <c r="W133" s="444">
        <v>0</v>
      </c>
      <c r="X133" s="444">
        <v>0</v>
      </c>
      <c r="Y133" s="446">
        <v>0</v>
      </c>
      <c r="Z133" s="372"/>
      <c r="AA133" s="245">
        <v>185500</v>
      </c>
      <c r="AB133" s="442">
        <v>38.6</v>
      </c>
      <c r="AC133" s="442">
        <v>51.666666666666664</v>
      </c>
      <c r="AD133" s="246">
        <v>17</v>
      </c>
      <c r="AE133" s="246">
        <v>5</v>
      </c>
      <c r="AF133" s="246">
        <v>193</v>
      </c>
      <c r="AG133"/>
      <c r="AH133"/>
      <c r="AI133" s="394"/>
      <c r="AJ133" s="394"/>
      <c r="AK133" s="394"/>
      <c r="AL133" s="2"/>
      <c r="AM133" s="2"/>
      <c r="AN133"/>
      <c r="AO133"/>
      <c r="AP133" s="394"/>
      <c r="AQ133" s="394"/>
      <c r="AR133" s="175"/>
      <c r="AS133" s="2"/>
      <c r="AT133" s="2"/>
      <c r="AU133"/>
      <c r="AV133" s="2"/>
      <c r="AW133" s="2"/>
      <c r="AX133" s="2"/>
      <c r="AY133" s="2"/>
      <c r="AZ133" s="2"/>
      <c r="BA133" s="2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</row>
    <row r="134" spans="1:99" s="380" customFormat="1" x14ac:dyDescent="0.3">
      <c r="A134" s="199" t="s">
        <v>1913</v>
      </c>
      <c r="B134" s="199" t="s">
        <v>19</v>
      </c>
      <c r="C134" s="199" t="s">
        <v>1020</v>
      </c>
      <c r="D134" s="441" t="s">
        <v>1020</v>
      </c>
      <c r="E134" s="441" t="s">
        <v>10</v>
      </c>
      <c r="F134" s="441" t="s">
        <v>1020</v>
      </c>
      <c r="G134" s="441" t="s">
        <v>1020</v>
      </c>
      <c r="H134" s="245">
        <v>117300</v>
      </c>
      <c r="I134" s="246" t="s">
        <v>1020</v>
      </c>
      <c r="J134" s="246" t="s">
        <v>1020</v>
      </c>
      <c r="K134" s="442" t="s">
        <v>1020</v>
      </c>
      <c r="L134" s="322" t="s">
        <v>1020</v>
      </c>
      <c r="M134" s="246" t="s">
        <v>1020</v>
      </c>
      <c r="N134" s="246" t="s">
        <v>1020</v>
      </c>
      <c r="O134" s="246" t="s">
        <v>1020</v>
      </c>
      <c r="P134" s="246" t="s">
        <v>1020</v>
      </c>
      <c r="Q134" s="246" t="s">
        <v>1020</v>
      </c>
      <c r="R134" s="443" t="s">
        <v>1020</v>
      </c>
      <c r="S134" s="444" t="s">
        <v>1020</v>
      </c>
      <c r="T134" s="445" t="s">
        <v>1020</v>
      </c>
      <c r="U134" s="444" t="s">
        <v>1020</v>
      </c>
      <c r="V134" s="444" t="s">
        <v>1020</v>
      </c>
      <c r="W134" s="444" t="s">
        <v>1020</v>
      </c>
      <c r="X134" s="444" t="s">
        <v>1020</v>
      </c>
      <c r="Y134" s="446" t="s">
        <v>1020</v>
      </c>
      <c r="Z134" s="199"/>
      <c r="AA134" s="245">
        <v>117300</v>
      </c>
      <c r="AB134" s="442">
        <v>0</v>
      </c>
      <c r="AC134" s="442">
        <v>0</v>
      </c>
      <c r="AD134" s="246">
        <v>22</v>
      </c>
      <c r="AE134" s="246">
        <v>0</v>
      </c>
      <c r="AF134" s="246">
        <v>0</v>
      </c>
      <c r="AG134"/>
      <c r="AH134"/>
      <c r="AI134" s="394"/>
      <c r="AJ134" s="394"/>
      <c r="AK134" s="394"/>
      <c r="AL134" s="2"/>
      <c r="AM134" s="2"/>
      <c r="AN134"/>
      <c r="AO134"/>
      <c r="AP134" s="394"/>
      <c r="AQ134" s="394"/>
      <c r="AR134" s="175"/>
      <c r="AS134" s="2"/>
      <c r="AT134" s="2"/>
      <c r="AU134"/>
      <c r="AV134" s="2"/>
      <c r="AW134" s="2"/>
      <c r="AX134" s="2"/>
      <c r="AY134" s="2"/>
      <c r="AZ134" s="2"/>
      <c r="BA134" s="2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</row>
    <row r="135" spans="1:99" s="380" customFormat="1" x14ac:dyDescent="0.3">
      <c r="A135" s="21" t="s">
        <v>1237</v>
      </c>
      <c r="B135" s="21" t="s">
        <v>41</v>
      </c>
      <c r="C135" s="21" t="s">
        <v>41</v>
      </c>
      <c r="D135" s="299" t="s">
        <v>1998</v>
      </c>
      <c r="E135" s="299" t="s">
        <v>10</v>
      </c>
      <c r="F135" s="299" t="s">
        <v>10</v>
      </c>
      <c r="G135" s="299" t="s">
        <v>1998</v>
      </c>
      <c r="H135" s="241">
        <v>352400</v>
      </c>
      <c r="I135" s="20">
        <v>832</v>
      </c>
      <c r="J135" s="20">
        <v>13</v>
      </c>
      <c r="K135" s="417">
        <v>64</v>
      </c>
      <c r="L135" s="243">
        <v>832</v>
      </c>
      <c r="M135" s="20">
        <v>13</v>
      </c>
      <c r="N135" s="20">
        <v>64</v>
      </c>
      <c r="O135" s="20">
        <v>1203</v>
      </c>
      <c r="P135" s="20">
        <v>13</v>
      </c>
      <c r="Q135" s="20">
        <v>92.5</v>
      </c>
      <c r="R135" s="414">
        <v>1289</v>
      </c>
      <c r="S135" s="378">
        <v>14</v>
      </c>
      <c r="T135" s="415">
        <v>92.1</v>
      </c>
      <c r="U135" s="378">
        <v>1457</v>
      </c>
      <c r="V135" s="378">
        <v>17</v>
      </c>
      <c r="W135" s="378">
        <v>85.71</v>
      </c>
      <c r="X135" s="378">
        <v>1433</v>
      </c>
      <c r="Y135" s="416">
        <v>18</v>
      </c>
      <c r="Z135" s="21"/>
      <c r="AA135" s="241">
        <v>352400</v>
      </c>
      <c r="AB135" s="417">
        <v>0</v>
      </c>
      <c r="AC135" s="417">
        <v>0</v>
      </c>
      <c r="AD135" s="20">
        <v>66</v>
      </c>
      <c r="AE135" s="20">
        <v>0</v>
      </c>
      <c r="AF135" s="20">
        <v>0</v>
      </c>
      <c r="AG135"/>
      <c r="AH135"/>
      <c r="AI135" s="394"/>
      <c r="AJ135" s="394"/>
      <c r="AK135" s="394"/>
      <c r="AL135" s="2"/>
      <c r="AM135" s="2"/>
      <c r="AN135"/>
      <c r="AO135"/>
      <c r="AP135" s="394"/>
      <c r="AQ135" s="394"/>
      <c r="AR135" s="175"/>
      <c r="AS135" s="2"/>
      <c r="AT135" s="2"/>
      <c r="AU135"/>
      <c r="AV135" s="2"/>
      <c r="AW135" s="2"/>
      <c r="AX135" s="2"/>
      <c r="AY135" s="2"/>
      <c r="AZ135" s="2"/>
      <c r="BA135" s="2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</row>
    <row r="136" spans="1:99" s="380" customFormat="1" x14ac:dyDescent="0.3">
      <c r="A136" s="21" t="s">
        <v>983</v>
      </c>
      <c r="B136" s="21" t="s">
        <v>21</v>
      </c>
      <c r="C136" s="21" t="s">
        <v>21</v>
      </c>
      <c r="D136" s="299" t="s">
        <v>1998</v>
      </c>
      <c r="E136" s="299" t="s">
        <v>10</v>
      </c>
      <c r="F136" s="299" t="s">
        <v>10</v>
      </c>
      <c r="G136" s="299" t="s">
        <v>1998</v>
      </c>
      <c r="H136" s="241">
        <v>411200</v>
      </c>
      <c r="I136" s="20">
        <v>1643</v>
      </c>
      <c r="J136" s="20">
        <v>22</v>
      </c>
      <c r="K136" s="417">
        <v>74.681818181818187</v>
      </c>
      <c r="L136" s="243">
        <v>1643</v>
      </c>
      <c r="M136" s="20">
        <v>22</v>
      </c>
      <c r="N136" s="20">
        <v>74.681818181818187</v>
      </c>
      <c r="O136" s="20">
        <v>1441</v>
      </c>
      <c r="P136" s="20">
        <v>21</v>
      </c>
      <c r="Q136" s="20">
        <v>68.599999999999994</v>
      </c>
      <c r="R136" s="414">
        <v>0</v>
      </c>
      <c r="S136" s="378">
        <v>0</v>
      </c>
      <c r="T136" s="415">
        <v>0</v>
      </c>
      <c r="U136" s="378">
        <v>0</v>
      </c>
      <c r="V136" s="378">
        <v>0</v>
      </c>
      <c r="W136" s="378">
        <v>0</v>
      </c>
      <c r="X136" s="378">
        <v>0</v>
      </c>
      <c r="Y136" s="416">
        <v>0</v>
      </c>
      <c r="Z136" s="280"/>
      <c r="AA136" s="241">
        <v>333500</v>
      </c>
      <c r="AB136" s="417">
        <v>57.333333333333336</v>
      </c>
      <c r="AC136" s="417">
        <v>71</v>
      </c>
      <c r="AD136" s="20">
        <v>53</v>
      </c>
      <c r="AE136" s="20">
        <v>6</v>
      </c>
      <c r="AF136" s="20">
        <v>344</v>
      </c>
      <c r="AG136"/>
      <c r="AH136"/>
      <c r="AI136" s="394"/>
      <c r="AJ136" s="394"/>
      <c r="AK136" s="394"/>
      <c r="AL136" s="2"/>
      <c r="AM136" s="2"/>
      <c r="AN136"/>
      <c r="AO136"/>
      <c r="AP136" s="394"/>
      <c r="AQ136" s="394"/>
      <c r="AR136" s="175"/>
      <c r="AS136" s="2"/>
      <c r="AT136" s="2"/>
      <c r="AU136"/>
      <c r="AV136" s="2"/>
      <c r="AW136" s="2"/>
      <c r="AX136" s="2"/>
      <c r="AY136" s="2"/>
      <c r="AZ136" s="2"/>
      <c r="BA136" s="2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</row>
    <row r="137" spans="1:99" s="380" customFormat="1" x14ac:dyDescent="0.3">
      <c r="A137" s="21" t="s">
        <v>1240</v>
      </c>
      <c r="B137" s="21" t="s">
        <v>12</v>
      </c>
      <c r="C137" s="21" t="s">
        <v>12</v>
      </c>
      <c r="D137" s="299" t="s">
        <v>1998</v>
      </c>
      <c r="E137" s="435" t="s">
        <v>1972</v>
      </c>
      <c r="F137" s="299" t="s">
        <v>10</v>
      </c>
      <c r="G137" s="299" t="s">
        <v>38</v>
      </c>
      <c r="H137" s="241">
        <v>548600</v>
      </c>
      <c r="I137" s="20">
        <v>2192</v>
      </c>
      <c r="J137" s="20">
        <v>22</v>
      </c>
      <c r="K137" s="417">
        <v>99.63636363636364</v>
      </c>
      <c r="L137" s="243">
        <v>2192</v>
      </c>
      <c r="M137" s="20">
        <v>22</v>
      </c>
      <c r="N137" s="20">
        <v>99.63636363636364</v>
      </c>
      <c r="O137" s="20">
        <v>2265</v>
      </c>
      <c r="P137" s="20">
        <v>22</v>
      </c>
      <c r="Q137" s="20">
        <v>103</v>
      </c>
      <c r="R137" s="414">
        <v>1299</v>
      </c>
      <c r="S137" s="378">
        <v>16</v>
      </c>
      <c r="T137" s="415">
        <v>81.2</v>
      </c>
      <c r="U137" s="378">
        <v>140</v>
      </c>
      <c r="V137" s="378">
        <v>2</v>
      </c>
      <c r="W137" s="378">
        <v>70</v>
      </c>
      <c r="X137" s="378">
        <v>120</v>
      </c>
      <c r="Y137" s="416">
        <v>2</v>
      </c>
      <c r="Z137" s="203"/>
      <c r="AA137" s="241">
        <v>372200</v>
      </c>
      <c r="AB137" s="417">
        <v>68.25</v>
      </c>
      <c r="AC137" s="417">
        <v>48.666666666666664</v>
      </c>
      <c r="AD137" s="20">
        <v>114</v>
      </c>
      <c r="AE137" s="20">
        <v>8</v>
      </c>
      <c r="AF137" s="20">
        <v>546</v>
      </c>
      <c r="AG137"/>
      <c r="AH137"/>
      <c r="AI137" s="394"/>
      <c r="AJ137" s="394"/>
      <c r="AK137" s="394"/>
      <c r="AL137" s="2"/>
      <c r="AM137" s="2"/>
      <c r="AN137"/>
      <c r="AO137"/>
      <c r="AP137" s="394"/>
      <c r="AQ137" s="394"/>
      <c r="AR137" s="175"/>
      <c r="AS137" s="2"/>
      <c r="AT137" s="2"/>
      <c r="AU137"/>
      <c r="AV137" s="2"/>
      <c r="AW137" s="2"/>
      <c r="AX137" s="2"/>
      <c r="AY137" s="2"/>
      <c r="AZ137" s="2"/>
      <c r="BA137" s="2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</row>
    <row r="138" spans="1:99" s="380" customFormat="1" x14ac:dyDescent="0.3">
      <c r="A138" s="21" t="s">
        <v>1242</v>
      </c>
      <c r="B138" s="21" t="s">
        <v>19</v>
      </c>
      <c r="C138" s="21" t="s">
        <v>19</v>
      </c>
      <c r="D138" s="299" t="s">
        <v>1998</v>
      </c>
      <c r="E138" s="299" t="s">
        <v>10</v>
      </c>
      <c r="F138" s="299" t="s">
        <v>10</v>
      </c>
      <c r="G138" s="299" t="s">
        <v>1998</v>
      </c>
      <c r="H138" s="241">
        <v>582300</v>
      </c>
      <c r="I138" s="20">
        <v>2221</v>
      </c>
      <c r="J138" s="20">
        <v>21</v>
      </c>
      <c r="K138" s="417">
        <v>105.76190476190476</v>
      </c>
      <c r="L138" s="243">
        <v>2221</v>
      </c>
      <c r="M138" s="20">
        <v>21</v>
      </c>
      <c r="N138" s="20">
        <v>105.76190476190476</v>
      </c>
      <c r="O138" s="20">
        <v>2246</v>
      </c>
      <c r="P138" s="20">
        <v>21</v>
      </c>
      <c r="Q138" s="20">
        <v>107</v>
      </c>
      <c r="R138" s="414">
        <v>1604</v>
      </c>
      <c r="S138" s="378">
        <v>14</v>
      </c>
      <c r="T138" s="415">
        <v>114.6</v>
      </c>
      <c r="U138" s="378">
        <v>1644</v>
      </c>
      <c r="V138" s="378">
        <v>14</v>
      </c>
      <c r="W138" s="378">
        <v>117.43</v>
      </c>
      <c r="X138" s="378">
        <v>1707</v>
      </c>
      <c r="Y138" s="416">
        <v>15</v>
      </c>
      <c r="Z138" s="20"/>
      <c r="AA138" s="241">
        <v>584200</v>
      </c>
      <c r="AB138" s="417">
        <v>110.28571428571429</v>
      </c>
      <c r="AC138" s="417">
        <v>118.66666666666667</v>
      </c>
      <c r="AD138" s="20">
        <v>113</v>
      </c>
      <c r="AE138" s="20">
        <v>7</v>
      </c>
      <c r="AF138" s="20">
        <v>772</v>
      </c>
      <c r="AG138"/>
      <c r="AH138"/>
      <c r="AI138" s="394"/>
      <c r="AJ138" s="394"/>
      <c r="AK138" s="394"/>
      <c r="AL138" s="2"/>
      <c r="AM138" s="2"/>
      <c r="AN138"/>
      <c r="AO138"/>
      <c r="AP138" s="394"/>
      <c r="AQ138" s="394"/>
      <c r="AR138" s="175"/>
      <c r="AS138" s="2"/>
      <c r="AT138" s="2"/>
      <c r="AU138"/>
      <c r="AV138" s="2"/>
      <c r="AW138" s="2"/>
      <c r="AX138" s="2"/>
      <c r="AY138" s="2"/>
      <c r="AZ138" s="2"/>
      <c r="BA138" s="2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</row>
    <row r="139" spans="1:99" s="380" customFormat="1" x14ac:dyDescent="0.3">
      <c r="A139" s="21" t="s">
        <v>1243</v>
      </c>
      <c r="B139" s="21" t="s">
        <v>25</v>
      </c>
      <c r="C139" s="21" t="s">
        <v>25</v>
      </c>
      <c r="D139" s="299" t="s">
        <v>1998</v>
      </c>
      <c r="E139" s="299" t="s">
        <v>10</v>
      </c>
      <c r="F139" s="299" t="s">
        <v>10</v>
      </c>
      <c r="G139" s="299" t="s">
        <v>1998</v>
      </c>
      <c r="H139" s="241">
        <v>476100</v>
      </c>
      <c r="I139" s="20">
        <v>1470</v>
      </c>
      <c r="J139" s="20">
        <v>17</v>
      </c>
      <c r="K139" s="417">
        <v>86.470588235294116</v>
      </c>
      <c r="L139" s="243">
        <v>1470</v>
      </c>
      <c r="M139" s="20">
        <v>17</v>
      </c>
      <c r="N139" s="20">
        <v>86.470588235294116</v>
      </c>
      <c r="O139" s="20">
        <v>1622</v>
      </c>
      <c r="P139" s="20">
        <v>19</v>
      </c>
      <c r="Q139" s="20">
        <v>85.4</v>
      </c>
      <c r="R139" s="414">
        <v>1637</v>
      </c>
      <c r="S139" s="378">
        <v>17</v>
      </c>
      <c r="T139" s="415">
        <v>96.3</v>
      </c>
      <c r="U139" s="378">
        <v>2276</v>
      </c>
      <c r="V139" s="378">
        <v>22</v>
      </c>
      <c r="W139" s="378">
        <v>103.45</v>
      </c>
      <c r="X139" s="378">
        <v>2050</v>
      </c>
      <c r="Y139" s="416">
        <v>22</v>
      </c>
      <c r="Z139" s="21"/>
      <c r="AA139" s="241">
        <v>515900</v>
      </c>
      <c r="AB139" s="417">
        <v>99.5</v>
      </c>
      <c r="AC139" s="417">
        <v>92.333333333333329</v>
      </c>
      <c r="AD139" s="20">
        <v>121</v>
      </c>
      <c r="AE139" s="20">
        <v>8</v>
      </c>
      <c r="AF139" s="20">
        <v>796</v>
      </c>
      <c r="AG139"/>
      <c r="AH139"/>
      <c r="AI139" s="394"/>
      <c r="AJ139" s="394"/>
      <c r="AK139" s="394"/>
      <c r="AL139" s="2"/>
      <c r="AM139" s="2"/>
      <c r="AN139"/>
      <c r="AO139"/>
      <c r="AP139" s="394"/>
      <c r="AQ139" s="394"/>
      <c r="AR139" s="175"/>
      <c r="AS139" s="2"/>
      <c r="AT139" s="2"/>
      <c r="AU139"/>
      <c r="AV139" s="2"/>
      <c r="AW139" s="2"/>
      <c r="AX139" s="2"/>
      <c r="AY139" s="2"/>
      <c r="AZ139" s="2"/>
      <c r="BA139" s="2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</row>
    <row r="140" spans="1:99" s="380" customFormat="1" x14ac:dyDescent="0.3">
      <c r="A140" s="21" t="s">
        <v>1246</v>
      </c>
      <c r="B140" s="21" t="s">
        <v>26</v>
      </c>
      <c r="C140" s="21" t="s">
        <v>26</v>
      </c>
      <c r="D140" s="299" t="s">
        <v>1998</v>
      </c>
      <c r="E140" s="299" t="s">
        <v>10</v>
      </c>
      <c r="F140" s="299" t="s">
        <v>10</v>
      </c>
      <c r="G140" s="299" t="s">
        <v>1998</v>
      </c>
      <c r="H140" s="241">
        <v>532400</v>
      </c>
      <c r="I140" s="20">
        <v>1644</v>
      </c>
      <c r="J140" s="20">
        <v>17</v>
      </c>
      <c r="K140" s="417">
        <v>96.705882352941174</v>
      </c>
      <c r="L140" s="243">
        <v>1644</v>
      </c>
      <c r="M140" s="20">
        <v>17</v>
      </c>
      <c r="N140" s="20">
        <v>96.705882352941174</v>
      </c>
      <c r="O140" s="20">
        <v>972</v>
      </c>
      <c r="P140" s="20">
        <v>12</v>
      </c>
      <c r="Q140" s="20">
        <v>81</v>
      </c>
      <c r="R140" s="414">
        <v>570</v>
      </c>
      <c r="S140" s="378">
        <v>7</v>
      </c>
      <c r="T140" s="415">
        <v>81.400000000000006</v>
      </c>
      <c r="U140" s="378">
        <v>570</v>
      </c>
      <c r="V140" s="378">
        <v>10</v>
      </c>
      <c r="W140" s="378">
        <v>57</v>
      </c>
      <c r="X140" s="378">
        <v>775</v>
      </c>
      <c r="Y140" s="416">
        <v>12</v>
      </c>
      <c r="Z140" s="20"/>
      <c r="AA140" s="241">
        <v>376500</v>
      </c>
      <c r="AB140" s="417">
        <v>64.666666666666671</v>
      </c>
      <c r="AC140" s="417">
        <v>47</v>
      </c>
      <c r="AD140" s="20">
        <v>152</v>
      </c>
      <c r="AE140" s="20">
        <v>6</v>
      </c>
      <c r="AF140" s="20">
        <v>388</v>
      </c>
      <c r="AG140"/>
      <c r="AH140"/>
      <c r="AI140" s="394"/>
      <c r="AJ140" s="394"/>
      <c r="AK140" s="394"/>
      <c r="AL140" s="2"/>
      <c r="AM140" s="2"/>
      <c r="AN140"/>
      <c r="AO140"/>
      <c r="AP140" s="394"/>
      <c r="AQ140" s="394"/>
      <c r="AR140" s="175"/>
      <c r="AS140" s="2"/>
      <c r="AT140" s="2"/>
      <c r="AU140"/>
      <c r="AV140" s="2"/>
      <c r="AW140" s="2"/>
      <c r="AX140" s="2"/>
      <c r="AY140" s="2"/>
      <c r="AZ140" s="2"/>
      <c r="BA140" s="2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</row>
    <row r="141" spans="1:99" s="380" customFormat="1" x14ac:dyDescent="0.3">
      <c r="A141" s="199" t="s">
        <v>1916</v>
      </c>
      <c r="B141" s="199" t="s">
        <v>18</v>
      </c>
      <c r="C141" s="199" t="s">
        <v>1020</v>
      </c>
      <c r="D141" s="441" t="s">
        <v>1020</v>
      </c>
      <c r="E141" s="441" t="s">
        <v>10</v>
      </c>
      <c r="F141" s="441" t="s">
        <v>1020</v>
      </c>
      <c r="G141" s="441" t="s">
        <v>1020</v>
      </c>
      <c r="H141" s="245">
        <v>117300</v>
      </c>
      <c r="I141" s="246" t="s">
        <v>1020</v>
      </c>
      <c r="J141" s="246" t="s">
        <v>1020</v>
      </c>
      <c r="K141" s="442" t="s">
        <v>1020</v>
      </c>
      <c r="L141" s="322" t="s">
        <v>1020</v>
      </c>
      <c r="M141" s="246" t="s">
        <v>1020</v>
      </c>
      <c r="N141" s="246" t="s">
        <v>1020</v>
      </c>
      <c r="O141" s="246" t="s">
        <v>1020</v>
      </c>
      <c r="P141" s="246" t="s">
        <v>1020</v>
      </c>
      <c r="Q141" s="246" t="s">
        <v>1020</v>
      </c>
      <c r="R141" s="443" t="s">
        <v>1020</v>
      </c>
      <c r="S141" s="444" t="s">
        <v>1020</v>
      </c>
      <c r="T141" s="445" t="s">
        <v>1020</v>
      </c>
      <c r="U141" s="444" t="s">
        <v>1020</v>
      </c>
      <c r="V141" s="444" t="s">
        <v>1020</v>
      </c>
      <c r="W141" s="444" t="s">
        <v>1020</v>
      </c>
      <c r="X141" s="444" t="s">
        <v>1020</v>
      </c>
      <c r="Y141" s="446" t="s">
        <v>1020</v>
      </c>
      <c r="Z141" s="199"/>
      <c r="AA141" s="245">
        <v>164500</v>
      </c>
      <c r="AB141" s="442">
        <v>44</v>
      </c>
      <c r="AC141" s="442">
        <v>44</v>
      </c>
      <c r="AD141" s="246">
        <v>-25</v>
      </c>
      <c r="AE141" s="246">
        <v>3</v>
      </c>
      <c r="AF141" s="246">
        <v>132</v>
      </c>
      <c r="AG141"/>
      <c r="AH141"/>
      <c r="AI141" s="394"/>
      <c r="AJ141" s="394"/>
      <c r="AK141" s="394"/>
      <c r="AL141" s="2"/>
      <c r="AM141" s="2"/>
      <c r="AN141"/>
      <c r="AO141"/>
      <c r="AP141" s="394"/>
      <c r="AQ141" s="394"/>
      <c r="AR141" s="175"/>
      <c r="AS141" s="2"/>
      <c r="AT141" s="2"/>
      <c r="AU141"/>
      <c r="AV141" s="2"/>
      <c r="AW141" s="2"/>
      <c r="AX141" s="2"/>
      <c r="AY141" s="2"/>
      <c r="AZ141" s="2"/>
      <c r="BA141" s="2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</row>
    <row r="142" spans="1:99" s="380" customFormat="1" x14ac:dyDescent="0.3">
      <c r="A142" s="199" t="s">
        <v>1664</v>
      </c>
      <c r="B142" s="199" t="s">
        <v>18</v>
      </c>
      <c r="C142" s="199" t="s">
        <v>18</v>
      </c>
      <c r="D142" s="441" t="s">
        <v>1998</v>
      </c>
      <c r="E142" s="441" t="s">
        <v>10</v>
      </c>
      <c r="F142" s="441" t="s">
        <v>10</v>
      </c>
      <c r="G142" s="441" t="s">
        <v>1998</v>
      </c>
      <c r="H142" s="245">
        <v>123900</v>
      </c>
      <c r="I142" s="246">
        <v>0</v>
      </c>
      <c r="J142" s="246">
        <v>0</v>
      </c>
      <c r="K142" s="442" t="s">
        <v>1020</v>
      </c>
      <c r="L142" s="322">
        <v>0</v>
      </c>
      <c r="M142" s="246">
        <v>0</v>
      </c>
      <c r="N142" s="246">
        <v>0</v>
      </c>
      <c r="O142" s="246">
        <v>0</v>
      </c>
      <c r="P142" s="246">
        <v>0</v>
      </c>
      <c r="Q142" s="246">
        <v>0</v>
      </c>
      <c r="R142" s="443">
        <v>0</v>
      </c>
      <c r="S142" s="444">
        <v>0</v>
      </c>
      <c r="T142" s="445">
        <v>0</v>
      </c>
      <c r="U142" s="444">
        <v>0</v>
      </c>
      <c r="V142" s="444">
        <v>0</v>
      </c>
      <c r="W142" s="444">
        <v>0</v>
      </c>
      <c r="X142" s="444">
        <v>0</v>
      </c>
      <c r="Y142" s="446">
        <v>0</v>
      </c>
      <c r="Z142" s="199"/>
      <c r="AA142" s="245">
        <v>123900</v>
      </c>
      <c r="AB142" s="442">
        <v>0</v>
      </c>
      <c r="AC142" s="442">
        <v>0</v>
      </c>
      <c r="AD142" s="246">
        <v>23</v>
      </c>
      <c r="AE142" s="246">
        <v>0</v>
      </c>
      <c r="AF142" s="246">
        <v>0</v>
      </c>
      <c r="AG142"/>
      <c r="AH142"/>
      <c r="AI142" s="394"/>
      <c r="AJ142" s="394"/>
      <c r="AK142" s="394"/>
      <c r="AL142" s="2"/>
      <c r="AM142" s="2"/>
      <c r="AN142"/>
      <c r="AO142"/>
      <c r="AP142" s="394"/>
      <c r="AQ142" s="394"/>
      <c r="AR142" s="175"/>
      <c r="AS142" s="2"/>
      <c r="AT142" s="2"/>
      <c r="AU142"/>
      <c r="AV142" s="2"/>
      <c r="AW142" s="2"/>
      <c r="AX142" s="2"/>
      <c r="AY142" s="2"/>
      <c r="AZ142" s="2"/>
      <c r="BA142" s="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</row>
    <row r="143" spans="1:99" s="380" customFormat="1" x14ac:dyDescent="0.3">
      <c r="A143" s="21" t="s">
        <v>1248</v>
      </c>
      <c r="B143" s="21" t="s">
        <v>12</v>
      </c>
      <c r="C143" s="21" t="s">
        <v>12</v>
      </c>
      <c r="D143" s="299" t="s">
        <v>1998</v>
      </c>
      <c r="E143" s="299" t="s">
        <v>10</v>
      </c>
      <c r="F143" s="299" t="s">
        <v>10</v>
      </c>
      <c r="G143" s="299" t="s">
        <v>1998</v>
      </c>
      <c r="H143" s="241">
        <v>703900</v>
      </c>
      <c r="I143" s="20">
        <v>2557</v>
      </c>
      <c r="J143" s="20">
        <v>20</v>
      </c>
      <c r="K143" s="417">
        <v>127.85</v>
      </c>
      <c r="L143" s="243">
        <v>2557</v>
      </c>
      <c r="M143" s="20">
        <v>20</v>
      </c>
      <c r="N143" s="20">
        <v>127.85</v>
      </c>
      <c r="O143" s="20">
        <v>2557</v>
      </c>
      <c r="P143" s="20">
        <v>22</v>
      </c>
      <c r="Q143" s="20">
        <v>116.2</v>
      </c>
      <c r="R143" s="414">
        <v>1787</v>
      </c>
      <c r="S143" s="378">
        <v>17</v>
      </c>
      <c r="T143" s="415">
        <v>105.1</v>
      </c>
      <c r="U143" s="378">
        <v>2130</v>
      </c>
      <c r="V143" s="378">
        <v>22</v>
      </c>
      <c r="W143" s="378">
        <v>96.82</v>
      </c>
      <c r="X143" s="378">
        <v>2165</v>
      </c>
      <c r="Y143" s="416">
        <v>20</v>
      </c>
      <c r="Z143" s="298"/>
      <c r="AA143" s="241">
        <v>620000</v>
      </c>
      <c r="AB143" s="417">
        <v>108.875</v>
      </c>
      <c r="AC143" s="417">
        <v>109.33333333333333</v>
      </c>
      <c r="AD143" s="20">
        <v>149</v>
      </c>
      <c r="AE143" s="20">
        <v>8</v>
      </c>
      <c r="AF143" s="20">
        <v>871</v>
      </c>
      <c r="AG143"/>
      <c r="AH143"/>
      <c r="AI143" s="394"/>
      <c r="AJ143" s="394"/>
      <c r="AK143" s="394"/>
      <c r="AL143" s="2"/>
      <c r="AM143" s="2"/>
      <c r="AN143"/>
      <c r="AO143"/>
      <c r="AP143" s="394"/>
      <c r="AQ143" s="394"/>
      <c r="AR143" s="175"/>
      <c r="AS143" s="2"/>
      <c r="AT143" s="2"/>
      <c r="AU143"/>
      <c r="AV143" s="2"/>
      <c r="AW143" s="2"/>
      <c r="AX143" s="2"/>
      <c r="AY143" s="2"/>
      <c r="AZ143" s="2"/>
      <c r="BA143" s="2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</row>
    <row r="144" spans="1:99" s="380" customFormat="1" x14ac:dyDescent="0.3">
      <c r="A144" s="21" t="s">
        <v>1249</v>
      </c>
      <c r="B144" s="21" t="s">
        <v>21</v>
      </c>
      <c r="C144" s="21" t="s">
        <v>21</v>
      </c>
      <c r="D144" s="299" t="s">
        <v>1998</v>
      </c>
      <c r="E144" s="299" t="s">
        <v>10</v>
      </c>
      <c r="F144" s="299" t="s">
        <v>10</v>
      </c>
      <c r="G144" s="299" t="s">
        <v>1998</v>
      </c>
      <c r="H144" s="241">
        <v>435500</v>
      </c>
      <c r="I144" s="20">
        <v>1661</v>
      </c>
      <c r="J144" s="20">
        <v>21</v>
      </c>
      <c r="K144" s="417">
        <v>79.095238095238102</v>
      </c>
      <c r="L144" s="243">
        <v>1661</v>
      </c>
      <c r="M144" s="20">
        <v>21</v>
      </c>
      <c r="N144" s="20">
        <v>79.095238095238102</v>
      </c>
      <c r="O144" s="20">
        <v>1745</v>
      </c>
      <c r="P144" s="20">
        <v>21</v>
      </c>
      <c r="Q144" s="20">
        <v>83.1</v>
      </c>
      <c r="R144" s="414">
        <v>1542</v>
      </c>
      <c r="S144" s="378">
        <v>17</v>
      </c>
      <c r="T144" s="415">
        <v>90.7</v>
      </c>
      <c r="U144" s="378">
        <v>1889</v>
      </c>
      <c r="V144" s="378">
        <v>22</v>
      </c>
      <c r="W144" s="378">
        <v>85.86</v>
      </c>
      <c r="X144" s="378">
        <v>1731</v>
      </c>
      <c r="Y144" s="416">
        <v>21</v>
      </c>
      <c r="Z144" s="280"/>
      <c r="AA144" s="241">
        <v>423100</v>
      </c>
      <c r="AB144" s="417">
        <v>74.25</v>
      </c>
      <c r="AC144" s="417">
        <v>64.666666666666671</v>
      </c>
      <c r="AD144" s="20">
        <v>147</v>
      </c>
      <c r="AE144" s="20">
        <v>8</v>
      </c>
      <c r="AF144" s="20">
        <v>594</v>
      </c>
      <c r="AG144"/>
      <c r="AH144"/>
      <c r="AI144" s="394"/>
      <c r="AJ144" s="394"/>
      <c r="AK144" s="394"/>
      <c r="AL144" s="2"/>
      <c r="AM144" s="2"/>
      <c r="AN144"/>
      <c r="AO144"/>
      <c r="AP144" s="394"/>
      <c r="AQ144" s="394"/>
      <c r="AR144" s="175"/>
      <c r="AS144" s="2"/>
      <c r="AT144" s="2"/>
      <c r="AU144"/>
      <c r="AV144" s="2"/>
      <c r="AW144" s="2"/>
      <c r="AX144" s="2"/>
      <c r="AY144" s="2"/>
      <c r="AZ144" s="2"/>
      <c r="BA144" s="2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</row>
    <row r="145" spans="1:99" s="380" customFormat="1" x14ac:dyDescent="0.3">
      <c r="A145" s="21" t="s">
        <v>1251</v>
      </c>
      <c r="B145" s="21" t="s">
        <v>15</v>
      </c>
      <c r="C145" s="21" t="s">
        <v>15</v>
      </c>
      <c r="D145" s="299" t="s">
        <v>1998</v>
      </c>
      <c r="E145" s="435" t="s">
        <v>1972</v>
      </c>
      <c r="F145" s="299" t="s">
        <v>10</v>
      </c>
      <c r="G145" s="299" t="s">
        <v>38</v>
      </c>
      <c r="H145" s="241">
        <v>362800</v>
      </c>
      <c r="I145" s="20">
        <v>593</v>
      </c>
      <c r="J145" s="20">
        <v>9</v>
      </c>
      <c r="K145" s="417">
        <v>65.888888888888886</v>
      </c>
      <c r="L145" s="243">
        <v>593</v>
      </c>
      <c r="M145" s="20">
        <v>9</v>
      </c>
      <c r="N145" s="20">
        <v>65.888888888888886</v>
      </c>
      <c r="O145" s="20">
        <v>1475</v>
      </c>
      <c r="P145" s="20">
        <v>17</v>
      </c>
      <c r="Q145" s="20">
        <v>86.8</v>
      </c>
      <c r="R145" s="414">
        <v>1301</v>
      </c>
      <c r="S145" s="378">
        <v>16</v>
      </c>
      <c r="T145" s="415">
        <v>81.3</v>
      </c>
      <c r="U145" s="378">
        <v>1252</v>
      </c>
      <c r="V145" s="378">
        <v>17</v>
      </c>
      <c r="W145" s="378">
        <v>73.650000000000006</v>
      </c>
      <c r="X145" s="378">
        <v>1287</v>
      </c>
      <c r="Y145" s="416">
        <v>16</v>
      </c>
      <c r="Z145" s="298"/>
      <c r="AA145" s="241">
        <v>414200</v>
      </c>
      <c r="AB145" s="417">
        <v>84.25</v>
      </c>
      <c r="AC145" s="417">
        <v>75</v>
      </c>
      <c r="AD145" s="20">
        <v>91</v>
      </c>
      <c r="AE145" s="20">
        <v>8</v>
      </c>
      <c r="AF145" s="20">
        <v>674</v>
      </c>
      <c r="AG145"/>
      <c r="AH145"/>
      <c r="AI145" s="394"/>
      <c r="AJ145" s="394"/>
      <c r="AK145" s="394"/>
      <c r="AL145" s="2"/>
      <c r="AM145" s="2"/>
      <c r="AN145"/>
      <c r="AO145"/>
      <c r="AP145" s="394"/>
      <c r="AQ145" s="394"/>
      <c r="AR145" s="175"/>
      <c r="AS145" s="2"/>
      <c r="AT145" s="2"/>
      <c r="AU145"/>
      <c r="AV145" s="2"/>
      <c r="AW145" s="2"/>
      <c r="AX145" s="2"/>
      <c r="AY145" s="2"/>
      <c r="AZ145" s="2"/>
      <c r="BA145" s="2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</row>
    <row r="146" spans="1:99" s="380" customFormat="1" x14ac:dyDescent="0.3">
      <c r="A146" s="199" t="s">
        <v>1530</v>
      </c>
      <c r="B146" s="199" t="s">
        <v>21</v>
      </c>
      <c r="C146" s="199" t="s">
        <v>21</v>
      </c>
      <c r="D146" s="441" t="s">
        <v>1998</v>
      </c>
      <c r="E146" s="441" t="s">
        <v>1972</v>
      </c>
      <c r="F146" s="441" t="s">
        <v>1972</v>
      </c>
      <c r="G146" s="441" t="s">
        <v>1998</v>
      </c>
      <c r="H146" s="245">
        <v>123900</v>
      </c>
      <c r="I146" s="246">
        <v>0</v>
      </c>
      <c r="J146" s="246">
        <v>0</v>
      </c>
      <c r="K146" s="442" t="s">
        <v>1020</v>
      </c>
      <c r="L146" s="322">
        <v>0</v>
      </c>
      <c r="M146" s="246">
        <v>0</v>
      </c>
      <c r="N146" s="246">
        <v>0</v>
      </c>
      <c r="O146" s="246">
        <v>0</v>
      </c>
      <c r="P146" s="246">
        <v>0</v>
      </c>
      <c r="Q146" s="246">
        <v>0</v>
      </c>
      <c r="R146" s="443">
        <v>0</v>
      </c>
      <c r="S146" s="444">
        <v>0</v>
      </c>
      <c r="T146" s="445">
        <v>0</v>
      </c>
      <c r="U146" s="444">
        <v>0</v>
      </c>
      <c r="V146" s="444">
        <v>0</v>
      </c>
      <c r="W146" s="444">
        <v>0</v>
      </c>
      <c r="X146" s="444">
        <v>0</v>
      </c>
      <c r="Y146" s="446">
        <v>0</v>
      </c>
      <c r="Z146" s="244"/>
      <c r="AA146" s="245">
        <v>123900</v>
      </c>
      <c r="AB146" s="442">
        <v>12.5</v>
      </c>
      <c r="AC146" s="442">
        <v>12.5</v>
      </c>
      <c r="AD146" s="246">
        <v>45</v>
      </c>
      <c r="AE146" s="246">
        <v>2</v>
      </c>
      <c r="AF146" s="246">
        <v>25</v>
      </c>
      <c r="AG146"/>
      <c r="AH146"/>
      <c r="AI146" s="394"/>
      <c r="AJ146" s="394"/>
      <c r="AK146" s="394"/>
      <c r="AL146" s="2"/>
      <c r="AM146" s="2"/>
      <c r="AN146"/>
      <c r="AO146"/>
      <c r="AP146" s="394"/>
      <c r="AQ146" s="394"/>
      <c r="AR146" s="175"/>
      <c r="AS146" s="2"/>
      <c r="AT146" s="2"/>
      <c r="AU146"/>
      <c r="AV146" s="2"/>
      <c r="AW146" s="2"/>
      <c r="AX146" s="2"/>
      <c r="AY146" s="2"/>
      <c r="AZ146" s="2"/>
      <c r="BA146" s="2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</row>
    <row r="147" spans="1:99" s="380" customFormat="1" x14ac:dyDescent="0.3">
      <c r="A147" s="21" t="s">
        <v>1258</v>
      </c>
      <c r="B147" s="21" t="s">
        <v>3</v>
      </c>
      <c r="C147" s="21" t="s">
        <v>3</v>
      </c>
      <c r="D147" s="299" t="s">
        <v>1998</v>
      </c>
      <c r="E147" s="435" t="s">
        <v>10</v>
      </c>
      <c r="F147" s="299" t="s">
        <v>1972</v>
      </c>
      <c r="G147" s="299" t="s">
        <v>38</v>
      </c>
      <c r="H147" s="241">
        <v>576900</v>
      </c>
      <c r="I147" s="20">
        <v>2305</v>
      </c>
      <c r="J147" s="20">
        <v>22</v>
      </c>
      <c r="K147" s="417">
        <v>104.77272727272727</v>
      </c>
      <c r="L147" s="243">
        <v>2305</v>
      </c>
      <c r="M147" s="20">
        <v>22</v>
      </c>
      <c r="N147" s="20">
        <v>104.77272727272727</v>
      </c>
      <c r="O147" s="20">
        <v>2167</v>
      </c>
      <c r="P147" s="20">
        <v>21</v>
      </c>
      <c r="Q147" s="20">
        <v>103.2</v>
      </c>
      <c r="R147" s="414">
        <v>1591</v>
      </c>
      <c r="S147" s="378">
        <v>15</v>
      </c>
      <c r="T147" s="415">
        <v>106.1</v>
      </c>
      <c r="U147" s="378">
        <v>1236</v>
      </c>
      <c r="V147" s="378">
        <v>15</v>
      </c>
      <c r="W147" s="378">
        <v>82.4</v>
      </c>
      <c r="X147" s="378">
        <v>13</v>
      </c>
      <c r="Y147" s="416">
        <v>1</v>
      </c>
      <c r="Z147" s="20"/>
      <c r="AA147" s="241">
        <v>610000</v>
      </c>
      <c r="AB147" s="417">
        <v>115.28571428571429</v>
      </c>
      <c r="AC147" s="417">
        <v>113.66666666666667</v>
      </c>
      <c r="AD147" s="20">
        <v>105</v>
      </c>
      <c r="AE147" s="20">
        <v>7</v>
      </c>
      <c r="AF147" s="20">
        <v>807</v>
      </c>
      <c r="AG147"/>
      <c r="AH147"/>
      <c r="AI147" s="394"/>
      <c r="AJ147" s="394"/>
      <c r="AK147" s="394"/>
      <c r="AL147" s="2"/>
      <c r="AM147" s="2"/>
      <c r="AN147"/>
      <c r="AO147"/>
      <c r="AP147" s="394"/>
      <c r="AQ147" s="394"/>
      <c r="AR147" s="175"/>
      <c r="AS147" s="2"/>
      <c r="AT147" s="2"/>
      <c r="AU147"/>
      <c r="AV147" s="2"/>
      <c r="AW147" s="2"/>
      <c r="AX147" s="2"/>
      <c r="AY147" s="2"/>
      <c r="AZ147" s="2"/>
      <c r="BA147" s="2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</row>
    <row r="148" spans="1:99" s="380" customFormat="1" x14ac:dyDescent="0.3">
      <c r="A148" s="21" t="s">
        <v>1260</v>
      </c>
      <c r="B148" s="21" t="s">
        <v>14</v>
      </c>
      <c r="C148" s="21" t="s">
        <v>14</v>
      </c>
      <c r="D148" s="299" t="s">
        <v>1998</v>
      </c>
      <c r="E148" s="299" t="s">
        <v>1972</v>
      </c>
      <c r="F148" s="299" t="s">
        <v>1972</v>
      </c>
      <c r="G148" s="299" t="s">
        <v>1998</v>
      </c>
      <c r="H148" s="241">
        <v>472700</v>
      </c>
      <c r="I148" s="20">
        <v>1889</v>
      </c>
      <c r="J148" s="20">
        <v>22</v>
      </c>
      <c r="K148" s="417">
        <v>85.86363636363636</v>
      </c>
      <c r="L148" s="243">
        <v>1889</v>
      </c>
      <c r="M148" s="20">
        <v>22</v>
      </c>
      <c r="N148" s="20">
        <v>85.86363636363636</v>
      </c>
      <c r="O148" s="20">
        <v>595</v>
      </c>
      <c r="P148" s="20">
        <v>9</v>
      </c>
      <c r="Q148" s="20">
        <v>66.099999999999994</v>
      </c>
      <c r="R148" s="414">
        <v>960</v>
      </c>
      <c r="S148" s="378">
        <v>12</v>
      </c>
      <c r="T148" s="415">
        <v>80</v>
      </c>
      <c r="U148" s="378">
        <v>1057</v>
      </c>
      <c r="V148" s="378">
        <v>13</v>
      </c>
      <c r="W148" s="378">
        <v>81.31</v>
      </c>
      <c r="X148" s="378">
        <v>1009</v>
      </c>
      <c r="Y148" s="416">
        <v>17</v>
      </c>
      <c r="Z148" s="21"/>
      <c r="AA148" s="241">
        <v>472700</v>
      </c>
      <c r="AB148" s="417">
        <v>0</v>
      </c>
      <c r="AC148" s="417">
        <v>0</v>
      </c>
      <c r="AD148" s="20">
        <v>89</v>
      </c>
      <c r="AE148" s="20">
        <v>0</v>
      </c>
      <c r="AF148" s="20">
        <v>0</v>
      </c>
      <c r="AG148"/>
      <c r="AH148"/>
      <c r="AI148" s="394"/>
      <c r="AJ148" s="394"/>
      <c r="AK148" s="394"/>
      <c r="AL148" s="2"/>
      <c r="AM148" s="2"/>
      <c r="AN148"/>
      <c r="AO148"/>
      <c r="AP148" s="394"/>
      <c r="AQ148" s="394"/>
      <c r="AR148" s="175"/>
      <c r="AS148" s="2"/>
      <c r="AT148" s="2"/>
      <c r="AU148"/>
      <c r="AV148" s="2"/>
      <c r="AW148" s="2"/>
      <c r="AX148" s="2"/>
      <c r="AY148" s="2"/>
      <c r="AZ148" s="2"/>
      <c r="BA148" s="2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</row>
    <row r="149" spans="1:99" s="380" customFormat="1" x14ac:dyDescent="0.3">
      <c r="A149" s="199" t="s">
        <v>1667</v>
      </c>
      <c r="B149" s="199" t="s">
        <v>20</v>
      </c>
      <c r="C149" s="199" t="s">
        <v>20</v>
      </c>
      <c r="D149" s="441" t="s">
        <v>1998</v>
      </c>
      <c r="E149" s="435" t="s">
        <v>10</v>
      </c>
      <c r="F149" s="441" t="s">
        <v>1972</v>
      </c>
      <c r="G149" s="441" t="s">
        <v>38</v>
      </c>
      <c r="H149" s="245">
        <v>165700</v>
      </c>
      <c r="I149" s="246">
        <v>43</v>
      </c>
      <c r="J149" s="246">
        <v>1</v>
      </c>
      <c r="K149" s="442">
        <v>43</v>
      </c>
      <c r="L149" s="322">
        <v>43</v>
      </c>
      <c r="M149" s="246">
        <v>1</v>
      </c>
      <c r="N149" s="246">
        <v>43</v>
      </c>
      <c r="O149" s="246">
        <v>0</v>
      </c>
      <c r="P149" s="246">
        <v>0</v>
      </c>
      <c r="Q149" s="246">
        <v>0</v>
      </c>
      <c r="R149" s="443">
        <v>0</v>
      </c>
      <c r="S149" s="444">
        <v>0</v>
      </c>
      <c r="T149" s="445">
        <v>0</v>
      </c>
      <c r="U149" s="444">
        <v>0</v>
      </c>
      <c r="V149" s="444">
        <v>0</v>
      </c>
      <c r="W149" s="444">
        <v>0</v>
      </c>
      <c r="X149" s="444">
        <v>0</v>
      </c>
      <c r="Y149" s="446">
        <v>0</v>
      </c>
      <c r="Z149" s="199"/>
      <c r="AA149" s="245">
        <v>165700</v>
      </c>
      <c r="AB149" s="442">
        <v>59</v>
      </c>
      <c r="AC149" s="442">
        <v>59</v>
      </c>
      <c r="AD149" s="246">
        <v>-24</v>
      </c>
      <c r="AE149" s="246">
        <v>2</v>
      </c>
      <c r="AF149" s="246">
        <v>118</v>
      </c>
      <c r="AG149"/>
      <c r="AH149"/>
      <c r="AI149" s="394"/>
      <c r="AJ149" s="394"/>
      <c r="AK149" s="394"/>
      <c r="AL149" s="2"/>
      <c r="AM149" s="2"/>
      <c r="AN149"/>
      <c r="AO149"/>
      <c r="AP149" s="394"/>
      <c r="AQ149" s="394"/>
      <c r="AR149" s="175"/>
      <c r="AS149" s="2"/>
      <c r="AT149" s="2"/>
      <c r="AU149"/>
      <c r="AV149" s="2"/>
      <c r="AW149" s="2"/>
      <c r="AX149" s="2"/>
      <c r="AY149" s="2"/>
      <c r="AZ149" s="2"/>
      <c r="BA149" s="2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</row>
    <row r="150" spans="1:99" s="380" customFormat="1" x14ac:dyDescent="0.3">
      <c r="A150" s="199" t="s">
        <v>1921</v>
      </c>
      <c r="B150" s="199" t="s">
        <v>25</v>
      </c>
      <c r="C150" s="199" t="s">
        <v>1020</v>
      </c>
      <c r="D150" s="441" t="s">
        <v>1020</v>
      </c>
      <c r="E150" s="441" t="s">
        <v>1972</v>
      </c>
      <c r="F150" s="441" t="s">
        <v>1020</v>
      </c>
      <c r="G150" s="441" t="s">
        <v>1020</v>
      </c>
      <c r="H150" s="245">
        <v>117300</v>
      </c>
      <c r="I150" s="246" t="s">
        <v>1020</v>
      </c>
      <c r="J150" s="246" t="s">
        <v>1020</v>
      </c>
      <c r="K150" s="442" t="s">
        <v>1020</v>
      </c>
      <c r="L150" s="322" t="s">
        <v>1020</v>
      </c>
      <c r="M150" s="246" t="s">
        <v>1020</v>
      </c>
      <c r="N150" s="246" t="s">
        <v>1020</v>
      </c>
      <c r="O150" s="246" t="s">
        <v>1020</v>
      </c>
      <c r="P150" s="246" t="s">
        <v>1020</v>
      </c>
      <c r="Q150" s="246" t="s">
        <v>1020</v>
      </c>
      <c r="R150" s="443" t="s">
        <v>1020</v>
      </c>
      <c r="S150" s="444" t="s">
        <v>1020</v>
      </c>
      <c r="T150" s="445" t="s">
        <v>1020</v>
      </c>
      <c r="U150" s="444" t="s">
        <v>1020</v>
      </c>
      <c r="V150" s="444" t="s">
        <v>1020</v>
      </c>
      <c r="W150" s="444" t="s">
        <v>1020</v>
      </c>
      <c r="X150" s="444" t="s">
        <v>1020</v>
      </c>
      <c r="Y150" s="446" t="s">
        <v>1020</v>
      </c>
      <c r="Z150" s="199"/>
      <c r="AA150" s="245">
        <v>243300</v>
      </c>
      <c r="AB150" s="442">
        <v>61.4</v>
      </c>
      <c r="AC150" s="442">
        <v>60.666666666666664</v>
      </c>
      <c r="AD150" s="246">
        <v>34</v>
      </c>
      <c r="AE150" s="246">
        <v>5</v>
      </c>
      <c r="AF150" s="246">
        <v>307</v>
      </c>
      <c r="AG150"/>
      <c r="AH150"/>
      <c r="AI150" s="394"/>
      <c r="AJ150" s="394"/>
      <c r="AK150" s="394"/>
      <c r="AL150" s="2"/>
      <c r="AM150" s="2"/>
      <c r="AN150"/>
      <c r="AO150"/>
      <c r="AP150" s="394"/>
      <c r="AQ150" s="394"/>
      <c r="AR150" s="175"/>
      <c r="AS150" s="2"/>
      <c r="AT150" s="2"/>
      <c r="AU150"/>
      <c r="AV150" s="2"/>
      <c r="AW150" s="2"/>
      <c r="AX150" s="2"/>
      <c r="AY150" s="2"/>
      <c r="AZ150" s="2"/>
      <c r="BA150" s="2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</row>
    <row r="151" spans="1:99" s="380" customFormat="1" x14ac:dyDescent="0.3">
      <c r="A151" s="21" t="s">
        <v>1268</v>
      </c>
      <c r="B151" s="21" t="s">
        <v>13</v>
      </c>
      <c r="C151" s="21" t="s">
        <v>13</v>
      </c>
      <c r="D151" s="299" t="s">
        <v>1998</v>
      </c>
      <c r="E151" s="299" t="s">
        <v>10</v>
      </c>
      <c r="F151" s="299" t="s">
        <v>10</v>
      </c>
      <c r="G151" s="299" t="s">
        <v>1998</v>
      </c>
      <c r="H151" s="241">
        <v>500300</v>
      </c>
      <c r="I151" s="20">
        <v>1999</v>
      </c>
      <c r="J151" s="20">
        <v>22</v>
      </c>
      <c r="K151" s="417">
        <v>90.86363636363636</v>
      </c>
      <c r="L151" s="243">
        <v>1999</v>
      </c>
      <c r="M151" s="20">
        <v>22</v>
      </c>
      <c r="N151" s="20">
        <v>90.86363636363636</v>
      </c>
      <c r="O151" s="20">
        <v>2587</v>
      </c>
      <c r="P151" s="20">
        <v>22</v>
      </c>
      <c r="Q151" s="20">
        <v>117.6</v>
      </c>
      <c r="R151" s="414">
        <v>1913</v>
      </c>
      <c r="S151" s="378">
        <v>17</v>
      </c>
      <c r="T151" s="415">
        <v>112.5</v>
      </c>
      <c r="U151" s="378">
        <v>2169</v>
      </c>
      <c r="V151" s="378">
        <v>22</v>
      </c>
      <c r="W151" s="378">
        <v>98.59</v>
      </c>
      <c r="X151" s="378">
        <v>1757</v>
      </c>
      <c r="Y151" s="416">
        <v>19</v>
      </c>
      <c r="Z151" s="21"/>
      <c r="AA151" s="241">
        <v>399000</v>
      </c>
      <c r="AB151" s="417">
        <v>20</v>
      </c>
      <c r="AC151" s="417">
        <v>20</v>
      </c>
      <c r="AD151" s="20">
        <v>185</v>
      </c>
      <c r="AE151" s="20">
        <v>3</v>
      </c>
      <c r="AF151" s="20">
        <v>60</v>
      </c>
      <c r="AG151"/>
      <c r="AH151"/>
      <c r="AI151" s="394"/>
      <c r="AJ151" s="394"/>
      <c r="AK151" s="394"/>
      <c r="AL151" s="2"/>
      <c r="AM151" s="2"/>
      <c r="AN151"/>
      <c r="AO151"/>
      <c r="AP151" s="394"/>
      <c r="AQ151" s="394"/>
      <c r="AR151" s="175"/>
      <c r="AS151" s="2"/>
      <c r="AT151" s="2"/>
      <c r="AU151"/>
      <c r="AV151" s="2"/>
      <c r="AW151" s="2"/>
      <c r="AX151" s="2"/>
      <c r="AY151" s="2"/>
      <c r="AZ151" s="2"/>
      <c r="BA151" s="2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</row>
    <row r="152" spans="1:99" s="380" customFormat="1" x14ac:dyDescent="0.3">
      <c r="A152" s="199" t="s">
        <v>1924</v>
      </c>
      <c r="B152" s="199" t="s">
        <v>20</v>
      </c>
      <c r="C152" s="199" t="s">
        <v>1020</v>
      </c>
      <c r="D152" s="441" t="s">
        <v>1020</v>
      </c>
      <c r="E152" s="441" t="s">
        <v>1972</v>
      </c>
      <c r="F152" s="441" t="s">
        <v>1020</v>
      </c>
      <c r="G152" s="441" t="s">
        <v>1020</v>
      </c>
      <c r="H152" s="245">
        <v>180300</v>
      </c>
      <c r="I152" s="246" t="s">
        <v>1020</v>
      </c>
      <c r="J152" s="246" t="s">
        <v>1020</v>
      </c>
      <c r="K152" s="442" t="s">
        <v>1020</v>
      </c>
      <c r="L152" s="322" t="s">
        <v>1020</v>
      </c>
      <c r="M152" s="246" t="s">
        <v>1020</v>
      </c>
      <c r="N152" s="246" t="s">
        <v>1020</v>
      </c>
      <c r="O152" s="246" t="s">
        <v>1020</v>
      </c>
      <c r="P152" s="246" t="s">
        <v>1020</v>
      </c>
      <c r="Q152" s="246" t="s">
        <v>1020</v>
      </c>
      <c r="R152" s="443" t="s">
        <v>1020</v>
      </c>
      <c r="S152" s="444" t="s">
        <v>1020</v>
      </c>
      <c r="T152" s="445" t="s">
        <v>1020</v>
      </c>
      <c r="U152" s="444" t="s">
        <v>1020</v>
      </c>
      <c r="V152" s="444" t="s">
        <v>1020</v>
      </c>
      <c r="W152" s="444" t="s">
        <v>1020</v>
      </c>
      <c r="X152" s="444" t="s">
        <v>1020</v>
      </c>
      <c r="Y152" s="446" t="s">
        <v>1020</v>
      </c>
      <c r="Z152" s="199"/>
      <c r="AA152" s="245">
        <v>245100</v>
      </c>
      <c r="AB152" s="442">
        <v>57.5</v>
      </c>
      <c r="AC152" s="442">
        <v>37</v>
      </c>
      <c r="AD152" s="246">
        <v>77</v>
      </c>
      <c r="AE152" s="246">
        <v>6</v>
      </c>
      <c r="AF152" s="246">
        <v>345</v>
      </c>
      <c r="AG152"/>
      <c r="AH152"/>
      <c r="AI152" s="394"/>
      <c r="AJ152" s="394"/>
      <c r="AK152" s="394"/>
      <c r="AL152" s="2"/>
      <c r="AM152" s="2"/>
      <c r="AN152"/>
      <c r="AO152"/>
      <c r="AP152" s="394"/>
      <c r="AQ152" s="394"/>
      <c r="AR152" s="175"/>
      <c r="AS152" s="2"/>
      <c r="AT152" s="2"/>
      <c r="AU152"/>
      <c r="AV152" s="2"/>
      <c r="AW152" s="2"/>
      <c r="AX152" s="2"/>
      <c r="AY152" s="2"/>
      <c r="AZ152" s="2"/>
      <c r="BA152" s="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</row>
    <row r="153" spans="1:99" s="380" customFormat="1" x14ac:dyDescent="0.3">
      <c r="A153" s="199" t="s">
        <v>1534</v>
      </c>
      <c r="B153" s="199" t="s">
        <v>14</v>
      </c>
      <c r="C153" s="199" t="s">
        <v>14</v>
      </c>
      <c r="D153" s="441" t="s">
        <v>1998</v>
      </c>
      <c r="E153" s="435" t="s">
        <v>1972</v>
      </c>
      <c r="F153" s="441" t="s">
        <v>10</v>
      </c>
      <c r="G153" s="441" t="s">
        <v>38</v>
      </c>
      <c r="H153" s="245">
        <v>123900</v>
      </c>
      <c r="I153" s="246">
        <v>32</v>
      </c>
      <c r="J153" s="246">
        <v>2</v>
      </c>
      <c r="K153" s="442">
        <v>16</v>
      </c>
      <c r="L153" s="322">
        <v>32</v>
      </c>
      <c r="M153" s="246">
        <v>2</v>
      </c>
      <c r="N153" s="246">
        <v>16</v>
      </c>
      <c r="O153" s="246">
        <v>342</v>
      </c>
      <c r="P153" s="246">
        <v>9</v>
      </c>
      <c r="Q153" s="246">
        <v>38</v>
      </c>
      <c r="R153" s="443">
        <v>0</v>
      </c>
      <c r="S153" s="444">
        <v>0</v>
      </c>
      <c r="T153" s="445">
        <v>0</v>
      </c>
      <c r="U153" s="444">
        <v>0</v>
      </c>
      <c r="V153" s="444">
        <v>0</v>
      </c>
      <c r="W153" s="444">
        <v>0</v>
      </c>
      <c r="X153" s="444">
        <v>0</v>
      </c>
      <c r="Y153" s="446">
        <v>0</v>
      </c>
      <c r="Z153" s="301"/>
      <c r="AA153" s="245">
        <v>123900</v>
      </c>
      <c r="AB153" s="442">
        <v>0</v>
      </c>
      <c r="AC153" s="442">
        <v>0</v>
      </c>
      <c r="AD153" s="246">
        <v>23</v>
      </c>
      <c r="AE153" s="246">
        <v>0</v>
      </c>
      <c r="AF153" s="246">
        <v>0</v>
      </c>
      <c r="AG153"/>
      <c r="AH153"/>
      <c r="AI153" s="394"/>
      <c r="AJ153" s="394"/>
      <c r="AK153" s="394"/>
      <c r="AL153" s="2"/>
      <c r="AM153" s="2"/>
      <c r="AN153"/>
      <c r="AO153"/>
      <c r="AP153" s="394"/>
      <c r="AQ153" s="394"/>
      <c r="AR153" s="175"/>
      <c r="AS153" s="2"/>
      <c r="AT153" s="2"/>
      <c r="AU153"/>
      <c r="AV153" s="2"/>
      <c r="AW153" s="2"/>
      <c r="AX153" s="2"/>
      <c r="AY153" s="2"/>
      <c r="AZ153" s="2"/>
      <c r="BA153" s="2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</row>
    <row r="154" spans="1:99" s="380" customFormat="1" x14ac:dyDescent="0.3">
      <c r="A154" s="21" t="s">
        <v>915</v>
      </c>
      <c r="B154" s="21" t="s">
        <v>3</v>
      </c>
      <c r="C154" s="21" t="s">
        <v>3</v>
      </c>
      <c r="D154" s="299" t="s">
        <v>1998</v>
      </c>
      <c r="E154" s="299" t="s">
        <v>10</v>
      </c>
      <c r="F154" s="299" t="s">
        <v>10</v>
      </c>
      <c r="G154" s="299" t="s">
        <v>1998</v>
      </c>
      <c r="H154" s="241">
        <v>634400</v>
      </c>
      <c r="I154" s="20">
        <v>2535</v>
      </c>
      <c r="J154" s="20">
        <v>22</v>
      </c>
      <c r="K154" s="417">
        <v>115.22727272727273</v>
      </c>
      <c r="L154" s="243">
        <v>2535</v>
      </c>
      <c r="M154" s="20">
        <v>22</v>
      </c>
      <c r="N154" s="20">
        <v>115.22727272727273</v>
      </c>
      <c r="O154" s="20">
        <v>2829</v>
      </c>
      <c r="P154" s="20">
        <v>22</v>
      </c>
      <c r="Q154" s="20">
        <v>128.6</v>
      </c>
      <c r="R154" s="414">
        <v>2057</v>
      </c>
      <c r="S154" s="378">
        <v>17</v>
      </c>
      <c r="T154" s="415">
        <v>121</v>
      </c>
      <c r="U154" s="378">
        <v>2710</v>
      </c>
      <c r="V154" s="378">
        <v>22</v>
      </c>
      <c r="W154" s="378">
        <v>123.18</v>
      </c>
      <c r="X154" s="378">
        <v>2414</v>
      </c>
      <c r="Y154" s="416">
        <v>19</v>
      </c>
      <c r="Z154" s="280"/>
      <c r="AA154" s="241">
        <v>580900</v>
      </c>
      <c r="AB154" s="417">
        <v>104.375</v>
      </c>
      <c r="AC154" s="417">
        <v>105</v>
      </c>
      <c r="AD154" s="20">
        <v>145</v>
      </c>
      <c r="AE154" s="20">
        <v>8</v>
      </c>
      <c r="AF154" s="20">
        <v>835</v>
      </c>
      <c r="AG154"/>
      <c r="AH154"/>
      <c r="AI154" s="394"/>
      <c r="AJ154" s="394"/>
      <c r="AK154" s="394"/>
      <c r="AL154" s="2"/>
      <c r="AM154" s="2"/>
      <c r="AN154"/>
      <c r="AO154"/>
      <c r="AP154" s="394"/>
      <c r="AQ154" s="394"/>
      <c r="AR154" s="175"/>
      <c r="AS154" s="2"/>
      <c r="AT154" s="2"/>
      <c r="AU154"/>
      <c r="AV154" s="2"/>
      <c r="AW154" s="2"/>
      <c r="AX154" s="2"/>
      <c r="AY154" s="2"/>
      <c r="AZ154" s="2"/>
      <c r="BA154" s="2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</row>
    <row r="155" spans="1:99" s="380" customFormat="1" x14ac:dyDescent="0.3">
      <c r="A155" s="21" t="s">
        <v>1270</v>
      </c>
      <c r="B155" s="21" t="s">
        <v>20</v>
      </c>
      <c r="C155" s="21" t="s">
        <v>20</v>
      </c>
      <c r="D155" s="299" t="s">
        <v>1998</v>
      </c>
      <c r="E155" s="435" t="s">
        <v>1971</v>
      </c>
      <c r="F155" s="299" t="s">
        <v>1972</v>
      </c>
      <c r="G155" s="299" t="s">
        <v>38</v>
      </c>
      <c r="H155" s="241">
        <v>264600</v>
      </c>
      <c r="I155" s="20">
        <v>769</v>
      </c>
      <c r="J155" s="20">
        <v>16</v>
      </c>
      <c r="K155" s="417">
        <v>48.0625</v>
      </c>
      <c r="L155" s="243">
        <v>769</v>
      </c>
      <c r="M155" s="20">
        <v>16</v>
      </c>
      <c r="N155" s="20">
        <v>48.0625</v>
      </c>
      <c r="O155" s="20">
        <v>66</v>
      </c>
      <c r="P155" s="20">
        <v>2</v>
      </c>
      <c r="Q155" s="20">
        <v>33</v>
      </c>
      <c r="R155" s="414">
        <v>52</v>
      </c>
      <c r="S155" s="378">
        <v>1</v>
      </c>
      <c r="T155" s="415">
        <v>52</v>
      </c>
      <c r="U155" s="378">
        <v>0</v>
      </c>
      <c r="V155" s="378">
        <v>0</v>
      </c>
      <c r="W155" s="378">
        <v>0</v>
      </c>
      <c r="X155" s="378">
        <v>0</v>
      </c>
      <c r="Y155" s="416">
        <v>0</v>
      </c>
      <c r="Z155" s="298"/>
      <c r="AA155" s="241">
        <v>224600</v>
      </c>
      <c r="AB155" s="417">
        <v>33</v>
      </c>
      <c r="AC155" s="417">
        <v>35.333333333333336</v>
      </c>
      <c r="AD155" s="20">
        <v>54</v>
      </c>
      <c r="AE155" s="20">
        <v>4</v>
      </c>
      <c r="AF155" s="20">
        <v>132</v>
      </c>
      <c r="AG155"/>
      <c r="AH155"/>
      <c r="AI155" s="394"/>
      <c r="AJ155" s="394"/>
      <c r="AK155" s="394"/>
      <c r="AL155" s="2"/>
      <c r="AM155" s="2"/>
      <c r="AN155"/>
      <c r="AO155"/>
      <c r="AP155" s="394"/>
      <c r="AQ155" s="394"/>
      <c r="AR155" s="175"/>
      <c r="AS155" s="2"/>
      <c r="AT155" s="2"/>
      <c r="AU155"/>
      <c r="AV155" s="2"/>
      <c r="AW155" s="2"/>
      <c r="AX155" s="2"/>
      <c r="AY155" s="2"/>
      <c r="AZ155" s="2"/>
      <c r="BA155" s="2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</row>
    <row r="156" spans="1:99" s="380" customFormat="1" x14ac:dyDescent="0.3">
      <c r="A156" s="199" t="s">
        <v>1926</v>
      </c>
      <c r="B156" s="199" t="s">
        <v>24</v>
      </c>
      <c r="C156" s="199" t="s">
        <v>1020</v>
      </c>
      <c r="D156" s="441" t="s">
        <v>1020</v>
      </c>
      <c r="E156" s="441" t="s">
        <v>1972</v>
      </c>
      <c r="F156" s="441" t="s">
        <v>1020</v>
      </c>
      <c r="G156" s="441" t="s">
        <v>1020</v>
      </c>
      <c r="H156" s="245">
        <v>102400</v>
      </c>
      <c r="I156" s="246" t="s">
        <v>1020</v>
      </c>
      <c r="J156" s="246" t="s">
        <v>1020</v>
      </c>
      <c r="K156" s="442" t="s">
        <v>1020</v>
      </c>
      <c r="L156" s="322" t="s">
        <v>1020</v>
      </c>
      <c r="M156" s="246" t="s">
        <v>1020</v>
      </c>
      <c r="N156" s="246" t="s">
        <v>1020</v>
      </c>
      <c r="O156" s="246" t="s">
        <v>1020</v>
      </c>
      <c r="P156" s="246" t="s">
        <v>1020</v>
      </c>
      <c r="Q156" s="246" t="s">
        <v>1020</v>
      </c>
      <c r="R156" s="443" t="s">
        <v>1020</v>
      </c>
      <c r="S156" s="444" t="s">
        <v>1020</v>
      </c>
      <c r="T156" s="445" t="s">
        <v>1020</v>
      </c>
      <c r="U156" s="444" t="s">
        <v>1020</v>
      </c>
      <c r="V156" s="444" t="s">
        <v>1020</v>
      </c>
      <c r="W156" s="444" t="s">
        <v>1020</v>
      </c>
      <c r="X156" s="444" t="s">
        <v>1020</v>
      </c>
      <c r="Y156" s="446" t="s">
        <v>1020</v>
      </c>
      <c r="Z156" s="246"/>
      <c r="AA156" s="245">
        <v>102400</v>
      </c>
      <c r="AB156" s="442">
        <v>0</v>
      </c>
      <c r="AC156" s="442">
        <v>0</v>
      </c>
      <c r="AD156" s="246">
        <v>19</v>
      </c>
      <c r="AE156" s="246">
        <v>0</v>
      </c>
      <c r="AF156" s="246">
        <v>0</v>
      </c>
      <c r="AG156"/>
      <c r="AH156"/>
      <c r="AI156" s="394"/>
      <c r="AJ156" s="394"/>
      <c r="AK156" s="394"/>
      <c r="AL156" s="2"/>
      <c r="AM156" s="2"/>
      <c r="AN156"/>
      <c r="AO156"/>
      <c r="AP156" s="394"/>
      <c r="AQ156" s="394"/>
      <c r="AR156" s="175"/>
      <c r="AS156" s="2"/>
      <c r="AT156" s="2"/>
      <c r="AU156"/>
      <c r="AV156" s="2"/>
      <c r="AW156" s="2"/>
      <c r="AX156" s="2"/>
      <c r="AY156" s="2"/>
      <c r="AZ156" s="2"/>
      <c r="BA156" s="2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</row>
    <row r="157" spans="1:99" s="380" customFormat="1" x14ac:dyDescent="0.3">
      <c r="A157" s="21" t="s">
        <v>1275</v>
      </c>
      <c r="B157" s="21" t="s">
        <v>2</v>
      </c>
      <c r="C157" s="21" t="s">
        <v>2</v>
      </c>
      <c r="D157" s="299" t="s">
        <v>1998</v>
      </c>
      <c r="E157" s="299" t="s">
        <v>1972</v>
      </c>
      <c r="F157" s="299" t="s">
        <v>1972</v>
      </c>
      <c r="G157" s="299" t="s">
        <v>1998</v>
      </c>
      <c r="H157" s="241">
        <v>480400</v>
      </c>
      <c r="I157" s="20">
        <v>698</v>
      </c>
      <c r="J157" s="20">
        <v>8</v>
      </c>
      <c r="K157" s="417">
        <v>87.25</v>
      </c>
      <c r="L157" s="243">
        <v>698</v>
      </c>
      <c r="M157" s="20">
        <v>8</v>
      </c>
      <c r="N157" s="20">
        <v>87.25</v>
      </c>
      <c r="O157" s="20">
        <v>1480</v>
      </c>
      <c r="P157" s="20">
        <v>16</v>
      </c>
      <c r="Q157" s="20">
        <v>92.5</v>
      </c>
      <c r="R157" s="414">
        <v>1613</v>
      </c>
      <c r="S157" s="378">
        <v>16</v>
      </c>
      <c r="T157" s="415">
        <v>100.8</v>
      </c>
      <c r="U157" s="378">
        <v>2000</v>
      </c>
      <c r="V157" s="378">
        <v>20</v>
      </c>
      <c r="W157" s="378">
        <v>100</v>
      </c>
      <c r="X157" s="378">
        <v>2181</v>
      </c>
      <c r="Y157" s="416">
        <v>21</v>
      </c>
      <c r="Z157" s="21"/>
      <c r="AA157" s="241">
        <v>437100</v>
      </c>
      <c r="AB157" s="417">
        <v>82.428571428571431</v>
      </c>
      <c r="AC157" s="417">
        <v>92</v>
      </c>
      <c r="AD157" s="20">
        <v>53</v>
      </c>
      <c r="AE157" s="20">
        <v>7</v>
      </c>
      <c r="AF157" s="20">
        <v>577</v>
      </c>
      <c r="AG157"/>
      <c r="AH157"/>
      <c r="AI157" s="394"/>
      <c r="AJ157" s="394"/>
      <c r="AK157" s="394"/>
      <c r="AL157" s="2"/>
      <c r="AM157" s="2"/>
      <c r="AN157"/>
      <c r="AO157"/>
      <c r="AP157" s="394"/>
      <c r="AQ157" s="394"/>
      <c r="AR157" s="175"/>
      <c r="AS157" s="2"/>
      <c r="AT157" s="2"/>
      <c r="AU157"/>
      <c r="AV157" s="2"/>
      <c r="AW157" s="2"/>
      <c r="AX157" s="2"/>
      <c r="AY157" s="2"/>
      <c r="AZ157" s="2"/>
      <c r="BA157" s="2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</row>
    <row r="158" spans="1:99" s="380" customFormat="1" x14ac:dyDescent="0.3">
      <c r="A158" s="21" t="s">
        <v>1738</v>
      </c>
      <c r="B158" s="21" t="s">
        <v>15</v>
      </c>
      <c r="C158" s="21" t="s">
        <v>15</v>
      </c>
      <c r="D158" s="299" t="s">
        <v>1998</v>
      </c>
      <c r="E158" s="299" t="s">
        <v>1972</v>
      </c>
      <c r="F158" s="299" t="s">
        <v>1972</v>
      </c>
      <c r="G158" s="299" t="s">
        <v>1998</v>
      </c>
      <c r="H158" s="241">
        <v>436000</v>
      </c>
      <c r="I158" s="20">
        <v>1663</v>
      </c>
      <c r="J158" s="20">
        <v>21</v>
      </c>
      <c r="K158" s="417">
        <v>79.19047619047619</v>
      </c>
      <c r="L158" s="243">
        <v>1663</v>
      </c>
      <c r="M158" s="20">
        <v>21</v>
      </c>
      <c r="N158" s="20">
        <v>79.19047619047619</v>
      </c>
      <c r="O158" s="20">
        <v>0</v>
      </c>
      <c r="P158" s="20">
        <v>0</v>
      </c>
      <c r="Q158" s="20">
        <v>0</v>
      </c>
      <c r="R158" s="414">
        <v>0</v>
      </c>
      <c r="S158" s="378">
        <v>0</v>
      </c>
      <c r="T158" s="415">
        <v>0</v>
      </c>
      <c r="U158" s="378">
        <v>0</v>
      </c>
      <c r="V158" s="378">
        <v>0</v>
      </c>
      <c r="W158" s="378">
        <v>0</v>
      </c>
      <c r="X158" s="378">
        <v>0</v>
      </c>
      <c r="Y158" s="416">
        <v>0</v>
      </c>
      <c r="Z158" s="298"/>
      <c r="AA158" s="241">
        <v>431500</v>
      </c>
      <c r="AB158" s="417">
        <v>79.625</v>
      </c>
      <c r="AC158" s="417">
        <v>83.666666666666671</v>
      </c>
      <c r="AD158" s="20">
        <v>53</v>
      </c>
      <c r="AE158" s="20">
        <v>8</v>
      </c>
      <c r="AF158" s="20">
        <v>637</v>
      </c>
      <c r="AG158"/>
      <c r="AH158"/>
      <c r="AI158" s="394"/>
      <c r="AJ158" s="394"/>
      <c r="AK158" s="394"/>
      <c r="AL158" s="2"/>
      <c r="AM158" s="2"/>
      <c r="AN158"/>
      <c r="AO158"/>
      <c r="AP158" s="394"/>
      <c r="AQ158" s="394"/>
      <c r="AR158" s="175"/>
      <c r="AS158" s="2"/>
      <c r="AT158" s="2"/>
      <c r="AU158"/>
      <c r="AV158" s="2"/>
      <c r="AW158" s="2"/>
      <c r="AX158" s="2"/>
      <c r="AY158" s="2"/>
      <c r="AZ158" s="2"/>
      <c r="BA158" s="2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</row>
    <row r="159" spans="1:99" s="380" customFormat="1" x14ac:dyDescent="0.3">
      <c r="A159" s="21" t="s">
        <v>1278</v>
      </c>
      <c r="B159" s="21" t="s">
        <v>13</v>
      </c>
      <c r="C159" s="21" t="s">
        <v>13</v>
      </c>
      <c r="D159" s="299" t="s">
        <v>1998</v>
      </c>
      <c r="E159" s="435" t="s">
        <v>1972</v>
      </c>
      <c r="F159" s="299" t="s">
        <v>10</v>
      </c>
      <c r="G159" s="299" t="s">
        <v>38</v>
      </c>
      <c r="H159" s="241">
        <v>446800</v>
      </c>
      <c r="I159" s="20">
        <v>541</v>
      </c>
      <c r="J159" s="20">
        <v>6</v>
      </c>
      <c r="K159" s="417">
        <v>90.166666666666671</v>
      </c>
      <c r="L159" s="243">
        <v>541</v>
      </c>
      <c r="M159" s="20">
        <v>6</v>
      </c>
      <c r="N159" s="20">
        <v>90.166666666666671</v>
      </c>
      <c r="O159" s="20">
        <v>620</v>
      </c>
      <c r="P159" s="20">
        <v>10</v>
      </c>
      <c r="Q159" s="20">
        <v>62</v>
      </c>
      <c r="R159" s="414">
        <v>97</v>
      </c>
      <c r="S159" s="378">
        <v>1</v>
      </c>
      <c r="T159" s="415">
        <v>97</v>
      </c>
      <c r="U159" s="378">
        <v>539</v>
      </c>
      <c r="V159" s="378">
        <v>9</v>
      </c>
      <c r="W159" s="378">
        <v>59.89</v>
      </c>
      <c r="X159" s="378">
        <v>874</v>
      </c>
      <c r="Y159" s="416">
        <v>13</v>
      </c>
      <c r="Z159" s="21"/>
      <c r="AA159" s="241">
        <v>446800</v>
      </c>
      <c r="AB159" s="417">
        <v>0</v>
      </c>
      <c r="AC159" s="417">
        <v>0</v>
      </c>
      <c r="AD159" s="20">
        <v>84</v>
      </c>
      <c r="AE159" s="20">
        <v>0</v>
      </c>
      <c r="AF159" s="20">
        <v>0</v>
      </c>
      <c r="AG159"/>
      <c r="AH159"/>
      <c r="AI159" s="394"/>
      <c r="AJ159" s="394"/>
      <c r="AK159" s="394"/>
      <c r="AL159" s="2"/>
      <c r="AM159" s="2"/>
      <c r="AN159"/>
      <c r="AO159"/>
      <c r="AP159" s="394"/>
      <c r="AQ159" s="394"/>
      <c r="AR159" s="175"/>
      <c r="AS159" s="2"/>
      <c r="AT159" s="2"/>
      <c r="AU159"/>
      <c r="AV159" s="2"/>
      <c r="AW159" s="2"/>
      <c r="AX159" s="2"/>
      <c r="AY159" s="2"/>
      <c r="AZ159" s="2"/>
      <c r="BA159" s="2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</row>
    <row r="160" spans="1:99" s="380" customFormat="1" x14ac:dyDescent="0.3">
      <c r="A160" s="21" t="s">
        <v>1286</v>
      </c>
      <c r="B160" s="21" t="s">
        <v>13</v>
      </c>
      <c r="C160" s="21" t="s">
        <v>13</v>
      </c>
      <c r="D160" s="299" t="s">
        <v>1998</v>
      </c>
      <c r="E160" s="299" t="s">
        <v>10</v>
      </c>
      <c r="F160" s="299" t="s">
        <v>10</v>
      </c>
      <c r="G160" s="299" t="s">
        <v>1998</v>
      </c>
      <c r="H160" s="241">
        <v>570800</v>
      </c>
      <c r="I160" s="20">
        <v>2177</v>
      </c>
      <c r="J160" s="20">
        <v>21</v>
      </c>
      <c r="K160" s="417">
        <v>103.66666666666667</v>
      </c>
      <c r="L160" s="243">
        <v>2177</v>
      </c>
      <c r="M160" s="20">
        <v>21</v>
      </c>
      <c r="N160" s="20">
        <v>103.66666666666667</v>
      </c>
      <c r="O160" s="20">
        <v>2199</v>
      </c>
      <c r="P160" s="20">
        <v>22</v>
      </c>
      <c r="Q160" s="20">
        <v>100</v>
      </c>
      <c r="R160" s="414">
        <v>1726</v>
      </c>
      <c r="S160" s="378">
        <v>17</v>
      </c>
      <c r="T160" s="415">
        <v>101.5</v>
      </c>
      <c r="U160" s="378">
        <v>1975</v>
      </c>
      <c r="V160" s="378">
        <v>21</v>
      </c>
      <c r="W160" s="378">
        <v>94.05</v>
      </c>
      <c r="X160" s="378">
        <v>1689</v>
      </c>
      <c r="Y160" s="416">
        <v>22</v>
      </c>
      <c r="Z160" s="21"/>
      <c r="AA160" s="241">
        <v>452900</v>
      </c>
      <c r="AB160" s="417">
        <v>76.25</v>
      </c>
      <c r="AC160" s="417">
        <v>87</v>
      </c>
      <c r="AD160" s="20">
        <v>91</v>
      </c>
      <c r="AE160" s="20">
        <v>8</v>
      </c>
      <c r="AF160" s="20">
        <v>610</v>
      </c>
      <c r="AG160"/>
      <c r="AH160"/>
      <c r="AI160" s="394"/>
      <c r="AJ160" s="394"/>
      <c r="AK160" s="394"/>
      <c r="AL160" s="2"/>
      <c r="AM160" s="2"/>
      <c r="AN160"/>
      <c r="AO160"/>
      <c r="AP160" s="394"/>
      <c r="AQ160" s="394"/>
      <c r="AR160" s="175"/>
      <c r="AS160" s="2"/>
      <c r="AT160" s="2"/>
      <c r="AU160"/>
      <c r="AV160" s="2"/>
      <c r="AW160" s="2"/>
      <c r="AX160" s="2"/>
      <c r="AY160" s="2"/>
      <c r="AZ160" s="2"/>
      <c r="BA160" s="2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</row>
    <row r="161" spans="1:99" s="380" customFormat="1" x14ac:dyDescent="0.3">
      <c r="A161" s="21" t="s">
        <v>1672</v>
      </c>
      <c r="B161" s="21" t="s">
        <v>3</v>
      </c>
      <c r="C161" s="21" t="s">
        <v>3</v>
      </c>
      <c r="D161" s="299" t="s">
        <v>1998</v>
      </c>
      <c r="E161" s="299" t="s">
        <v>1972</v>
      </c>
      <c r="F161" s="299" t="s">
        <v>1972</v>
      </c>
      <c r="G161" s="299" t="s">
        <v>1998</v>
      </c>
      <c r="H161" s="241">
        <v>264700</v>
      </c>
      <c r="I161" s="20">
        <v>625</v>
      </c>
      <c r="J161" s="20">
        <v>14</v>
      </c>
      <c r="K161" s="417">
        <v>44.642857142857146</v>
      </c>
      <c r="L161" s="243">
        <v>625</v>
      </c>
      <c r="M161" s="20">
        <v>14</v>
      </c>
      <c r="N161" s="20">
        <v>44.642857142857146</v>
      </c>
      <c r="O161" s="20">
        <v>0</v>
      </c>
      <c r="P161" s="20">
        <v>0</v>
      </c>
      <c r="Q161" s="20">
        <v>0</v>
      </c>
      <c r="R161" s="414">
        <v>0</v>
      </c>
      <c r="S161" s="378">
        <v>0</v>
      </c>
      <c r="T161" s="415">
        <v>0</v>
      </c>
      <c r="U161" s="378">
        <v>0</v>
      </c>
      <c r="V161" s="378">
        <v>0</v>
      </c>
      <c r="W161" s="378">
        <v>0</v>
      </c>
      <c r="X161" s="378">
        <v>0</v>
      </c>
      <c r="Y161" s="416">
        <v>0</v>
      </c>
      <c r="Z161" s="280"/>
      <c r="AA161" s="241">
        <v>220500</v>
      </c>
      <c r="AB161" s="417">
        <v>18</v>
      </c>
      <c r="AC161" s="417">
        <v>18</v>
      </c>
      <c r="AD161" s="20">
        <v>78</v>
      </c>
      <c r="AE161" s="20">
        <v>3</v>
      </c>
      <c r="AF161" s="20">
        <v>54</v>
      </c>
      <c r="AG161"/>
      <c r="AH161"/>
      <c r="AI161" s="394"/>
      <c r="AJ161" s="394"/>
      <c r="AK161" s="394"/>
      <c r="AL161" s="2"/>
      <c r="AM161" s="2"/>
      <c r="AN161"/>
      <c r="AO161"/>
      <c r="AP161" s="394"/>
      <c r="AQ161" s="394"/>
      <c r="AR161" s="175"/>
      <c r="AS161" s="2"/>
      <c r="AT161" s="2"/>
      <c r="AU161"/>
      <c r="AV161" s="2"/>
      <c r="AW161" s="2"/>
      <c r="AX161" s="2"/>
      <c r="AY161" s="2"/>
      <c r="AZ161" s="2"/>
      <c r="BA161" s="2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</row>
    <row r="162" spans="1:99" s="380" customFormat="1" x14ac:dyDescent="0.3">
      <c r="A162" s="199" t="s">
        <v>1930</v>
      </c>
      <c r="B162" s="246" t="s">
        <v>13</v>
      </c>
      <c r="C162" s="199" t="s">
        <v>1020</v>
      </c>
      <c r="D162" s="441" t="s">
        <v>1020</v>
      </c>
      <c r="E162" s="441" t="s">
        <v>1972</v>
      </c>
      <c r="F162" s="441" t="s">
        <v>1020</v>
      </c>
      <c r="G162" s="441" t="s">
        <v>1020</v>
      </c>
      <c r="H162" s="245">
        <v>102400</v>
      </c>
      <c r="I162" s="246" t="s">
        <v>1020</v>
      </c>
      <c r="J162" s="246" t="s">
        <v>1020</v>
      </c>
      <c r="K162" s="442" t="s">
        <v>1020</v>
      </c>
      <c r="L162" s="322" t="s">
        <v>1020</v>
      </c>
      <c r="M162" s="246" t="s">
        <v>1020</v>
      </c>
      <c r="N162" s="246" t="s">
        <v>1020</v>
      </c>
      <c r="O162" s="246" t="s">
        <v>1020</v>
      </c>
      <c r="P162" s="246" t="s">
        <v>1020</v>
      </c>
      <c r="Q162" s="246" t="s">
        <v>1020</v>
      </c>
      <c r="R162" s="443" t="s">
        <v>1020</v>
      </c>
      <c r="S162" s="444" t="s">
        <v>1020</v>
      </c>
      <c r="T162" s="445" t="s">
        <v>1020</v>
      </c>
      <c r="U162" s="444" t="s">
        <v>1020</v>
      </c>
      <c r="V162" s="444" t="s">
        <v>1020</v>
      </c>
      <c r="W162" s="444" t="s">
        <v>1020</v>
      </c>
      <c r="X162" s="444" t="s">
        <v>1020</v>
      </c>
      <c r="Y162" s="446" t="s">
        <v>1020</v>
      </c>
      <c r="Z162" s="372"/>
      <c r="AA162" s="245">
        <v>102400</v>
      </c>
      <c r="AB162" s="442">
        <v>0</v>
      </c>
      <c r="AC162" s="442">
        <v>0</v>
      </c>
      <c r="AD162" s="246">
        <v>19</v>
      </c>
      <c r="AE162" s="246">
        <v>0</v>
      </c>
      <c r="AF162" s="246">
        <v>0</v>
      </c>
      <c r="AG162"/>
      <c r="AH162"/>
      <c r="AI162" s="394"/>
      <c r="AJ162" s="394"/>
      <c r="AK162" s="394"/>
      <c r="AL162" s="2"/>
      <c r="AM162" s="2"/>
      <c r="AN162"/>
      <c r="AO162"/>
      <c r="AP162" s="394"/>
      <c r="AQ162" s="394"/>
      <c r="AR162" s="175"/>
      <c r="AS162" s="2"/>
      <c r="AT162" s="2"/>
      <c r="AU162"/>
      <c r="AV162" s="2"/>
      <c r="AW162" s="2"/>
      <c r="AX162" s="2"/>
      <c r="AY162" s="2"/>
      <c r="AZ162" s="2"/>
      <c r="BA162" s="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</row>
    <row r="163" spans="1:99" s="380" customFormat="1" x14ac:dyDescent="0.3">
      <c r="A163" s="21" t="s">
        <v>1294</v>
      </c>
      <c r="B163" s="21" t="s">
        <v>15</v>
      </c>
      <c r="C163" s="21" t="s">
        <v>15</v>
      </c>
      <c r="D163" s="299" t="s">
        <v>1998</v>
      </c>
      <c r="E163" s="435" t="s">
        <v>1971</v>
      </c>
      <c r="F163" s="299" t="s">
        <v>10</v>
      </c>
      <c r="G163" s="299" t="s">
        <v>38</v>
      </c>
      <c r="H163" s="241">
        <v>478700</v>
      </c>
      <c r="I163" s="20">
        <v>1565</v>
      </c>
      <c r="J163" s="20">
        <v>18</v>
      </c>
      <c r="K163" s="417">
        <v>86.944444444444443</v>
      </c>
      <c r="L163" s="243">
        <v>1565</v>
      </c>
      <c r="M163" s="20">
        <v>18</v>
      </c>
      <c r="N163" s="20">
        <v>86.944444444444443</v>
      </c>
      <c r="O163" s="20">
        <v>1195</v>
      </c>
      <c r="P163" s="20">
        <v>14</v>
      </c>
      <c r="Q163" s="20">
        <v>85.4</v>
      </c>
      <c r="R163" s="414">
        <v>1329</v>
      </c>
      <c r="S163" s="378">
        <v>14</v>
      </c>
      <c r="T163" s="415">
        <v>94.9</v>
      </c>
      <c r="U163" s="378">
        <v>1618</v>
      </c>
      <c r="V163" s="378">
        <v>22</v>
      </c>
      <c r="W163" s="378">
        <v>73.55</v>
      </c>
      <c r="X163" s="378">
        <v>1416</v>
      </c>
      <c r="Y163" s="416">
        <v>20</v>
      </c>
      <c r="Z163" s="21"/>
      <c r="AA163" s="241">
        <v>442700</v>
      </c>
      <c r="AB163" s="417">
        <v>84.75</v>
      </c>
      <c r="AC163" s="417">
        <v>77.333333333333329</v>
      </c>
      <c r="AD163" s="20">
        <v>94</v>
      </c>
      <c r="AE163" s="20">
        <v>8</v>
      </c>
      <c r="AF163" s="20">
        <v>678</v>
      </c>
      <c r="AG163"/>
      <c r="AH163"/>
      <c r="AI163" s="394"/>
      <c r="AJ163" s="394"/>
      <c r="AK163" s="394"/>
      <c r="AL163" s="2"/>
      <c r="AM163" s="2"/>
      <c r="AN163"/>
      <c r="AO163"/>
      <c r="AP163" s="394"/>
      <c r="AQ163" s="394"/>
      <c r="AR163" s="175"/>
      <c r="AS163" s="2"/>
      <c r="AT163" s="2"/>
      <c r="AU163"/>
      <c r="AV163" s="2"/>
      <c r="AW163" s="2"/>
      <c r="AX163" s="2"/>
      <c r="AY163" s="2"/>
      <c r="AZ163" s="2"/>
      <c r="BA163" s="2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</row>
    <row r="164" spans="1:99" s="380" customFormat="1" x14ac:dyDescent="0.3">
      <c r="A164" s="21" t="s">
        <v>996</v>
      </c>
      <c r="B164" s="21" t="s">
        <v>24</v>
      </c>
      <c r="C164" s="21" t="s">
        <v>24</v>
      </c>
      <c r="D164" s="299" t="s">
        <v>1998</v>
      </c>
      <c r="E164" s="435" t="s">
        <v>10</v>
      </c>
      <c r="F164" s="299" t="s">
        <v>1971</v>
      </c>
      <c r="G164" s="299" t="s">
        <v>38</v>
      </c>
      <c r="H164" s="241">
        <v>397000</v>
      </c>
      <c r="I164" s="20">
        <v>1370</v>
      </c>
      <c r="J164" s="20">
        <v>19</v>
      </c>
      <c r="K164" s="417">
        <v>72.10526315789474</v>
      </c>
      <c r="L164" s="243">
        <v>1370</v>
      </c>
      <c r="M164" s="20">
        <v>19</v>
      </c>
      <c r="N164" s="20">
        <v>72.10526315789474</v>
      </c>
      <c r="O164" s="20">
        <v>1510</v>
      </c>
      <c r="P164" s="20">
        <v>20</v>
      </c>
      <c r="Q164" s="20">
        <v>75.5</v>
      </c>
      <c r="R164" s="414">
        <v>644</v>
      </c>
      <c r="S164" s="378">
        <v>9</v>
      </c>
      <c r="T164" s="415">
        <v>71.599999999999994</v>
      </c>
      <c r="U164" s="378">
        <v>21</v>
      </c>
      <c r="V164" s="378">
        <v>1</v>
      </c>
      <c r="W164" s="378">
        <v>21</v>
      </c>
      <c r="X164" s="378">
        <v>0</v>
      </c>
      <c r="Y164" s="416">
        <v>0</v>
      </c>
      <c r="Z164" s="280"/>
      <c r="AA164" s="241">
        <v>329600</v>
      </c>
      <c r="AB164" s="417">
        <v>63.428571428571431</v>
      </c>
      <c r="AC164" s="417">
        <v>62.333333333333336</v>
      </c>
      <c r="AD164" s="20">
        <v>49</v>
      </c>
      <c r="AE164" s="20">
        <v>7</v>
      </c>
      <c r="AF164" s="20">
        <v>444</v>
      </c>
      <c r="AG164"/>
      <c r="AH164"/>
      <c r="AI164" s="394"/>
      <c r="AJ164" s="394"/>
      <c r="AK164" s="394"/>
      <c r="AL164" s="2"/>
      <c r="AM164" s="2"/>
      <c r="AN164"/>
      <c r="AO164"/>
      <c r="AP164" s="394"/>
      <c r="AQ164" s="394"/>
      <c r="AR164" s="175"/>
      <c r="AS164" s="2"/>
      <c r="AT164" s="2"/>
      <c r="AU164"/>
      <c r="AV164" s="2"/>
      <c r="AW164" s="2"/>
      <c r="AX164" s="2"/>
      <c r="AY164" s="2"/>
      <c r="AZ164" s="2"/>
      <c r="BA164" s="2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</row>
    <row r="165" spans="1:99" s="380" customFormat="1" x14ac:dyDescent="0.3">
      <c r="A165" s="21" t="s">
        <v>1539</v>
      </c>
      <c r="B165" s="21" t="s">
        <v>2</v>
      </c>
      <c r="C165" s="21" t="s">
        <v>2</v>
      </c>
      <c r="D165" s="299" t="s">
        <v>1998</v>
      </c>
      <c r="E165" s="435" t="s">
        <v>10</v>
      </c>
      <c r="F165" s="299" t="s">
        <v>1972</v>
      </c>
      <c r="G165" s="299" t="s">
        <v>38</v>
      </c>
      <c r="H165" s="241">
        <v>393700</v>
      </c>
      <c r="I165" s="20">
        <v>1430</v>
      </c>
      <c r="J165" s="20">
        <v>20</v>
      </c>
      <c r="K165" s="417">
        <v>71.5</v>
      </c>
      <c r="L165" s="243">
        <v>1430</v>
      </c>
      <c r="M165" s="20">
        <v>20</v>
      </c>
      <c r="N165" s="20">
        <v>71.5</v>
      </c>
      <c r="O165" s="20">
        <v>1039</v>
      </c>
      <c r="P165" s="20">
        <v>17</v>
      </c>
      <c r="Q165" s="20">
        <v>61.1</v>
      </c>
      <c r="R165" s="414">
        <v>994</v>
      </c>
      <c r="S165" s="378">
        <v>14</v>
      </c>
      <c r="T165" s="415">
        <v>71</v>
      </c>
      <c r="U165" s="378">
        <v>1013</v>
      </c>
      <c r="V165" s="378">
        <v>16</v>
      </c>
      <c r="W165" s="378">
        <v>63.31</v>
      </c>
      <c r="X165" s="378">
        <v>1106</v>
      </c>
      <c r="Y165" s="416">
        <v>19</v>
      </c>
      <c r="Z165" s="21"/>
      <c r="AA165" s="241">
        <v>299000</v>
      </c>
      <c r="AB165" s="417">
        <v>53.5</v>
      </c>
      <c r="AC165" s="417">
        <v>53.333333333333336</v>
      </c>
      <c r="AD165" s="20">
        <v>40</v>
      </c>
      <c r="AE165" s="20">
        <v>8</v>
      </c>
      <c r="AF165" s="20">
        <v>428</v>
      </c>
      <c r="AG165"/>
      <c r="AH165"/>
      <c r="AI165" s="394"/>
      <c r="AJ165" s="394"/>
      <c r="AK165" s="394"/>
      <c r="AL165" s="2"/>
      <c r="AM165" s="2"/>
      <c r="AN165"/>
      <c r="AO165"/>
      <c r="AP165" s="394"/>
      <c r="AQ165" s="394"/>
      <c r="AR165" s="175"/>
      <c r="AS165" s="2"/>
      <c r="AT165" s="2"/>
      <c r="AU165"/>
      <c r="AV165" s="2"/>
      <c r="AW165" s="2"/>
      <c r="AX165" s="2"/>
      <c r="AY165" s="2"/>
      <c r="AZ165" s="2"/>
      <c r="BA165" s="2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</row>
    <row r="166" spans="1:99" s="380" customFormat="1" x14ac:dyDescent="0.3">
      <c r="A166" s="21" t="s">
        <v>1298</v>
      </c>
      <c r="B166" s="21" t="s">
        <v>41</v>
      </c>
      <c r="C166" s="21" t="s">
        <v>41</v>
      </c>
      <c r="D166" s="299" t="s">
        <v>1998</v>
      </c>
      <c r="E166" s="299" t="s">
        <v>10</v>
      </c>
      <c r="F166" s="299" t="s">
        <v>10</v>
      </c>
      <c r="G166" s="299" t="s">
        <v>1998</v>
      </c>
      <c r="H166" s="241">
        <v>417100</v>
      </c>
      <c r="I166" s="20">
        <v>909</v>
      </c>
      <c r="J166" s="20">
        <v>12</v>
      </c>
      <c r="K166" s="417">
        <v>75.75</v>
      </c>
      <c r="L166" s="243">
        <v>909</v>
      </c>
      <c r="M166" s="20">
        <v>12</v>
      </c>
      <c r="N166" s="20">
        <v>75.75</v>
      </c>
      <c r="O166" s="20">
        <v>775</v>
      </c>
      <c r="P166" s="20">
        <v>12</v>
      </c>
      <c r="Q166" s="20">
        <v>64.599999999999994</v>
      </c>
      <c r="R166" s="414">
        <v>0</v>
      </c>
      <c r="S166" s="378">
        <v>0</v>
      </c>
      <c r="T166" s="415">
        <v>0</v>
      </c>
      <c r="U166" s="378">
        <v>776</v>
      </c>
      <c r="V166" s="378">
        <v>15</v>
      </c>
      <c r="W166" s="378">
        <v>51.73</v>
      </c>
      <c r="X166" s="378">
        <v>858</v>
      </c>
      <c r="Y166" s="416">
        <v>13</v>
      </c>
      <c r="Z166" s="280"/>
      <c r="AA166" s="241">
        <v>417100</v>
      </c>
      <c r="AB166" s="417">
        <v>0</v>
      </c>
      <c r="AC166" s="417">
        <v>0</v>
      </c>
      <c r="AD166" s="20">
        <v>79</v>
      </c>
      <c r="AE166" s="20">
        <v>0</v>
      </c>
      <c r="AF166" s="20">
        <v>0</v>
      </c>
      <c r="AG166"/>
      <c r="AH166"/>
      <c r="AI166" s="394"/>
      <c r="AJ166" s="394"/>
      <c r="AK166" s="394"/>
      <c r="AL166" s="2"/>
      <c r="AM166" s="2"/>
      <c r="AN166"/>
      <c r="AO166"/>
      <c r="AP166" s="394"/>
      <c r="AQ166" s="394"/>
      <c r="AR166" s="175"/>
      <c r="AS166" s="2"/>
      <c r="AT166" s="2"/>
      <c r="AU166"/>
      <c r="AV166" s="2"/>
      <c r="AW166" s="2"/>
      <c r="AX166" s="2"/>
      <c r="AY166" s="2"/>
      <c r="AZ166" s="2"/>
      <c r="BA166" s="2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</row>
    <row r="167" spans="1:99" s="380" customFormat="1" x14ac:dyDescent="0.3">
      <c r="A167" s="199" t="s">
        <v>1300</v>
      </c>
      <c r="B167" s="199" t="s">
        <v>3</v>
      </c>
      <c r="C167" s="199" t="s">
        <v>3</v>
      </c>
      <c r="D167" s="441" t="s">
        <v>1998</v>
      </c>
      <c r="E167" s="435" t="s">
        <v>1972</v>
      </c>
      <c r="F167" s="441" t="s">
        <v>38</v>
      </c>
      <c r="G167" s="441" t="s">
        <v>38</v>
      </c>
      <c r="H167" s="245">
        <v>178900</v>
      </c>
      <c r="I167" s="246">
        <v>0</v>
      </c>
      <c r="J167" s="246">
        <v>0</v>
      </c>
      <c r="K167" s="442" t="s">
        <v>1020</v>
      </c>
      <c r="L167" s="322">
        <v>0</v>
      </c>
      <c r="M167" s="246">
        <v>0</v>
      </c>
      <c r="N167" s="246">
        <v>0</v>
      </c>
      <c r="O167" s="246">
        <v>195</v>
      </c>
      <c r="P167" s="246">
        <v>3</v>
      </c>
      <c r="Q167" s="246">
        <v>65</v>
      </c>
      <c r="R167" s="443">
        <v>819</v>
      </c>
      <c r="S167" s="444">
        <v>12</v>
      </c>
      <c r="T167" s="445">
        <v>68.2</v>
      </c>
      <c r="U167" s="444">
        <v>1260</v>
      </c>
      <c r="V167" s="444">
        <v>18</v>
      </c>
      <c r="W167" s="444">
        <v>70</v>
      </c>
      <c r="X167" s="444">
        <v>2083</v>
      </c>
      <c r="Y167" s="446">
        <v>22</v>
      </c>
      <c r="Z167" s="372"/>
      <c r="AA167" s="245">
        <v>175900</v>
      </c>
      <c r="AB167" s="442">
        <v>31.75</v>
      </c>
      <c r="AC167" s="442">
        <v>35.333333333333336</v>
      </c>
      <c r="AD167" s="246">
        <v>56</v>
      </c>
      <c r="AE167" s="246">
        <v>4</v>
      </c>
      <c r="AF167" s="246">
        <v>127</v>
      </c>
      <c r="AG167"/>
      <c r="AH167"/>
      <c r="AI167" s="394"/>
      <c r="AJ167" s="394"/>
      <c r="AK167" s="394"/>
      <c r="AL167" s="2"/>
      <c r="AM167" s="2"/>
      <c r="AN167"/>
      <c r="AO167"/>
      <c r="AP167" s="394"/>
      <c r="AQ167" s="394"/>
      <c r="AR167" s="175"/>
      <c r="AS167" s="2"/>
      <c r="AT167" s="2"/>
      <c r="AU167"/>
      <c r="AV167" s="2"/>
      <c r="AW167" s="2"/>
      <c r="AX167" s="2"/>
      <c r="AY167" s="2"/>
      <c r="AZ167" s="2"/>
      <c r="BA167" s="2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</row>
    <row r="168" spans="1:99" s="380" customFormat="1" x14ac:dyDescent="0.3">
      <c r="A168" s="21" t="s">
        <v>1540</v>
      </c>
      <c r="B168" s="21" t="s">
        <v>3</v>
      </c>
      <c r="C168" s="21" t="s">
        <v>3</v>
      </c>
      <c r="D168" s="299" t="s">
        <v>1998</v>
      </c>
      <c r="E168" s="435" t="s">
        <v>1972</v>
      </c>
      <c r="F168" s="299" t="s">
        <v>38</v>
      </c>
      <c r="G168" s="299" t="s">
        <v>38</v>
      </c>
      <c r="H168" s="241">
        <v>244800</v>
      </c>
      <c r="I168" s="20">
        <v>667</v>
      </c>
      <c r="J168" s="20">
        <v>15</v>
      </c>
      <c r="K168" s="417">
        <v>44.466666666666669</v>
      </c>
      <c r="L168" s="243">
        <v>667</v>
      </c>
      <c r="M168" s="20">
        <v>15</v>
      </c>
      <c r="N168" s="20">
        <v>44.466666666666669</v>
      </c>
      <c r="O168" s="20">
        <v>522</v>
      </c>
      <c r="P168" s="20">
        <v>11</v>
      </c>
      <c r="Q168" s="20">
        <v>47.5</v>
      </c>
      <c r="R168" s="414">
        <v>0</v>
      </c>
      <c r="S168" s="378">
        <v>0</v>
      </c>
      <c r="T168" s="415">
        <v>0</v>
      </c>
      <c r="U168" s="378">
        <v>0</v>
      </c>
      <c r="V168" s="378">
        <v>0</v>
      </c>
      <c r="W168" s="378">
        <v>0</v>
      </c>
      <c r="X168" s="378">
        <v>0</v>
      </c>
      <c r="Y168" s="416">
        <v>0</v>
      </c>
      <c r="Z168" s="280"/>
      <c r="AA168" s="241">
        <v>218200</v>
      </c>
      <c r="AB168" s="417">
        <v>26.666666666666668</v>
      </c>
      <c r="AC168" s="417">
        <v>26.666666666666668</v>
      </c>
      <c r="AD168" s="20">
        <v>64</v>
      </c>
      <c r="AE168" s="20">
        <v>3</v>
      </c>
      <c r="AF168" s="20">
        <v>80</v>
      </c>
      <c r="AG168"/>
      <c r="AH168"/>
      <c r="AI168" s="394"/>
      <c r="AJ168" s="394"/>
      <c r="AK168" s="394"/>
      <c r="AL168" s="2"/>
      <c r="AM168" s="2"/>
      <c r="AN168"/>
      <c r="AO168"/>
      <c r="AP168" s="394"/>
      <c r="AQ168" s="394"/>
      <c r="AR168" s="175"/>
      <c r="AS168" s="2"/>
      <c r="AT168" s="2"/>
      <c r="AU168"/>
      <c r="AV168" s="2"/>
      <c r="AW168" s="2"/>
      <c r="AX168" s="2"/>
      <c r="AY168" s="2"/>
      <c r="AZ168" s="2"/>
      <c r="BA168" s="2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</row>
    <row r="169" spans="1:99" s="380" customFormat="1" x14ac:dyDescent="0.3">
      <c r="A169" s="199" t="s">
        <v>1675</v>
      </c>
      <c r="B169" s="199" t="s">
        <v>21</v>
      </c>
      <c r="C169" s="199" t="s">
        <v>21</v>
      </c>
      <c r="D169" s="441" t="s">
        <v>1998</v>
      </c>
      <c r="E169" s="441" t="s">
        <v>1971</v>
      </c>
      <c r="F169" s="441" t="s">
        <v>1971</v>
      </c>
      <c r="G169" s="441" t="s">
        <v>1998</v>
      </c>
      <c r="H169" s="245">
        <v>123900</v>
      </c>
      <c r="I169" s="246">
        <v>0</v>
      </c>
      <c r="J169" s="246">
        <v>0</v>
      </c>
      <c r="K169" s="442" t="s">
        <v>1020</v>
      </c>
      <c r="L169" s="322">
        <v>0</v>
      </c>
      <c r="M169" s="246">
        <v>0</v>
      </c>
      <c r="N169" s="246">
        <v>0</v>
      </c>
      <c r="O169" s="246">
        <v>0</v>
      </c>
      <c r="P169" s="246">
        <v>0</v>
      </c>
      <c r="Q169" s="246">
        <v>0</v>
      </c>
      <c r="R169" s="443">
        <v>0</v>
      </c>
      <c r="S169" s="444">
        <v>0</v>
      </c>
      <c r="T169" s="445">
        <v>0</v>
      </c>
      <c r="U169" s="444">
        <v>0</v>
      </c>
      <c r="V169" s="444">
        <v>0</v>
      </c>
      <c r="W169" s="444">
        <v>0</v>
      </c>
      <c r="X169" s="444">
        <v>0</v>
      </c>
      <c r="Y169" s="446">
        <v>0</v>
      </c>
      <c r="Z169" s="301"/>
      <c r="AA169" s="245">
        <v>276700</v>
      </c>
      <c r="AB169" s="442">
        <v>56.25</v>
      </c>
      <c r="AC169" s="442">
        <v>54.666666666666664</v>
      </c>
      <c r="AD169" s="246">
        <v>52</v>
      </c>
      <c r="AE169" s="246">
        <v>8</v>
      </c>
      <c r="AF169" s="246">
        <v>450</v>
      </c>
      <c r="AG169"/>
      <c r="AH169"/>
      <c r="AI169" s="394"/>
      <c r="AJ169" s="394"/>
      <c r="AK169" s="394"/>
      <c r="AL169" s="2"/>
      <c r="AM169" s="2"/>
      <c r="AN169"/>
      <c r="AO169"/>
      <c r="AP169" s="394"/>
      <c r="AQ169" s="394"/>
      <c r="AR169" s="175"/>
      <c r="AS169" s="2"/>
      <c r="AT169" s="2"/>
      <c r="AU169"/>
      <c r="AV169" s="2"/>
      <c r="AW169" s="2"/>
      <c r="AX169" s="2"/>
      <c r="AY169" s="2"/>
      <c r="AZ169" s="2"/>
      <c r="BA169" s="2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</row>
    <row r="170" spans="1:99" s="380" customFormat="1" x14ac:dyDescent="0.3">
      <c r="A170" s="21" t="s">
        <v>1303</v>
      </c>
      <c r="B170" s="21" t="s">
        <v>23</v>
      </c>
      <c r="C170" s="21" t="s">
        <v>23</v>
      </c>
      <c r="D170" s="299" t="s">
        <v>1998</v>
      </c>
      <c r="E170" s="299" t="s">
        <v>1972</v>
      </c>
      <c r="F170" s="299" t="s">
        <v>1972</v>
      </c>
      <c r="G170" s="299" t="s">
        <v>1998</v>
      </c>
      <c r="H170" s="241">
        <v>262100.00000000003</v>
      </c>
      <c r="I170" s="20">
        <v>476</v>
      </c>
      <c r="J170" s="20">
        <v>10</v>
      </c>
      <c r="K170" s="417">
        <v>47.6</v>
      </c>
      <c r="L170" s="243">
        <v>476</v>
      </c>
      <c r="M170" s="20">
        <v>10</v>
      </c>
      <c r="N170" s="20">
        <v>47.6</v>
      </c>
      <c r="O170" s="20">
        <v>0</v>
      </c>
      <c r="P170" s="20">
        <v>0</v>
      </c>
      <c r="Q170" s="20">
        <v>0</v>
      </c>
      <c r="R170" s="414">
        <v>0</v>
      </c>
      <c r="S170" s="378">
        <v>0</v>
      </c>
      <c r="T170" s="415">
        <v>0</v>
      </c>
      <c r="U170" s="378">
        <v>0</v>
      </c>
      <c r="V170" s="378">
        <v>0</v>
      </c>
      <c r="W170" s="378">
        <v>0</v>
      </c>
      <c r="X170" s="378">
        <v>0</v>
      </c>
      <c r="Y170" s="416">
        <v>0</v>
      </c>
      <c r="Z170" s="21"/>
      <c r="AA170" s="241">
        <v>262100.00000000003</v>
      </c>
      <c r="AB170" s="417">
        <v>37.5</v>
      </c>
      <c r="AC170" s="417">
        <v>37.5</v>
      </c>
      <c r="AD170" s="20">
        <v>73</v>
      </c>
      <c r="AE170" s="20">
        <v>2</v>
      </c>
      <c r="AF170" s="20">
        <v>75</v>
      </c>
      <c r="AG170"/>
      <c r="AH170"/>
      <c r="AI170" s="394"/>
      <c r="AJ170" s="394"/>
      <c r="AK170" s="394"/>
      <c r="AL170" s="2"/>
      <c r="AM170" s="2"/>
      <c r="AN170"/>
      <c r="AO170"/>
      <c r="AP170" s="394"/>
      <c r="AQ170" s="394"/>
      <c r="AR170" s="175"/>
      <c r="AS170" s="2"/>
      <c r="AT170" s="2"/>
      <c r="AU170"/>
      <c r="AV170" s="2"/>
      <c r="AW170" s="2"/>
      <c r="AX170" s="2"/>
      <c r="AY170" s="2"/>
      <c r="AZ170" s="2"/>
      <c r="BA170" s="2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</row>
    <row r="171" spans="1:99" s="380" customFormat="1" x14ac:dyDescent="0.3">
      <c r="A171" s="21" t="s">
        <v>1307</v>
      </c>
      <c r="B171" s="21" t="s">
        <v>18</v>
      </c>
      <c r="C171" s="21" t="s">
        <v>18</v>
      </c>
      <c r="D171" s="299" t="s">
        <v>1998</v>
      </c>
      <c r="E171" s="299" t="s">
        <v>10</v>
      </c>
      <c r="F171" s="299" t="s">
        <v>10</v>
      </c>
      <c r="G171" s="299" t="s">
        <v>1998</v>
      </c>
      <c r="H171" s="241">
        <v>344000</v>
      </c>
      <c r="I171" s="20">
        <v>486</v>
      </c>
      <c r="J171" s="20">
        <v>7</v>
      </c>
      <c r="K171" s="417">
        <v>69.428571428571431</v>
      </c>
      <c r="L171" s="243">
        <v>486</v>
      </c>
      <c r="M171" s="20">
        <v>7</v>
      </c>
      <c r="N171" s="20">
        <v>69.428571428571431</v>
      </c>
      <c r="O171" s="20">
        <v>1806</v>
      </c>
      <c r="P171" s="20">
        <v>20</v>
      </c>
      <c r="Q171" s="20">
        <v>90.3</v>
      </c>
      <c r="R171" s="414">
        <v>1832</v>
      </c>
      <c r="S171" s="378">
        <v>17</v>
      </c>
      <c r="T171" s="415">
        <v>107.8</v>
      </c>
      <c r="U171" s="378">
        <v>732</v>
      </c>
      <c r="V171" s="378">
        <v>9</v>
      </c>
      <c r="W171" s="378">
        <v>81.33</v>
      </c>
      <c r="X171" s="378">
        <v>2201</v>
      </c>
      <c r="Y171" s="416">
        <v>22</v>
      </c>
      <c r="Z171" s="20"/>
      <c r="AA171" s="241">
        <v>344000</v>
      </c>
      <c r="AB171" s="417">
        <v>0</v>
      </c>
      <c r="AC171" s="417">
        <v>0</v>
      </c>
      <c r="AD171" s="20">
        <v>65</v>
      </c>
      <c r="AE171" s="20">
        <v>0</v>
      </c>
      <c r="AF171" s="20">
        <v>0</v>
      </c>
      <c r="AG171"/>
      <c r="AH171"/>
      <c r="AI171" s="394"/>
      <c r="AJ171" s="394"/>
      <c r="AK171" s="394"/>
      <c r="AL171" s="2"/>
      <c r="AM171" s="2"/>
      <c r="AN171"/>
      <c r="AO171"/>
      <c r="AP171" s="394"/>
      <c r="AQ171" s="394"/>
      <c r="AR171" s="175"/>
      <c r="AS171" s="2"/>
      <c r="AT171" s="2"/>
      <c r="AU171"/>
      <c r="AV171" s="2"/>
      <c r="AW171" s="2"/>
      <c r="AX171" s="2"/>
      <c r="AY171" s="2"/>
      <c r="AZ171" s="2"/>
      <c r="BA171" s="2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</row>
    <row r="172" spans="1:99" s="380" customFormat="1" x14ac:dyDescent="0.3">
      <c r="A172" s="21" t="s">
        <v>1308</v>
      </c>
      <c r="B172" s="21" t="s">
        <v>15</v>
      </c>
      <c r="C172" s="21" t="s">
        <v>15</v>
      </c>
      <c r="D172" s="299" t="s">
        <v>1998</v>
      </c>
      <c r="E172" s="299" t="s">
        <v>10</v>
      </c>
      <c r="F172" s="299" t="s">
        <v>10</v>
      </c>
      <c r="G172" s="299" t="s">
        <v>1998</v>
      </c>
      <c r="H172" s="241">
        <v>625700</v>
      </c>
      <c r="I172" s="20">
        <v>2131</v>
      </c>
      <c r="J172" s="20">
        <v>19</v>
      </c>
      <c r="K172" s="417">
        <v>112.15789473684211</v>
      </c>
      <c r="L172" s="243">
        <v>2131</v>
      </c>
      <c r="M172" s="20">
        <v>19</v>
      </c>
      <c r="N172" s="20">
        <v>112.15789473684211</v>
      </c>
      <c r="O172" s="20">
        <v>2529</v>
      </c>
      <c r="P172" s="20">
        <v>22</v>
      </c>
      <c r="Q172" s="20">
        <v>115</v>
      </c>
      <c r="R172" s="414">
        <v>1849</v>
      </c>
      <c r="S172" s="378">
        <v>16</v>
      </c>
      <c r="T172" s="415">
        <v>115.6</v>
      </c>
      <c r="U172" s="378">
        <v>2324</v>
      </c>
      <c r="V172" s="378">
        <v>22</v>
      </c>
      <c r="W172" s="378">
        <v>105.64</v>
      </c>
      <c r="X172" s="378">
        <v>2208</v>
      </c>
      <c r="Y172" s="416">
        <v>22</v>
      </c>
      <c r="Z172" s="280"/>
      <c r="AA172" s="241">
        <v>582000</v>
      </c>
      <c r="AB172" s="417">
        <v>105.14285714285714</v>
      </c>
      <c r="AC172" s="417">
        <v>110.33333333333333</v>
      </c>
      <c r="AD172" s="20">
        <v>132</v>
      </c>
      <c r="AE172" s="20">
        <v>7</v>
      </c>
      <c r="AF172" s="20">
        <v>736</v>
      </c>
      <c r="AG172"/>
      <c r="AH172"/>
      <c r="AI172" s="394"/>
      <c r="AJ172" s="394"/>
      <c r="AK172" s="394"/>
      <c r="AL172" s="2"/>
      <c r="AM172" s="2"/>
      <c r="AN172"/>
      <c r="AO172"/>
      <c r="AP172" s="394"/>
      <c r="AQ172" s="394"/>
      <c r="AR172" s="175"/>
      <c r="AS172" s="2"/>
      <c r="AT172" s="2"/>
      <c r="AU172"/>
      <c r="AV172" s="2"/>
      <c r="AW172" s="2"/>
      <c r="AX172" s="2"/>
      <c r="AY172" s="2"/>
      <c r="AZ172" s="2"/>
      <c r="BA172" s="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</row>
    <row r="173" spans="1:99" s="380" customFormat="1" x14ac:dyDescent="0.3">
      <c r="A173" s="21" t="s">
        <v>1312</v>
      </c>
      <c r="B173" s="21" t="s">
        <v>17</v>
      </c>
      <c r="C173" s="21" t="s">
        <v>17</v>
      </c>
      <c r="D173" s="299" t="s">
        <v>1998</v>
      </c>
      <c r="E173" s="299" t="s">
        <v>10</v>
      </c>
      <c r="F173" s="299" t="s">
        <v>10</v>
      </c>
      <c r="G173" s="299" t="s">
        <v>1998</v>
      </c>
      <c r="H173" s="241">
        <v>662400</v>
      </c>
      <c r="I173" s="20">
        <v>2647</v>
      </c>
      <c r="J173" s="20">
        <v>22</v>
      </c>
      <c r="K173" s="417">
        <v>120.31818181818181</v>
      </c>
      <c r="L173" s="243">
        <v>2647</v>
      </c>
      <c r="M173" s="20">
        <v>22</v>
      </c>
      <c r="N173" s="20">
        <v>120.31818181818181</v>
      </c>
      <c r="O173" s="20">
        <v>2615</v>
      </c>
      <c r="P173" s="20">
        <v>21</v>
      </c>
      <c r="Q173" s="20">
        <v>124.5</v>
      </c>
      <c r="R173" s="414">
        <v>1801</v>
      </c>
      <c r="S173" s="378">
        <v>17</v>
      </c>
      <c r="T173" s="415">
        <v>105.9</v>
      </c>
      <c r="U173" s="378">
        <v>1527</v>
      </c>
      <c r="V173" s="378">
        <v>18</v>
      </c>
      <c r="W173" s="378">
        <v>84.83</v>
      </c>
      <c r="X173" s="378">
        <v>1955</v>
      </c>
      <c r="Y173" s="416">
        <v>22</v>
      </c>
      <c r="Z173" s="298"/>
      <c r="AA173" s="241">
        <v>592600</v>
      </c>
      <c r="AB173" s="417">
        <v>102.83333333333333</v>
      </c>
      <c r="AC173" s="417">
        <v>96.333333333333329</v>
      </c>
      <c r="AD173" s="20">
        <v>168</v>
      </c>
      <c r="AE173" s="20">
        <v>6</v>
      </c>
      <c r="AF173" s="20">
        <v>617</v>
      </c>
      <c r="AG173"/>
      <c r="AH173"/>
      <c r="AI173" s="394"/>
      <c r="AJ173" s="394"/>
      <c r="AK173" s="394"/>
      <c r="AL173" s="2"/>
      <c r="AM173" s="2"/>
      <c r="AN173"/>
      <c r="AO173"/>
      <c r="AP173" s="394"/>
      <c r="AQ173" s="394"/>
      <c r="AR173" s="175"/>
      <c r="AS173" s="2"/>
      <c r="AT173" s="2"/>
      <c r="AU173"/>
      <c r="AV173" s="2"/>
      <c r="AW173" s="2"/>
      <c r="AX173" s="2"/>
      <c r="AY173" s="2"/>
      <c r="AZ173" s="2"/>
      <c r="BA173" s="2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</row>
    <row r="174" spans="1:99" s="380" customFormat="1" x14ac:dyDescent="0.3">
      <c r="A174" s="21" t="s">
        <v>1313</v>
      </c>
      <c r="B174" s="21" t="s">
        <v>24</v>
      </c>
      <c r="C174" s="21" t="s">
        <v>24</v>
      </c>
      <c r="D174" s="299" t="s">
        <v>1998</v>
      </c>
      <c r="E174" s="299" t="s">
        <v>10</v>
      </c>
      <c r="F174" s="299" t="s">
        <v>10</v>
      </c>
      <c r="G174" s="299" t="s">
        <v>1998</v>
      </c>
      <c r="H174" s="241">
        <v>642400</v>
      </c>
      <c r="I174" s="20">
        <v>2566</v>
      </c>
      <c r="J174" s="20">
        <v>22</v>
      </c>
      <c r="K174" s="417">
        <v>116.63636363636364</v>
      </c>
      <c r="L174" s="243">
        <v>2566</v>
      </c>
      <c r="M174" s="20">
        <v>22</v>
      </c>
      <c r="N174" s="20">
        <v>116.63636363636364</v>
      </c>
      <c r="O174" s="20">
        <v>2024</v>
      </c>
      <c r="P174" s="20">
        <v>18</v>
      </c>
      <c r="Q174" s="20">
        <v>112.4</v>
      </c>
      <c r="R174" s="414">
        <v>1521</v>
      </c>
      <c r="S174" s="378">
        <v>15</v>
      </c>
      <c r="T174" s="415">
        <v>101.4</v>
      </c>
      <c r="U174" s="378">
        <v>1799</v>
      </c>
      <c r="V174" s="378">
        <v>22</v>
      </c>
      <c r="W174" s="378">
        <v>81.77</v>
      </c>
      <c r="X174" s="378">
        <v>711</v>
      </c>
      <c r="Y174" s="416">
        <v>9</v>
      </c>
      <c r="Z174" s="280"/>
      <c r="AA174" s="241">
        <v>523100</v>
      </c>
      <c r="AB174" s="417">
        <v>97.75</v>
      </c>
      <c r="AC174" s="417">
        <v>92.666666666666671</v>
      </c>
      <c r="AD174" s="20">
        <v>116</v>
      </c>
      <c r="AE174" s="20">
        <v>8</v>
      </c>
      <c r="AF174" s="20">
        <v>782</v>
      </c>
      <c r="AG174"/>
      <c r="AH174"/>
      <c r="AI174" s="394"/>
      <c r="AJ174" s="394"/>
      <c r="AK174" s="394"/>
      <c r="AL174" s="2"/>
      <c r="AM174" s="2"/>
      <c r="AN174"/>
      <c r="AO174"/>
      <c r="AP174" s="394"/>
      <c r="AQ174" s="394"/>
      <c r="AR174" s="175"/>
      <c r="AS174" s="2"/>
      <c r="AT174" s="2"/>
      <c r="AU174"/>
      <c r="AV174" s="2"/>
      <c r="AW174" s="2"/>
      <c r="AX174" s="2"/>
      <c r="AY174" s="2"/>
      <c r="AZ174" s="2"/>
      <c r="BA174" s="2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</row>
    <row r="175" spans="1:99" s="380" customFormat="1" x14ac:dyDescent="0.3">
      <c r="A175" s="199" t="s">
        <v>1936</v>
      </c>
      <c r="B175" s="199" t="s">
        <v>24</v>
      </c>
      <c r="C175" s="199" t="s">
        <v>1020</v>
      </c>
      <c r="D175" s="441" t="s">
        <v>1020</v>
      </c>
      <c r="E175" s="441" t="s">
        <v>1971</v>
      </c>
      <c r="F175" s="441" t="s">
        <v>1020</v>
      </c>
      <c r="G175" s="441" t="s">
        <v>1020</v>
      </c>
      <c r="H175" s="245">
        <v>117300</v>
      </c>
      <c r="I175" s="246" t="s">
        <v>1020</v>
      </c>
      <c r="J175" s="246" t="s">
        <v>1020</v>
      </c>
      <c r="K175" s="442" t="s">
        <v>1020</v>
      </c>
      <c r="L175" s="322" t="s">
        <v>1020</v>
      </c>
      <c r="M175" s="246" t="s">
        <v>1020</v>
      </c>
      <c r="N175" s="246" t="s">
        <v>1020</v>
      </c>
      <c r="O175" s="246" t="s">
        <v>1020</v>
      </c>
      <c r="P175" s="246" t="s">
        <v>1020</v>
      </c>
      <c r="Q175" s="246" t="s">
        <v>1020</v>
      </c>
      <c r="R175" s="443" t="s">
        <v>1020</v>
      </c>
      <c r="S175" s="444" t="s">
        <v>1020</v>
      </c>
      <c r="T175" s="445" t="s">
        <v>1020</v>
      </c>
      <c r="U175" s="444" t="s">
        <v>1020</v>
      </c>
      <c r="V175" s="444" t="s">
        <v>1020</v>
      </c>
      <c r="W175" s="444" t="s">
        <v>1020</v>
      </c>
      <c r="X175" s="444" t="s">
        <v>1020</v>
      </c>
      <c r="Y175" s="446" t="s">
        <v>1020</v>
      </c>
      <c r="Z175" s="199"/>
      <c r="AA175" s="245">
        <v>117300</v>
      </c>
      <c r="AB175" s="442">
        <v>0</v>
      </c>
      <c r="AC175" s="442">
        <v>0</v>
      </c>
      <c r="AD175" s="246">
        <v>22</v>
      </c>
      <c r="AE175" s="246">
        <v>0</v>
      </c>
      <c r="AF175" s="246">
        <v>0</v>
      </c>
      <c r="AG175"/>
      <c r="AH175"/>
      <c r="AI175" s="394"/>
      <c r="AJ175" s="394"/>
      <c r="AK175" s="394"/>
      <c r="AL175" s="2"/>
      <c r="AM175" s="2"/>
      <c r="AN175"/>
      <c r="AO175"/>
      <c r="AP175" s="394"/>
      <c r="AQ175" s="394"/>
      <c r="AR175" s="175"/>
      <c r="AS175" s="2"/>
      <c r="AT175" s="2"/>
      <c r="AU175"/>
      <c r="AV175" s="2"/>
      <c r="AW175" s="2"/>
      <c r="AX175" s="2"/>
      <c r="AY175" s="2"/>
      <c r="AZ175" s="2"/>
      <c r="BA175" s="2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</row>
    <row r="176" spans="1:99" s="380" customFormat="1" x14ac:dyDescent="0.3">
      <c r="A176" s="21" t="s">
        <v>1314</v>
      </c>
      <c r="B176" s="437" t="s">
        <v>14</v>
      </c>
      <c r="C176" s="21" t="s">
        <v>20</v>
      </c>
      <c r="D176" s="299" t="s">
        <v>38</v>
      </c>
      <c r="E176" s="299" t="s">
        <v>10</v>
      </c>
      <c r="F176" s="299" t="s">
        <v>10</v>
      </c>
      <c r="G176" s="299" t="s">
        <v>1998</v>
      </c>
      <c r="H176" s="241">
        <v>528600</v>
      </c>
      <c r="I176" s="20">
        <v>2016</v>
      </c>
      <c r="J176" s="20">
        <v>21</v>
      </c>
      <c r="K176" s="417">
        <v>96</v>
      </c>
      <c r="L176" s="243">
        <v>2016</v>
      </c>
      <c r="M176" s="20">
        <v>21</v>
      </c>
      <c r="N176" s="20">
        <v>96</v>
      </c>
      <c r="O176" s="20">
        <v>2579</v>
      </c>
      <c r="P176" s="20">
        <v>22</v>
      </c>
      <c r="Q176" s="20">
        <v>117.2</v>
      </c>
      <c r="R176" s="414">
        <v>1930</v>
      </c>
      <c r="S176" s="378">
        <v>17</v>
      </c>
      <c r="T176" s="415">
        <v>113.5</v>
      </c>
      <c r="U176" s="378">
        <v>0</v>
      </c>
      <c r="V176" s="378">
        <v>0</v>
      </c>
      <c r="W176" s="378">
        <v>0</v>
      </c>
      <c r="X176" s="378">
        <v>2840</v>
      </c>
      <c r="Y176" s="416">
        <v>22</v>
      </c>
      <c r="Z176" s="20"/>
      <c r="AA176" s="241">
        <v>528300</v>
      </c>
      <c r="AB176" s="417">
        <v>101.625</v>
      </c>
      <c r="AC176" s="417">
        <v>100.66666666666667</v>
      </c>
      <c r="AD176" s="20">
        <v>105</v>
      </c>
      <c r="AE176" s="20">
        <v>8</v>
      </c>
      <c r="AF176" s="20">
        <v>813</v>
      </c>
      <c r="AG176"/>
      <c r="AH176"/>
      <c r="AI176" s="394"/>
      <c r="AJ176" s="394"/>
      <c r="AK176" s="394"/>
      <c r="AL176" s="2"/>
      <c r="AM176" s="2"/>
      <c r="AN176"/>
      <c r="AO176"/>
      <c r="AP176" s="394"/>
      <c r="AQ176" s="394"/>
      <c r="AR176" s="175"/>
      <c r="AS176" s="2"/>
      <c r="AT176" s="2"/>
      <c r="AU176"/>
      <c r="AV176" s="2"/>
      <c r="AW176" s="2"/>
      <c r="AX176" s="2"/>
      <c r="AY176" s="2"/>
      <c r="AZ176" s="2"/>
      <c r="BA176" s="2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</row>
    <row r="177" spans="1:99" s="380" customFormat="1" x14ac:dyDescent="0.3">
      <c r="A177" s="21" t="s">
        <v>1317</v>
      </c>
      <c r="B177" s="21" t="s">
        <v>20</v>
      </c>
      <c r="C177" s="21" t="s">
        <v>20</v>
      </c>
      <c r="D177" s="299" t="s">
        <v>1998</v>
      </c>
      <c r="E177" s="435" t="s">
        <v>10</v>
      </c>
      <c r="F177" s="299" t="s">
        <v>1972</v>
      </c>
      <c r="G177" s="299" t="s">
        <v>38</v>
      </c>
      <c r="H177" s="241">
        <v>415600</v>
      </c>
      <c r="I177" s="20">
        <v>1585</v>
      </c>
      <c r="J177" s="20">
        <v>21</v>
      </c>
      <c r="K177" s="417">
        <v>75.476190476190482</v>
      </c>
      <c r="L177" s="243">
        <v>1585</v>
      </c>
      <c r="M177" s="20">
        <v>21</v>
      </c>
      <c r="N177" s="20">
        <v>75.476190476190482</v>
      </c>
      <c r="O177" s="20">
        <v>899</v>
      </c>
      <c r="P177" s="20">
        <v>14</v>
      </c>
      <c r="Q177" s="20">
        <v>64.2</v>
      </c>
      <c r="R177" s="414">
        <v>734</v>
      </c>
      <c r="S177" s="378">
        <v>11</v>
      </c>
      <c r="T177" s="415">
        <v>66.7</v>
      </c>
      <c r="U177" s="378">
        <v>476</v>
      </c>
      <c r="V177" s="378">
        <v>9</v>
      </c>
      <c r="W177" s="378">
        <v>52.89</v>
      </c>
      <c r="X177" s="378">
        <v>1225</v>
      </c>
      <c r="Y177" s="416">
        <v>19</v>
      </c>
      <c r="Z177" s="298"/>
      <c r="AA177" s="241">
        <v>393100</v>
      </c>
      <c r="AB177" s="417">
        <v>72.333333333333329</v>
      </c>
      <c r="AC177" s="417">
        <v>79</v>
      </c>
      <c r="AD177" s="20">
        <v>75</v>
      </c>
      <c r="AE177" s="20">
        <v>6</v>
      </c>
      <c r="AF177" s="20">
        <v>434</v>
      </c>
      <c r="AG177"/>
      <c r="AH177"/>
      <c r="AI177" s="394"/>
      <c r="AJ177" s="394"/>
      <c r="AK177" s="394"/>
      <c r="AL177" s="2"/>
      <c r="AM177" s="2"/>
      <c r="AN177"/>
      <c r="AO177"/>
      <c r="AP177" s="394"/>
      <c r="AQ177" s="394"/>
      <c r="AR177" s="175"/>
      <c r="AS177" s="2"/>
      <c r="AT177" s="2"/>
      <c r="AU177"/>
      <c r="AV177" s="2"/>
      <c r="AW177" s="2"/>
      <c r="AX177" s="2"/>
      <c r="AY177" s="2"/>
      <c r="AZ177" s="2"/>
      <c r="BA177" s="2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</row>
    <row r="178" spans="1:99" s="380" customFormat="1" x14ac:dyDescent="0.3">
      <c r="A178" s="199" t="s">
        <v>1681</v>
      </c>
      <c r="B178" s="199" t="s">
        <v>14</v>
      </c>
      <c r="C178" s="199" t="s">
        <v>14</v>
      </c>
      <c r="D178" s="441" t="s">
        <v>1998</v>
      </c>
      <c r="E178" s="441" t="s">
        <v>1972</v>
      </c>
      <c r="F178" s="441" t="s">
        <v>1972</v>
      </c>
      <c r="G178" s="441" t="s">
        <v>1998</v>
      </c>
      <c r="H178" s="245">
        <v>123900</v>
      </c>
      <c r="I178" s="246">
        <v>55</v>
      </c>
      <c r="J178" s="246">
        <v>1</v>
      </c>
      <c r="K178" s="442">
        <v>55</v>
      </c>
      <c r="L178" s="322">
        <v>55</v>
      </c>
      <c r="M178" s="246">
        <v>1</v>
      </c>
      <c r="N178" s="246">
        <v>55</v>
      </c>
      <c r="O178" s="246">
        <v>0</v>
      </c>
      <c r="P178" s="246">
        <v>0</v>
      </c>
      <c r="Q178" s="246">
        <v>0</v>
      </c>
      <c r="R178" s="443">
        <v>0</v>
      </c>
      <c r="S178" s="444">
        <v>0</v>
      </c>
      <c r="T178" s="445">
        <v>0</v>
      </c>
      <c r="U178" s="444">
        <v>0</v>
      </c>
      <c r="V178" s="444">
        <v>0</v>
      </c>
      <c r="W178" s="444">
        <v>0</v>
      </c>
      <c r="X178" s="444">
        <v>0</v>
      </c>
      <c r="Y178" s="446">
        <v>0</v>
      </c>
      <c r="Z178" s="372"/>
      <c r="AA178" s="245">
        <v>123900</v>
      </c>
      <c r="AB178" s="442">
        <v>0</v>
      </c>
      <c r="AC178" s="442">
        <v>0</v>
      </c>
      <c r="AD178" s="246">
        <v>23</v>
      </c>
      <c r="AE178" s="246">
        <v>0</v>
      </c>
      <c r="AF178" s="246">
        <v>0</v>
      </c>
      <c r="AG178"/>
      <c r="AH178"/>
      <c r="AI178" s="394"/>
      <c r="AJ178" s="394"/>
      <c r="AK178" s="394"/>
      <c r="AL178" s="2"/>
      <c r="AM178" s="2"/>
      <c r="AN178"/>
      <c r="AO178"/>
      <c r="AP178" s="394"/>
      <c r="AQ178" s="394"/>
      <c r="AR178" s="175"/>
      <c r="AS178" s="2"/>
      <c r="AT178" s="2"/>
      <c r="AU178"/>
      <c r="AV178" s="2"/>
      <c r="AW178" s="2"/>
      <c r="AX178" s="2"/>
      <c r="AY178" s="2"/>
      <c r="AZ178" s="2"/>
      <c r="BA178" s="2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</row>
    <row r="179" spans="1:99" s="380" customFormat="1" x14ac:dyDescent="0.3">
      <c r="A179" s="199" t="s">
        <v>1682</v>
      </c>
      <c r="B179" s="199" t="s">
        <v>12</v>
      </c>
      <c r="C179" s="199" t="s">
        <v>12</v>
      </c>
      <c r="D179" s="441" t="s">
        <v>1998</v>
      </c>
      <c r="E179" s="441" t="s">
        <v>1972</v>
      </c>
      <c r="F179" s="441" t="s">
        <v>1972</v>
      </c>
      <c r="G179" s="441" t="s">
        <v>1998</v>
      </c>
      <c r="H179" s="245">
        <v>123900</v>
      </c>
      <c r="I179" s="246">
        <v>0</v>
      </c>
      <c r="J179" s="246">
        <v>0</v>
      </c>
      <c r="K179" s="442" t="s">
        <v>1020</v>
      </c>
      <c r="L179" s="322">
        <v>0</v>
      </c>
      <c r="M179" s="246">
        <v>0</v>
      </c>
      <c r="N179" s="246">
        <v>0</v>
      </c>
      <c r="O179" s="246">
        <v>0</v>
      </c>
      <c r="P179" s="246">
        <v>0</v>
      </c>
      <c r="Q179" s="246">
        <v>0</v>
      </c>
      <c r="R179" s="443">
        <v>0</v>
      </c>
      <c r="S179" s="444">
        <v>0</v>
      </c>
      <c r="T179" s="445">
        <v>0</v>
      </c>
      <c r="U179" s="444">
        <v>0</v>
      </c>
      <c r="V179" s="444">
        <v>0</v>
      </c>
      <c r="W179" s="444">
        <v>0</v>
      </c>
      <c r="X179" s="444">
        <v>0</v>
      </c>
      <c r="Y179" s="446">
        <v>0</v>
      </c>
      <c r="Z179" s="246"/>
      <c r="AA179" s="245">
        <v>123900</v>
      </c>
      <c r="AB179" s="442">
        <v>0</v>
      </c>
      <c r="AC179" s="442">
        <v>0</v>
      </c>
      <c r="AD179" s="246">
        <v>23</v>
      </c>
      <c r="AE179" s="246">
        <v>0</v>
      </c>
      <c r="AF179" s="246">
        <v>0</v>
      </c>
      <c r="AG179"/>
      <c r="AH179"/>
      <c r="AI179" s="394"/>
      <c r="AJ179" s="394"/>
      <c r="AK179" s="394"/>
      <c r="AL179" s="2"/>
      <c r="AM179" s="2"/>
      <c r="AN179"/>
      <c r="AO179"/>
      <c r="AP179" s="394"/>
      <c r="AQ179" s="394"/>
      <c r="AR179" s="175"/>
      <c r="AS179" s="2"/>
      <c r="AT179" s="2"/>
      <c r="AU179"/>
      <c r="AV179" s="2"/>
      <c r="AW179" s="2"/>
      <c r="AX179" s="2"/>
      <c r="AY179" s="2"/>
      <c r="AZ179" s="2"/>
      <c r="BA179" s="2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</row>
    <row r="180" spans="1:99" s="380" customFormat="1" x14ac:dyDescent="0.3">
      <c r="A180" s="21" t="s">
        <v>1327</v>
      </c>
      <c r="B180" s="21" t="s">
        <v>20</v>
      </c>
      <c r="C180" s="21" t="s">
        <v>20</v>
      </c>
      <c r="D180" s="299" t="s">
        <v>1998</v>
      </c>
      <c r="E180" s="435" t="s">
        <v>10</v>
      </c>
      <c r="F180" s="299" t="s">
        <v>1972</v>
      </c>
      <c r="G180" s="299" t="s">
        <v>38</v>
      </c>
      <c r="H180" s="241">
        <v>365200</v>
      </c>
      <c r="I180" s="20">
        <v>1393</v>
      </c>
      <c r="J180" s="20">
        <v>21</v>
      </c>
      <c r="K180" s="417">
        <v>66.333333333333329</v>
      </c>
      <c r="L180" s="243">
        <v>1393</v>
      </c>
      <c r="M180" s="20">
        <v>21</v>
      </c>
      <c r="N180" s="20">
        <v>66.333333333333329</v>
      </c>
      <c r="O180" s="20">
        <v>399</v>
      </c>
      <c r="P180" s="20">
        <v>7</v>
      </c>
      <c r="Q180" s="20">
        <v>57</v>
      </c>
      <c r="R180" s="414">
        <v>80</v>
      </c>
      <c r="S180" s="378">
        <v>2</v>
      </c>
      <c r="T180" s="415">
        <v>40</v>
      </c>
      <c r="U180" s="378">
        <v>695</v>
      </c>
      <c r="V180" s="378">
        <v>14</v>
      </c>
      <c r="W180" s="378">
        <v>49.64</v>
      </c>
      <c r="X180" s="378">
        <v>207</v>
      </c>
      <c r="Y180" s="416">
        <v>3</v>
      </c>
      <c r="Z180" s="20"/>
      <c r="AA180" s="241">
        <v>462800</v>
      </c>
      <c r="AB180" s="417">
        <v>80.25</v>
      </c>
      <c r="AC180" s="417">
        <v>101</v>
      </c>
      <c r="AD180" s="20">
        <v>83</v>
      </c>
      <c r="AE180" s="20">
        <v>8</v>
      </c>
      <c r="AF180" s="20">
        <v>642</v>
      </c>
      <c r="AG180"/>
      <c r="AH180"/>
      <c r="AI180" s="394"/>
      <c r="AJ180" s="394"/>
      <c r="AK180" s="394"/>
      <c r="AL180" s="2"/>
      <c r="AM180" s="2"/>
      <c r="AN180"/>
      <c r="AO180"/>
      <c r="AP180" s="394"/>
      <c r="AQ180" s="394"/>
      <c r="AR180" s="175"/>
      <c r="AS180" s="2"/>
      <c r="AT180" s="2"/>
      <c r="AU180"/>
      <c r="AV180" s="2"/>
      <c r="AW180" s="2"/>
      <c r="AX180" s="2"/>
      <c r="AY180" s="2"/>
      <c r="AZ180" s="2"/>
      <c r="BA180" s="2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</row>
    <row r="181" spans="1:99" s="380" customFormat="1" x14ac:dyDescent="0.3">
      <c r="A181" s="21" t="s">
        <v>1329</v>
      </c>
      <c r="B181" s="21" t="s">
        <v>13</v>
      </c>
      <c r="C181" s="21" t="s">
        <v>13</v>
      </c>
      <c r="D181" s="299" t="s">
        <v>1998</v>
      </c>
      <c r="E181" s="299" t="s">
        <v>10</v>
      </c>
      <c r="F181" s="299" t="s">
        <v>10</v>
      </c>
      <c r="G181" s="299" t="s">
        <v>1998</v>
      </c>
      <c r="H181" s="241">
        <v>676200</v>
      </c>
      <c r="I181" s="20">
        <v>2702</v>
      </c>
      <c r="J181" s="20">
        <v>22</v>
      </c>
      <c r="K181" s="417">
        <v>122.81818181818181</v>
      </c>
      <c r="L181" s="243">
        <v>2702</v>
      </c>
      <c r="M181" s="20">
        <v>22</v>
      </c>
      <c r="N181" s="20">
        <v>122.81818181818181</v>
      </c>
      <c r="O181" s="20">
        <v>1497</v>
      </c>
      <c r="P181" s="20">
        <v>15</v>
      </c>
      <c r="Q181" s="20">
        <v>99.8</v>
      </c>
      <c r="R181" s="414">
        <v>2284</v>
      </c>
      <c r="S181" s="378">
        <v>17</v>
      </c>
      <c r="T181" s="415">
        <v>134.4</v>
      </c>
      <c r="U181" s="378">
        <v>2668</v>
      </c>
      <c r="V181" s="378">
        <v>22</v>
      </c>
      <c r="W181" s="378">
        <v>121.27</v>
      </c>
      <c r="X181" s="378">
        <v>2461</v>
      </c>
      <c r="Y181" s="416">
        <v>22</v>
      </c>
      <c r="Z181" s="298"/>
      <c r="AA181" s="241">
        <v>593800</v>
      </c>
      <c r="AB181" s="417">
        <v>106.625</v>
      </c>
      <c r="AC181" s="417">
        <v>87.666666666666671</v>
      </c>
      <c r="AD181" s="20">
        <v>149</v>
      </c>
      <c r="AE181" s="20">
        <v>8</v>
      </c>
      <c r="AF181" s="20">
        <v>853</v>
      </c>
      <c r="AG181"/>
      <c r="AH181"/>
      <c r="AI181" s="394"/>
      <c r="AJ181" s="394"/>
      <c r="AK181" s="394"/>
      <c r="AL181" s="2"/>
      <c r="AM181" s="2"/>
      <c r="AN181"/>
      <c r="AO181"/>
      <c r="AP181" s="394"/>
      <c r="AQ181" s="394"/>
      <c r="AR181" s="175"/>
      <c r="AS181" s="2"/>
      <c r="AT181" s="2"/>
      <c r="AU181"/>
      <c r="AV181" s="2"/>
      <c r="AW181" s="2"/>
      <c r="AX181" s="2"/>
      <c r="AY181" s="2"/>
      <c r="AZ181" s="2"/>
      <c r="BA181" s="2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</row>
    <row r="182" spans="1:99" s="380" customFormat="1" x14ac:dyDescent="0.3">
      <c r="A182" s="21" t="s">
        <v>1683</v>
      </c>
      <c r="B182" s="21" t="s">
        <v>20</v>
      </c>
      <c r="C182" s="21" t="s">
        <v>20</v>
      </c>
      <c r="D182" s="299" t="s">
        <v>1998</v>
      </c>
      <c r="E182" s="299" t="s">
        <v>10</v>
      </c>
      <c r="F182" s="299" t="s">
        <v>10</v>
      </c>
      <c r="G182" s="299" t="s">
        <v>1998</v>
      </c>
      <c r="H182" s="241">
        <v>478200</v>
      </c>
      <c r="I182" s="20">
        <v>1911</v>
      </c>
      <c r="J182" s="20">
        <v>22</v>
      </c>
      <c r="K182" s="417">
        <v>86.86363636363636</v>
      </c>
      <c r="L182" s="243">
        <v>1911</v>
      </c>
      <c r="M182" s="20">
        <v>22</v>
      </c>
      <c r="N182" s="20">
        <v>86.86363636363636</v>
      </c>
      <c r="O182" s="20">
        <v>320</v>
      </c>
      <c r="P182" s="20">
        <v>6</v>
      </c>
      <c r="Q182" s="20">
        <v>53.3</v>
      </c>
      <c r="R182" s="414">
        <v>0</v>
      </c>
      <c r="S182" s="378">
        <v>0</v>
      </c>
      <c r="T182" s="415">
        <v>0</v>
      </c>
      <c r="U182" s="378">
        <v>0</v>
      </c>
      <c r="V182" s="378">
        <v>0</v>
      </c>
      <c r="W182" s="378">
        <v>0</v>
      </c>
      <c r="X182" s="378">
        <v>0</v>
      </c>
      <c r="Y182" s="416">
        <v>0</v>
      </c>
      <c r="Z182" s="21"/>
      <c r="AA182" s="241">
        <v>508000</v>
      </c>
      <c r="AB182" s="417">
        <v>91.75</v>
      </c>
      <c r="AC182" s="417">
        <v>94.666666666666671</v>
      </c>
      <c r="AD182" s="20">
        <v>117</v>
      </c>
      <c r="AE182" s="20">
        <v>8</v>
      </c>
      <c r="AF182" s="20">
        <v>734</v>
      </c>
      <c r="AG182"/>
      <c r="AH182"/>
      <c r="AI182" s="394"/>
      <c r="AJ182" s="394"/>
      <c r="AK182" s="394"/>
      <c r="AL182" s="2"/>
      <c r="AM182" s="2"/>
      <c r="AN182"/>
      <c r="AO182"/>
      <c r="AP182" s="394"/>
      <c r="AQ182" s="394"/>
      <c r="AR182" s="175"/>
      <c r="AS182" s="2"/>
      <c r="AT182" s="2"/>
      <c r="AU182"/>
      <c r="AV182" s="2"/>
      <c r="AW182" s="2"/>
      <c r="AX182" s="2"/>
      <c r="AY182" s="2"/>
      <c r="AZ182" s="2"/>
      <c r="BA182" s="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</row>
    <row r="183" spans="1:99" s="380" customFormat="1" x14ac:dyDescent="0.3">
      <c r="A183" s="21" t="s">
        <v>1333</v>
      </c>
      <c r="B183" s="21" t="s">
        <v>26</v>
      </c>
      <c r="C183" s="21" t="s">
        <v>26</v>
      </c>
      <c r="D183" s="299" t="s">
        <v>1998</v>
      </c>
      <c r="E183" s="435" t="s">
        <v>1972</v>
      </c>
      <c r="F183" s="299" t="s">
        <v>10</v>
      </c>
      <c r="G183" s="299" t="s">
        <v>38</v>
      </c>
      <c r="H183" s="241">
        <v>354400</v>
      </c>
      <c r="I183" s="20">
        <v>1223</v>
      </c>
      <c r="J183" s="20">
        <v>19</v>
      </c>
      <c r="K183" s="417">
        <v>64.368421052631575</v>
      </c>
      <c r="L183" s="243">
        <v>1223</v>
      </c>
      <c r="M183" s="20">
        <v>19</v>
      </c>
      <c r="N183" s="20">
        <v>64.368421052631575</v>
      </c>
      <c r="O183" s="20">
        <v>323</v>
      </c>
      <c r="P183" s="20">
        <v>5</v>
      </c>
      <c r="Q183" s="20">
        <v>64.599999999999994</v>
      </c>
      <c r="R183" s="414">
        <v>42</v>
      </c>
      <c r="S183" s="378">
        <v>1</v>
      </c>
      <c r="T183" s="415">
        <v>42</v>
      </c>
      <c r="U183" s="378">
        <v>762</v>
      </c>
      <c r="V183" s="378">
        <v>17</v>
      </c>
      <c r="W183" s="378">
        <v>44.82</v>
      </c>
      <c r="X183" s="378">
        <v>852</v>
      </c>
      <c r="Y183" s="416">
        <v>18</v>
      </c>
      <c r="Z183" s="20"/>
      <c r="AA183" s="241">
        <v>229600</v>
      </c>
      <c r="AB183" s="417">
        <v>26.6</v>
      </c>
      <c r="AC183" s="417">
        <v>28.333333333333332</v>
      </c>
      <c r="AD183" s="20">
        <v>66</v>
      </c>
      <c r="AE183" s="20">
        <v>5</v>
      </c>
      <c r="AF183" s="20">
        <v>133</v>
      </c>
      <c r="AG183"/>
      <c r="AH183"/>
      <c r="AI183" s="394"/>
      <c r="AJ183" s="394"/>
      <c r="AK183" s="394"/>
      <c r="AL183" s="2"/>
      <c r="AM183" s="2"/>
      <c r="AN183"/>
      <c r="AO183"/>
      <c r="AP183" s="394"/>
      <c r="AQ183" s="394"/>
      <c r="AR183" s="175"/>
      <c r="AS183" s="2"/>
      <c r="AT183" s="2"/>
      <c r="AU183"/>
      <c r="AV183" s="2"/>
      <c r="AW183" s="2"/>
      <c r="AX183" s="2"/>
      <c r="AY183" s="2"/>
      <c r="AZ183" s="2"/>
      <c r="BA183" s="2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</row>
    <row r="184" spans="1:99" s="380" customFormat="1" x14ac:dyDescent="0.3">
      <c r="A184" s="21" t="s">
        <v>1545</v>
      </c>
      <c r="B184" s="21" t="s">
        <v>16</v>
      </c>
      <c r="C184" s="21" t="s">
        <v>16</v>
      </c>
      <c r="D184" s="299" t="s">
        <v>1998</v>
      </c>
      <c r="E184" s="435" t="s">
        <v>10</v>
      </c>
      <c r="F184" s="299" t="s">
        <v>1971</v>
      </c>
      <c r="G184" s="299" t="s">
        <v>38</v>
      </c>
      <c r="H184" s="241">
        <v>352900</v>
      </c>
      <c r="I184" s="20">
        <v>639</v>
      </c>
      <c r="J184" s="20">
        <v>10</v>
      </c>
      <c r="K184" s="417">
        <v>63.9</v>
      </c>
      <c r="L184" s="243">
        <v>639</v>
      </c>
      <c r="M184" s="20">
        <v>10</v>
      </c>
      <c r="N184" s="20">
        <v>63.9</v>
      </c>
      <c r="O184" s="20">
        <v>0</v>
      </c>
      <c r="P184" s="20">
        <v>0</v>
      </c>
      <c r="Q184" s="20">
        <v>0</v>
      </c>
      <c r="R184" s="414">
        <v>0</v>
      </c>
      <c r="S184" s="378">
        <v>0</v>
      </c>
      <c r="T184" s="415">
        <v>0</v>
      </c>
      <c r="U184" s="378">
        <v>0</v>
      </c>
      <c r="V184" s="378">
        <v>0</v>
      </c>
      <c r="W184" s="378">
        <v>0</v>
      </c>
      <c r="X184" s="378">
        <v>0</v>
      </c>
      <c r="Y184" s="416">
        <v>0</v>
      </c>
      <c r="Z184" s="298"/>
      <c r="AA184" s="241">
        <v>307400</v>
      </c>
      <c r="AB184" s="417">
        <v>47.75</v>
      </c>
      <c r="AC184" s="417">
        <v>52</v>
      </c>
      <c r="AD184" s="20">
        <v>48</v>
      </c>
      <c r="AE184" s="20">
        <v>4</v>
      </c>
      <c r="AF184" s="20">
        <v>191</v>
      </c>
      <c r="AG184"/>
      <c r="AH184"/>
      <c r="AI184" s="394"/>
      <c r="AJ184" s="394"/>
      <c r="AK184" s="394"/>
      <c r="AL184" s="2"/>
      <c r="AM184" s="2"/>
      <c r="AN184"/>
      <c r="AO184"/>
      <c r="AP184" s="394"/>
      <c r="AQ184" s="394"/>
      <c r="AR184" s="175"/>
      <c r="AS184" s="2"/>
      <c r="AT184" s="2"/>
      <c r="AU184"/>
      <c r="AV184" s="2"/>
      <c r="AW184" s="2"/>
      <c r="AX184" s="2"/>
      <c r="AY184" s="2"/>
      <c r="AZ184" s="2"/>
      <c r="BA184" s="2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</row>
    <row r="185" spans="1:99" s="380" customFormat="1" x14ac:dyDescent="0.3">
      <c r="A185" s="199" t="s">
        <v>997</v>
      </c>
      <c r="B185" s="199" t="s">
        <v>19</v>
      </c>
      <c r="C185" s="199" t="s">
        <v>19</v>
      </c>
      <c r="D185" s="441" t="s">
        <v>1998</v>
      </c>
      <c r="E185" s="435" t="s">
        <v>10</v>
      </c>
      <c r="F185" s="441" t="s">
        <v>10</v>
      </c>
      <c r="G185" s="441" t="s">
        <v>1998</v>
      </c>
      <c r="H185" s="245">
        <v>202100</v>
      </c>
      <c r="I185" s="246">
        <v>514</v>
      </c>
      <c r="J185" s="246">
        <v>14</v>
      </c>
      <c r="K185" s="442">
        <v>36.714285714285715</v>
      </c>
      <c r="L185" s="322">
        <v>514</v>
      </c>
      <c r="M185" s="246">
        <v>14</v>
      </c>
      <c r="N185" s="246">
        <v>36.714285714285715</v>
      </c>
      <c r="O185" s="246">
        <v>769</v>
      </c>
      <c r="P185" s="246">
        <v>14</v>
      </c>
      <c r="Q185" s="246">
        <v>54.9</v>
      </c>
      <c r="R185" s="443">
        <v>121</v>
      </c>
      <c r="S185" s="444">
        <v>2</v>
      </c>
      <c r="T185" s="445">
        <v>60.5</v>
      </c>
      <c r="U185" s="444">
        <v>0</v>
      </c>
      <c r="V185" s="444">
        <v>0</v>
      </c>
      <c r="W185" s="444">
        <v>0</v>
      </c>
      <c r="X185" s="444">
        <v>0</v>
      </c>
      <c r="Y185" s="446">
        <v>0</v>
      </c>
      <c r="Z185" s="246"/>
      <c r="AA185" s="245">
        <v>276400</v>
      </c>
      <c r="AB185" s="442">
        <v>62.5</v>
      </c>
      <c r="AC185" s="442">
        <v>69.666666666666671</v>
      </c>
      <c r="AD185" s="246">
        <v>50</v>
      </c>
      <c r="AE185" s="246">
        <v>4</v>
      </c>
      <c r="AF185" s="246">
        <v>250</v>
      </c>
      <c r="AG185"/>
      <c r="AH185"/>
      <c r="AI185" s="394"/>
      <c r="AJ185" s="394"/>
      <c r="AK185" s="394"/>
      <c r="AL185" s="2"/>
      <c r="AM185" s="2"/>
      <c r="AN185"/>
      <c r="AO185"/>
      <c r="AP185" s="394"/>
      <c r="AQ185" s="394"/>
      <c r="AR185" s="175"/>
      <c r="AS185" s="2"/>
      <c r="AT185" s="2"/>
      <c r="AU185"/>
      <c r="AV185" s="2"/>
      <c r="AW185" s="2"/>
      <c r="AX185" s="2"/>
      <c r="AY185" s="2"/>
      <c r="AZ185" s="2"/>
      <c r="BA185" s="2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</row>
    <row r="186" spans="1:99" s="380" customFormat="1" x14ac:dyDescent="0.3">
      <c r="A186" s="21" t="s">
        <v>1338</v>
      </c>
      <c r="B186" s="21" t="s">
        <v>21</v>
      </c>
      <c r="C186" s="21" t="s">
        <v>21</v>
      </c>
      <c r="D186" s="299" t="s">
        <v>1998</v>
      </c>
      <c r="E186" s="299" t="s">
        <v>10</v>
      </c>
      <c r="F186" s="299" t="s">
        <v>10</v>
      </c>
      <c r="G186" s="299" t="s">
        <v>1998</v>
      </c>
      <c r="H186" s="241">
        <v>699800</v>
      </c>
      <c r="I186" s="20">
        <v>2669</v>
      </c>
      <c r="J186" s="20">
        <v>21</v>
      </c>
      <c r="K186" s="417">
        <v>127.0952380952381</v>
      </c>
      <c r="L186" s="243">
        <v>2669</v>
      </c>
      <c r="M186" s="20">
        <v>21</v>
      </c>
      <c r="N186" s="20">
        <v>127.0952380952381</v>
      </c>
      <c r="O186" s="20">
        <v>2716</v>
      </c>
      <c r="P186" s="20">
        <v>22</v>
      </c>
      <c r="Q186" s="20">
        <v>123.5</v>
      </c>
      <c r="R186" s="414">
        <v>2078</v>
      </c>
      <c r="S186" s="378">
        <v>17</v>
      </c>
      <c r="T186" s="415">
        <v>122.2</v>
      </c>
      <c r="U186" s="378">
        <v>2406</v>
      </c>
      <c r="V186" s="378">
        <v>22</v>
      </c>
      <c r="W186" s="378">
        <v>109.36</v>
      </c>
      <c r="X186" s="378">
        <v>2523</v>
      </c>
      <c r="Y186" s="416">
        <v>22</v>
      </c>
      <c r="Z186" s="298"/>
      <c r="AA186" s="241">
        <v>652000</v>
      </c>
      <c r="AB186" s="417">
        <v>126</v>
      </c>
      <c r="AC186" s="417">
        <v>122.66666666666667</v>
      </c>
      <c r="AD186" s="20">
        <v>99</v>
      </c>
      <c r="AE186" s="20">
        <v>8</v>
      </c>
      <c r="AF186" s="20">
        <v>1008</v>
      </c>
      <c r="AG186"/>
      <c r="AH186"/>
      <c r="AI186" s="394"/>
      <c r="AJ186" s="394"/>
      <c r="AK186" s="394"/>
      <c r="AL186" s="2"/>
      <c r="AM186" s="2"/>
      <c r="AN186"/>
      <c r="AO186"/>
      <c r="AP186" s="394"/>
      <c r="AQ186" s="394"/>
      <c r="AR186" s="175"/>
      <c r="AS186" s="2"/>
      <c r="AT186" s="2"/>
      <c r="AU186"/>
      <c r="AV186" s="2"/>
      <c r="AW186" s="2"/>
      <c r="AX186" s="2"/>
      <c r="AY186" s="2"/>
      <c r="AZ186" s="2"/>
      <c r="BA186" s="2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</row>
    <row r="187" spans="1:99" s="380" customFormat="1" x14ac:dyDescent="0.3">
      <c r="A187" s="21" t="s">
        <v>1339</v>
      </c>
      <c r="B187" s="437" t="s">
        <v>16</v>
      </c>
      <c r="C187" s="21" t="s">
        <v>20</v>
      </c>
      <c r="D187" s="299" t="s">
        <v>38</v>
      </c>
      <c r="E187" s="299" t="s">
        <v>10</v>
      </c>
      <c r="F187" s="299" t="s">
        <v>10</v>
      </c>
      <c r="G187" s="299" t="s">
        <v>1998</v>
      </c>
      <c r="H187" s="241">
        <v>472400</v>
      </c>
      <c r="I187" s="20">
        <v>1802</v>
      </c>
      <c r="J187" s="20">
        <v>21</v>
      </c>
      <c r="K187" s="417">
        <v>85.80952380952381</v>
      </c>
      <c r="L187" s="243">
        <v>1802</v>
      </c>
      <c r="M187" s="20">
        <v>21</v>
      </c>
      <c r="N187" s="20">
        <v>85.80952380952381</v>
      </c>
      <c r="O187" s="20">
        <v>1747</v>
      </c>
      <c r="P187" s="20">
        <v>18</v>
      </c>
      <c r="Q187" s="20">
        <v>97.1</v>
      </c>
      <c r="R187" s="414">
        <v>1090</v>
      </c>
      <c r="S187" s="378">
        <v>12</v>
      </c>
      <c r="T187" s="415">
        <v>90.8</v>
      </c>
      <c r="U187" s="378">
        <v>1899</v>
      </c>
      <c r="V187" s="378">
        <v>21</v>
      </c>
      <c r="W187" s="378">
        <v>90.43</v>
      </c>
      <c r="X187" s="378">
        <v>1854</v>
      </c>
      <c r="Y187" s="416">
        <v>20</v>
      </c>
      <c r="Z187" s="298"/>
      <c r="AA187" s="241">
        <v>439600</v>
      </c>
      <c r="AB187" s="417">
        <v>82.625</v>
      </c>
      <c r="AC187" s="417">
        <v>99</v>
      </c>
      <c r="AD187" s="20">
        <v>35</v>
      </c>
      <c r="AE187" s="20">
        <v>8</v>
      </c>
      <c r="AF187" s="20">
        <v>661</v>
      </c>
      <c r="AG187"/>
      <c r="AH187"/>
      <c r="AI187" s="394"/>
      <c r="AJ187" s="394"/>
      <c r="AK187" s="394"/>
      <c r="AL187" s="2"/>
      <c r="AM187" s="2"/>
      <c r="AN187"/>
      <c r="AO187"/>
      <c r="AP187" s="394"/>
      <c r="AQ187" s="394"/>
      <c r="AR187" s="175"/>
      <c r="AS187" s="2"/>
      <c r="AT187" s="2"/>
      <c r="AU187"/>
      <c r="AV187" s="2"/>
      <c r="AW187" s="2"/>
      <c r="AX187" s="2"/>
      <c r="AY187" s="2"/>
      <c r="AZ187" s="2"/>
      <c r="BA187" s="2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</row>
    <row r="188" spans="1:99" s="380" customFormat="1" x14ac:dyDescent="0.3">
      <c r="A188" s="21" t="s">
        <v>998</v>
      </c>
      <c r="B188" s="21" t="s">
        <v>25</v>
      </c>
      <c r="C188" s="21" t="s">
        <v>25</v>
      </c>
      <c r="D188" s="299" t="s">
        <v>1998</v>
      </c>
      <c r="E188" s="435" t="s">
        <v>10</v>
      </c>
      <c r="F188" s="299" t="s">
        <v>1972</v>
      </c>
      <c r="G188" s="299" t="s">
        <v>38</v>
      </c>
      <c r="H188" s="241">
        <v>333800</v>
      </c>
      <c r="I188" s="20">
        <v>667</v>
      </c>
      <c r="J188" s="20">
        <v>11</v>
      </c>
      <c r="K188" s="417">
        <v>60.636363636363633</v>
      </c>
      <c r="L188" s="243">
        <v>667</v>
      </c>
      <c r="M188" s="20">
        <v>11</v>
      </c>
      <c r="N188" s="20">
        <v>60.636363636363633</v>
      </c>
      <c r="O188" s="20">
        <v>301</v>
      </c>
      <c r="P188" s="20">
        <v>7</v>
      </c>
      <c r="Q188" s="20">
        <v>43</v>
      </c>
      <c r="R188" s="414">
        <v>217</v>
      </c>
      <c r="S188" s="378">
        <v>5</v>
      </c>
      <c r="T188" s="415">
        <v>43.4</v>
      </c>
      <c r="U188" s="378">
        <v>0</v>
      </c>
      <c r="V188" s="378">
        <v>0</v>
      </c>
      <c r="W188" s="378">
        <v>0</v>
      </c>
      <c r="X188" s="378">
        <v>0</v>
      </c>
      <c r="Y188" s="416">
        <v>0</v>
      </c>
      <c r="Z188" s="20"/>
      <c r="AA188" s="241">
        <v>325200</v>
      </c>
      <c r="AB188" s="417">
        <v>55.75</v>
      </c>
      <c r="AC188" s="417">
        <v>60.666666666666664</v>
      </c>
      <c r="AD188" s="20">
        <v>51</v>
      </c>
      <c r="AE188" s="20">
        <v>4</v>
      </c>
      <c r="AF188" s="20">
        <v>223</v>
      </c>
      <c r="AG188"/>
      <c r="AH188"/>
      <c r="AI188" s="394"/>
      <c r="AJ188" s="394"/>
      <c r="AK188" s="394"/>
      <c r="AL188" s="2"/>
      <c r="AM188" s="2"/>
      <c r="AN188"/>
      <c r="AO188"/>
      <c r="AP188" s="394"/>
      <c r="AQ188" s="394"/>
      <c r="AR188" s="175"/>
      <c r="AS188" s="2"/>
      <c r="AT188" s="2"/>
      <c r="AU188"/>
      <c r="AV188" s="2"/>
      <c r="AW188" s="2"/>
      <c r="AX188" s="2"/>
      <c r="AY188" s="2"/>
      <c r="AZ188" s="2"/>
      <c r="BA188" s="2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</row>
    <row r="189" spans="1:99" s="380" customFormat="1" x14ac:dyDescent="0.3">
      <c r="A189" s="21" t="s">
        <v>1342</v>
      </c>
      <c r="B189" s="21" t="s">
        <v>18</v>
      </c>
      <c r="C189" s="21" t="s">
        <v>18</v>
      </c>
      <c r="D189" s="299" t="s">
        <v>1998</v>
      </c>
      <c r="E189" s="299" t="s">
        <v>10</v>
      </c>
      <c r="F189" s="299" t="s">
        <v>10</v>
      </c>
      <c r="G189" s="299" t="s">
        <v>1998</v>
      </c>
      <c r="H189" s="241">
        <v>408100</v>
      </c>
      <c r="I189" s="20">
        <v>1186</v>
      </c>
      <c r="J189" s="20">
        <v>16</v>
      </c>
      <c r="K189" s="417">
        <v>74.125</v>
      </c>
      <c r="L189" s="243">
        <v>1186</v>
      </c>
      <c r="M189" s="20">
        <v>16</v>
      </c>
      <c r="N189" s="20">
        <v>74.125</v>
      </c>
      <c r="O189" s="20">
        <v>1717</v>
      </c>
      <c r="P189" s="20">
        <v>21</v>
      </c>
      <c r="Q189" s="20">
        <v>81.8</v>
      </c>
      <c r="R189" s="414">
        <v>1186</v>
      </c>
      <c r="S189" s="378">
        <v>14</v>
      </c>
      <c r="T189" s="415">
        <v>84.7</v>
      </c>
      <c r="U189" s="378">
        <v>1338</v>
      </c>
      <c r="V189" s="378">
        <v>17</v>
      </c>
      <c r="W189" s="378">
        <v>78.709999999999994</v>
      </c>
      <c r="X189" s="378">
        <v>1440</v>
      </c>
      <c r="Y189" s="416">
        <v>18</v>
      </c>
      <c r="Z189" s="298"/>
      <c r="AA189" s="241">
        <v>408100</v>
      </c>
      <c r="AB189" s="417">
        <v>28.5</v>
      </c>
      <c r="AC189" s="417">
        <v>28.5</v>
      </c>
      <c r="AD189" s="20">
        <v>174</v>
      </c>
      <c r="AE189" s="20">
        <v>2</v>
      </c>
      <c r="AF189" s="20">
        <v>57</v>
      </c>
      <c r="AG189"/>
      <c r="AH189"/>
      <c r="AI189" s="394"/>
      <c r="AJ189" s="394"/>
      <c r="AK189" s="394"/>
      <c r="AL189" s="2"/>
      <c r="AM189" s="2"/>
      <c r="AN189"/>
      <c r="AO189"/>
      <c r="AP189" s="394"/>
      <c r="AQ189" s="394"/>
      <c r="AR189" s="175"/>
      <c r="AS189" s="2"/>
      <c r="AT189" s="2"/>
      <c r="AU189"/>
      <c r="AV189" s="2"/>
      <c r="AW189" s="2"/>
      <c r="AX189" s="2"/>
      <c r="AY189" s="2"/>
      <c r="AZ189" s="2"/>
      <c r="BA189" s="2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</row>
    <row r="190" spans="1:99" s="380" customFormat="1" x14ac:dyDescent="0.3">
      <c r="A190" s="21" t="s">
        <v>1343</v>
      </c>
      <c r="B190" s="21" t="s">
        <v>15</v>
      </c>
      <c r="C190" s="21" t="s">
        <v>15</v>
      </c>
      <c r="D190" s="299" t="s">
        <v>1998</v>
      </c>
      <c r="E190" s="299" t="s">
        <v>10</v>
      </c>
      <c r="F190" s="299" t="s">
        <v>10</v>
      </c>
      <c r="G190" s="299" t="s">
        <v>1998</v>
      </c>
      <c r="H190" s="241">
        <v>621300</v>
      </c>
      <c r="I190" s="20">
        <v>1775</v>
      </c>
      <c r="J190" s="20">
        <v>16</v>
      </c>
      <c r="K190" s="417">
        <v>110.9375</v>
      </c>
      <c r="L190" s="243">
        <v>1775</v>
      </c>
      <c r="M190" s="20">
        <v>16</v>
      </c>
      <c r="N190" s="20">
        <v>110.9375</v>
      </c>
      <c r="O190" s="20">
        <v>2511</v>
      </c>
      <c r="P190" s="20">
        <v>22</v>
      </c>
      <c r="Q190" s="20">
        <v>114.1</v>
      </c>
      <c r="R190" s="414">
        <v>1474</v>
      </c>
      <c r="S190" s="378">
        <v>17</v>
      </c>
      <c r="T190" s="415">
        <v>86.7</v>
      </c>
      <c r="U190" s="378">
        <v>1714</v>
      </c>
      <c r="V190" s="378">
        <v>20</v>
      </c>
      <c r="W190" s="378">
        <v>85.7</v>
      </c>
      <c r="X190" s="378">
        <v>1205</v>
      </c>
      <c r="Y190" s="416">
        <v>15</v>
      </c>
      <c r="Z190" s="298"/>
      <c r="AA190" s="241">
        <v>567900</v>
      </c>
      <c r="AB190" s="417">
        <v>107</v>
      </c>
      <c r="AC190" s="417">
        <v>111.66666666666667</v>
      </c>
      <c r="AD190" s="20">
        <v>96</v>
      </c>
      <c r="AE190" s="20">
        <v>8</v>
      </c>
      <c r="AF190" s="20">
        <v>856</v>
      </c>
      <c r="AG190"/>
      <c r="AH190"/>
      <c r="AI190" s="394"/>
      <c r="AJ190" s="394"/>
      <c r="AK190" s="394"/>
      <c r="AL190" s="2"/>
      <c r="AM190" s="2"/>
      <c r="AN190"/>
      <c r="AO190"/>
      <c r="AP190" s="394"/>
      <c r="AQ190" s="394"/>
      <c r="AR190" s="175"/>
      <c r="AS190" s="2"/>
      <c r="AT190" s="2"/>
      <c r="AU190"/>
      <c r="AV190" s="2"/>
      <c r="AW190" s="2"/>
      <c r="AX190" s="2"/>
      <c r="AY190" s="2"/>
      <c r="AZ190" s="2"/>
      <c r="BA190" s="2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</row>
    <row r="191" spans="1:99" s="380" customFormat="1" x14ac:dyDescent="0.3">
      <c r="A191" s="21" t="s">
        <v>1344</v>
      </c>
      <c r="B191" s="21" t="s">
        <v>24</v>
      </c>
      <c r="C191" s="21" t="s">
        <v>24</v>
      </c>
      <c r="D191" s="299" t="s">
        <v>1998</v>
      </c>
      <c r="E191" s="435" t="s">
        <v>10</v>
      </c>
      <c r="F191" s="299" t="s">
        <v>1972</v>
      </c>
      <c r="G191" s="299" t="s">
        <v>38</v>
      </c>
      <c r="H191" s="241">
        <v>572100</v>
      </c>
      <c r="I191" s="20">
        <v>2286</v>
      </c>
      <c r="J191" s="20">
        <v>22</v>
      </c>
      <c r="K191" s="417">
        <v>103.90909090909091</v>
      </c>
      <c r="L191" s="243">
        <v>2286</v>
      </c>
      <c r="M191" s="20">
        <v>22</v>
      </c>
      <c r="N191" s="20">
        <v>103.90909090909091</v>
      </c>
      <c r="O191" s="20">
        <v>2391</v>
      </c>
      <c r="P191" s="20">
        <v>22</v>
      </c>
      <c r="Q191" s="20">
        <v>108.7</v>
      </c>
      <c r="R191" s="414">
        <v>1807</v>
      </c>
      <c r="S191" s="378">
        <v>17</v>
      </c>
      <c r="T191" s="415">
        <v>106.3</v>
      </c>
      <c r="U191" s="378">
        <v>2312</v>
      </c>
      <c r="V191" s="378">
        <v>22</v>
      </c>
      <c r="W191" s="378">
        <v>105.09</v>
      </c>
      <c r="X191" s="378">
        <v>2173</v>
      </c>
      <c r="Y191" s="416">
        <v>21</v>
      </c>
      <c r="Z191" s="280"/>
      <c r="AA191" s="241">
        <v>506500</v>
      </c>
      <c r="AB191" s="417">
        <v>92.875</v>
      </c>
      <c r="AC191" s="417">
        <v>107.66666666666667</v>
      </c>
      <c r="AD191" s="20">
        <v>68</v>
      </c>
      <c r="AE191" s="20">
        <v>8</v>
      </c>
      <c r="AF191" s="20">
        <v>743</v>
      </c>
      <c r="AG191"/>
      <c r="AH191"/>
      <c r="AI191" s="394"/>
      <c r="AJ191" s="394"/>
      <c r="AK191" s="394"/>
      <c r="AL191" s="2"/>
      <c r="AM191" s="2"/>
      <c r="AN191"/>
      <c r="AO191"/>
      <c r="AP191" s="394"/>
      <c r="AQ191" s="394"/>
      <c r="AR191" s="175"/>
      <c r="AS191" s="2"/>
      <c r="AT191" s="2"/>
      <c r="AU191"/>
      <c r="AV191" s="2"/>
      <c r="AW191" s="2"/>
      <c r="AX191" s="2"/>
      <c r="AY191" s="2"/>
      <c r="AZ191" s="2"/>
      <c r="BA191" s="2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</row>
    <row r="192" spans="1:99" s="380" customFormat="1" x14ac:dyDescent="0.3">
      <c r="A192" s="21" t="s">
        <v>924</v>
      </c>
      <c r="B192" s="21" t="s">
        <v>14</v>
      </c>
      <c r="C192" s="21" t="s">
        <v>14</v>
      </c>
      <c r="D192" s="299" t="s">
        <v>1998</v>
      </c>
      <c r="E192" s="435" t="s">
        <v>10</v>
      </c>
      <c r="F192" s="299" t="s">
        <v>1971</v>
      </c>
      <c r="G192" s="299" t="s">
        <v>38</v>
      </c>
      <c r="H192" s="241">
        <v>520700.00000000006</v>
      </c>
      <c r="I192" s="20">
        <v>1986</v>
      </c>
      <c r="J192" s="20">
        <v>21</v>
      </c>
      <c r="K192" s="417">
        <v>94.571428571428569</v>
      </c>
      <c r="L192" s="243">
        <v>1986</v>
      </c>
      <c r="M192" s="20">
        <v>21</v>
      </c>
      <c r="N192" s="20">
        <v>94.571428571428569</v>
      </c>
      <c r="O192" s="20">
        <v>1628</v>
      </c>
      <c r="P192" s="20">
        <v>18</v>
      </c>
      <c r="Q192" s="20">
        <v>90.4</v>
      </c>
      <c r="R192" s="414">
        <v>1433</v>
      </c>
      <c r="S192" s="378">
        <v>13</v>
      </c>
      <c r="T192" s="415">
        <v>110.2</v>
      </c>
      <c r="U192" s="378">
        <v>2295</v>
      </c>
      <c r="V192" s="378">
        <v>22</v>
      </c>
      <c r="W192" s="378">
        <v>104.32</v>
      </c>
      <c r="X192" s="378">
        <v>2174</v>
      </c>
      <c r="Y192" s="416">
        <v>21</v>
      </c>
      <c r="Z192" s="21"/>
      <c r="AA192" s="241">
        <v>516000</v>
      </c>
      <c r="AB192" s="417">
        <v>103</v>
      </c>
      <c r="AC192" s="417">
        <v>87</v>
      </c>
      <c r="AD192" s="20">
        <v>123</v>
      </c>
      <c r="AE192" s="20">
        <v>7</v>
      </c>
      <c r="AF192" s="20">
        <v>721</v>
      </c>
      <c r="AG192"/>
      <c r="AH192"/>
      <c r="AI192" s="394"/>
      <c r="AJ192" s="394"/>
      <c r="AK192" s="394"/>
      <c r="AL192" s="2"/>
      <c r="AM192" s="2"/>
      <c r="AN192"/>
      <c r="AO192"/>
      <c r="AP192" s="394"/>
      <c r="AQ192" s="394"/>
      <c r="AR192" s="175"/>
      <c r="AS192" s="2"/>
      <c r="AT192" s="2"/>
      <c r="AU192"/>
      <c r="AV192" s="2"/>
      <c r="AW192" s="2"/>
      <c r="AX192" s="2"/>
      <c r="AY192" s="2"/>
      <c r="AZ192" s="2"/>
      <c r="BA192" s="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</row>
    <row r="193" spans="1:99" s="380" customFormat="1" x14ac:dyDescent="0.3">
      <c r="A193" s="21" t="s">
        <v>1350</v>
      </c>
      <c r="B193" s="21" t="s">
        <v>22</v>
      </c>
      <c r="C193" s="21" t="s">
        <v>22</v>
      </c>
      <c r="D193" s="299" t="s">
        <v>1998</v>
      </c>
      <c r="E193" s="299" t="s">
        <v>1971</v>
      </c>
      <c r="F193" s="299" t="s">
        <v>1971</v>
      </c>
      <c r="G193" s="299" t="s">
        <v>1998</v>
      </c>
      <c r="H193" s="241">
        <v>265400</v>
      </c>
      <c r="I193" s="20">
        <v>723</v>
      </c>
      <c r="J193" s="20">
        <v>15</v>
      </c>
      <c r="K193" s="417">
        <v>48.2</v>
      </c>
      <c r="L193" s="243">
        <v>723</v>
      </c>
      <c r="M193" s="20">
        <v>15</v>
      </c>
      <c r="N193" s="20">
        <v>48.2</v>
      </c>
      <c r="O193" s="20">
        <v>0</v>
      </c>
      <c r="P193" s="20">
        <v>0</v>
      </c>
      <c r="Q193" s="20">
        <v>0</v>
      </c>
      <c r="R193" s="414">
        <v>135</v>
      </c>
      <c r="S193" s="378">
        <v>3</v>
      </c>
      <c r="T193" s="415">
        <v>45</v>
      </c>
      <c r="U193" s="378">
        <v>0</v>
      </c>
      <c r="V193" s="378">
        <v>0</v>
      </c>
      <c r="W193" s="378">
        <v>0</v>
      </c>
      <c r="X193" s="378">
        <v>0</v>
      </c>
      <c r="Y193" s="416">
        <v>0</v>
      </c>
      <c r="Z193" s="298"/>
      <c r="AA193" s="241">
        <v>265400</v>
      </c>
      <c r="AB193" s="417">
        <v>58</v>
      </c>
      <c r="AC193" s="417">
        <v>58</v>
      </c>
      <c r="AD193" s="20">
        <v>44</v>
      </c>
      <c r="AE193" s="20">
        <v>1</v>
      </c>
      <c r="AF193" s="20">
        <v>58</v>
      </c>
      <c r="AG193"/>
      <c r="AH193"/>
      <c r="AI193" s="394"/>
      <c r="AJ193" s="394"/>
      <c r="AK193" s="394"/>
      <c r="AL193" s="2"/>
      <c r="AM193" s="2"/>
      <c r="AN193"/>
      <c r="AO193"/>
      <c r="AP193" s="394"/>
      <c r="AQ193" s="394"/>
      <c r="AR193" s="175"/>
      <c r="AS193" s="2"/>
      <c r="AT193" s="2"/>
      <c r="AU193"/>
      <c r="AV193" s="2"/>
      <c r="AW193" s="2"/>
      <c r="AX193" s="2"/>
      <c r="AY193" s="2"/>
      <c r="AZ193" s="2"/>
      <c r="BA193" s="2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</row>
    <row r="194" spans="1:99" s="380" customFormat="1" x14ac:dyDescent="0.3">
      <c r="A194" s="199" t="s">
        <v>1690</v>
      </c>
      <c r="B194" s="199" t="s">
        <v>41</v>
      </c>
      <c r="C194" s="199" t="s">
        <v>41</v>
      </c>
      <c r="D194" s="441" t="s">
        <v>1998</v>
      </c>
      <c r="E194" s="441" t="s">
        <v>1972</v>
      </c>
      <c r="F194" s="441" t="s">
        <v>1972</v>
      </c>
      <c r="G194" s="441" t="s">
        <v>1998</v>
      </c>
      <c r="H194" s="245">
        <v>123900</v>
      </c>
      <c r="I194" s="246">
        <v>0</v>
      </c>
      <c r="J194" s="246">
        <v>0</v>
      </c>
      <c r="K194" s="442" t="s">
        <v>1020</v>
      </c>
      <c r="L194" s="322">
        <v>0</v>
      </c>
      <c r="M194" s="246">
        <v>0</v>
      </c>
      <c r="N194" s="246">
        <v>0</v>
      </c>
      <c r="O194" s="246">
        <v>0</v>
      </c>
      <c r="P194" s="246">
        <v>0</v>
      </c>
      <c r="Q194" s="246">
        <v>0</v>
      </c>
      <c r="R194" s="443">
        <v>0</v>
      </c>
      <c r="S194" s="444">
        <v>0</v>
      </c>
      <c r="T194" s="445">
        <v>0</v>
      </c>
      <c r="U194" s="444">
        <v>0</v>
      </c>
      <c r="V194" s="444">
        <v>0</v>
      </c>
      <c r="W194" s="444">
        <v>0</v>
      </c>
      <c r="X194" s="444">
        <v>0</v>
      </c>
      <c r="Y194" s="446">
        <v>0</v>
      </c>
      <c r="Z194" s="199"/>
      <c r="AA194" s="245">
        <v>123900</v>
      </c>
      <c r="AB194" s="442">
        <v>0</v>
      </c>
      <c r="AC194" s="442">
        <v>0</v>
      </c>
      <c r="AD194" s="246">
        <v>23</v>
      </c>
      <c r="AE194" s="246">
        <v>0</v>
      </c>
      <c r="AF194" s="246">
        <v>0</v>
      </c>
      <c r="AG194"/>
      <c r="AH194"/>
      <c r="AI194" s="394"/>
      <c r="AJ194" s="394"/>
      <c r="AK194" s="394"/>
      <c r="AL194" s="2"/>
      <c r="AM194" s="2"/>
      <c r="AN194"/>
      <c r="AO194"/>
      <c r="AP194" s="394"/>
      <c r="AQ194" s="394"/>
      <c r="AR194" s="175"/>
      <c r="AS194" s="2"/>
      <c r="AT194" s="2"/>
      <c r="AU194"/>
      <c r="AV194" s="2"/>
      <c r="AW194" s="2"/>
      <c r="AX194" s="2"/>
      <c r="AY194" s="2"/>
      <c r="AZ194" s="2"/>
      <c r="BA194" s="2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</row>
    <row r="195" spans="1:99" s="380" customFormat="1" x14ac:dyDescent="0.3">
      <c r="A195" s="21" t="s">
        <v>1351</v>
      </c>
      <c r="B195" s="21" t="s">
        <v>19</v>
      </c>
      <c r="C195" s="21" t="s">
        <v>19</v>
      </c>
      <c r="D195" s="299" t="s">
        <v>1998</v>
      </c>
      <c r="E195" s="435" t="s">
        <v>10</v>
      </c>
      <c r="F195" s="299" t="s">
        <v>1971</v>
      </c>
      <c r="G195" s="299" t="s">
        <v>38</v>
      </c>
      <c r="H195" s="241">
        <v>520299.99999999994</v>
      </c>
      <c r="I195" s="20">
        <v>1512</v>
      </c>
      <c r="J195" s="20">
        <v>16</v>
      </c>
      <c r="K195" s="417">
        <v>94.5</v>
      </c>
      <c r="L195" s="243">
        <v>1512</v>
      </c>
      <c r="M195" s="20">
        <v>16</v>
      </c>
      <c r="N195" s="20">
        <v>94.5</v>
      </c>
      <c r="O195" s="20">
        <v>1463</v>
      </c>
      <c r="P195" s="20">
        <v>16</v>
      </c>
      <c r="Q195" s="20">
        <v>91.4</v>
      </c>
      <c r="R195" s="414">
        <v>1504</v>
      </c>
      <c r="S195" s="378">
        <v>16</v>
      </c>
      <c r="T195" s="415">
        <v>94</v>
      </c>
      <c r="U195" s="378">
        <v>1134</v>
      </c>
      <c r="V195" s="378">
        <v>15</v>
      </c>
      <c r="W195" s="378">
        <v>75.599999999999994</v>
      </c>
      <c r="X195" s="378">
        <v>463</v>
      </c>
      <c r="Y195" s="416">
        <v>8</v>
      </c>
      <c r="Z195" s="21"/>
      <c r="AA195" s="241">
        <v>494500</v>
      </c>
      <c r="AB195" s="417">
        <v>75</v>
      </c>
      <c r="AC195" s="417">
        <v>99.666666666666671</v>
      </c>
      <c r="AD195" s="20">
        <v>69</v>
      </c>
      <c r="AE195" s="20">
        <v>4</v>
      </c>
      <c r="AF195" s="20">
        <v>300</v>
      </c>
      <c r="AG195"/>
      <c r="AH195"/>
      <c r="AI195" s="394"/>
      <c r="AJ195" s="394"/>
      <c r="AK195" s="394"/>
      <c r="AL195" s="2"/>
      <c r="AM195" s="2"/>
      <c r="AN195"/>
      <c r="AO195"/>
      <c r="AP195" s="394"/>
      <c r="AQ195" s="394"/>
      <c r="AR195" s="175"/>
      <c r="AS195" s="2"/>
      <c r="AT195" s="2"/>
      <c r="AU195"/>
      <c r="AV195" s="2"/>
      <c r="AW195" s="2"/>
      <c r="AX195" s="2"/>
      <c r="AY195" s="2"/>
      <c r="AZ195" s="2"/>
      <c r="BA195" s="2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</row>
    <row r="196" spans="1:99" s="380" customFormat="1" x14ac:dyDescent="0.3">
      <c r="A196" s="21" t="s">
        <v>925</v>
      </c>
      <c r="B196" s="21" t="s">
        <v>21</v>
      </c>
      <c r="C196" s="21" t="s">
        <v>21</v>
      </c>
      <c r="D196" s="299" t="s">
        <v>1998</v>
      </c>
      <c r="E196" s="299" t="s">
        <v>10</v>
      </c>
      <c r="F196" s="299" t="s">
        <v>10</v>
      </c>
      <c r="G196" s="299" t="s">
        <v>1998</v>
      </c>
      <c r="H196" s="241">
        <v>618600</v>
      </c>
      <c r="I196" s="20">
        <v>2472</v>
      </c>
      <c r="J196" s="20">
        <v>22</v>
      </c>
      <c r="K196" s="417">
        <v>112.36363636363636</v>
      </c>
      <c r="L196" s="243">
        <v>2472</v>
      </c>
      <c r="M196" s="20">
        <v>22</v>
      </c>
      <c r="N196" s="20">
        <v>112.36363636363636</v>
      </c>
      <c r="O196" s="20">
        <v>2450</v>
      </c>
      <c r="P196" s="20">
        <v>22</v>
      </c>
      <c r="Q196" s="20">
        <v>111.4</v>
      </c>
      <c r="R196" s="414">
        <v>1998</v>
      </c>
      <c r="S196" s="378">
        <v>17</v>
      </c>
      <c r="T196" s="415">
        <v>117.5</v>
      </c>
      <c r="U196" s="378">
        <v>1788</v>
      </c>
      <c r="V196" s="378">
        <v>22</v>
      </c>
      <c r="W196" s="378">
        <v>81.27</v>
      </c>
      <c r="X196" s="378">
        <v>1712</v>
      </c>
      <c r="Y196" s="416">
        <v>21</v>
      </c>
      <c r="Z196" s="21"/>
      <c r="AA196" s="241">
        <v>624200</v>
      </c>
      <c r="AB196" s="417">
        <v>114.875</v>
      </c>
      <c r="AC196" s="417">
        <v>131</v>
      </c>
      <c r="AD196" s="20">
        <v>64</v>
      </c>
      <c r="AE196" s="20">
        <v>8</v>
      </c>
      <c r="AF196" s="20">
        <v>919</v>
      </c>
      <c r="AG196"/>
      <c r="AH196"/>
      <c r="AI196" s="394"/>
      <c r="AJ196" s="394"/>
      <c r="AK196" s="394"/>
      <c r="AL196" s="2"/>
      <c r="AM196" s="2"/>
      <c r="AN196"/>
      <c r="AO196"/>
      <c r="AP196" s="394"/>
      <c r="AQ196" s="394"/>
      <c r="AR196" s="175"/>
      <c r="AS196" s="2"/>
      <c r="AT196" s="2"/>
      <c r="AU196"/>
      <c r="AV196" s="2"/>
      <c r="AW196" s="2"/>
      <c r="AX196" s="2"/>
      <c r="AY196" s="2"/>
      <c r="AZ196" s="2"/>
      <c r="BA196" s="2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</row>
    <row r="197" spans="1:99" s="380" customFormat="1" x14ac:dyDescent="0.3">
      <c r="A197" s="199" t="s">
        <v>1942</v>
      </c>
      <c r="B197" s="199" t="s">
        <v>41</v>
      </c>
      <c r="C197" s="199" t="s">
        <v>1020</v>
      </c>
      <c r="D197" s="441" t="s">
        <v>1020</v>
      </c>
      <c r="E197" s="441" t="s">
        <v>1972</v>
      </c>
      <c r="F197" s="441" t="s">
        <v>1020</v>
      </c>
      <c r="G197" s="441" t="s">
        <v>1020</v>
      </c>
      <c r="H197" s="245">
        <v>166800</v>
      </c>
      <c r="I197" s="246" t="s">
        <v>1020</v>
      </c>
      <c r="J197" s="246" t="s">
        <v>1020</v>
      </c>
      <c r="K197" s="442" t="s">
        <v>1020</v>
      </c>
      <c r="L197" s="322" t="s">
        <v>1020</v>
      </c>
      <c r="M197" s="246" t="s">
        <v>1020</v>
      </c>
      <c r="N197" s="246" t="s">
        <v>1020</v>
      </c>
      <c r="O197" s="246" t="s">
        <v>1020</v>
      </c>
      <c r="P197" s="246" t="s">
        <v>1020</v>
      </c>
      <c r="Q197" s="246" t="s">
        <v>1020</v>
      </c>
      <c r="R197" s="443" t="s">
        <v>1020</v>
      </c>
      <c r="S197" s="444" t="s">
        <v>1020</v>
      </c>
      <c r="T197" s="445" t="s">
        <v>1020</v>
      </c>
      <c r="U197" s="444" t="s">
        <v>1020</v>
      </c>
      <c r="V197" s="444" t="s">
        <v>1020</v>
      </c>
      <c r="W197" s="444" t="s">
        <v>1020</v>
      </c>
      <c r="X197" s="444" t="s">
        <v>1020</v>
      </c>
      <c r="Y197" s="446" t="s">
        <v>1020</v>
      </c>
      <c r="Z197" s="199"/>
      <c r="AA197" s="245">
        <v>238900</v>
      </c>
      <c r="AB197" s="442">
        <v>53.625</v>
      </c>
      <c r="AC197" s="442">
        <v>38.333333333333336</v>
      </c>
      <c r="AD197" s="246">
        <v>59</v>
      </c>
      <c r="AE197" s="246">
        <v>8</v>
      </c>
      <c r="AF197" s="246">
        <v>429</v>
      </c>
      <c r="AG197"/>
      <c r="AH197"/>
      <c r="AI197" s="394"/>
      <c r="AJ197" s="394"/>
      <c r="AK197" s="394"/>
      <c r="AL197" s="2"/>
      <c r="AM197" s="2"/>
      <c r="AN197"/>
      <c r="AO197"/>
      <c r="AP197" s="394"/>
      <c r="AQ197" s="394"/>
      <c r="AR197" s="175"/>
      <c r="AS197" s="2"/>
      <c r="AT197" s="2"/>
      <c r="AU197"/>
      <c r="AV197" s="2"/>
      <c r="AW197" s="2"/>
      <c r="AX197" s="2"/>
      <c r="AY197" s="2"/>
      <c r="AZ197" s="2"/>
      <c r="BA197" s="2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</row>
    <row r="198" spans="1:99" s="380" customFormat="1" x14ac:dyDescent="0.3">
      <c r="A198" s="199" t="s">
        <v>1549</v>
      </c>
      <c r="B198" s="199" t="s">
        <v>22</v>
      </c>
      <c r="C198" s="199" t="s">
        <v>22</v>
      </c>
      <c r="D198" s="441" t="s">
        <v>1998</v>
      </c>
      <c r="E198" s="435" t="s">
        <v>1972</v>
      </c>
      <c r="F198" s="441" t="s">
        <v>1972</v>
      </c>
      <c r="G198" s="441" t="s">
        <v>1998</v>
      </c>
      <c r="H198" s="245">
        <v>158300</v>
      </c>
      <c r="I198" s="246">
        <v>0</v>
      </c>
      <c r="J198" s="246">
        <v>0</v>
      </c>
      <c r="K198" s="442" t="s">
        <v>1020</v>
      </c>
      <c r="L198" s="322">
        <v>0</v>
      </c>
      <c r="M198" s="246">
        <v>0</v>
      </c>
      <c r="N198" s="246">
        <v>0</v>
      </c>
      <c r="O198" s="246">
        <v>671</v>
      </c>
      <c r="P198" s="246">
        <v>14</v>
      </c>
      <c r="Q198" s="246">
        <v>47.9</v>
      </c>
      <c r="R198" s="443">
        <v>0</v>
      </c>
      <c r="S198" s="444">
        <v>0</v>
      </c>
      <c r="T198" s="445">
        <v>0</v>
      </c>
      <c r="U198" s="444">
        <v>0</v>
      </c>
      <c r="V198" s="444">
        <v>0</v>
      </c>
      <c r="W198" s="444">
        <v>0</v>
      </c>
      <c r="X198" s="444">
        <v>0</v>
      </c>
      <c r="Y198" s="446">
        <v>0</v>
      </c>
      <c r="Z198" s="246"/>
      <c r="AA198" s="245">
        <v>269400</v>
      </c>
      <c r="AB198" s="442">
        <v>64</v>
      </c>
      <c r="AC198" s="442">
        <v>59</v>
      </c>
      <c r="AD198" s="246">
        <v>42</v>
      </c>
      <c r="AE198" s="246">
        <v>5</v>
      </c>
      <c r="AF198" s="246">
        <v>320</v>
      </c>
      <c r="AG198"/>
      <c r="AH198"/>
      <c r="AI198" s="394"/>
      <c r="AJ198" s="394"/>
      <c r="AK198" s="394"/>
      <c r="AL198" s="2"/>
      <c r="AM198" s="2"/>
      <c r="AN198"/>
      <c r="AO198"/>
      <c r="AP198" s="394"/>
      <c r="AQ198" s="394"/>
      <c r="AR198" s="175"/>
      <c r="AS198" s="2"/>
      <c r="AT198" s="2"/>
      <c r="AU198"/>
      <c r="AV198" s="2"/>
      <c r="AW198" s="2"/>
      <c r="AX198" s="2"/>
      <c r="AY198" s="2"/>
      <c r="AZ198" s="2"/>
      <c r="BA198" s="2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</row>
    <row r="199" spans="1:99" s="380" customFormat="1" x14ac:dyDescent="0.3">
      <c r="A199" s="21" t="s">
        <v>1033</v>
      </c>
      <c r="B199" s="21" t="s">
        <v>2</v>
      </c>
      <c r="C199" s="21" t="s">
        <v>2</v>
      </c>
      <c r="D199" s="299" t="s">
        <v>1998</v>
      </c>
      <c r="E199" s="299" t="s">
        <v>10</v>
      </c>
      <c r="F199" s="299" t="s">
        <v>10</v>
      </c>
      <c r="G199" s="299" t="s">
        <v>1998</v>
      </c>
      <c r="H199" s="241">
        <v>386600</v>
      </c>
      <c r="I199" s="20">
        <v>1264</v>
      </c>
      <c r="J199" s="20">
        <v>18</v>
      </c>
      <c r="K199" s="417">
        <v>70.222222222222229</v>
      </c>
      <c r="L199" s="243">
        <v>1264</v>
      </c>
      <c r="M199" s="20">
        <v>18</v>
      </c>
      <c r="N199" s="20">
        <v>70.222222222222229</v>
      </c>
      <c r="O199" s="20">
        <v>1196</v>
      </c>
      <c r="P199" s="20">
        <v>18</v>
      </c>
      <c r="Q199" s="20">
        <v>66.400000000000006</v>
      </c>
      <c r="R199" s="414">
        <v>1079</v>
      </c>
      <c r="S199" s="378">
        <v>15</v>
      </c>
      <c r="T199" s="415">
        <v>71.900000000000006</v>
      </c>
      <c r="U199" s="378">
        <v>0</v>
      </c>
      <c r="V199" s="378">
        <v>0</v>
      </c>
      <c r="W199" s="378">
        <v>0</v>
      </c>
      <c r="X199" s="378">
        <v>0</v>
      </c>
      <c r="Y199" s="416">
        <v>0</v>
      </c>
      <c r="Z199" s="20"/>
      <c r="AA199" s="241">
        <v>369900</v>
      </c>
      <c r="AB199" s="417">
        <v>67</v>
      </c>
      <c r="AC199" s="417">
        <v>82.333333333333329</v>
      </c>
      <c r="AD199" s="20">
        <v>38</v>
      </c>
      <c r="AE199" s="20">
        <v>8</v>
      </c>
      <c r="AF199" s="20">
        <v>536</v>
      </c>
      <c r="AG199"/>
      <c r="AH199"/>
      <c r="AI199" s="394"/>
      <c r="AJ199" s="394"/>
      <c r="AK199" s="394"/>
      <c r="AL199" s="2"/>
      <c r="AM199" s="2"/>
      <c r="AN199"/>
      <c r="AO199"/>
      <c r="AP199" s="394"/>
      <c r="AQ199" s="394"/>
      <c r="AR199" s="175"/>
      <c r="AS199" s="2"/>
      <c r="AT199" s="2"/>
      <c r="AU199"/>
      <c r="AV199" s="2"/>
      <c r="AW199" s="2"/>
      <c r="AX199" s="2"/>
      <c r="AY199" s="2"/>
      <c r="AZ199" s="2"/>
      <c r="BA199" s="2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</row>
    <row r="200" spans="1:99" s="380" customFormat="1" x14ac:dyDescent="0.3">
      <c r="A200" s="21" t="s">
        <v>1553</v>
      </c>
      <c r="B200" s="21" t="s">
        <v>22</v>
      </c>
      <c r="C200" s="21" t="s">
        <v>22</v>
      </c>
      <c r="D200" s="299" t="s">
        <v>1998</v>
      </c>
      <c r="E200" s="299" t="s">
        <v>1972</v>
      </c>
      <c r="F200" s="299" t="s">
        <v>1972</v>
      </c>
      <c r="G200" s="299" t="s">
        <v>1998</v>
      </c>
      <c r="H200" s="241">
        <v>308000</v>
      </c>
      <c r="I200" s="20">
        <v>1007</v>
      </c>
      <c r="J200" s="20">
        <v>18</v>
      </c>
      <c r="K200" s="417">
        <v>55.944444444444443</v>
      </c>
      <c r="L200" s="243">
        <v>1007</v>
      </c>
      <c r="M200" s="20">
        <v>18</v>
      </c>
      <c r="N200" s="20">
        <v>55.944444444444443</v>
      </c>
      <c r="O200" s="20">
        <v>880</v>
      </c>
      <c r="P200" s="20">
        <v>13</v>
      </c>
      <c r="Q200" s="20">
        <v>67.7</v>
      </c>
      <c r="R200" s="414">
        <v>0</v>
      </c>
      <c r="S200" s="378">
        <v>0</v>
      </c>
      <c r="T200" s="415">
        <v>0</v>
      </c>
      <c r="U200" s="378">
        <v>0</v>
      </c>
      <c r="V200" s="378">
        <v>0</v>
      </c>
      <c r="W200" s="378">
        <v>0</v>
      </c>
      <c r="X200" s="378">
        <v>0</v>
      </c>
      <c r="Y200" s="416">
        <v>0</v>
      </c>
      <c r="Z200" s="298"/>
      <c r="AA200" s="241">
        <v>296200</v>
      </c>
      <c r="AB200" s="417">
        <v>56.857142857142854</v>
      </c>
      <c r="AC200" s="417">
        <v>49.666666666666664</v>
      </c>
      <c r="AD200" s="20">
        <v>80</v>
      </c>
      <c r="AE200" s="20">
        <v>7</v>
      </c>
      <c r="AF200" s="20">
        <v>398</v>
      </c>
      <c r="AG200"/>
      <c r="AH200"/>
      <c r="AI200" s="394"/>
      <c r="AJ200" s="394"/>
      <c r="AK200" s="394"/>
      <c r="AL200" s="2"/>
      <c r="AM200" s="2"/>
      <c r="AN200"/>
      <c r="AO200"/>
      <c r="AP200" s="394"/>
      <c r="AQ200" s="394"/>
      <c r="AR200" s="175"/>
      <c r="AS200" s="2"/>
      <c r="AT200" s="2"/>
      <c r="AU200"/>
      <c r="AV200" s="2"/>
      <c r="AW200" s="2"/>
      <c r="AX200" s="2"/>
      <c r="AY200" s="2"/>
      <c r="AZ200" s="2"/>
      <c r="BA200" s="2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</row>
    <row r="201" spans="1:99" s="380" customFormat="1" x14ac:dyDescent="0.3">
      <c r="A201" s="21" t="s">
        <v>1362</v>
      </c>
      <c r="B201" s="21" t="s">
        <v>2</v>
      </c>
      <c r="C201" s="21" t="s">
        <v>2</v>
      </c>
      <c r="D201" s="299" t="s">
        <v>1998</v>
      </c>
      <c r="E201" s="435" t="s">
        <v>10</v>
      </c>
      <c r="F201" s="299" t="s">
        <v>1972</v>
      </c>
      <c r="G201" s="299" t="s">
        <v>38</v>
      </c>
      <c r="H201" s="241">
        <v>518799.99999999994</v>
      </c>
      <c r="I201" s="20">
        <v>1696</v>
      </c>
      <c r="J201" s="20">
        <v>18</v>
      </c>
      <c r="K201" s="417">
        <v>94.222222222222229</v>
      </c>
      <c r="L201" s="243">
        <v>1696</v>
      </c>
      <c r="M201" s="20">
        <v>18</v>
      </c>
      <c r="N201" s="20">
        <v>94.222222222222229</v>
      </c>
      <c r="O201" s="20">
        <v>767</v>
      </c>
      <c r="P201" s="20">
        <v>9</v>
      </c>
      <c r="Q201" s="20">
        <v>85.2</v>
      </c>
      <c r="R201" s="414">
        <v>462</v>
      </c>
      <c r="S201" s="378">
        <v>5</v>
      </c>
      <c r="T201" s="415">
        <v>92.4</v>
      </c>
      <c r="U201" s="378">
        <v>2229</v>
      </c>
      <c r="V201" s="378">
        <v>22</v>
      </c>
      <c r="W201" s="378">
        <v>101.32</v>
      </c>
      <c r="X201" s="378">
        <v>978</v>
      </c>
      <c r="Y201" s="416">
        <v>11</v>
      </c>
      <c r="Z201" s="280"/>
      <c r="AA201" s="241">
        <v>423900</v>
      </c>
      <c r="AB201" s="417">
        <v>77.142857142857139</v>
      </c>
      <c r="AC201" s="417">
        <v>86.333333333333329</v>
      </c>
      <c r="AD201" s="20">
        <v>50</v>
      </c>
      <c r="AE201" s="20">
        <v>7</v>
      </c>
      <c r="AF201" s="20">
        <v>540</v>
      </c>
      <c r="AG201"/>
      <c r="AH201"/>
      <c r="AI201" s="394"/>
      <c r="AJ201" s="394"/>
      <c r="AK201" s="394"/>
      <c r="AL201" s="2"/>
      <c r="AM201" s="2"/>
      <c r="AN201"/>
      <c r="AO201"/>
      <c r="AP201" s="394"/>
      <c r="AQ201" s="394"/>
      <c r="AR201" s="175"/>
      <c r="AS201" s="2"/>
      <c r="AT201" s="2"/>
      <c r="AU201"/>
      <c r="AV201" s="2"/>
      <c r="AW201" s="2"/>
      <c r="AX201" s="2"/>
      <c r="AY201" s="2"/>
      <c r="AZ201" s="2"/>
      <c r="BA201" s="2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</row>
    <row r="202" spans="1:99" s="380" customFormat="1" x14ac:dyDescent="0.3">
      <c r="A202" s="21" t="s">
        <v>1364</v>
      </c>
      <c r="B202" s="21" t="s">
        <v>13</v>
      </c>
      <c r="C202" s="21" t="s">
        <v>13</v>
      </c>
      <c r="D202" s="299" t="s">
        <v>1998</v>
      </c>
      <c r="E202" s="299" t="s">
        <v>10</v>
      </c>
      <c r="F202" s="299" t="s">
        <v>10</v>
      </c>
      <c r="G202" s="299" t="s">
        <v>1998</v>
      </c>
      <c r="H202" s="241">
        <v>312200</v>
      </c>
      <c r="I202" s="20">
        <v>567</v>
      </c>
      <c r="J202" s="20">
        <v>10</v>
      </c>
      <c r="K202" s="417">
        <v>56.7</v>
      </c>
      <c r="L202" s="243">
        <v>567</v>
      </c>
      <c r="M202" s="20">
        <v>10</v>
      </c>
      <c r="N202" s="20">
        <v>56.7</v>
      </c>
      <c r="O202" s="20">
        <v>690</v>
      </c>
      <c r="P202" s="20">
        <v>15</v>
      </c>
      <c r="Q202" s="20">
        <v>46</v>
      </c>
      <c r="R202" s="414">
        <v>0</v>
      </c>
      <c r="S202" s="378">
        <v>0</v>
      </c>
      <c r="T202" s="415">
        <v>0</v>
      </c>
      <c r="U202" s="378">
        <v>0</v>
      </c>
      <c r="V202" s="378">
        <v>0</v>
      </c>
      <c r="W202" s="378">
        <v>0</v>
      </c>
      <c r="X202" s="378">
        <v>0</v>
      </c>
      <c r="Y202" s="416">
        <v>0</v>
      </c>
      <c r="Z202" s="280"/>
      <c r="AA202" s="241">
        <v>312200</v>
      </c>
      <c r="AB202" s="417">
        <v>34.5</v>
      </c>
      <c r="AC202" s="417">
        <v>34.5</v>
      </c>
      <c r="AD202" s="20">
        <v>108</v>
      </c>
      <c r="AE202" s="20">
        <v>2</v>
      </c>
      <c r="AF202" s="20">
        <v>69</v>
      </c>
      <c r="AG202"/>
      <c r="AH202"/>
      <c r="AI202" s="394"/>
      <c r="AJ202" s="394"/>
      <c r="AK202" s="394"/>
      <c r="AL202" s="2"/>
      <c r="AM202" s="2"/>
      <c r="AN202"/>
      <c r="AO202"/>
      <c r="AP202" s="394"/>
      <c r="AQ202" s="394"/>
      <c r="AR202" s="175"/>
      <c r="AS202" s="2"/>
      <c r="AT202" s="2"/>
      <c r="AU202"/>
      <c r="AV202" s="2"/>
      <c r="AW202" s="2"/>
      <c r="AX202" s="2"/>
      <c r="AY202" s="2"/>
      <c r="AZ202" s="2"/>
      <c r="BA202" s="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</row>
    <row r="203" spans="1:99" s="380" customFormat="1" x14ac:dyDescent="0.3">
      <c r="A203" s="21" t="s">
        <v>1732</v>
      </c>
      <c r="B203" s="21" t="s">
        <v>12</v>
      </c>
      <c r="C203" s="21" t="s">
        <v>12</v>
      </c>
      <c r="D203" s="299" t="s">
        <v>1998</v>
      </c>
      <c r="E203" s="435" t="s">
        <v>1972</v>
      </c>
      <c r="F203" s="299" t="s">
        <v>1972</v>
      </c>
      <c r="G203" s="299" t="s">
        <v>1998</v>
      </c>
      <c r="H203" s="241">
        <v>287100</v>
      </c>
      <c r="I203" s="20">
        <v>678</v>
      </c>
      <c r="J203" s="20">
        <v>13</v>
      </c>
      <c r="K203" s="417">
        <v>52.153846153846153</v>
      </c>
      <c r="L203" s="243">
        <v>678</v>
      </c>
      <c r="M203" s="20">
        <v>13</v>
      </c>
      <c r="N203" s="20">
        <v>52.153846153846153</v>
      </c>
      <c r="O203" s="20">
        <v>0</v>
      </c>
      <c r="P203" s="20">
        <v>0</v>
      </c>
      <c r="Q203" s="20">
        <v>0</v>
      </c>
      <c r="R203" s="414">
        <v>0</v>
      </c>
      <c r="S203" s="378">
        <v>0</v>
      </c>
      <c r="T203" s="415">
        <v>0</v>
      </c>
      <c r="U203" s="378">
        <v>0</v>
      </c>
      <c r="V203" s="378">
        <v>0</v>
      </c>
      <c r="W203" s="378">
        <v>0</v>
      </c>
      <c r="X203" s="378">
        <v>0</v>
      </c>
      <c r="Y203" s="416">
        <v>0</v>
      </c>
      <c r="Z203" s="21"/>
      <c r="AA203" s="241">
        <v>389900</v>
      </c>
      <c r="AB203" s="417">
        <v>79.25</v>
      </c>
      <c r="AC203" s="417">
        <v>62.333333333333336</v>
      </c>
      <c r="AD203" s="20">
        <v>123</v>
      </c>
      <c r="AE203" s="20">
        <v>8</v>
      </c>
      <c r="AF203" s="20">
        <v>634</v>
      </c>
      <c r="AG203"/>
      <c r="AH203"/>
      <c r="AI203" s="394"/>
      <c r="AJ203" s="394"/>
      <c r="AK203" s="394"/>
      <c r="AL203" s="2"/>
      <c r="AM203" s="2"/>
      <c r="AN203"/>
      <c r="AO203"/>
      <c r="AP203" s="394"/>
      <c r="AQ203" s="394"/>
      <c r="AR203" s="175"/>
      <c r="AS203" s="2"/>
      <c r="AT203" s="2"/>
      <c r="AU203"/>
      <c r="AV203" s="2"/>
      <c r="AW203" s="2"/>
      <c r="AX203" s="2"/>
      <c r="AY203" s="2"/>
      <c r="AZ203" s="2"/>
      <c r="BA203" s="2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</row>
    <row r="204" spans="1:99" s="380" customFormat="1" x14ac:dyDescent="0.3">
      <c r="A204" s="199" t="s">
        <v>1947</v>
      </c>
      <c r="B204" s="199" t="s">
        <v>14</v>
      </c>
      <c r="C204" s="199" t="s">
        <v>1020</v>
      </c>
      <c r="D204" s="441" t="s">
        <v>1020</v>
      </c>
      <c r="E204" s="441" t="s">
        <v>1972</v>
      </c>
      <c r="F204" s="441" t="s">
        <v>1020</v>
      </c>
      <c r="G204" s="441" t="s">
        <v>1020</v>
      </c>
      <c r="H204" s="245">
        <v>117300</v>
      </c>
      <c r="I204" s="246" t="s">
        <v>1020</v>
      </c>
      <c r="J204" s="246" t="s">
        <v>1020</v>
      </c>
      <c r="K204" s="442" t="s">
        <v>1020</v>
      </c>
      <c r="L204" s="322" t="s">
        <v>1020</v>
      </c>
      <c r="M204" s="246" t="s">
        <v>1020</v>
      </c>
      <c r="N204" s="246" t="s">
        <v>1020</v>
      </c>
      <c r="O204" s="246" t="s">
        <v>1020</v>
      </c>
      <c r="P204" s="246" t="s">
        <v>1020</v>
      </c>
      <c r="Q204" s="246" t="s">
        <v>1020</v>
      </c>
      <c r="R204" s="443" t="s">
        <v>1020</v>
      </c>
      <c r="S204" s="444" t="s">
        <v>1020</v>
      </c>
      <c r="T204" s="445" t="s">
        <v>1020</v>
      </c>
      <c r="U204" s="444" t="s">
        <v>1020</v>
      </c>
      <c r="V204" s="444" t="s">
        <v>1020</v>
      </c>
      <c r="W204" s="444" t="s">
        <v>1020</v>
      </c>
      <c r="X204" s="444" t="s">
        <v>1020</v>
      </c>
      <c r="Y204" s="446" t="s">
        <v>1020</v>
      </c>
      <c r="Z204" s="372"/>
      <c r="AA204" s="245">
        <v>117300</v>
      </c>
      <c r="AB204" s="442">
        <v>0</v>
      </c>
      <c r="AC204" s="442">
        <v>0</v>
      </c>
      <c r="AD204" s="246">
        <v>22</v>
      </c>
      <c r="AE204" s="246">
        <v>0</v>
      </c>
      <c r="AF204" s="246">
        <v>0</v>
      </c>
      <c r="AG204"/>
      <c r="AH204"/>
      <c r="AI204" s="394"/>
      <c r="AJ204" s="394"/>
      <c r="AK204" s="394"/>
      <c r="AL204" s="2"/>
      <c r="AM204" s="2"/>
      <c r="AN204"/>
      <c r="AO204"/>
      <c r="AP204" s="394"/>
      <c r="AQ204" s="394"/>
      <c r="AR204" s="175"/>
      <c r="AS204" s="2"/>
      <c r="AT204" s="2"/>
      <c r="AU204"/>
      <c r="AV204" s="2"/>
      <c r="AW204" s="2"/>
      <c r="AX204" s="2"/>
      <c r="AY204" s="2"/>
      <c r="AZ204" s="2"/>
      <c r="BA204" s="2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</row>
    <row r="205" spans="1:99" s="380" customFormat="1" x14ac:dyDescent="0.3">
      <c r="A205" s="21" t="s">
        <v>1948</v>
      </c>
      <c r="B205" s="21" t="s">
        <v>23</v>
      </c>
      <c r="C205" s="21" t="s">
        <v>1020</v>
      </c>
      <c r="D205" s="299" t="s">
        <v>1020</v>
      </c>
      <c r="E205" s="299" t="s">
        <v>1972</v>
      </c>
      <c r="F205" s="299" t="s">
        <v>1020</v>
      </c>
      <c r="G205" s="299" t="s">
        <v>1020</v>
      </c>
      <c r="H205" s="241">
        <v>342200</v>
      </c>
      <c r="I205" s="20" t="s">
        <v>1020</v>
      </c>
      <c r="J205" s="20" t="s">
        <v>1020</v>
      </c>
      <c r="K205" s="417" t="s">
        <v>1020</v>
      </c>
      <c r="L205" s="243" t="s">
        <v>1020</v>
      </c>
      <c r="M205" s="20" t="s">
        <v>1020</v>
      </c>
      <c r="N205" s="20" t="s">
        <v>1020</v>
      </c>
      <c r="O205" s="20" t="s">
        <v>1020</v>
      </c>
      <c r="P205" s="20" t="s">
        <v>1020</v>
      </c>
      <c r="Q205" s="20" t="s">
        <v>1020</v>
      </c>
      <c r="R205" s="414" t="s">
        <v>1020</v>
      </c>
      <c r="S205" s="378" t="s">
        <v>1020</v>
      </c>
      <c r="T205" s="415" t="s">
        <v>1020</v>
      </c>
      <c r="U205" s="378" t="s">
        <v>1020</v>
      </c>
      <c r="V205" s="378" t="s">
        <v>1020</v>
      </c>
      <c r="W205" s="378" t="s">
        <v>1020</v>
      </c>
      <c r="X205" s="378" t="s">
        <v>1020</v>
      </c>
      <c r="Y205" s="416" t="s">
        <v>1020</v>
      </c>
      <c r="Z205" s="21"/>
      <c r="AA205" s="241">
        <v>278400</v>
      </c>
      <c r="AB205" s="417">
        <v>57</v>
      </c>
      <c r="AC205" s="417">
        <v>64.666666666666671</v>
      </c>
      <c r="AD205" s="20">
        <v>31</v>
      </c>
      <c r="AE205" s="20">
        <v>8</v>
      </c>
      <c r="AF205" s="20">
        <v>456</v>
      </c>
      <c r="AG205"/>
      <c r="AH205"/>
      <c r="AI205" s="394"/>
      <c r="AJ205" s="394"/>
      <c r="AK205" s="394"/>
      <c r="AL205" s="2"/>
      <c r="AM205" s="2"/>
      <c r="AN205"/>
      <c r="AO205"/>
      <c r="AP205" s="394"/>
      <c r="AQ205" s="394"/>
      <c r="AR205" s="175"/>
      <c r="AS205" s="2"/>
      <c r="AT205" s="2"/>
      <c r="AU205"/>
      <c r="AV205" s="2"/>
      <c r="AW205" s="2"/>
      <c r="AX205" s="2"/>
      <c r="AY205" s="2"/>
      <c r="AZ205" s="2"/>
      <c r="BA205" s="2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</row>
    <row r="206" spans="1:99" s="380" customFormat="1" x14ac:dyDescent="0.3">
      <c r="A206" s="199" t="s">
        <v>1949</v>
      </c>
      <c r="B206" s="199" t="s">
        <v>24</v>
      </c>
      <c r="C206" s="199" t="s">
        <v>1020</v>
      </c>
      <c r="D206" s="441" t="s">
        <v>1020</v>
      </c>
      <c r="E206" s="441" t="s">
        <v>1972</v>
      </c>
      <c r="F206" s="441" t="s">
        <v>1020</v>
      </c>
      <c r="G206" s="441" t="s">
        <v>1020</v>
      </c>
      <c r="H206" s="245">
        <v>123900</v>
      </c>
      <c r="I206" s="246" t="s">
        <v>1020</v>
      </c>
      <c r="J206" s="246" t="s">
        <v>1020</v>
      </c>
      <c r="K206" s="442" t="s">
        <v>1020</v>
      </c>
      <c r="L206" s="322" t="s">
        <v>1020</v>
      </c>
      <c r="M206" s="246" t="s">
        <v>1020</v>
      </c>
      <c r="N206" s="246" t="s">
        <v>1020</v>
      </c>
      <c r="O206" s="246" t="s">
        <v>1020</v>
      </c>
      <c r="P206" s="246" t="s">
        <v>1020</v>
      </c>
      <c r="Q206" s="246" t="s">
        <v>1020</v>
      </c>
      <c r="R206" s="443" t="s">
        <v>1020</v>
      </c>
      <c r="S206" s="444" t="s">
        <v>1020</v>
      </c>
      <c r="T206" s="445" t="s">
        <v>1020</v>
      </c>
      <c r="U206" s="444" t="s">
        <v>1020</v>
      </c>
      <c r="V206" s="444" t="s">
        <v>1020</v>
      </c>
      <c r="W206" s="444" t="s">
        <v>1020</v>
      </c>
      <c r="X206" s="444" t="s">
        <v>1020</v>
      </c>
      <c r="Y206" s="446" t="s">
        <v>1020</v>
      </c>
      <c r="Z206" s="246"/>
      <c r="AA206" s="245">
        <v>148600</v>
      </c>
      <c r="AB206" s="442">
        <v>30.6</v>
      </c>
      <c r="AC206" s="442">
        <v>38.666666666666664</v>
      </c>
      <c r="AD206" s="246">
        <v>-28</v>
      </c>
      <c r="AE206" s="246">
        <v>5</v>
      </c>
      <c r="AF206" s="246">
        <v>153</v>
      </c>
      <c r="AG206"/>
      <c r="AH206"/>
      <c r="AI206" s="394"/>
      <c r="AJ206" s="394"/>
      <c r="AK206" s="394"/>
      <c r="AL206" s="2"/>
      <c r="AM206" s="2"/>
      <c r="AN206"/>
      <c r="AO206"/>
      <c r="AP206" s="394"/>
      <c r="AQ206" s="394"/>
      <c r="AR206" s="175"/>
      <c r="AS206" s="2"/>
      <c r="AT206" s="2"/>
      <c r="AU206"/>
      <c r="AV206" s="2"/>
      <c r="AW206" s="2"/>
      <c r="AX206" s="2"/>
      <c r="AY206" s="2"/>
      <c r="AZ206" s="2"/>
      <c r="BA206" s="2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</row>
    <row r="207" spans="1:99" s="380" customFormat="1" x14ac:dyDescent="0.3">
      <c r="A207" s="21" t="s">
        <v>1376</v>
      </c>
      <c r="B207" s="21" t="s">
        <v>13</v>
      </c>
      <c r="C207" s="21" t="s">
        <v>13</v>
      </c>
      <c r="D207" s="299" t="s">
        <v>1998</v>
      </c>
      <c r="E207" s="299" t="s">
        <v>10</v>
      </c>
      <c r="F207" s="299" t="s">
        <v>10</v>
      </c>
      <c r="G207" s="299" t="s">
        <v>1998</v>
      </c>
      <c r="H207" s="241">
        <v>259899.99999999997</v>
      </c>
      <c r="I207" s="20">
        <v>236</v>
      </c>
      <c r="J207" s="20">
        <v>4</v>
      </c>
      <c r="K207" s="417">
        <v>59</v>
      </c>
      <c r="L207" s="243">
        <v>236</v>
      </c>
      <c r="M207" s="20">
        <v>4</v>
      </c>
      <c r="N207" s="20">
        <v>59</v>
      </c>
      <c r="O207" s="20">
        <v>946</v>
      </c>
      <c r="P207" s="20">
        <v>15</v>
      </c>
      <c r="Q207" s="20">
        <v>63.1</v>
      </c>
      <c r="R207" s="414">
        <v>47</v>
      </c>
      <c r="S207" s="378">
        <v>1</v>
      </c>
      <c r="T207" s="415">
        <v>47</v>
      </c>
      <c r="U207" s="378">
        <v>0</v>
      </c>
      <c r="V207" s="378">
        <v>0</v>
      </c>
      <c r="W207" s="378">
        <v>0</v>
      </c>
      <c r="X207" s="378">
        <v>0</v>
      </c>
      <c r="Y207" s="416">
        <v>0</v>
      </c>
      <c r="Z207" s="21"/>
      <c r="AA207" s="241">
        <v>202400</v>
      </c>
      <c r="AB207" s="417">
        <v>7.333333333333333</v>
      </c>
      <c r="AC207" s="417">
        <v>7.333333333333333</v>
      </c>
      <c r="AD207" s="20">
        <v>115</v>
      </c>
      <c r="AE207" s="20">
        <v>3</v>
      </c>
      <c r="AF207" s="20">
        <v>22</v>
      </c>
      <c r="AG207"/>
      <c r="AH207"/>
      <c r="AI207" s="394"/>
      <c r="AJ207" s="394"/>
      <c r="AK207" s="394"/>
      <c r="AL207" s="2"/>
      <c r="AM207" s="2"/>
      <c r="AN207"/>
      <c r="AO207"/>
      <c r="AP207" s="394"/>
      <c r="AQ207" s="394"/>
      <c r="AR207" s="175"/>
      <c r="AS207" s="2"/>
      <c r="AT207" s="2"/>
      <c r="AU207"/>
      <c r="AV207" s="2"/>
      <c r="AW207" s="2"/>
      <c r="AX207" s="2"/>
      <c r="AY207" s="2"/>
      <c r="AZ207" s="2"/>
      <c r="BA207" s="2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</row>
    <row r="208" spans="1:99" s="380" customFormat="1" x14ac:dyDescent="0.3">
      <c r="A208" s="21" t="s">
        <v>1001</v>
      </c>
      <c r="B208" s="21" t="s">
        <v>2</v>
      </c>
      <c r="C208" s="21" t="s">
        <v>2</v>
      </c>
      <c r="D208" s="299" t="s">
        <v>1998</v>
      </c>
      <c r="E208" s="299" t="s">
        <v>10</v>
      </c>
      <c r="F208" s="299" t="s">
        <v>10</v>
      </c>
      <c r="G208" s="299" t="s">
        <v>1998</v>
      </c>
      <c r="H208" s="241">
        <v>378600</v>
      </c>
      <c r="I208" s="20">
        <v>894</v>
      </c>
      <c r="J208" s="20">
        <v>13</v>
      </c>
      <c r="K208" s="417">
        <v>68.769230769230774</v>
      </c>
      <c r="L208" s="243">
        <v>894</v>
      </c>
      <c r="M208" s="20">
        <v>13</v>
      </c>
      <c r="N208" s="20">
        <v>68.769230769230774</v>
      </c>
      <c r="O208" s="20">
        <v>598</v>
      </c>
      <c r="P208" s="20">
        <v>11</v>
      </c>
      <c r="Q208" s="20">
        <v>54.4</v>
      </c>
      <c r="R208" s="414">
        <v>434</v>
      </c>
      <c r="S208" s="378">
        <v>7</v>
      </c>
      <c r="T208" s="415">
        <v>62</v>
      </c>
      <c r="U208" s="378">
        <v>438</v>
      </c>
      <c r="V208" s="378">
        <v>7</v>
      </c>
      <c r="W208" s="378">
        <v>62.57</v>
      </c>
      <c r="X208" s="378">
        <v>0</v>
      </c>
      <c r="Y208" s="416">
        <v>0</v>
      </c>
      <c r="Z208" s="21"/>
      <c r="AA208" s="241">
        <v>373900</v>
      </c>
      <c r="AB208" s="417">
        <v>61.5</v>
      </c>
      <c r="AC208" s="417">
        <v>76.333333333333329</v>
      </c>
      <c r="AD208" s="20">
        <v>69</v>
      </c>
      <c r="AE208" s="20">
        <v>4</v>
      </c>
      <c r="AF208" s="20">
        <v>246</v>
      </c>
      <c r="AG208"/>
      <c r="AH208"/>
      <c r="AI208" s="394"/>
      <c r="AJ208" s="394"/>
      <c r="AK208" s="394"/>
      <c r="AL208" s="2"/>
      <c r="AM208" s="2"/>
      <c r="AN208"/>
      <c r="AO208"/>
      <c r="AP208" s="394"/>
      <c r="AQ208" s="394"/>
      <c r="AR208" s="175"/>
      <c r="AS208" s="2"/>
      <c r="AT208" s="2"/>
      <c r="AU208"/>
      <c r="AV208" s="2"/>
      <c r="AW208" s="2"/>
      <c r="AX208" s="2"/>
      <c r="AY208" s="2"/>
      <c r="AZ208" s="2"/>
      <c r="BA208" s="2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</row>
    <row r="209" spans="1:99" s="380" customFormat="1" x14ac:dyDescent="0.3">
      <c r="A209" s="21" t="s">
        <v>1380</v>
      </c>
      <c r="B209" s="21" t="s">
        <v>41</v>
      </c>
      <c r="C209" s="21" t="s">
        <v>41</v>
      </c>
      <c r="D209" s="299" t="s">
        <v>1998</v>
      </c>
      <c r="E209" s="299" t="s">
        <v>10</v>
      </c>
      <c r="F209" s="299" t="s">
        <v>10</v>
      </c>
      <c r="G209" s="299" t="s">
        <v>1998</v>
      </c>
      <c r="H209" s="241">
        <v>536200</v>
      </c>
      <c r="I209" s="20">
        <v>2045</v>
      </c>
      <c r="J209" s="20">
        <v>21</v>
      </c>
      <c r="K209" s="417">
        <v>97.38095238095238</v>
      </c>
      <c r="L209" s="243">
        <v>2045</v>
      </c>
      <c r="M209" s="20">
        <v>21</v>
      </c>
      <c r="N209" s="20">
        <v>97.38095238095238</v>
      </c>
      <c r="O209" s="20">
        <v>1575</v>
      </c>
      <c r="P209" s="20">
        <v>20</v>
      </c>
      <c r="Q209" s="20">
        <v>78.8</v>
      </c>
      <c r="R209" s="414">
        <v>1089</v>
      </c>
      <c r="S209" s="378">
        <v>14</v>
      </c>
      <c r="T209" s="415">
        <v>77.8</v>
      </c>
      <c r="U209" s="378">
        <v>2151</v>
      </c>
      <c r="V209" s="378">
        <v>22</v>
      </c>
      <c r="W209" s="378">
        <v>97.77</v>
      </c>
      <c r="X209" s="378">
        <v>2160</v>
      </c>
      <c r="Y209" s="416">
        <v>21</v>
      </c>
      <c r="Z209" s="21"/>
      <c r="AA209" s="241">
        <v>431800</v>
      </c>
      <c r="AB209" s="417">
        <v>78.142857142857139</v>
      </c>
      <c r="AC209" s="417">
        <v>63</v>
      </c>
      <c r="AD209" s="20">
        <v>146</v>
      </c>
      <c r="AE209" s="20">
        <v>7</v>
      </c>
      <c r="AF209" s="20">
        <v>547</v>
      </c>
      <c r="AG209"/>
      <c r="AH209"/>
      <c r="AI209" s="394"/>
      <c r="AJ209" s="394"/>
      <c r="AK209" s="394"/>
      <c r="AL209" s="2"/>
      <c r="AM209" s="2"/>
      <c r="AN209"/>
      <c r="AO209"/>
      <c r="AP209" s="394"/>
      <c r="AQ209" s="394"/>
      <c r="AR209" s="175"/>
      <c r="AS209" s="2"/>
      <c r="AT209" s="2"/>
      <c r="AU209"/>
      <c r="AV209" s="2"/>
      <c r="AW209" s="2"/>
      <c r="AX209" s="2"/>
      <c r="AY209" s="2"/>
      <c r="AZ209" s="2"/>
      <c r="BA209" s="2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</row>
    <row r="210" spans="1:99" s="380" customFormat="1" x14ac:dyDescent="0.3">
      <c r="A210" s="21" t="s">
        <v>1002</v>
      </c>
      <c r="B210" s="21" t="s">
        <v>24</v>
      </c>
      <c r="C210" s="21" t="s">
        <v>24</v>
      </c>
      <c r="D210" s="299" t="s">
        <v>1998</v>
      </c>
      <c r="E210" s="299" t="s">
        <v>10</v>
      </c>
      <c r="F210" s="299" t="s">
        <v>10</v>
      </c>
      <c r="G210" s="299" t="s">
        <v>1998</v>
      </c>
      <c r="H210" s="241">
        <v>468500</v>
      </c>
      <c r="I210" s="20">
        <v>1787</v>
      </c>
      <c r="J210" s="20">
        <v>21</v>
      </c>
      <c r="K210" s="417">
        <v>85.095238095238102</v>
      </c>
      <c r="L210" s="243">
        <v>1787</v>
      </c>
      <c r="M210" s="20">
        <v>21</v>
      </c>
      <c r="N210" s="20">
        <v>85.095238095238102</v>
      </c>
      <c r="O210" s="20">
        <v>1119</v>
      </c>
      <c r="P210" s="20">
        <v>15</v>
      </c>
      <c r="Q210" s="20">
        <v>74.599999999999994</v>
      </c>
      <c r="R210" s="414">
        <v>1208</v>
      </c>
      <c r="S210" s="378">
        <v>16</v>
      </c>
      <c r="T210" s="415">
        <v>75.5</v>
      </c>
      <c r="U210" s="378">
        <v>746</v>
      </c>
      <c r="V210" s="378">
        <v>12</v>
      </c>
      <c r="W210" s="378">
        <v>62.17</v>
      </c>
      <c r="X210" s="378">
        <v>0</v>
      </c>
      <c r="Y210" s="416">
        <v>0</v>
      </c>
      <c r="Z210" s="21"/>
      <c r="AA210" s="241">
        <v>406700</v>
      </c>
      <c r="AB210" s="417">
        <v>74.875</v>
      </c>
      <c r="AC210" s="417">
        <v>82</v>
      </c>
      <c r="AD210" s="20">
        <v>64</v>
      </c>
      <c r="AE210" s="20">
        <v>8</v>
      </c>
      <c r="AF210" s="20">
        <v>599</v>
      </c>
      <c r="AG210"/>
      <c r="AH210"/>
      <c r="AI210" s="394"/>
      <c r="AJ210" s="394"/>
      <c r="AK210" s="394"/>
      <c r="AL210" s="2"/>
      <c r="AM210" s="2"/>
      <c r="AN210"/>
      <c r="AO210"/>
      <c r="AP210" s="394"/>
      <c r="AQ210" s="394"/>
      <c r="AR210" s="175"/>
      <c r="AS210" s="2"/>
      <c r="AT210" s="2"/>
      <c r="AU210"/>
      <c r="AV210" s="2"/>
      <c r="AW210" s="2"/>
      <c r="AX210" s="2"/>
      <c r="AY210" s="2"/>
      <c r="AZ210" s="2"/>
      <c r="BA210" s="2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</row>
    <row r="211" spans="1:99" s="380" customFormat="1" x14ac:dyDescent="0.3">
      <c r="A211" s="21" t="s">
        <v>1558</v>
      </c>
      <c r="B211" s="21" t="s">
        <v>17</v>
      </c>
      <c r="C211" s="21" t="s">
        <v>17</v>
      </c>
      <c r="D211" s="299" t="s">
        <v>1998</v>
      </c>
      <c r="E211" s="299" t="s">
        <v>10</v>
      </c>
      <c r="F211" s="299" t="s">
        <v>10</v>
      </c>
      <c r="G211" s="299" t="s">
        <v>1998</v>
      </c>
      <c r="H211" s="241">
        <v>481800</v>
      </c>
      <c r="I211" s="20">
        <v>1802</v>
      </c>
      <c r="J211" s="20">
        <v>21</v>
      </c>
      <c r="K211" s="417">
        <v>85.80952380952381</v>
      </c>
      <c r="L211" s="243">
        <v>1802</v>
      </c>
      <c r="M211" s="20">
        <v>21</v>
      </c>
      <c r="N211" s="20">
        <v>85.80952380952381</v>
      </c>
      <c r="O211" s="20">
        <v>756</v>
      </c>
      <c r="P211" s="20">
        <v>12</v>
      </c>
      <c r="Q211" s="20">
        <v>63</v>
      </c>
      <c r="R211" s="414">
        <v>512</v>
      </c>
      <c r="S211" s="378">
        <v>5</v>
      </c>
      <c r="T211" s="415">
        <v>102.4</v>
      </c>
      <c r="U211" s="378">
        <v>0</v>
      </c>
      <c r="V211" s="378">
        <v>0</v>
      </c>
      <c r="W211" s="378">
        <v>0</v>
      </c>
      <c r="X211" s="378">
        <v>0</v>
      </c>
      <c r="Y211" s="416">
        <v>0</v>
      </c>
      <c r="Z211" s="21"/>
      <c r="AA211" s="241">
        <v>512500</v>
      </c>
      <c r="AB211" s="417">
        <v>95.875</v>
      </c>
      <c r="AC211" s="417">
        <v>105.66666666666667</v>
      </c>
      <c r="AD211" s="20">
        <v>97</v>
      </c>
      <c r="AE211" s="20">
        <v>8</v>
      </c>
      <c r="AF211" s="20">
        <v>767</v>
      </c>
      <c r="AG211"/>
      <c r="AH211"/>
      <c r="AI211" s="394"/>
      <c r="AJ211" s="394"/>
      <c r="AK211" s="394"/>
      <c r="AL211" s="2"/>
      <c r="AM211" s="2"/>
      <c r="AN211"/>
      <c r="AO211"/>
      <c r="AP211" s="394"/>
      <c r="AQ211" s="394"/>
      <c r="AR211" s="175"/>
      <c r="AS211" s="2"/>
      <c r="AT211" s="2"/>
      <c r="AU211"/>
      <c r="AV211" s="2"/>
      <c r="AW211" s="2"/>
      <c r="AX211" s="2"/>
      <c r="AY211" s="2"/>
      <c r="AZ211" s="2"/>
      <c r="BA211" s="2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</row>
    <row r="212" spans="1:99" s="380" customFormat="1" x14ac:dyDescent="0.3">
      <c r="A212" s="199" t="s">
        <v>1950</v>
      </c>
      <c r="B212" s="199" t="s">
        <v>19</v>
      </c>
      <c r="C212" s="199" t="s">
        <v>1020</v>
      </c>
      <c r="D212" s="441" t="s">
        <v>1020</v>
      </c>
      <c r="E212" s="441" t="s">
        <v>10</v>
      </c>
      <c r="F212" s="441" t="s">
        <v>1020</v>
      </c>
      <c r="G212" s="441" t="s">
        <v>1020</v>
      </c>
      <c r="H212" s="245">
        <v>139800</v>
      </c>
      <c r="I212" s="246" t="s">
        <v>1020</v>
      </c>
      <c r="J212" s="246" t="s">
        <v>1020</v>
      </c>
      <c r="K212" s="442" t="s">
        <v>1020</v>
      </c>
      <c r="L212" s="322" t="s">
        <v>1020</v>
      </c>
      <c r="M212" s="246" t="s">
        <v>1020</v>
      </c>
      <c r="N212" s="246" t="s">
        <v>1020</v>
      </c>
      <c r="O212" s="246" t="s">
        <v>1020</v>
      </c>
      <c r="P212" s="246" t="s">
        <v>1020</v>
      </c>
      <c r="Q212" s="246" t="s">
        <v>1020</v>
      </c>
      <c r="R212" s="443" t="s">
        <v>1020</v>
      </c>
      <c r="S212" s="444" t="s">
        <v>1020</v>
      </c>
      <c r="T212" s="445" t="s">
        <v>1020</v>
      </c>
      <c r="U212" s="444" t="s">
        <v>1020</v>
      </c>
      <c r="V212" s="444" t="s">
        <v>1020</v>
      </c>
      <c r="W212" s="444" t="s">
        <v>1020</v>
      </c>
      <c r="X212" s="444" t="s">
        <v>1020</v>
      </c>
      <c r="Y212" s="446" t="s">
        <v>1020</v>
      </c>
      <c r="Z212" s="199"/>
      <c r="AA212" s="245">
        <v>175000</v>
      </c>
      <c r="AB212" s="442">
        <v>37.5</v>
      </c>
      <c r="AC212" s="442">
        <v>28.333333333333332</v>
      </c>
      <c r="AD212" s="246">
        <v>56</v>
      </c>
      <c r="AE212" s="246">
        <v>6</v>
      </c>
      <c r="AF212" s="246">
        <v>225</v>
      </c>
      <c r="AG212"/>
      <c r="AH212"/>
      <c r="AI212" s="394"/>
      <c r="AJ212" s="394"/>
      <c r="AK212" s="394"/>
      <c r="AL212" s="2"/>
      <c r="AM212" s="2"/>
      <c r="AN212"/>
      <c r="AO212"/>
      <c r="AP212" s="394"/>
      <c r="AQ212" s="394"/>
      <c r="AR212" s="175"/>
      <c r="AS212" s="2"/>
      <c r="AT212" s="2"/>
      <c r="AU212"/>
      <c r="AV212" s="2"/>
      <c r="AW212" s="2"/>
      <c r="AX212" s="2"/>
      <c r="AY212" s="2"/>
      <c r="AZ212" s="2"/>
      <c r="BA212" s="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</row>
    <row r="213" spans="1:99" s="380" customFormat="1" x14ac:dyDescent="0.3">
      <c r="A213" s="21" t="s">
        <v>1003</v>
      </c>
      <c r="B213" s="21" t="s">
        <v>23</v>
      </c>
      <c r="C213" s="21" t="s">
        <v>23</v>
      </c>
      <c r="D213" s="299" t="s">
        <v>1998</v>
      </c>
      <c r="E213" s="299" t="s">
        <v>1972</v>
      </c>
      <c r="F213" s="299" t="s">
        <v>1972</v>
      </c>
      <c r="G213" s="299" t="s">
        <v>1998</v>
      </c>
      <c r="H213" s="241">
        <v>513799.99999999994</v>
      </c>
      <c r="I213" s="20">
        <v>2053</v>
      </c>
      <c r="J213" s="20">
        <v>22</v>
      </c>
      <c r="K213" s="417">
        <v>93.318181818181813</v>
      </c>
      <c r="L213" s="243">
        <v>2053</v>
      </c>
      <c r="M213" s="20">
        <v>22</v>
      </c>
      <c r="N213" s="20">
        <v>93.318181818181813</v>
      </c>
      <c r="O213" s="20">
        <v>1397</v>
      </c>
      <c r="P213" s="20">
        <v>19</v>
      </c>
      <c r="Q213" s="20">
        <v>73.5</v>
      </c>
      <c r="R213" s="414">
        <v>983</v>
      </c>
      <c r="S213" s="378">
        <v>14</v>
      </c>
      <c r="T213" s="415">
        <v>70.2</v>
      </c>
      <c r="U213" s="378">
        <v>1710</v>
      </c>
      <c r="V213" s="378">
        <v>22</v>
      </c>
      <c r="W213" s="378">
        <v>77.73</v>
      </c>
      <c r="X213" s="378">
        <v>0</v>
      </c>
      <c r="Y213" s="416">
        <v>0</v>
      </c>
      <c r="Z213" s="298"/>
      <c r="AA213" s="241">
        <v>543400</v>
      </c>
      <c r="AB213" s="417">
        <v>102.25</v>
      </c>
      <c r="AC213" s="417">
        <v>108.66666666666667</v>
      </c>
      <c r="AD213" s="20">
        <v>107</v>
      </c>
      <c r="AE213" s="20">
        <v>8</v>
      </c>
      <c r="AF213" s="20">
        <v>818</v>
      </c>
      <c r="AG213"/>
      <c r="AH213"/>
      <c r="AI213" s="394"/>
      <c r="AJ213" s="394"/>
      <c r="AK213" s="394"/>
      <c r="AL213" s="2"/>
      <c r="AM213" s="2"/>
      <c r="AN213"/>
      <c r="AO213"/>
      <c r="AP213" s="394"/>
      <c r="AQ213" s="394"/>
      <c r="AR213" s="175"/>
      <c r="AS213" s="2"/>
      <c r="AT213" s="2"/>
      <c r="AU213"/>
      <c r="AV213" s="2"/>
      <c r="AW213" s="2"/>
      <c r="AX213" s="2"/>
      <c r="AY213" s="2"/>
      <c r="AZ213" s="2"/>
      <c r="BA213" s="2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</row>
    <row r="214" spans="1:99" s="380" customFormat="1" x14ac:dyDescent="0.3">
      <c r="A214" s="21" t="s">
        <v>1389</v>
      </c>
      <c r="B214" s="21" t="s">
        <v>12</v>
      </c>
      <c r="C214" s="21" t="s">
        <v>12</v>
      </c>
      <c r="D214" s="299" t="s">
        <v>1998</v>
      </c>
      <c r="E214" s="299" t="s">
        <v>10</v>
      </c>
      <c r="F214" s="299" t="s">
        <v>10</v>
      </c>
      <c r="G214" s="299" t="s">
        <v>1998</v>
      </c>
      <c r="H214" s="241">
        <v>322800</v>
      </c>
      <c r="I214" s="20">
        <v>938</v>
      </c>
      <c r="J214" s="20">
        <v>16</v>
      </c>
      <c r="K214" s="417">
        <v>58.625</v>
      </c>
      <c r="L214" s="243">
        <v>938</v>
      </c>
      <c r="M214" s="20">
        <v>16</v>
      </c>
      <c r="N214" s="20">
        <v>58.625</v>
      </c>
      <c r="O214" s="20">
        <v>1577</v>
      </c>
      <c r="P214" s="20">
        <v>22</v>
      </c>
      <c r="Q214" s="20">
        <v>71.7</v>
      </c>
      <c r="R214" s="414">
        <v>470</v>
      </c>
      <c r="S214" s="378">
        <v>8</v>
      </c>
      <c r="T214" s="415">
        <v>58.8</v>
      </c>
      <c r="U214" s="378">
        <v>0</v>
      </c>
      <c r="V214" s="378">
        <v>0</v>
      </c>
      <c r="W214" s="378">
        <v>0</v>
      </c>
      <c r="X214" s="378">
        <v>0</v>
      </c>
      <c r="Y214" s="416">
        <v>0</v>
      </c>
      <c r="Z214" s="21"/>
      <c r="AA214" s="241">
        <v>252200</v>
      </c>
      <c r="AB214" s="417">
        <v>33.75</v>
      </c>
      <c r="AC214" s="417">
        <v>27</v>
      </c>
      <c r="AD214" s="20">
        <v>111</v>
      </c>
      <c r="AE214" s="20">
        <v>4</v>
      </c>
      <c r="AF214" s="20">
        <v>135</v>
      </c>
      <c r="AG214"/>
      <c r="AH214"/>
      <c r="AI214" s="394"/>
      <c r="AJ214" s="394"/>
      <c r="AK214" s="394"/>
      <c r="AL214" s="2"/>
      <c r="AM214" s="2"/>
      <c r="AN214"/>
      <c r="AO214"/>
      <c r="AP214" s="394"/>
      <c r="AQ214" s="394"/>
      <c r="AR214" s="175"/>
      <c r="AS214" s="2"/>
      <c r="AT214" s="2"/>
      <c r="AU214"/>
      <c r="AV214" s="2"/>
      <c r="AW214" s="2"/>
      <c r="AX214" s="2"/>
      <c r="AY214" s="2"/>
      <c r="AZ214" s="2"/>
      <c r="BA214" s="2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</row>
    <row r="215" spans="1:99" s="380" customFormat="1" x14ac:dyDescent="0.3">
      <c r="A215" s="21" t="s">
        <v>1563</v>
      </c>
      <c r="B215" s="21" t="s">
        <v>3</v>
      </c>
      <c r="C215" s="21" t="s">
        <v>3</v>
      </c>
      <c r="D215" s="299" t="s">
        <v>1998</v>
      </c>
      <c r="E215" s="435" t="s">
        <v>10</v>
      </c>
      <c r="F215" s="299" t="s">
        <v>1972</v>
      </c>
      <c r="G215" s="299" t="s">
        <v>38</v>
      </c>
      <c r="H215" s="241">
        <v>302000</v>
      </c>
      <c r="I215" s="20">
        <v>768</v>
      </c>
      <c r="J215" s="20">
        <v>14</v>
      </c>
      <c r="K215" s="417">
        <v>54.857142857142854</v>
      </c>
      <c r="L215" s="243">
        <v>768</v>
      </c>
      <c r="M215" s="20">
        <v>14</v>
      </c>
      <c r="N215" s="20">
        <v>54.857142857142854</v>
      </c>
      <c r="O215" s="20">
        <v>914</v>
      </c>
      <c r="P215" s="20">
        <v>18</v>
      </c>
      <c r="Q215" s="20">
        <v>50.8</v>
      </c>
      <c r="R215" s="414">
        <v>0</v>
      </c>
      <c r="S215" s="378">
        <v>0</v>
      </c>
      <c r="T215" s="415">
        <v>0</v>
      </c>
      <c r="U215" s="378">
        <v>0</v>
      </c>
      <c r="V215" s="378">
        <v>0</v>
      </c>
      <c r="W215" s="378">
        <v>0</v>
      </c>
      <c r="X215" s="378">
        <v>0</v>
      </c>
      <c r="Y215" s="416">
        <v>0</v>
      </c>
      <c r="Z215" s="280"/>
      <c r="AA215" s="241">
        <v>278200</v>
      </c>
      <c r="AB215" s="417">
        <v>55.375</v>
      </c>
      <c r="AC215" s="417">
        <v>55</v>
      </c>
      <c r="AD215" s="20">
        <v>46</v>
      </c>
      <c r="AE215" s="20">
        <v>8</v>
      </c>
      <c r="AF215" s="20">
        <v>443</v>
      </c>
      <c r="AG215"/>
      <c r="AH215"/>
      <c r="AI215" s="394"/>
      <c r="AJ215" s="394"/>
      <c r="AK215" s="394"/>
      <c r="AL215" s="2"/>
      <c r="AM215" s="2"/>
      <c r="AN215"/>
      <c r="AO215"/>
      <c r="AP215" s="394"/>
      <c r="AQ215" s="394"/>
      <c r="AR215" s="175"/>
      <c r="AS215" s="2"/>
      <c r="AT215" s="2"/>
      <c r="AU215"/>
      <c r="AV215" s="2"/>
      <c r="AW215" s="2"/>
      <c r="AX215" s="2"/>
      <c r="AY215" s="2"/>
      <c r="AZ215" s="2"/>
      <c r="BA215" s="2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</row>
    <row r="216" spans="1:99" s="380" customFormat="1" x14ac:dyDescent="0.3">
      <c r="A216" s="21" t="s">
        <v>1004</v>
      </c>
      <c r="B216" s="21" t="s">
        <v>22</v>
      </c>
      <c r="C216" s="21" t="s">
        <v>22</v>
      </c>
      <c r="D216" s="299" t="s">
        <v>1998</v>
      </c>
      <c r="E216" s="435" t="s">
        <v>1971</v>
      </c>
      <c r="F216" s="299" t="s">
        <v>1974</v>
      </c>
      <c r="G216" s="299" t="s">
        <v>38</v>
      </c>
      <c r="H216" s="241">
        <v>385100</v>
      </c>
      <c r="I216" s="20">
        <v>1469</v>
      </c>
      <c r="J216" s="20">
        <v>21</v>
      </c>
      <c r="K216" s="417">
        <v>69.952380952380949</v>
      </c>
      <c r="L216" s="243">
        <v>1469</v>
      </c>
      <c r="M216" s="20">
        <v>21</v>
      </c>
      <c r="N216" s="20">
        <v>69.952380952380949</v>
      </c>
      <c r="O216" s="20">
        <v>843</v>
      </c>
      <c r="P216" s="20">
        <v>16</v>
      </c>
      <c r="Q216" s="20">
        <v>52.7</v>
      </c>
      <c r="R216" s="414">
        <v>804</v>
      </c>
      <c r="S216" s="378">
        <v>13</v>
      </c>
      <c r="T216" s="415">
        <v>61.8</v>
      </c>
      <c r="U216" s="378">
        <v>216</v>
      </c>
      <c r="V216" s="378">
        <v>4</v>
      </c>
      <c r="W216" s="378">
        <v>54</v>
      </c>
      <c r="X216" s="378">
        <v>0</v>
      </c>
      <c r="Y216" s="416">
        <v>0</v>
      </c>
      <c r="Z216" s="21"/>
      <c r="AA216" s="241">
        <v>297400</v>
      </c>
      <c r="AB216" s="417">
        <v>56.75</v>
      </c>
      <c r="AC216" s="417">
        <v>51.666666666666664</v>
      </c>
      <c r="AD216" s="20">
        <v>59</v>
      </c>
      <c r="AE216" s="20">
        <v>8</v>
      </c>
      <c r="AF216" s="20">
        <v>454</v>
      </c>
      <c r="AG216"/>
      <c r="AH216"/>
      <c r="AI216" s="394"/>
      <c r="AJ216" s="394"/>
      <c r="AK216" s="394"/>
      <c r="AL216" s="2"/>
      <c r="AM216" s="2"/>
      <c r="AN216"/>
      <c r="AO216"/>
      <c r="AP216" s="394"/>
      <c r="AQ216" s="394"/>
      <c r="AR216" s="175"/>
      <c r="AS216" s="2"/>
      <c r="AT216" s="2"/>
      <c r="AU216"/>
      <c r="AV216" s="2"/>
      <c r="AW216" s="2"/>
      <c r="AX216" s="2"/>
      <c r="AY216" s="2"/>
      <c r="AZ216" s="2"/>
      <c r="BA216" s="2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</row>
    <row r="217" spans="1:99" s="380" customFormat="1" x14ac:dyDescent="0.3">
      <c r="A217" s="21" t="s">
        <v>1391</v>
      </c>
      <c r="B217" s="21" t="s">
        <v>12</v>
      </c>
      <c r="C217" s="21" t="s">
        <v>12</v>
      </c>
      <c r="D217" s="299" t="s">
        <v>1998</v>
      </c>
      <c r="E217" s="435" t="s">
        <v>10</v>
      </c>
      <c r="F217" s="299" t="s">
        <v>1972</v>
      </c>
      <c r="G217" s="299" t="s">
        <v>38</v>
      </c>
      <c r="H217" s="241">
        <v>422000</v>
      </c>
      <c r="I217" s="20">
        <v>0</v>
      </c>
      <c r="J217" s="20">
        <v>0</v>
      </c>
      <c r="K217" s="417" t="s">
        <v>1020</v>
      </c>
      <c r="L217" s="243">
        <v>0</v>
      </c>
      <c r="M217" s="20">
        <v>0</v>
      </c>
      <c r="N217" s="20">
        <v>0</v>
      </c>
      <c r="O217" s="20">
        <v>2108</v>
      </c>
      <c r="P217" s="20">
        <v>22</v>
      </c>
      <c r="Q217" s="20">
        <v>95.8</v>
      </c>
      <c r="R217" s="414">
        <v>720</v>
      </c>
      <c r="S217" s="378">
        <v>9</v>
      </c>
      <c r="T217" s="415">
        <v>80</v>
      </c>
      <c r="U217" s="378">
        <v>940</v>
      </c>
      <c r="V217" s="378">
        <v>13</v>
      </c>
      <c r="W217" s="378">
        <v>72.31</v>
      </c>
      <c r="X217" s="378">
        <v>1540</v>
      </c>
      <c r="Y217" s="416">
        <v>19</v>
      </c>
      <c r="Z217" s="298"/>
      <c r="AA217" s="241">
        <v>422000</v>
      </c>
      <c r="AB217" s="417">
        <v>0</v>
      </c>
      <c r="AC217" s="417">
        <v>0</v>
      </c>
      <c r="AD217" s="20">
        <v>80</v>
      </c>
      <c r="AE217" s="20">
        <v>0</v>
      </c>
      <c r="AF217" s="20">
        <v>0</v>
      </c>
      <c r="AG217"/>
      <c r="AH217"/>
      <c r="AI217" s="394"/>
      <c r="AJ217" s="394"/>
      <c r="AK217" s="394"/>
      <c r="AL217" s="2"/>
      <c r="AM217" s="2"/>
      <c r="AN217"/>
      <c r="AO217"/>
      <c r="AP217" s="394"/>
      <c r="AQ217" s="394"/>
      <c r="AR217" s="175"/>
      <c r="AS217" s="2"/>
      <c r="AT217" s="2"/>
      <c r="AU217"/>
      <c r="AV217" s="2"/>
      <c r="AW217" s="2"/>
      <c r="AX217" s="2"/>
      <c r="AY217" s="2"/>
      <c r="AZ217" s="2"/>
      <c r="BA217" s="2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</row>
    <row r="218" spans="1:99" s="380" customFormat="1" x14ac:dyDescent="0.3">
      <c r="A218" s="21" t="s">
        <v>1393</v>
      </c>
      <c r="B218" s="21" t="s">
        <v>16</v>
      </c>
      <c r="C218" s="21" t="s">
        <v>16</v>
      </c>
      <c r="D218" s="299" t="s">
        <v>1998</v>
      </c>
      <c r="E218" s="299" t="s">
        <v>10</v>
      </c>
      <c r="F218" s="299" t="s">
        <v>10</v>
      </c>
      <c r="G218" s="299" t="s">
        <v>1998</v>
      </c>
      <c r="H218" s="241">
        <v>498800</v>
      </c>
      <c r="I218" s="20">
        <v>1812</v>
      </c>
      <c r="J218" s="20">
        <v>20</v>
      </c>
      <c r="K218" s="417">
        <v>90.6</v>
      </c>
      <c r="L218" s="243">
        <v>1812</v>
      </c>
      <c r="M218" s="20">
        <v>20</v>
      </c>
      <c r="N218" s="20">
        <v>90.6</v>
      </c>
      <c r="O218" s="20">
        <v>1823</v>
      </c>
      <c r="P218" s="20">
        <v>22</v>
      </c>
      <c r="Q218" s="20">
        <v>82.9</v>
      </c>
      <c r="R218" s="414">
        <v>1135</v>
      </c>
      <c r="S218" s="378">
        <v>14</v>
      </c>
      <c r="T218" s="415">
        <v>81.099999999999994</v>
      </c>
      <c r="U218" s="378">
        <v>0</v>
      </c>
      <c r="V218" s="378">
        <v>0</v>
      </c>
      <c r="W218" s="378">
        <v>0</v>
      </c>
      <c r="X218" s="378">
        <v>0</v>
      </c>
      <c r="Y218" s="416">
        <v>0</v>
      </c>
      <c r="Z218" s="298"/>
      <c r="AA218" s="241">
        <v>613600</v>
      </c>
      <c r="AB218" s="417">
        <v>113.375</v>
      </c>
      <c r="AC218" s="417">
        <v>114.66666666666667</v>
      </c>
      <c r="AD218" s="20">
        <v>133</v>
      </c>
      <c r="AE218" s="20">
        <v>8</v>
      </c>
      <c r="AF218" s="20">
        <v>907</v>
      </c>
      <c r="AG218"/>
      <c r="AH218"/>
      <c r="AI218" s="394"/>
      <c r="AJ218" s="394"/>
      <c r="AK218" s="394"/>
      <c r="AL218" s="2"/>
      <c r="AM218" s="2"/>
      <c r="AN218"/>
      <c r="AO218"/>
      <c r="AP218" s="394"/>
      <c r="AQ218" s="394"/>
      <c r="AR218" s="175"/>
      <c r="AS218" s="2"/>
      <c r="AT218" s="2"/>
      <c r="AU218"/>
      <c r="AV218" s="2"/>
      <c r="AW218" s="2"/>
      <c r="AX218" s="2"/>
      <c r="AY218" s="2"/>
      <c r="AZ218" s="2"/>
      <c r="BA218" s="2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</row>
    <row r="219" spans="1:99" s="380" customFormat="1" x14ac:dyDescent="0.3">
      <c r="A219" s="21" t="s">
        <v>1394</v>
      </c>
      <c r="B219" s="437" t="s">
        <v>15</v>
      </c>
      <c r="C219" s="21" t="s">
        <v>26</v>
      </c>
      <c r="D219" s="299" t="s">
        <v>38</v>
      </c>
      <c r="E219" s="299" t="s">
        <v>10</v>
      </c>
      <c r="F219" s="299" t="s">
        <v>10</v>
      </c>
      <c r="G219" s="299" t="s">
        <v>1998</v>
      </c>
      <c r="H219" s="241">
        <v>337500</v>
      </c>
      <c r="I219" s="20">
        <v>759</v>
      </c>
      <c r="J219" s="20">
        <v>12</v>
      </c>
      <c r="K219" s="417">
        <v>63.25</v>
      </c>
      <c r="L219" s="243">
        <v>759</v>
      </c>
      <c r="M219" s="20">
        <v>12</v>
      </c>
      <c r="N219" s="20">
        <v>63.25</v>
      </c>
      <c r="O219" s="20">
        <v>496</v>
      </c>
      <c r="P219" s="20">
        <v>8</v>
      </c>
      <c r="Q219" s="20">
        <v>62</v>
      </c>
      <c r="R219" s="414">
        <v>1435</v>
      </c>
      <c r="S219" s="378">
        <v>16</v>
      </c>
      <c r="T219" s="415">
        <v>89.7</v>
      </c>
      <c r="U219" s="378">
        <v>1093</v>
      </c>
      <c r="V219" s="378">
        <v>18</v>
      </c>
      <c r="W219" s="378">
        <v>60.72</v>
      </c>
      <c r="X219" s="378">
        <v>0</v>
      </c>
      <c r="Y219" s="416">
        <v>0</v>
      </c>
      <c r="Z219" s="21"/>
      <c r="AA219" s="241">
        <v>408300</v>
      </c>
      <c r="AB219" s="417">
        <v>88</v>
      </c>
      <c r="AC219" s="417">
        <v>66</v>
      </c>
      <c r="AD219" s="20">
        <v>109</v>
      </c>
      <c r="AE219" s="20">
        <v>8</v>
      </c>
      <c r="AF219" s="20">
        <v>704</v>
      </c>
      <c r="AG219"/>
      <c r="AH219"/>
      <c r="AI219" s="394"/>
      <c r="AJ219" s="394"/>
      <c r="AK219" s="394"/>
      <c r="AL219" s="2"/>
      <c r="AM219" s="2"/>
      <c r="AN219"/>
      <c r="AO219"/>
      <c r="AP219" s="394"/>
      <c r="AQ219" s="394"/>
      <c r="AR219" s="175"/>
      <c r="AS219" s="2"/>
      <c r="AT219" s="2"/>
      <c r="AU219"/>
      <c r="AV219" s="2"/>
      <c r="AW219" s="2"/>
      <c r="AX219" s="2"/>
      <c r="AY219" s="2"/>
      <c r="AZ219" s="2"/>
      <c r="BA219" s="2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</row>
    <row r="220" spans="1:99" s="380" customFormat="1" x14ac:dyDescent="0.3">
      <c r="A220" s="199" t="s">
        <v>1564</v>
      </c>
      <c r="B220" s="199" t="s">
        <v>13</v>
      </c>
      <c r="C220" s="199" t="s">
        <v>13</v>
      </c>
      <c r="D220" s="441" t="s">
        <v>1998</v>
      </c>
      <c r="E220" s="441" t="s">
        <v>10</v>
      </c>
      <c r="F220" s="441" t="s">
        <v>10</v>
      </c>
      <c r="G220" s="441" t="s">
        <v>1998</v>
      </c>
      <c r="H220" s="245">
        <v>123900</v>
      </c>
      <c r="I220" s="246">
        <v>87</v>
      </c>
      <c r="J220" s="246">
        <v>4</v>
      </c>
      <c r="K220" s="442">
        <v>21.75</v>
      </c>
      <c r="L220" s="322">
        <v>87</v>
      </c>
      <c r="M220" s="246">
        <v>4</v>
      </c>
      <c r="N220" s="246">
        <v>21.75</v>
      </c>
      <c r="O220" s="246">
        <v>71</v>
      </c>
      <c r="P220" s="246">
        <v>2</v>
      </c>
      <c r="Q220" s="246">
        <v>35.5</v>
      </c>
      <c r="R220" s="443">
        <v>0</v>
      </c>
      <c r="S220" s="444">
        <v>0</v>
      </c>
      <c r="T220" s="445">
        <v>0</v>
      </c>
      <c r="U220" s="444">
        <v>0</v>
      </c>
      <c r="V220" s="444">
        <v>0</v>
      </c>
      <c r="W220" s="444">
        <v>0</v>
      </c>
      <c r="X220" s="444">
        <v>0</v>
      </c>
      <c r="Y220" s="446">
        <v>0</v>
      </c>
      <c r="Z220" s="199"/>
      <c r="AA220" s="245">
        <v>123900</v>
      </c>
      <c r="AB220" s="442">
        <v>40</v>
      </c>
      <c r="AC220" s="442">
        <v>40</v>
      </c>
      <c r="AD220" s="246">
        <v>7</v>
      </c>
      <c r="AE220" s="246">
        <v>1</v>
      </c>
      <c r="AF220" s="246">
        <v>40</v>
      </c>
      <c r="AG220"/>
      <c r="AH220"/>
      <c r="AI220" s="394"/>
      <c r="AJ220" s="394"/>
      <c r="AK220" s="394"/>
      <c r="AL220" s="2"/>
      <c r="AM220" s="2"/>
      <c r="AN220"/>
      <c r="AO220"/>
      <c r="AP220" s="394"/>
      <c r="AQ220" s="394"/>
      <c r="AR220" s="175"/>
      <c r="AS220" s="2"/>
      <c r="AT220" s="2"/>
      <c r="AU220"/>
      <c r="AV220" s="2"/>
      <c r="AW220" s="2"/>
      <c r="AX220" s="2"/>
      <c r="AY220" s="2"/>
      <c r="AZ220" s="2"/>
      <c r="BA220" s="2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</row>
    <row r="221" spans="1:99" s="380" customFormat="1" x14ac:dyDescent="0.3">
      <c r="A221" s="21" t="s">
        <v>1396</v>
      </c>
      <c r="B221" s="21" t="s">
        <v>17</v>
      </c>
      <c r="C221" s="21" t="s">
        <v>17</v>
      </c>
      <c r="D221" s="299" t="s">
        <v>1998</v>
      </c>
      <c r="E221" s="299" t="s">
        <v>10</v>
      </c>
      <c r="F221" s="299" t="s">
        <v>10</v>
      </c>
      <c r="G221" s="299" t="s">
        <v>1998</v>
      </c>
      <c r="H221" s="241">
        <v>224700</v>
      </c>
      <c r="I221" s="20">
        <v>414</v>
      </c>
      <c r="J221" s="20">
        <v>10</v>
      </c>
      <c r="K221" s="417">
        <v>41.4</v>
      </c>
      <c r="L221" s="243">
        <v>414</v>
      </c>
      <c r="M221" s="20">
        <v>10</v>
      </c>
      <c r="N221" s="20">
        <v>41.4</v>
      </c>
      <c r="O221" s="20">
        <v>589</v>
      </c>
      <c r="P221" s="20">
        <v>9</v>
      </c>
      <c r="Q221" s="20">
        <v>65.400000000000006</v>
      </c>
      <c r="R221" s="414">
        <v>66</v>
      </c>
      <c r="S221" s="378">
        <v>2</v>
      </c>
      <c r="T221" s="415">
        <v>33</v>
      </c>
      <c r="U221" s="378">
        <v>0</v>
      </c>
      <c r="V221" s="378">
        <v>0</v>
      </c>
      <c r="W221" s="378">
        <v>0</v>
      </c>
      <c r="X221" s="378">
        <v>0</v>
      </c>
      <c r="Y221" s="416">
        <v>0</v>
      </c>
      <c r="Z221" s="21"/>
      <c r="AA221" s="241">
        <v>224700</v>
      </c>
      <c r="AB221" s="417">
        <v>0</v>
      </c>
      <c r="AC221" s="417">
        <v>0</v>
      </c>
      <c r="AD221" s="20">
        <v>42</v>
      </c>
      <c r="AE221" s="20">
        <v>0</v>
      </c>
      <c r="AF221" s="20">
        <v>0</v>
      </c>
      <c r="AG221"/>
      <c r="AH221"/>
      <c r="AI221" s="394"/>
      <c r="AJ221" s="394"/>
      <c r="AK221" s="394"/>
      <c r="AL221" s="2"/>
      <c r="AM221" s="2"/>
      <c r="AN221"/>
      <c r="AO221"/>
      <c r="AP221" s="394"/>
      <c r="AQ221" s="394"/>
      <c r="AR221" s="175"/>
      <c r="AS221" s="2"/>
      <c r="AT221" s="2"/>
      <c r="AU221"/>
      <c r="AV221" s="2"/>
      <c r="AW221" s="2"/>
      <c r="AX221" s="2"/>
      <c r="AY221" s="2"/>
      <c r="AZ221" s="2"/>
      <c r="BA221" s="2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</row>
    <row r="222" spans="1:99" s="380" customFormat="1" x14ac:dyDescent="0.3">
      <c r="A222" s="21" t="s">
        <v>1397</v>
      </c>
      <c r="B222" s="21" t="s">
        <v>25</v>
      </c>
      <c r="C222" s="21" t="s">
        <v>25</v>
      </c>
      <c r="D222" s="299" t="s">
        <v>1998</v>
      </c>
      <c r="E222" s="299" t="s">
        <v>10</v>
      </c>
      <c r="F222" s="299" t="s">
        <v>10</v>
      </c>
      <c r="G222" s="299" t="s">
        <v>1998</v>
      </c>
      <c r="H222" s="241">
        <v>332000</v>
      </c>
      <c r="I222" s="20">
        <v>67</v>
      </c>
      <c r="J222" s="20">
        <v>1</v>
      </c>
      <c r="K222" s="417">
        <v>67</v>
      </c>
      <c r="L222" s="243">
        <v>67</v>
      </c>
      <c r="M222" s="20">
        <v>1</v>
      </c>
      <c r="N222" s="20">
        <v>67</v>
      </c>
      <c r="O222" s="20">
        <v>1810</v>
      </c>
      <c r="P222" s="20">
        <v>22</v>
      </c>
      <c r="Q222" s="20">
        <v>82.3</v>
      </c>
      <c r="R222" s="414">
        <v>1425</v>
      </c>
      <c r="S222" s="378">
        <v>16</v>
      </c>
      <c r="T222" s="415">
        <v>89.1</v>
      </c>
      <c r="U222" s="378">
        <v>2091</v>
      </c>
      <c r="V222" s="378">
        <v>22</v>
      </c>
      <c r="W222" s="378">
        <v>95.05</v>
      </c>
      <c r="X222" s="378">
        <v>1089</v>
      </c>
      <c r="Y222" s="416">
        <v>15</v>
      </c>
      <c r="Z222" s="21"/>
      <c r="AA222" s="241">
        <v>403300</v>
      </c>
      <c r="AB222" s="417">
        <v>94.75</v>
      </c>
      <c r="AC222" s="417">
        <v>96.666666666666671</v>
      </c>
      <c r="AD222" s="20">
        <v>26</v>
      </c>
      <c r="AE222" s="20">
        <v>4</v>
      </c>
      <c r="AF222" s="20">
        <v>379</v>
      </c>
      <c r="AG222"/>
      <c r="AH222"/>
      <c r="AI222" s="394"/>
      <c r="AJ222" s="394"/>
      <c r="AK222" s="394"/>
      <c r="AL222" s="2"/>
      <c r="AM222" s="2"/>
      <c r="AN222"/>
      <c r="AO222"/>
      <c r="AP222" s="394"/>
      <c r="AQ222" s="394"/>
      <c r="AR222" s="175"/>
      <c r="AS222" s="2"/>
      <c r="AT222" s="2"/>
      <c r="AU222"/>
      <c r="AV222" s="2"/>
      <c r="AW222" s="2"/>
      <c r="AX222" s="2"/>
      <c r="AY222" s="2"/>
      <c r="AZ222" s="2"/>
      <c r="BA222" s="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</row>
    <row r="223" spans="1:99" s="380" customFormat="1" x14ac:dyDescent="0.3">
      <c r="A223" s="199" t="s">
        <v>1695</v>
      </c>
      <c r="B223" s="199" t="s">
        <v>24</v>
      </c>
      <c r="C223" s="199" t="s">
        <v>24</v>
      </c>
      <c r="D223" s="441" t="s">
        <v>1998</v>
      </c>
      <c r="E223" s="435" t="s">
        <v>1972</v>
      </c>
      <c r="F223" s="441" t="s">
        <v>10</v>
      </c>
      <c r="G223" s="441" t="s">
        <v>38</v>
      </c>
      <c r="H223" s="245">
        <v>165700</v>
      </c>
      <c r="I223" s="246">
        <v>43</v>
      </c>
      <c r="J223" s="246">
        <v>1</v>
      </c>
      <c r="K223" s="442">
        <v>43</v>
      </c>
      <c r="L223" s="322">
        <v>43</v>
      </c>
      <c r="M223" s="246">
        <v>1</v>
      </c>
      <c r="N223" s="246">
        <v>43</v>
      </c>
      <c r="O223" s="246">
        <v>0</v>
      </c>
      <c r="P223" s="246">
        <v>0</v>
      </c>
      <c r="Q223" s="246">
        <v>0</v>
      </c>
      <c r="R223" s="443">
        <v>0</v>
      </c>
      <c r="S223" s="444">
        <v>0</v>
      </c>
      <c r="T223" s="445">
        <v>0</v>
      </c>
      <c r="U223" s="444">
        <v>0</v>
      </c>
      <c r="V223" s="444">
        <v>0</v>
      </c>
      <c r="W223" s="444">
        <v>0</v>
      </c>
      <c r="X223" s="444">
        <v>0</v>
      </c>
      <c r="Y223" s="446">
        <v>0</v>
      </c>
      <c r="Z223" s="246"/>
      <c r="AA223" s="245">
        <v>165700</v>
      </c>
      <c r="AB223" s="442">
        <v>11</v>
      </c>
      <c r="AC223" s="442">
        <v>11</v>
      </c>
      <c r="AD223" s="246">
        <v>53</v>
      </c>
      <c r="AE223" s="246">
        <v>1</v>
      </c>
      <c r="AF223" s="246">
        <v>11</v>
      </c>
      <c r="AG223"/>
      <c r="AH223"/>
      <c r="AI223" s="394"/>
      <c r="AJ223" s="394"/>
      <c r="AK223" s="394"/>
      <c r="AL223" s="2"/>
      <c r="AM223" s="2"/>
      <c r="AN223"/>
      <c r="AO223"/>
      <c r="AP223" s="394"/>
      <c r="AQ223" s="394"/>
      <c r="AR223" s="175"/>
      <c r="AS223" s="2"/>
      <c r="AT223" s="2"/>
      <c r="AU223"/>
      <c r="AV223" s="2"/>
      <c r="AW223" s="2"/>
      <c r="AX223" s="2"/>
      <c r="AY223" s="2"/>
      <c r="AZ223" s="2"/>
      <c r="BA223" s="2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</row>
    <row r="224" spans="1:99" s="380" customFormat="1" x14ac:dyDescent="0.3">
      <c r="A224" s="21" t="s">
        <v>1398</v>
      </c>
      <c r="B224" s="21" t="s">
        <v>15</v>
      </c>
      <c r="C224" s="21" t="s">
        <v>15</v>
      </c>
      <c r="D224" s="299" t="s">
        <v>1998</v>
      </c>
      <c r="E224" s="299" t="s">
        <v>10</v>
      </c>
      <c r="F224" s="299" t="s">
        <v>10</v>
      </c>
      <c r="G224" s="299" t="s">
        <v>1998</v>
      </c>
      <c r="H224" s="241">
        <v>361100</v>
      </c>
      <c r="I224" s="20">
        <v>1757</v>
      </c>
      <c r="J224" s="20">
        <v>19</v>
      </c>
      <c r="K224" s="417">
        <v>92.473684210526315</v>
      </c>
      <c r="L224" s="243">
        <v>1757</v>
      </c>
      <c r="M224" s="20">
        <v>19</v>
      </c>
      <c r="N224" s="20">
        <v>92.473684210526315</v>
      </c>
      <c r="O224" s="20">
        <v>516</v>
      </c>
      <c r="P224" s="20">
        <v>7</v>
      </c>
      <c r="Q224" s="20">
        <v>73.7</v>
      </c>
      <c r="R224" s="414">
        <v>1530</v>
      </c>
      <c r="S224" s="378">
        <v>15</v>
      </c>
      <c r="T224" s="415">
        <v>102</v>
      </c>
      <c r="U224" s="378">
        <v>2046</v>
      </c>
      <c r="V224" s="378">
        <v>21</v>
      </c>
      <c r="W224" s="378">
        <v>97.43</v>
      </c>
      <c r="X224" s="378">
        <v>1884</v>
      </c>
      <c r="Y224" s="416">
        <v>21</v>
      </c>
      <c r="Z224" s="21"/>
      <c r="AA224" s="241">
        <v>476000</v>
      </c>
      <c r="AB224" s="417">
        <v>89.25</v>
      </c>
      <c r="AC224" s="417">
        <v>82.666666666666671</v>
      </c>
      <c r="AD224" s="20">
        <v>101</v>
      </c>
      <c r="AE224" s="20">
        <v>8</v>
      </c>
      <c r="AF224" s="20">
        <v>714</v>
      </c>
      <c r="AG224"/>
      <c r="AH224"/>
      <c r="AI224" s="394"/>
      <c r="AJ224" s="394"/>
      <c r="AK224" s="394"/>
      <c r="AL224" s="2"/>
      <c r="AM224" s="2"/>
      <c r="AN224"/>
      <c r="AO224"/>
      <c r="AP224" s="394"/>
      <c r="AQ224" s="394"/>
      <c r="AR224" s="175"/>
      <c r="AS224" s="2"/>
      <c r="AT224" s="2"/>
      <c r="AU224"/>
      <c r="AV224" s="2"/>
      <c r="AW224" s="2"/>
      <c r="AX224" s="2"/>
      <c r="AY224" s="2"/>
      <c r="AZ224" s="2"/>
      <c r="BA224" s="2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</row>
    <row r="225" spans="1:99" s="380" customFormat="1" x14ac:dyDescent="0.3">
      <c r="A225" s="21" t="s">
        <v>1399</v>
      </c>
      <c r="B225" s="437" t="s">
        <v>22</v>
      </c>
      <c r="C225" s="21" t="s">
        <v>20</v>
      </c>
      <c r="D225" s="299" t="s">
        <v>38</v>
      </c>
      <c r="E225" s="299" t="s">
        <v>1972</v>
      </c>
      <c r="F225" s="299" t="s">
        <v>1972</v>
      </c>
      <c r="G225" s="299" t="s">
        <v>1998</v>
      </c>
      <c r="H225" s="241">
        <v>313800</v>
      </c>
      <c r="I225" s="20">
        <v>570</v>
      </c>
      <c r="J225" s="20">
        <v>10</v>
      </c>
      <c r="K225" s="417">
        <v>57</v>
      </c>
      <c r="L225" s="243">
        <v>570</v>
      </c>
      <c r="M225" s="20">
        <v>10</v>
      </c>
      <c r="N225" s="20">
        <v>57</v>
      </c>
      <c r="O225" s="20">
        <v>1629</v>
      </c>
      <c r="P225" s="20">
        <v>21</v>
      </c>
      <c r="Q225" s="20">
        <v>77.599999999999994</v>
      </c>
      <c r="R225" s="414">
        <v>1251</v>
      </c>
      <c r="S225" s="378">
        <v>16</v>
      </c>
      <c r="T225" s="415">
        <v>78.2</v>
      </c>
      <c r="U225" s="378">
        <v>1650</v>
      </c>
      <c r="V225" s="378">
        <v>19</v>
      </c>
      <c r="W225" s="378">
        <v>86.84</v>
      </c>
      <c r="X225" s="378">
        <v>1929</v>
      </c>
      <c r="Y225" s="416">
        <v>21</v>
      </c>
      <c r="Z225" s="20"/>
      <c r="AA225" s="241">
        <v>349000</v>
      </c>
      <c r="AB225" s="417">
        <v>70.375</v>
      </c>
      <c r="AC225" s="417">
        <v>77</v>
      </c>
      <c r="AD225" s="20">
        <v>-14</v>
      </c>
      <c r="AE225" s="20">
        <v>8</v>
      </c>
      <c r="AF225" s="20">
        <v>563</v>
      </c>
      <c r="AG225"/>
      <c r="AH225"/>
      <c r="AI225" s="394"/>
      <c r="AJ225" s="394"/>
      <c r="AK225" s="394"/>
      <c r="AL225" s="2"/>
      <c r="AM225" s="2"/>
      <c r="AN225"/>
      <c r="AO225"/>
      <c r="AP225" s="394"/>
      <c r="AQ225" s="394"/>
      <c r="AR225" s="175"/>
      <c r="AS225" s="2"/>
      <c r="AT225" s="2"/>
      <c r="AU225"/>
      <c r="AV225" s="2"/>
      <c r="AW225" s="2"/>
      <c r="AX225" s="2"/>
      <c r="AY225" s="2"/>
      <c r="AZ225" s="2"/>
      <c r="BA225" s="2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</row>
    <row r="226" spans="1:99" s="380" customFormat="1" x14ac:dyDescent="0.3">
      <c r="A226" s="21" t="s">
        <v>1005</v>
      </c>
      <c r="B226" s="21" t="s">
        <v>12</v>
      </c>
      <c r="C226" s="21" t="s">
        <v>12</v>
      </c>
      <c r="D226" s="299" t="s">
        <v>1998</v>
      </c>
      <c r="E226" s="299" t="s">
        <v>10</v>
      </c>
      <c r="F226" s="299" t="s">
        <v>10</v>
      </c>
      <c r="G226" s="299" t="s">
        <v>1998</v>
      </c>
      <c r="H226" s="241">
        <v>362800</v>
      </c>
      <c r="I226" s="20">
        <v>659</v>
      </c>
      <c r="J226" s="20">
        <v>10</v>
      </c>
      <c r="K226" s="417">
        <v>65.900000000000006</v>
      </c>
      <c r="L226" s="243">
        <v>659</v>
      </c>
      <c r="M226" s="20">
        <v>10</v>
      </c>
      <c r="N226" s="20">
        <v>65.900000000000006</v>
      </c>
      <c r="O226" s="20">
        <v>1196</v>
      </c>
      <c r="P226" s="20">
        <v>18</v>
      </c>
      <c r="Q226" s="20">
        <v>66.400000000000006</v>
      </c>
      <c r="R226" s="414">
        <v>511</v>
      </c>
      <c r="S226" s="378">
        <v>8</v>
      </c>
      <c r="T226" s="415">
        <v>63.9</v>
      </c>
      <c r="U226" s="378">
        <v>0</v>
      </c>
      <c r="V226" s="378">
        <v>0</v>
      </c>
      <c r="W226" s="378">
        <v>0</v>
      </c>
      <c r="X226" s="378">
        <v>0</v>
      </c>
      <c r="Y226" s="416">
        <v>0</v>
      </c>
      <c r="Z226" s="20"/>
      <c r="AA226" s="241">
        <v>374500</v>
      </c>
      <c r="AB226" s="417">
        <v>74</v>
      </c>
      <c r="AC226" s="417">
        <v>70.333333333333329</v>
      </c>
      <c r="AD226" s="20">
        <v>87</v>
      </c>
      <c r="AE226" s="20">
        <v>7</v>
      </c>
      <c r="AF226" s="20">
        <v>518</v>
      </c>
      <c r="AG226"/>
      <c r="AH226"/>
      <c r="AI226" s="394"/>
      <c r="AJ226" s="394"/>
      <c r="AK226" s="394"/>
      <c r="AL226" s="2"/>
      <c r="AM226" s="2"/>
      <c r="AN226"/>
      <c r="AO226"/>
      <c r="AP226" s="394"/>
      <c r="AQ226" s="394"/>
      <c r="AR226" s="175"/>
      <c r="AS226" s="2"/>
      <c r="AT226" s="2"/>
      <c r="AU226"/>
      <c r="AV226" s="2"/>
      <c r="AW226" s="2"/>
      <c r="AX226" s="2"/>
      <c r="AY226" s="2"/>
      <c r="AZ226" s="2"/>
      <c r="BA226" s="2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</row>
    <row r="227" spans="1:99" s="380" customFormat="1" x14ac:dyDescent="0.3">
      <c r="A227" s="21" t="s">
        <v>1400</v>
      </c>
      <c r="B227" s="21" t="s">
        <v>2</v>
      </c>
      <c r="C227" s="21" t="s">
        <v>2</v>
      </c>
      <c r="D227" s="299" t="s">
        <v>1998</v>
      </c>
      <c r="E227" s="435" t="s">
        <v>10</v>
      </c>
      <c r="F227" s="299" t="s">
        <v>1971</v>
      </c>
      <c r="G227" s="299" t="s">
        <v>38</v>
      </c>
      <c r="H227" s="241">
        <v>543800</v>
      </c>
      <c r="I227" s="20">
        <v>2173</v>
      </c>
      <c r="J227" s="20">
        <v>22</v>
      </c>
      <c r="K227" s="417">
        <v>98.772727272727266</v>
      </c>
      <c r="L227" s="243">
        <v>2173</v>
      </c>
      <c r="M227" s="20">
        <v>22</v>
      </c>
      <c r="N227" s="20">
        <v>98.772727272727266</v>
      </c>
      <c r="O227" s="20">
        <v>2163</v>
      </c>
      <c r="P227" s="20">
        <v>22</v>
      </c>
      <c r="Q227" s="20">
        <v>98.3</v>
      </c>
      <c r="R227" s="414">
        <v>1643</v>
      </c>
      <c r="S227" s="378">
        <v>17</v>
      </c>
      <c r="T227" s="415">
        <v>96.6</v>
      </c>
      <c r="U227" s="378">
        <v>772</v>
      </c>
      <c r="V227" s="378">
        <v>12</v>
      </c>
      <c r="W227" s="378">
        <v>64.33</v>
      </c>
      <c r="X227" s="378">
        <v>1887</v>
      </c>
      <c r="Y227" s="416">
        <v>22</v>
      </c>
      <c r="Z227" s="20"/>
      <c r="AA227" s="241">
        <v>546800</v>
      </c>
      <c r="AB227" s="417">
        <v>97</v>
      </c>
      <c r="AC227" s="417">
        <v>102</v>
      </c>
      <c r="AD227" s="20">
        <v>133</v>
      </c>
      <c r="AE227" s="20">
        <v>5</v>
      </c>
      <c r="AF227" s="20">
        <v>485</v>
      </c>
      <c r="AG227"/>
      <c r="AH227"/>
      <c r="AI227" s="394"/>
      <c r="AJ227" s="394"/>
      <c r="AK227" s="394"/>
      <c r="AL227" s="2"/>
      <c r="AM227" s="2"/>
      <c r="AN227"/>
      <c r="AO227"/>
      <c r="AP227" s="394"/>
      <c r="AQ227" s="394"/>
      <c r="AR227" s="175"/>
      <c r="AS227" s="2"/>
      <c r="AT227" s="2"/>
      <c r="AU227"/>
      <c r="AV227" s="2"/>
      <c r="AW227" s="2"/>
      <c r="AX227" s="2"/>
      <c r="AY227" s="2"/>
      <c r="AZ227" s="2"/>
      <c r="BA227" s="2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</row>
    <row r="228" spans="1:99" s="380" customFormat="1" x14ac:dyDescent="0.3">
      <c r="A228" s="21" t="s">
        <v>1401</v>
      </c>
      <c r="B228" s="21" t="s">
        <v>25</v>
      </c>
      <c r="C228" s="21" t="s">
        <v>25</v>
      </c>
      <c r="D228" s="299" t="s">
        <v>1998</v>
      </c>
      <c r="E228" s="299" t="s">
        <v>10</v>
      </c>
      <c r="F228" s="299" t="s">
        <v>10</v>
      </c>
      <c r="G228" s="299" t="s">
        <v>1998</v>
      </c>
      <c r="H228" s="241">
        <v>472800</v>
      </c>
      <c r="I228" s="20">
        <v>1460</v>
      </c>
      <c r="J228" s="20">
        <v>17</v>
      </c>
      <c r="K228" s="417">
        <v>85.882352941176464</v>
      </c>
      <c r="L228" s="243">
        <v>1460</v>
      </c>
      <c r="M228" s="20">
        <v>17</v>
      </c>
      <c r="N228" s="20">
        <v>85.882352941176464</v>
      </c>
      <c r="O228" s="20">
        <v>629</v>
      </c>
      <c r="P228" s="20">
        <v>7</v>
      </c>
      <c r="Q228" s="20">
        <v>89.9</v>
      </c>
      <c r="R228" s="414">
        <v>1136</v>
      </c>
      <c r="S228" s="378">
        <v>12</v>
      </c>
      <c r="T228" s="415">
        <v>94.7</v>
      </c>
      <c r="U228" s="378">
        <v>2221</v>
      </c>
      <c r="V228" s="378">
        <v>22</v>
      </c>
      <c r="W228" s="378">
        <v>100.95</v>
      </c>
      <c r="X228" s="378">
        <v>1543</v>
      </c>
      <c r="Y228" s="416">
        <v>17</v>
      </c>
      <c r="Z228" s="21"/>
      <c r="AA228" s="241">
        <v>416400</v>
      </c>
      <c r="AB228" s="417">
        <v>72.75</v>
      </c>
      <c r="AC228" s="417">
        <v>59.666666666666664</v>
      </c>
      <c r="AD228" s="20">
        <v>131</v>
      </c>
      <c r="AE228" s="20">
        <v>4</v>
      </c>
      <c r="AF228" s="20">
        <v>291</v>
      </c>
      <c r="AG228"/>
      <c r="AH228"/>
      <c r="AI228" s="394"/>
      <c r="AJ228" s="394"/>
      <c r="AK228" s="394"/>
      <c r="AL228" s="2"/>
      <c r="AM228" s="2"/>
      <c r="AN228"/>
      <c r="AO228"/>
      <c r="AP228" s="394"/>
      <c r="AQ228" s="394"/>
      <c r="AR228" s="175"/>
      <c r="AS228" s="2"/>
      <c r="AT228" s="2"/>
      <c r="AU228"/>
      <c r="AV228" s="2"/>
      <c r="AW228" s="2"/>
      <c r="AX228" s="2"/>
      <c r="AY228" s="2"/>
      <c r="AZ228" s="2"/>
      <c r="BA228" s="2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</row>
    <row r="229" spans="1:99" s="380" customFormat="1" x14ac:dyDescent="0.3">
      <c r="A229" s="21" t="s">
        <v>1403</v>
      </c>
      <c r="B229" s="21" t="s">
        <v>14</v>
      </c>
      <c r="C229" s="21" t="s">
        <v>14</v>
      </c>
      <c r="D229" s="299" t="s">
        <v>1998</v>
      </c>
      <c r="E229" s="435" t="s">
        <v>10</v>
      </c>
      <c r="F229" s="299" t="s">
        <v>1972</v>
      </c>
      <c r="G229" s="299" t="s">
        <v>38</v>
      </c>
      <c r="H229" s="241">
        <v>409200</v>
      </c>
      <c r="I229" s="20">
        <v>1635</v>
      </c>
      <c r="J229" s="20">
        <v>22</v>
      </c>
      <c r="K229" s="417">
        <v>74.318181818181813</v>
      </c>
      <c r="L229" s="243">
        <v>1635</v>
      </c>
      <c r="M229" s="20">
        <v>22</v>
      </c>
      <c r="N229" s="20">
        <v>74.318181818181813</v>
      </c>
      <c r="O229" s="20">
        <v>1834</v>
      </c>
      <c r="P229" s="20">
        <v>21</v>
      </c>
      <c r="Q229" s="20">
        <v>87.3</v>
      </c>
      <c r="R229" s="414">
        <v>985</v>
      </c>
      <c r="S229" s="378">
        <v>9</v>
      </c>
      <c r="T229" s="415">
        <v>109.4</v>
      </c>
      <c r="U229" s="378">
        <v>1980</v>
      </c>
      <c r="V229" s="378">
        <v>21</v>
      </c>
      <c r="W229" s="378">
        <v>94.29</v>
      </c>
      <c r="X229" s="378">
        <v>2236</v>
      </c>
      <c r="Y229" s="416">
        <v>22</v>
      </c>
      <c r="Z229" s="280"/>
      <c r="AA229" s="241">
        <v>517600</v>
      </c>
      <c r="AB229" s="417">
        <v>100.125</v>
      </c>
      <c r="AC229" s="417">
        <v>110.33333333333333</v>
      </c>
      <c r="AD229" s="20">
        <v>111</v>
      </c>
      <c r="AE229" s="20">
        <v>8</v>
      </c>
      <c r="AF229" s="20">
        <v>801</v>
      </c>
      <c r="AG229"/>
      <c r="AH229"/>
      <c r="AI229" s="394"/>
      <c r="AJ229" s="394"/>
      <c r="AK229" s="394"/>
      <c r="AL229" s="2"/>
      <c r="AM229" s="2"/>
      <c r="AN229"/>
      <c r="AO229"/>
      <c r="AP229" s="394"/>
      <c r="AQ229" s="394"/>
      <c r="AR229" s="175"/>
      <c r="AS229" s="2"/>
      <c r="AT229" s="2"/>
      <c r="AU229"/>
      <c r="AV229" s="2"/>
      <c r="AW229" s="2"/>
      <c r="AX229" s="2"/>
      <c r="AY229" s="2"/>
      <c r="AZ229" s="2"/>
      <c r="BA229" s="2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</row>
    <row r="230" spans="1:99" s="380" customFormat="1" x14ac:dyDescent="0.3">
      <c r="A230" s="21" t="s">
        <v>1405</v>
      </c>
      <c r="B230" s="21" t="s">
        <v>22</v>
      </c>
      <c r="C230" s="21" t="s">
        <v>22</v>
      </c>
      <c r="D230" s="299" t="s">
        <v>1998</v>
      </c>
      <c r="E230" s="299" t="s">
        <v>10</v>
      </c>
      <c r="F230" s="299" t="s">
        <v>10</v>
      </c>
      <c r="G230" s="299" t="s">
        <v>1998</v>
      </c>
      <c r="H230" s="241">
        <v>500200</v>
      </c>
      <c r="I230" s="20">
        <v>1908</v>
      </c>
      <c r="J230" s="20">
        <v>21</v>
      </c>
      <c r="K230" s="417">
        <v>90.857142857142861</v>
      </c>
      <c r="L230" s="243">
        <v>1908</v>
      </c>
      <c r="M230" s="20">
        <v>21</v>
      </c>
      <c r="N230" s="20">
        <v>90.857142857142861</v>
      </c>
      <c r="O230" s="20">
        <v>2138</v>
      </c>
      <c r="P230" s="20">
        <v>22</v>
      </c>
      <c r="Q230" s="20">
        <v>97.2</v>
      </c>
      <c r="R230" s="414">
        <v>1581</v>
      </c>
      <c r="S230" s="378">
        <v>17</v>
      </c>
      <c r="T230" s="415">
        <v>93</v>
      </c>
      <c r="U230" s="378">
        <v>1481</v>
      </c>
      <c r="V230" s="378">
        <v>21</v>
      </c>
      <c r="W230" s="378">
        <v>70.52</v>
      </c>
      <c r="X230" s="378">
        <v>1452</v>
      </c>
      <c r="Y230" s="416">
        <v>22</v>
      </c>
      <c r="Z230" s="21"/>
      <c r="AA230" s="241">
        <v>449300</v>
      </c>
      <c r="AB230" s="417">
        <v>82.5</v>
      </c>
      <c r="AC230" s="417">
        <v>69.333333333333329</v>
      </c>
      <c r="AD230" s="20">
        <v>112</v>
      </c>
      <c r="AE230" s="20">
        <v>6</v>
      </c>
      <c r="AF230" s="20">
        <v>495</v>
      </c>
      <c r="AG230"/>
      <c r="AH230"/>
      <c r="AI230" s="394"/>
      <c r="AJ230" s="394"/>
      <c r="AK230" s="394"/>
      <c r="AL230" s="2"/>
      <c r="AM230" s="2"/>
      <c r="AN230"/>
      <c r="AO230"/>
      <c r="AP230" s="394"/>
      <c r="AQ230" s="394"/>
      <c r="AR230" s="175"/>
      <c r="AS230" s="2"/>
      <c r="AT230" s="2"/>
      <c r="AU230"/>
      <c r="AV230" s="2"/>
      <c r="AW230" s="2"/>
      <c r="AX230" s="2"/>
      <c r="AY230" s="2"/>
      <c r="AZ230" s="2"/>
      <c r="BA230" s="2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</row>
    <row r="231" spans="1:99" s="380" customFormat="1" x14ac:dyDescent="0.3">
      <c r="A231" s="199" t="s">
        <v>1406</v>
      </c>
      <c r="B231" s="199" t="s">
        <v>18</v>
      </c>
      <c r="C231" s="199" t="s">
        <v>18</v>
      </c>
      <c r="D231" s="441" t="s">
        <v>1998</v>
      </c>
      <c r="E231" s="435" t="s">
        <v>1972</v>
      </c>
      <c r="F231" s="441" t="s">
        <v>38</v>
      </c>
      <c r="G231" s="441" t="s">
        <v>38</v>
      </c>
      <c r="H231" s="245">
        <v>166100</v>
      </c>
      <c r="I231" s="246">
        <v>0</v>
      </c>
      <c r="J231" s="246">
        <v>0</v>
      </c>
      <c r="K231" s="442" t="s">
        <v>1020</v>
      </c>
      <c r="L231" s="322">
        <v>0</v>
      </c>
      <c r="M231" s="246">
        <v>0</v>
      </c>
      <c r="N231" s="246">
        <v>0</v>
      </c>
      <c r="O231" s="246">
        <v>181</v>
      </c>
      <c r="P231" s="246">
        <v>3</v>
      </c>
      <c r="Q231" s="246">
        <v>60.3</v>
      </c>
      <c r="R231" s="443">
        <v>435</v>
      </c>
      <c r="S231" s="444">
        <v>6</v>
      </c>
      <c r="T231" s="445">
        <v>72.5</v>
      </c>
      <c r="U231" s="444">
        <v>0</v>
      </c>
      <c r="V231" s="444">
        <v>0</v>
      </c>
      <c r="W231" s="444">
        <v>0</v>
      </c>
      <c r="X231" s="444">
        <v>28</v>
      </c>
      <c r="Y231" s="446">
        <v>1</v>
      </c>
      <c r="Z231" s="246"/>
      <c r="AA231" s="245">
        <v>216100</v>
      </c>
      <c r="AB231" s="442">
        <v>68</v>
      </c>
      <c r="AC231" s="442">
        <v>68</v>
      </c>
      <c r="AD231" s="246">
        <v>-2</v>
      </c>
      <c r="AE231" s="246">
        <v>3</v>
      </c>
      <c r="AF231" s="246">
        <v>204</v>
      </c>
      <c r="AG231"/>
      <c r="AH231"/>
      <c r="AI231" s="394"/>
      <c r="AJ231" s="394"/>
      <c r="AK231" s="394"/>
      <c r="AL231" s="2"/>
      <c r="AM231" s="2"/>
      <c r="AN231"/>
      <c r="AO231"/>
      <c r="AP231" s="394"/>
      <c r="AQ231" s="394"/>
      <c r="AR231" s="175"/>
      <c r="AS231" s="2"/>
      <c r="AT231" s="2"/>
      <c r="AU231"/>
      <c r="AV231" s="2"/>
      <c r="AW231" s="2"/>
      <c r="AX231" s="2"/>
      <c r="AY231" s="2"/>
      <c r="AZ231" s="2"/>
      <c r="BA231" s="2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</row>
    <row r="232" spans="1:99" s="380" customFormat="1" x14ac:dyDescent="0.3">
      <c r="A232" s="199" t="s">
        <v>1696</v>
      </c>
      <c r="B232" s="199" t="s">
        <v>23</v>
      </c>
      <c r="C232" s="199" t="s">
        <v>23</v>
      </c>
      <c r="D232" s="441" t="s">
        <v>1998</v>
      </c>
      <c r="E232" s="435" t="s">
        <v>1972</v>
      </c>
      <c r="F232" s="441" t="s">
        <v>1971</v>
      </c>
      <c r="G232" s="441" t="s">
        <v>38</v>
      </c>
      <c r="H232" s="245">
        <v>123900</v>
      </c>
      <c r="I232" s="246">
        <v>24</v>
      </c>
      <c r="J232" s="246">
        <v>1</v>
      </c>
      <c r="K232" s="442">
        <v>24</v>
      </c>
      <c r="L232" s="322">
        <v>24</v>
      </c>
      <c r="M232" s="246">
        <v>1</v>
      </c>
      <c r="N232" s="246">
        <v>24</v>
      </c>
      <c r="O232" s="246">
        <v>0</v>
      </c>
      <c r="P232" s="246">
        <v>0</v>
      </c>
      <c r="Q232" s="246">
        <v>0</v>
      </c>
      <c r="R232" s="443">
        <v>0</v>
      </c>
      <c r="S232" s="444">
        <v>0</v>
      </c>
      <c r="T232" s="445">
        <v>0</v>
      </c>
      <c r="U232" s="444">
        <v>0</v>
      </c>
      <c r="V232" s="444">
        <v>0</v>
      </c>
      <c r="W232" s="444">
        <v>0</v>
      </c>
      <c r="X232" s="444">
        <v>0</v>
      </c>
      <c r="Y232" s="446">
        <v>0</v>
      </c>
      <c r="Z232" s="447"/>
      <c r="AA232" s="245">
        <v>123900</v>
      </c>
      <c r="AB232" s="442">
        <v>0</v>
      </c>
      <c r="AC232" s="442">
        <v>0</v>
      </c>
      <c r="AD232" s="246">
        <v>23</v>
      </c>
      <c r="AE232" s="246">
        <v>0</v>
      </c>
      <c r="AF232" s="246">
        <v>0</v>
      </c>
      <c r="AG232"/>
      <c r="AH232"/>
      <c r="AI232" s="394"/>
      <c r="AJ232" s="394"/>
      <c r="AK232" s="394"/>
      <c r="AL232" s="2"/>
      <c r="AM232" s="2"/>
      <c r="AN232"/>
      <c r="AO232"/>
      <c r="AP232" s="394"/>
      <c r="AQ232" s="394"/>
      <c r="AR232" s="175"/>
      <c r="AS232" s="2"/>
      <c r="AT232" s="2"/>
      <c r="AU232"/>
      <c r="AV232" s="2"/>
      <c r="AW232" s="2"/>
      <c r="AX232" s="2"/>
      <c r="AY232" s="2"/>
      <c r="AZ232" s="2"/>
      <c r="BA232" s="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</row>
    <row r="233" spans="1:99" s="380" customFormat="1" x14ac:dyDescent="0.3">
      <c r="A233" s="21" t="s">
        <v>1410</v>
      </c>
      <c r="B233" s="21" t="s">
        <v>12</v>
      </c>
      <c r="C233" s="21" t="s">
        <v>12</v>
      </c>
      <c r="D233" s="299" t="s">
        <v>1998</v>
      </c>
      <c r="E233" s="435" t="s">
        <v>10</v>
      </c>
      <c r="F233" s="299" t="s">
        <v>1972</v>
      </c>
      <c r="G233" s="299" t="s">
        <v>38</v>
      </c>
      <c r="H233" s="241">
        <v>413800</v>
      </c>
      <c r="I233" s="20">
        <v>334</v>
      </c>
      <c r="J233" s="20">
        <v>4</v>
      </c>
      <c r="K233" s="417">
        <v>83.5</v>
      </c>
      <c r="L233" s="243">
        <v>334</v>
      </c>
      <c r="M233" s="20">
        <v>4</v>
      </c>
      <c r="N233" s="20">
        <v>83.5</v>
      </c>
      <c r="O233" s="20">
        <v>1746</v>
      </c>
      <c r="P233" s="20">
        <v>18</v>
      </c>
      <c r="Q233" s="20">
        <v>97</v>
      </c>
      <c r="R233" s="414">
        <v>1054</v>
      </c>
      <c r="S233" s="378">
        <v>12</v>
      </c>
      <c r="T233" s="415">
        <v>87.8</v>
      </c>
      <c r="U233" s="378">
        <v>2266</v>
      </c>
      <c r="V233" s="378">
        <v>22</v>
      </c>
      <c r="W233" s="378">
        <v>103</v>
      </c>
      <c r="X233" s="378">
        <v>1159</v>
      </c>
      <c r="Y233" s="416">
        <v>12</v>
      </c>
      <c r="Z233" s="280"/>
      <c r="AA233" s="241">
        <v>476900</v>
      </c>
      <c r="AB233" s="417">
        <v>87.125</v>
      </c>
      <c r="AC233" s="417">
        <v>97</v>
      </c>
      <c r="AD233" s="20">
        <v>98</v>
      </c>
      <c r="AE233" s="20">
        <v>8</v>
      </c>
      <c r="AF233" s="20">
        <v>697</v>
      </c>
      <c r="AG233"/>
      <c r="AH233"/>
      <c r="AI233" s="394"/>
      <c r="AJ233" s="394"/>
      <c r="AK233" s="394"/>
      <c r="AL233" s="2"/>
      <c r="AM233" s="2"/>
      <c r="AN233"/>
      <c r="AO233"/>
      <c r="AP233" s="394"/>
      <c r="AQ233" s="394"/>
      <c r="AR233" s="175"/>
      <c r="AS233" s="2"/>
      <c r="AT233" s="2"/>
      <c r="AU233"/>
      <c r="AV233" s="2"/>
      <c r="AW233" s="2"/>
      <c r="AX233" s="2"/>
      <c r="AY233" s="2"/>
      <c r="AZ233" s="2"/>
      <c r="BA233" s="2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</row>
    <row r="234" spans="1:99" s="380" customFormat="1" x14ac:dyDescent="0.3">
      <c r="A234" s="21" t="s">
        <v>1411</v>
      </c>
      <c r="B234" s="21" t="s">
        <v>3</v>
      </c>
      <c r="C234" s="21" t="s">
        <v>3</v>
      </c>
      <c r="D234" s="299" t="s">
        <v>1998</v>
      </c>
      <c r="E234" s="435" t="s">
        <v>1972</v>
      </c>
      <c r="F234" s="299" t="s">
        <v>1972</v>
      </c>
      <c r="G234" s="299" t="s">
        <v>1998</v>
      </c>
      <c r="H234" s="241">
        <v>542700</v>
      </c>
      <c r="I234" s="20">
        <v>1577</v>
      </c>
      <c r="J234" s="20">
        <v>16</v>
      </c>
      <c r="K234" s="417">
        <v>98.5625</v>
      </c>
      <c r="L234" s="243">
        <v>1577</v>
      </c>
      <c r="M234" s="20">
        <v>16</v>
      </c>
      <c r="N234" s="20">
        <v>98.5625</v>
      </c>
      <c r="O234" s="20">
        <v>1911</v>
      </c>
      <c r="P234" s="20">
        <v>22</v>
      </c>
      <c r="Q234" s="20">
        <v>86.9</v>
      </c>
      <c r="R234" s="414">
        <v>1565</v>
      </c>
      <c r="S234" s="378">
        <v>17</v>
      </c>
      <c r="T234" s="415">
        <v>92.1</v>
      </c>
      <c r="U234" s="378">
        <v>1685</v>
      </c>
      <c r="V234" s="378">
        <v>22</v>
      </c>
      <c r="W234" s="378">
        <v>76.59</v>
      </c>
      <c r="X234" s="378">
        <v>0</v>
      </c>
      <c r="Y234" s="416">
        <v>0</v>
      </c>
      <c r="Z234" s="280"/>
      <c r="AA234" s="241">
        <v>497100</v>
      </c>
      <c r="AB234" s="417">
        <v>91</v>
      </c>
      <c r="AC234" s="417">
        <v>93.666666666666671</v>
      </c>
      <c r="AD234" s="20">
        <v>69</v>
      </c>
      <c r="AE234" s="20">
        <v>6</v>
      </c>
      <c r="AF234" s="20">
        <v>546</v>
      </c>
      <c r="AG234"/>
      <c r="AH234"/>
      <c r="AI234" s="394"/>
      <c r="AJ234" s="394"/>
      <c r="AK234" s="394"/>
      <c r="AL234" s="2"/>
      <c r="AM234" s="2"/>
      <c r="AN234"/>
      <c r="AO234"/>
      <c r="AP234" s="394"/>
      <c r="AQ234" s="394"/>
      <c r="AR234" s="175"/>
      <c r="AS234" s="2"/>
      <c r="AT234" s="2"/>
      <c r="AU234"/>
      <c r="AV234" s="2"/>
      <c r="AW234" s="2"/>
      <c r="AX234" s="2"/>
      <c r="AY234" s="2"/>
      <c r="AZ234" s="2"/>
      <c r="BA234" s="2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</row>
    <row r="235" spans="1:99" s="380" customFormat="1" x14ac:dyDescent="0.3">
      <c r="A235" s="21" t="s">
        <v>1414</v>
      </c>
      <c r="B235" s="21" t="s">
        <v>18</v>
      </c>
      <c r="C235" s="21" t="s">
        <v>18</v>
      </c>
      <c r="D235" s="299" t="s">
        <v>1998</v>
      </c>
      <c r="E235" s="299" t="s">
        <v>1972</v>
      </c>
      <c r="F235" s="299" t="s">
        <v>1972</v>
      </c>
      <c r="G235" s="299" t="s">
        <v>1998</v>
      </c>
      <c r="H235" s="241">
        <v>436300</v>
      </c>
      <c r="I235" s="20">
        <v>1664</v>
      </c>
      <c r="J235" s="20">
        <v>21</v>
      </c>
      <c r="K235" s="417">
        <v>79.238095238095241</v>
      </c>
      <c r="L235" s="243">
        <v>1664</v>
      </c>
      <c r="M235" s="20">
        <v>21</v>
      </c>
      <c r="N235" s="20">
        <v>79.238095238095241</v>
      </c>
      <c r="O235" s="20">
        <v>1877</v>
      </c>
      <c r="P235" s="20">
        <v>21</v>
      </c>
      <c r="Q235" s="20">
        <v>89.4</v>
      </c>
      <c r="R235" s="414">
        <v>740</v>
      </c>
      <c r="S235" s="378">
        <v>10</v>
      </c>
      <c r="T235" s="415">
        <v>74</v>
      </c>
      <c r="U235" s="378">
        <v>1577</v>
      </c>
      <c r="V235" s="378">
        <v>19</v>
      </c>
      <c r="W235" s="378">
        <v>83</v>
      </c>
      <c r="X235" s="378">
        <v>1828</v>
      </c>
      <c r="Y235" s="416">
        <v>22</v>
      </c>
      <c r="Z235" s="20"/>
      <c r="AA235" s="241">
        <v>415500</v>
      </c>
      <c r="AB235" s="417">
        <v>85.375</v>
      </c>
      <c r="AC235" s="417">
        <v>73.333333333333329</v>
      </c>
      <c r="AD235" s="20">
        <v>67</v>
      </c>
      <c r="AE235" s="20">
        <v>8</v>
      </c>
      <c r="AF235" s="20">
        <v>683</v>
      </c>
      <c r="AG235"/>
      <c r="AH235"/>
      <c r="AI235" s="394"/>
      <c r="AJ235" s="394"/>
      <c r="AK235" s="394"/>
      <c r="AL235" s="2"/>
      <c r="AM235" s="2"/>
      <c r="AN235"/>
      <c r="AO235"/>
      <c r="AP235" s="394"/>
      <c r="AQ235" s="394"/>
      <c r="AR235" s="175"/>
      <c r="AS235" s="2"/>
      <c r="AT235" s="2"/>
      <c r="AU235"/>
      <c r="AV235" s="2"/>
      <c r="AW235" s="2"/>
      <c r="AX235" s="2"/>
      <c r="AY235" s="2"/>
      <c r="AZ235" s="2"/>
      <c r="BA235" s="2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</row>
    <row r="236" spans="1:99" s="380" customFormat="1" x14ac:dyDescent="0.3">
      <c r="A236" s="21" t="s">
        <v>1416</v>
      </c>
      <c r="B236" s="21" t="s">
        <v>3</v>
      </c>
      <c r="C236" s="21" t="s">
        <v>3</v>
      </c>
      <c r="D236" s="299" t="s">
        <v>1998</v>
      </c>
      <c r="E236" s="299" t="s">
        <v>10</v>
      </c>
      <c r="F236" s="299" t="s">
        <v>10</v>
      </c>
      <c r="G236" s="299" t="s">
        <v>1998</v>
      </c>
      <c r="H236" s="241">
        <v>292400</v>
      </c>
      <c r="I236" s="20">
        <v>354</v>
      </c>
      <c r="J236" s="20">
        <v>6</v>
      </c>
      <c r="K236" s="417">
        <v>59</v>
      </c>
      <c r="L236" s="243">
        <v>354</v>
      </c>
      <c r="M236" s="20">
        <v>6</v>
      </c>
      <c r="N236" s="20">
        <v>59</v>
      </c>
      <c r="O236" s="20">
        <v>541</v>
      </c>
      <c r="P236" s="20">
        <v>9</v>
      </c>
      <c r="Q236" s="20">
        <v>60.1</v>
      </c>
      <c r="R236" s="414">
        <v>291</v>
      </c>
      <c r="S236" s="378">
        <v>5</v>
      </c>
      <c r="T236" s="415">
        <v>58.2</v>
      </c>
      <c r="U236" s="378">
        <v>264</v>
      </c>
      <c r="V236" s="378">
        <v>5</v>
      </c>
      <c r="W236" s="378">
        <v>52.8</v>
      </c>
      <c r="X236" s="378">
        <v>455</v>
      </c>
      <c r="Y236" s="416">
        <v>10</v>
      </c>
      <c r="Z236" s="280"/>
      <c r="AA236" s="241">
        <v>292400</v>
      </c>
      <c r="AB236" s="417">
        <v>0</v>
      </c>
      <c r="AC236" s="417">
        <v>0</v>
      </c>
      <c r="AD236" s="20">
        <v>55</v>
      </c>
      <c r="AE236" s="20">
        <v>0</v>
      </c>
      <c r="AF236" s="20">
        <v>0</v>
      </c>
      <c r="AG236"/>
      <c r="AH236"/>
      <c r="AI236" s="394"/>
      <c r="AJ236" s="394"/>
      <c r="AK236" s="394"/>
      <c r="AL236" s="2"/>
      <c r="AM236" s="2"/>
      <c r="AN236"/>
      <c r="AO236"/>
      <c r="AP236" s="394"/>
      <c r="AQ236" s="394"/>
      <c r="AR236" s="175"/>
      <c r="AS236" s="2"/>
      <c r="AT236" s="2"/>
      <c r="AU236"/>
      <c r="AV236" s="2"/>
      <c r="AW236" s="2"/>
      <c r="AX236" s="2"/>
      <c r="AY236" s="2"/>
      <c r="AZ236" s="2"/>
      <c r="BA236" s="2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</row>
    <row r="237" spans="1:99" s="380" customFormat="1" x14ac:dyDescent="0.3">
      <c r="A237" s="21" t="s">
        <v>1697</v>
      </c>
      <c r="B237" s="21" t="s">
        <v>12</v>
      </c>
      <c r="C237" s="21" t="s">
        <v>12</v>
      </c>
      <c r="D237" s="299" t="s">
        <v>1998</v>
      </c>
      <c r="E237" s="435" t="s">
        <v>1972</v>
      </c>
      <c r="F237" s="299" t="s">
        <v>10</v>
      </c>
      <c r="G237" s="299" t="s">
        <v>38</v>
      </c>
      <c r="H237" s="241">
        <v>347900</v>
      </c>
      <c r="I237" s="20">
        <v>1011</v>
      </c>
      <c r="J237" s="20">
        <v>16</v>
      </c>
      <c r="K237" s="417">
        <v>63.1875</v>
      </c>
      <c r="L237" s="243">
        <v>1011</v>
      </c>
      <c r="M237" s="20">
        <v>16</v>
      </c>
      <c r="N237" s="20">
        <v>63.1875</v>
      </c>
      <c r="O237" s="20">
        <v>0</v>
      </c>
      <c r="P237" s="20">
        <v>0</v>
      </c>
      <c r="Q237" s="20">
        <v>0</v>
      </c>
      <c r="R237" s="414">
        <v>0</v>
      </c>
      <c r="S237" s="378">
        <v>0</v>
      </c>
      <c r="T237" s="415">
        <v>0</v>
      </c>
      <c r="U237" s="378">
        <v>0</v>
      </c>
      <c r="V237" s="378">
        <v>0</v>
      </c>
      <c r="W237" s="378">
        <v>0</v>
      </c>
      <c r="X237" s="378">
        <v>0</v>
      </c>
      <c r="Y237" s="416">
        <v>0</v>
      </c>
      <c r="Z237" s="280"/>
      <c r="AA237" s="241">
        <v>404100</v>
      </c>
      <c r="AB237" s="417">
        <v>76.25</v>
      </c>
      <c r="AC237" s="417">
        <v>99.666666666666671</v>
      </c>
      <c r="AD237" s="20">
        <v>46</v>
      </c>
      <c r="AE237" s="20">
        <v>8</v>
      </c>
      <c r="AF237" s="20">
        <v>610</v>
      </c>
      <c r="AG237"/>
      <c r="AH237"/>
      <c r="AI237" s="394"/>
      <c r="AJ237" s="394"/>
      <c r="AK237" s="394"/>
      <c r="AL237" s="2"/>
      <c r="AM237" s="2"/>
      <c r="AN237"/>
      <c r="AO237"/>
      <c r="AP237" s="394"/>
      <c r="AQ237" s="394"/>
      <c r="AR237" s="175"/>
      <c r="AS237" s="2"/>
      <c r="AT237" s="2"/>
      <c r="AU237"/>
      <c r="AV237" s="2"/>
      <c r="AW237" s="2"/>
      <c r="AX237" s="2"/>
      <c r="AY237" s="2"/>
      <c r="AZ237" s="2"/>
      <c r="BA237" s="2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</row>
    <row r="238" spans="1:99" s="380" customFormat="1" x14ac:dyDescent="0.3">
      <c r="A238" s="21" t="s">
        <v>1698</v>
      </c>
      <c r="B238" s="21" t="s">
        <v>2</v>
      </c>
      <c r="C238" s="21" t="s">
        <v>2</v>
      </c>
      <c r="D238" s="299" t="s">
        <v>1998</v>
      </c>
      <c r="E238" s="435" t="s">
        <v>1972</v>
      </c>
      <c r="F238" s="299" t="s">
        <v>10</v>
      </c>
      <c r="G238" s="299" t="s">
        <v>38</v>
      </c>
      <c r="H238" s="241">
        <v>323700</v>
      </c>
      <c r="I238" s="20">
        <v>392</v>
      </c>
      <c r="J238" s="20">
        <v>6</v>
      </c>
      <c r="K238" s="417">
        <v>65.333333333333329</v>
      </c>
      <c r="L238" s="243">
        <v>392</v>
      </c>
      <c r="M238" s="20">
        <v>6</v>
      </c>
      <c r="N238" s="20">
        <v>65.333333333333329</v>
      </c>
      <c r="O238" s="20">
        <v>0</v>
      </c>
      <c r="P238" s="20">
        <v>0</v>
      </c>
      <c r="Q238" s="20">
        <v>0</v>
      </c>
      <c r="R238" s="414">
        <v>0</v>
      </c>
      <c r="S238" s="378">
        <v>0</v>
      </c>
      <c r="T238" s="415">
        <v>0</v>
      </c>
      <c r="U238" s="378">
        <v>0</v>
      </c>
      <c r="V238" s="378">
        <v>0</v>
      </c>
      <c r="W238" s="378">
        <v>0</v>
      </c>
      <c r="X238" s="378">
        <v>0</v>
      </c>
      <c r="Y238" s="416">
        <v>0</v>
      </c>
      <c r="Z238" s="298"/>
      <c r="AA238" s="241">
        <v>280800</v>
      </c>
      <c r="AB238" s="417">
        <v>30</v>
      </c>
      <c r="AC238" s="417">
        <v>30</v>
      </c>
      <c r="AD238" s="20">
        <v>115</v>
      </c>
      <c r="AE238" s="20">
        <v>3</v>
      </c>
      <c r="AF238" s="20">
        <v>90</v>
      </c>
      <c r="AG238"/>
      <c r="AH238"/>
      <c r="AI238" s="394"/>
      <c r="AJ238" s="394"/>
      <c r="AK238" s="394"/>
      <c r="AL238" s="2"/>
      <c r="AM238" s="2"/>
      <c r="AN238"/>
      <c r="AO238"/>
      <c r="AP238" s="394"/>
      <c r="AQ238" s="394"/>
      <c r="AR238" s="175"/>
      <c r="AS238" s="2"/>
      <c r="AT238" s="2"/>
      <c r="AU238"/>
      <c r="AV238" s="2"/>
      <c r="AW238" s="2"/>
      <c r="AX238" s="2"/>
      <c r="AY238" s="2"/>
      <c r="AZ238" s="2"/>
      <c r="BA238" s="2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</row>
    <row r="239" spans="1:99" s="380" customFormat="1" x14ac:dyDescent="0.3">
      <c r="A239" s="21" t="s">
        <v>1007</v>
      </c>
      <c r="B239" s="21" t="s">
        <v>21</v>
      </c>
      <c r="C239" s="21" t="s">
        <v>21</v>
      </c>
      <c r="D239" s="299" t="s">
        <v>1998</v>
      </c>
      <c r="E239" s="299" t="s">
        <v>1972</v>
      </c>
      <c r="F239" s="299" t="s">
        <v>1972</v>
      </c>
      <c r="G239" s="299" t="s">
        <v>1998</v>
      </c>
      <c r="H239" s="241">
        <v>371500</v>
      </c>
      <c r="I239" s="20">
        <v>1417</v>
      </c>
      <c r="J239" s="20">
        <v>21</v>
      </c>
      <c r="K239" s="417">
        <v>67.476190476190482</v>
      </c>
      <c r="L239" s="243">
        <v>1417</v>
      </c>
      <c r="M239" s="20">
        <v>21</v>
      </c>
      <c r="N239" s="20">
        <v>67.476190476190482</v>
      </c>
      <c r="O239" s="20">
        <v>627</v>
      </c>
      <c r="P239" s="20">
        <v>13</v>
      </c>
      <c r="Q239" s="20">
        <v>48.2</v>
      </c>
      <c r="R239" s="414">
        <v>314</v>
      </c>
      <c r="S239" s="378">
        <v>5</v>
      </c>
      <c r="T239" s="415">
        <v>62.8</v>
      </c>
      <c r="U239" s="378">
        <v>96</v>
      </c>
      <c r="V239" s="378">
        <v>2</v>
      </c>
      <c r="W239" s="378">
        <v>48</v>
      </c>
      <c r="X239" s="378">
        <v>0</v>
      </c>
      <c r="Y239" s="416">
        <v>0</v>
      </c>
      <c r="Z239" s="298"/>
      <c r="AA239" s="241">
        <v>369000</v>
      </c>
      <c r="AB239" s="417">
        <v>65.375</v>
      </c>
      <c r="AC239" s="417">
        <v>91.666666666666671</v>
      </c>
      <c r="AD239" s="20">
        <v>17</v>
      </c>
      <c r="AE239" s="20">
        <v>8</v>
      </c>
      <c r="AF239" s="20">
        <v>523</v>
      </c>
      <c r="AG239"/>
      <c r="AH239"/>
      <c r="AI239" s="394"/>
      <c r="AJ239" s="394"/>
      <c r="AK239" s="394"/>
      <c r="AL239" s="2"/>
      <c r="AM239" s="2"/>
      <c r="AN239"/>
      <c r="AO239"/>
      <c r="AP239" s="394"/>
      <c r="AQ239" s="394"/>
      <c r="AR239" s="175"/>
      <c r="AS239" s="2"/>
      <c r="AT239" s="2"/>
      <c r="AU239"/>
      <c r="AV239" s="2"/>
      <c r="AW239" s="2"/>
      <c r="AX239" s="2"/>
      <c r="AY239" s="2"/>
      <c r="AZ239" s="2"/>
      <c r="BA239" s="2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</row>
    <row r="240" spans="1:99" s="380" customFormat="1" x14ac:dyDescent="0.3">
      <c r="A240" s="21" t="s">
        <v>1420</v>
      </c>
      <c r="B240" s="21" t="s">
        <v>41</v>
      </c>
      <c r="C240" s="21" t="s">
        <v>41</v>
      </c>
      <c r="D240" s="299" t="s">
        <v>1998</v>
      </c>
      <c r="E240" s="299" t="s">
        <v>10</v>
      </c>
      <c r="F240" s="299" t="s">
        <v>10</v>
      </c>
      <c r="G240" s="299" t="s">
        <v>1998</v>
      </c>
      <c r="H240" s="241">
        <v>604400</v>
      </c>
      <c r="I240" s="20">
        <v>1976</v>
      </c>
      <c r="J240" s="20">
        <v>18</v>
      </c>
      <c r="K240" s="417">
        <v>109.77777777777777</v>
      </c>
      <c r="L240" s="243">
        <v>1976</v>
      </c>
      <c r="M240" s="20">
        <v>18</v>
      </c>
      <c r="N240" s="20">
        <v>109.77777777777777</v>
      </c>
      <c r="O240" s="20">
        <v>2772</v>
      </c>
      <c r="P240" s="20">
        <v>22</v>
      </c>
      <c r="Q240" s="20">
        <v>126</v>
      </c>
      <c r="R240" s="414">
        <v>2082</v>
      </c>
      <c r="S240" s="378">
        <v>17</v>
      </c>
      <c r="T240" s="415">
        <v>122.5</v>
      </c>
      <c r="U240" s="378">
        <v>1900</v>
      </c>
      <c r="V240" s="378">
        <v>20</v>
      </c>
      <c r="W240" s="378">
        <v>95</v>
      </c>
      <c r="X240" s="378">
        <v>1983</v>
      </c>
      <c r="Y240" s="416">
        <v>21</v>
      </c>
      <c r="Z240" s="298"/>
      <c r="AA240" s="241">
        <v>524100</v>
      </c>
      <c r="AB240" s="417">
        <v>92.2</v>
      </c>
      <c r="AC240" s="417">
        <v>91.666666666666671</v>
      </c>
      <c r="AD240" s="20">
        <v>75</v>
      </c>
      <c r="AE240" s="20">
        <v>5</v>
      </c>
      <c r="AF240" s="20">
        <v>461</v>
      </c>
      <c r="AG240"/>
      <c r="AH240"/>
      <c r="AI240" s="394"/>
      <c r="AJ240" s="394"/>
      <c r="AK240" s="394"/>
      <c r="AL240" s="2"/>
      <c r="AM240" s="2"/>
      <c r="AN240"/>
      <c r="AO240"/>
      <c r="AP240" s="394"/>
      <c r="AQ240" s="394"/>
      <c r="AR240" s="175"/>
      <c r="AS240" s="2"/>
      <c r="AT240" s="2"/>
      <c r="AU240"/>
      <c r="AV240" s="2"/>
      <c r="AW240" s="2"/>
      <c r="AX240" s="2"/>
      <c r="AY240" s="2"/>
      <c r="AZ240" s="2"/>
      <c r="BA240" s="2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</row>
    <row r="241" spans="1:99" s="380" customFormat="1" x14ac:dyDescent="0.3">
      <c r="A241" s="21" t="s">
        <v>1423</v>
      </c>
      <c r="B241" s="437" t="s">
        <v>20</v>
      </c>
      <c r="C241" s="21" t="s">
        <v>18</v>
      </c>
      <c r="D241" s="299" t="s">
        <v>38</v>
      </c>
      <c r="E241" s="299" t="s">
        <v>10</v>
      </c>
      <c r="F241" s="299" t="s">
        <v>10</v>
      </c>
      <c r="G241" s="299" t="s">
        <v>1998</v>
      </c>
      <c r="H241" s="241">
        <v>265600</v>
      </c>
      <c r="I241" s="20">
        <v>268</v>
      </c>
      <c r="J241" s="20">
        <v>5</v>
      </c>
      <c r="K241" s="417">
        <v>53.6</v>
      </c>
      <c r="L241" s="243">
        <v>268</v>
      </c>
      <c r="M241" s="20">
        <v>5</v>
      </c>
      <c r="N241" s="20">
        <v>53.6</v>
      </c>
      <c r="O241" s="20">
        <v>0</v>
      </c>
      <c r="P241" s="20">
        <v>0</v>
      </c>
      <c r="Q241" s="20">
        <v>0</v>
      </c>
      <c r="R241" s="414">
        <v>0</v>
      </c>
      <c r="S241" s="378">
        <v>0</v>
      </c>
      <c r="T241" s="415">
        <v>0</v>
      </c>
      <c r="U241" s="378">
        <v>0</v>
      </c>
      <c r="V241" s="378">
        <v>0</v>
      </c>
      <c r="W241" s="378">
        <v>0</v>
      </c>
      <c r="X241" s="378">
        <v>0</v>
      </c>
      <c r="Y241" s="416">
        <v>0</v>
      </c>
      <c r="Z241" s="280"/>
      <c r="AA241" s="241">
        <v>265600</v>
      </c>
      <c r="AB241" s="417">
        <v>0</v>
      </c>
      <c r="AC241" s="417">
        <v>0</v>
      </c>
      <c r="AD241" s="20">
        <v>50</v>
      </c>
      <c r="AE241" s="20">
        <v>0</v>
      </c>
      <c r="AF241" s="20">
        <v>0</v>
      </c>
      <c r="AG241"/>
      <c r="AH241"/>
      <c r="AI241" s="394"/>
      <c r="AJ241" s="394"/>
      <c r="AK241" s="394"/>
      <c r="AL241" s="2"/>
      <c r="AM241" s="2"/>
      <c r="AN241"/>
      <c r="AO241"/>
      <c r="AP241" s="394"/>
      <c r="AQ241" s="394"/>
      <c r="AR241" s="175"/>
      <c r="AS241" s="2"/>
      <c r="AT241" s="2"/>
      <c r="AU241"/>
      <c r="AV241" s="2"/>
      <c r="AW241" s="2"/>
      <c r="AX241" s="2"/>
      <c r="AY241" s="2"/>
      <c r="AZ241" s="2"/>
      <c r="BA241" s="2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</row>
    <row r="242" spans="1:99" s="380" customFormat="1" x14ac:dyDescent="0.3">
      <c r="A242" s="21" t="s">
        <v>1424</v>
      </c>
      <c r="B242" s="21" t="s">
        <v>24</v>
      </c>
      <c r="C242" s="21" t="s">
        <v>24</v>
      </c>
      <c r="D242" s="299" t="s">
        <v>1998</v>
      </c>
      <c r="E242" s="299" t="s">
        <v>10</v>
      </c>
      <c r="F242" s="299" t="s">
        <v>10</v>
      </c>
      <c r="G242" s="299" t="s">
        <v>1998</v>
      </c>
      <c r="H242" s="241">
        <v>367000</v>
      </c>
      <c r="I242" s="20">
        <v>800</v>
      </c>
      <c r="J242" s="20">
        <v>12</v>
      </c>
      <c r="K242" s="417">
        <v>66.666666666666671</v>
      </c>
      <c r="L242" s="243">
        <v>800</v>
      </c>
      <c r="M242" s="20">
        <v>12</v>
      </c>
      <c r="N242" s="20">
        <v>66.666666666666671</v>
      </c>
      <c r="O242" s="20">
        <v>185</v>
      </c>
      <c r="P242" s="20">
        <v>6</v>
      </c>
      <c r="Q242" s="20">
        <v>30.8</v>
      </c>
      <c r="R242" s="414">
        <v>503</v>
      </c>
      <c r="S242" s="378">
        <v>8</v>
      </c>
      <c r="T242" s="415">
        <v>62.9</v>
      </c>
      <c r="U242" s="378">
        <v>0</v>
      </c>
      <c r="V242" s="378">
        <v>0</v>
      </c>
      <c r="W242" s="378">
        <v>0</v>
      </c>
      <c r="X242" s="378">
        <v>0</v>
      </c>
      <c r="Y242" s="416">
        <v>0</v>
      </c>
      <c r="Z242" s="20"/>
      <c r="AA242" s="241">
        <v>309700</v>
      </c>
      <c r="AB242" s="417">
        <v>66.142857142857139</v>
      </c>
      <c r="AC242" s="417">
        <v>53.666666666666664</v>
      </c>
      <c r="AD242" s="20">
        <v>55</v>
      </c>
      <c r="AE242" s="20">
        <v>7</v>
      </c>
      <c r="AF242" s="20">
        <v>463</v>
      </c>
      <c r="AG242"/>
      <c r="AH242"/>
      <c r="AI242" s="394"/>
      <c r="AJ242" s="394"/>
      <c r="AK242" s="394"/>
      <c r="AL242" s="2"/>
      <c r="AM242" s="2"/>
      <c r="AN242"/>
      <c r="AO242"/>
      <c r="AP242" s="394"/>
      <c r="AQ242" s="394"/>
      <c r="AR242" s="175"/>
      <c r="AS242" s="2"/>
      <c r="AT242" s="2"/>
      <c r="AU242"/>
      <c r="AV242" s="2"/>
      <c r="AW242" s="2"/>
      <c r="AX242" s="2"/>
      <c r="AY242" s="2"/>
      <c r="AZ242" s="2"/>
      <c r="BA242" s="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</row>
    <row r="243" spans="1:99" s="380" customFormat="1" x14ac:dyDescent="0.3">
      <c r="A243" s="21" t="s">
        <v>1428</v>
      </c>
      <c r="B243" s="21" t="s">
        <v>15</v>
      </c>
      <c r="C243" s="21" t="s">
        <v>15</v>
      </c>
      <c r="D243" s="299" t="s">
        <v>1998</v>
      </c>
      <c r="E243" s="299" t="s">
        <v>1972</v>
      </c>
      <c r="F243" s="299" t="s">
        <v>1972</v>
      </c>
      <c r="G243" s="299" t="s">
        <v>1998</v>
      </c>
      <c r="H243" s="241">
        <v>378400</v>
      </c>
      <c r="I243" s="20">
        <v>1031</v>
      </c>
      <c r="J243" s="20">
        <v>15</v>
      </c>
      <c r="K243" s="417">
        <v>68.733333333333334</v>
      </c>
      <c r="L243" s="243">
        <v>1031</v>
      </c>
      <c r="M243" s="20">
        <v>15</v>
      </c>
      <c r="N243" s="20">
        <v>68.733333333333334</v>
      </c>
      <c r="O243" s="20">
        <v>1676</v>
      </c>
      <c r="P243" s="20">
        <v>18</v>
      </c>
      <c r="Q243" s="20">
        <v>93.1</v>
      </c>
      <c r="R243" s="414">
        <v>526</v>
      </c>
      <c r="S243" s="378">
        <v>10</v>
      </c>
      <c r="T243" s="415">
        <v>52.6</v>
      </c>
      <c r="U243" s="378">
        <v>1275</v>
      </c>
      <c r="V243" s="378">
        <v>18</v>
      </c>
      <c r="W243" s="378">
        <v>70.83</v>
      </c>
      <c r="X243" s="378">
        <v>1414</v>
      </c>
      <c r="Y243" s="416">
        <v>20</v>
      </c>
      <c r="Z243" s="298"/>
      <c r="AA243" s="241">
        <v>425100</v>
      </c>
      <c r="AB243" s="417">
        <v>80.5</v>
      </c>
      <c r="AC243" s="417">
        <v>98.333333333333329</v>
      </c>
      <c r="AD243" s="20">
        <v>12</v>
      </c>
      <c r="AE243" s="20">
        <v>6</v>
      </c>
      <c r="AF243" s="20">
        <v>483</v>
      </c>
      <c r="AG243"/>
      <c r="AH243"/>
      <c r="AI243" s="394"/>
      <c r="AJ243" s="394"/>
      <c r="AK243" s="394"/>
      <c r="AL243" s="2"/>
      <c r="AM243" s="2"/>
      <c r="AN243"/>
      <c r="AO243"/>
      <c r="AP243" s="394"/>
      <c r="AQ243" s="394"/>
      <c r="AR243" s="175"/>
      <c r="AS243" s="2"/>
      <c r="AT243" s="2"/>
      <c r="AU243"/>
      <c r="AV243" s="2"/>
      <c r="AW243" s="2"/>
      <c r="AX243" s="2"/>
      <c r="AY243" s="2"/>
      <c r="AZ243" s="2"/>
      <c r="BA243" s="2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</row>
    <row r="244" spans="1:99" s="380" customFormat="1" x14ac:dyDescent="0.3">
      <c r="A244" s="21" t="s">
        <v>1429</v>
      </c>
      <c r="B244" s="21" t="s">
        <v>17</v>
      </c>
      <c r="C244" s="21" t="s">
        <v>17</v>
      </c>
      <c r="D244" s="299" t="s">
        <v>1998</v>
      </c>
      <c r="E244" s="435" t="s">
        <v>10</v>
      </c>
      <c r="F244" s="299" t="s">
        <v>1971</v>
      </c>
      <c r="G244" s="299" t="s">
        <v>38</v>
      </c>
      <c r="H244" s="241">
        <v>474800</v>
      </c>
      <c r="I244" s="20">
        <v>1896</v>
      </c>
      <c r="J244" s="20">
        <v>22</v>
      </c>
      <c r="K244" s="417">
        <v>86.181818181818187</v>
      </c>
      <c r="L244" s="243">
        <v>1896</v>
      </c>
      <c r="M244" s="20">
        <v>22</v>
      </c>
      <c r="N244" s="20">
        <v>86.181818181818187</v>
      </c>
      <c r="O244" s="20">
        <v>1890</v>
      </c>
      <c r="P244" s="20">
        <v>21</v>
      </c>
      <c r="Q244" s="20">
        <v>90</v>
      </c>
      <c r="R244" s="414">
        <v>1224</v>
      </c>
      <c r="S244" s="378">
        <v>15</v>
      </c>
      <c r="T244" s="415">
        <v>81.599999999999994</v>
      </c>
      <c r="U244" s="378">
        <v>1940</v>
      </c>
      <c r="V244" s="378">
        <v>22</v>
      </c>
      <c r="W244" s="378">
        <v>88.18</v>
      </c>
      <c r="X244" s="378">
        <v>1796</v>
      </c>
      <c r="Y244" s="416">
        <v>20</v>
      </c>
      <c r="Z244" s="298"/>
      <c r="AA244" s="241">
        <v>449200</v>
      </c>
      <c r="AB244" s="417">
        <v>82.5</v>
      </c>
      <c r="AC244" s="417">
        <v>87</v>
      </c>
      <c r="AD244" s="20">
        <v>70</v>
      </c>
      <c r="AE244" s="20">
        <v>8</v>
      </c>
      <c r="AF244" s="20">
        <v>660</v>
      </c>
      <c r="AG244"/>
      <c r="AH244"/>
      <c r="AI244" s="394"/>
      <c r="AJ244" s="394"/>
      <c r="AK244" s="394"/>
      <c r="AL244" s="2"/>
      <c r="AM244" s="2"/>
      <c r="AN244"/>
      <c r="AO244"/>
      <c r="AP244" s="394"/>
      <c r="AQ244" s="394"/>
      <c r="AR244" s="175"/>
      <c r="AS244" s="2"/>
      <c r="AT244" s="2"/>
      <c r="AU244"/>
      <c r="AV244" s="2"/>
      <c r="AW244" s="2"/>
      <c r="AX244" s="2"/>
      <c r="AY244" s="2"/>
      <c r="AZ244" s="2"/>
      <c r="BA244" s="2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</row>
    <row r="245" spans="1:99" s="380" customFormat="1" x14ac:dyDescent="0.3">
      <c r="A245" s="21" t="s">
        <v>1431</v>
      </c>
      <c r="B245" s="437" t="s">
        <v>2</v>
      </c>
      <c r="C245" s="21" t="s">
        <v>19</v>
      </c>
      <c r="D245" s="299" t="s">
        <v>38</v>
      </c>
      <c r="E245" s="299" t="s">
        <v>1972</v>
      </c>
      <c r="F245" s="299" t="s">
        <v>1972</v>
      </c>
      <c r="G245" s="299" t="s">
        <v>1998</v>
      </c>
      <c r="H245" s="241">
        <v>503100</v>
      </c>
      <c r="I245" s="20">
        <v>1462</v>
      </c>
      <c r="J245" s="20">
        <v>16</v>
      </c>
      <c r="K245" s="417">
        <v>91.375</v>
      </c>
      <c r="L245" s="243">
        <v>1462</v>
      </c>
      <c r="M245" s="20">
        <v>16</v>
      </c>
      <c r="N245" s="20">
        <v>91.375</v>
      </c>
      <c r="O245" s="20">
        <v>2141</v>
      </c>
      <c r="P245" s="20">
        <v>22</v>
      </c>
      <c r="Q245" s="20">
        <v>97.3</v>
      </c>
      <c r="R245" s="414">
        <v>929</v>
      </c>
      <c r="S245" s="378">
        <v>11</v>
      </c>
      <c r="T245" s="415">
        <v>84.5</v>
      </c>
      <c r="U245" s="378">
        <v>2252</v>
      </c>
      <c r="V245" s="378">
        <v>22</v>
      </c>
      <c r="W245" s="378">
        <v>102.36</v>
      </c>
      <c r="X245" s="378">
        <v>1863</v>
      </c>
      <c r="Y245" s="416">
        <v>21</v>
      </c>
      <c r="Z245" s="298"/>
      <c r="AA245" s="241">
        <v>631000</v>
      </c>
      <c r="AB245" s="417">
        <v>117.625</v>
      </c>
      <c r="AC245" s="417">
        <v>134</v>
      </c>
      <c r="AD245" s="20">
        <v>99</v>
      </c>
      <c r="AE245" s="20">
        <v>8</v>
      </c>
      <c r="AF245" s="20">
        <v>941</v>
      </c>
      <c r="AG245"/>
      <c r="AH245"/>
      <c r="AI245" s="394"/>
      <c r="AJ245" s="394"/>
      <c r="AK245" s="394"/>
      <c r="AL245" s="2"/>
      <c r="AM245" s="2"/>
      <c r="AN245"/>
      <c r="AO245"/>
      <c r="AP245" s="394"/>
      <c r="AQ245" s="394"/>
      <c r="AR245" s="175"/>
      <c r="AS245" s="2"/>
      <c r="AT245" s="2"/>
      <c r="AU245"/>
      <c r="AV245" s="2"/>
      <c r="AW245" s="2"/>
      <c r="AX245" s="2"/>
      <c r="AY245" s="2"/>
      <c r="AZ245" s="2"/>
      <c r="BA245" s="2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</row>
    <row r="246" spans="1:99" s="380" customFormat="1" x14ac:dyDescent="0.3">
      <c r="A246" s="21" t="s">
        <v>1012</v>
      </c>
      <c r="B246" s="21" t="s">
        <v>22</v>
      </c>
      <c r="C246" s="21" t="s">
        <v>22</v>
      </c>
      <c r="D246" s="299" t="s">
        <v>1998</v>
      </c>
      <c r="E246" s="435" t="s">
        <v>1972</v>
      </c>
      <c r="F246" s="299" t="s">
        <v>1972</v>
      </c>
      <c r="G246" s="299" t="s">
        <v>1998</v>
      </c>
      <c r="H246" s="241">
        <v>335300</v>
      </c>
      <c r="I246" s="20">
        <v>1340</v>
      </c>
      <c r="J246" s="20">
        <v>22</v>
      </c>
      <c r="K246" s="417">
        <v>60.909090909090907</v>
      </c>
      <c r="L246" s="243">
        <v>1340</v>
      </c>
      <c r="M246" s="20">
        <v>22</v>
      </c>
      <c r="N246" s="20">
        <v>60.909090909090907</v>
      </c>
      <c r="O246" s="20">
        <v>948</v>
      </c>
      <c r="P246" s="20">
        <v>18</v>
      </c>
      <c r="Q246" s="20">
        <v>52.7</v>
      </c>
      <c r="R246" s="414">
        <v>529</v>
      </c>
      <c r="S246" s="378">
        <v>9</v>
      </c>
      <c r="T246" s="415">
        <v>58.8</v>
      </c>
      <c r="U246" s="378">
        <v>40</v>
      </c>
      <c r="V246" s="378">
        <v>2</v>
      </c>
      <c r="W246" s="378">
        <v>20</v>
      </c>
      <c r="X246" s="378">
        <v>0</v>
      </c>
      <c r="Y246" s="416">
        <v>0</v>
      </c>
      <c r="Z246" s="298"/>
      <c r="AA246" s="241">
        <v>319700</v>
      </c>
      <c r="AB246" s="417">
        <v>58</v>
      </c>
      <c r="AC246" s="417">
        <v>59.333333333333336</v>
      </c>
      <c r="AD246" s="20">
        <v>78</v>
      </c>
      <c r="AE246" s="20">
        <v>8</v>
      </c>
      <c r="AF246" s="20">
        <v>464</v>
      </c>
      <c r="AG246"/>
      <c r="AH246"/>
      <c r="AI246" s="394"/>
      <c r="AJ246" s="394"/>
      <c r="AK246" s="394"/>
      <c r="AL246" s="2"/>
      <c r="AM246" s="2"/>
      <c r="AN246"/>
      <c r="AO246"/>
      <c r="AP246" s="394"/>
      <c r="AQ246" s="394"/>
      <c r="AR246" s="175"/>
      <c r="AS246" s="2"/>
      <c r="AT246" s="2"/>
      <c r="AU246"/>
      <c r="AV246" s="2"/>
      <c r="AW246" s="2"/>
      <c r="AX246" s="2"/>
      <c r="AY246" s="2"/>
      <c r="AZ246" s="2"/>
      <c r="BA246" s="2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</row>
    <row r="247" spans="1:99" s="380" customFormat="1" x14ac:dyDescent="0.3">
      <c r="A247" s="199" t="s">
        <v>1957</v>
      </c>
      <c r="B247" s="199" t="s">
        <v>12</v>
      </c>
      <c r="C247" s="199" t="s">
        <v>1020</v>
      </c>
      <c r="D247" s="441" t="s">
        <v>1020</v>
      </c>
      <c r="E247" s="441" t="s">
        <v>10</v>
      </c>
      <c r="F247" s="441" t="s">
        <v>1020</v>
      </c>
      <c r="G247" s="441" t="s">
        <v>1020</v>
      </c>
      <c r="H247" s="245">
        <v>123900</v>
      </c>
      <c r="I247" s="246" t="s">
        <v>1020</v>
      </c>
      <c r="J247" s="246" t="s">
        <v>1020</v>
      </c>
      <c r="K247" s="442" t="s">
        <v>1020</v>
      </c>
      <c r="L247" s="322" t="s">
        <v>1020</v>
      </c>
      <c r="M247" s="246" t="s">
        <v>1020</v>
      </c>
      <c r="N247" s="246" t="s">
        <v>1020</v>
      </c>
      <c r="O247" s="246" t="s">
        <v>1020</v>
      </c>
      <c r="P247" s="246" t="s">
        <v>1020</v>
      </c>
      <c r="Q247" s="246" t="s">
        <v>1020</v>
      </c>
      <c r="R247" s="443" t="s">
        <v>1020</v>
      </c>
      <c r="S247" s="444" t="s">
        <v>1020</v>
      </c>
      <c r="T247" s="445" t="s">
        <v>1020</v>
      </c>
      <c r="U247" s="444" t="s">
        <v>1020</v>
      </c>
      <c r="V247" s="444" t="s">
        <v>1020</v>
      </c>
      <c r="W247" s="444" t="s">
        <v>1020</v>
      </c>
      <c r="X247" s="444" t="s">
        <v>1020</v>
      </c>
      <c r="Y247" s="446" t="s">
        <v>1020</v>
      </c>
      <c r="Z247" s="301"/>
      <c r="AA247" s="245">
        <v>123900</v>
      </c>
      <c r="AB247" s="442">
        <v>0</v>
      </c>
      <c r="AC247" s="442">
        <v>0</v>
      </c>
      <c r="AD247" s="246">
        <v>23</v>
      </c>
      <c r="AE247" s="246">
        <v>0</v>
      </c>
      <c r="AF247" s="246">
        <v>0</v>
      </c>
      <c r="AG247"/>
      <c r="AH247"/>
      <c r="AI247" s="394"/>
      <c r="AJ247" s="394"/>
      <c r="AK247" s="394"/>
      <c r="AL247" s="2"/>
      <c r="AM247" s="2"/>
      <c r="AN247"/>
      <c r="AO247"/>
      <c r="AP247" s="394"/>
      <c r="AQ247" s="394"/>
      <c r="AR247" s="175"/>
      <c r="AS247" s="2"/>
      <c r="AT247" s="2"/>
      <c r="AU247"/>
      <c r="AV247" s="2"/>
      <c r="AW247" s="2"/>
      <c r="AX247" s="2"/>
      <c r="AY247" s="2"/>
      <c r="AZ247" s="2"/>
      <c r="BA247" s="2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</row>
    <row r="248" spans="1:99" s="380" customFormat="1" x14ac:dyDescent="0.3">
      <c r="A248" s="21" t="s">
        <v>1013</v>
      </c>
      <c r="B248" s="21" t="s">
        <v>22</v>
      </c>
      <c r="C248" s="21" t="s">
        <v>22</v>
      </c>
      <c r="D248" s="299" t="s">
        <v>1998</v>
      </c>
      <c r="E248" s="299" t="s">
        <v>1972</v>
      </c>
      <c r="F248" s="299" t="s">
        <v>1972</v>
      </c>
      <c r="G248" s="299" t="s">
        <v>1998</v>
      </c>
      <c r="H248" s="241">
        <v>295700</v>
      </c>
      <c r="I248" s="20">
        <v>537</v>
      </c>
      <c r="J248" s="20">
        <v>10</v>
      </c>
      <c r="K248" s="417">
        <v>53.7</v>
      </c>
      <c r="L248" s="243">
        <v>537</v>
      </c>
      <c r="M248" s="20">
        <v>10</v>
      </c>
      <c r="N248" s="20">
        <v>53.7</v>
      </c>
      <c r="O248" s="20">
        <v>1772</v>
      </c>
      <c r="P248" s="20">
        <v>21</v>
      </c>
      <c r="Q248" s="20">
        <v>84.4</v>
      </c>
      <c r="R248" s="414">
        <v>324</v>
      </c>
      <c r="S248" s="378">
        <v>6</v>
      </c>
      <c r="T248" s="415">
        <v>54</v>
      </c>
      <c r="U248" s="378">
        <v>1252</v>
      </c>
      <c r="V248" s="378">
        <v>20</v>
      </c>
      <c r="W248" s="378">
        <v>62.6</v>
      </c>
      <c r="X248" s="378">
        <v>0</v>
      </c>
      <c r="Y248" s="416">
        <v>0</v>
      </c>
      <c r="Z248" s="298"/>
      <c r="AA248" s="241">
        <v>295700</v>
      </c>
      <c r="AB248" s="417">
        <v>0</v>
      </c>
      <c r="AC248" s="417">
        <v>0</v>
      </c>
      <c r="AD248" s="20">
        <v>56</v>
      </c>
      <c r="AE248" s="20">
        <v>0</v>
      </c>
      <c r="AF248" s="20">
        <v>0</v>
      </c>
      <c r="AG248"/>
      <c r="AH248"/>
      <c r="AI248" s="394"/>
      <c r="AJ248" s="394"/>
      <c r="AK248" s="394"/>
      <c r="AL248" s="2"/>
      <c r="AM248" s="2"/>
      <c r="AN248"/>
      <c r="AO248"/>
      <c r="AP248" s="394"/>
      <c r="AQ248" s="394"/>
      <c r="AR248" s="175"/>
      <c r="AS248" s="2"/>
      <c r="AT248" s="2"/>
      <c r="AU248"/>
      <c r="AV248" s="2"/>
      <c r="AW248" s="2"/>
      <c r="AX248" s="2"/>
      <c r="AY248" s="2"/>
      <c r="AZ248" s="2"/>
      <c r="BA248" s="2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</row>
    <row r="249" spans="1:99" s="380" customFormat="1" x14ac:dyDescent="0.3">
      <c r="A249" s="21" t="s">
        <v>1437</v>
      </c>
      <c r="B249" s="21" t="s">
        <v>3</v>
      </c>
      <c r="C249" s="21" t="s">
        <v>3</v>
      </c>
      <c r="D249" s="299" t="s">
        <v>1998</v>
      </c>
      <c r="E249" s="435" t="s">
        <v>10</v>
      </c>
      <c r="F249" s="299" t="s">
        <v>1972</v>
      </c>
      <c r="G249" s="299" t="s">
        <v>38</v>
      </c>
      <c r="H249" s="241">
        <v>530600</v>
      </c>
      <c r="I249" s="20">
        <v>2024</v>
      </c>
      <c r="J249" s="20">
        <v>21</v>
      </c>
      <c r="K249" s="417">
        <v>96.38095238095238</v>
      </c>
      <c r="L249" s="243">
        <v>2024</v>
      </c>
      <c r="M249" s="20">
        <v>21</v>
      </c>
      <c r="N249" s="20">
        <v>96.38095238095238</v>
      </c>
      <c r="O249" s="20">
        <v>1154</v>
      </c>
      <c r="P249" s="20">
        <v>13</v>
      </c>
      <c r="Q249" s="20">
        <v>88.8</v>
      </c>
      <c r="R249" s="414">
        <v>875</v>
      </c>
      <c r="S249" s="378">
        <v>8</v>
      </c>
      <c r="T249" s="415">
        <v>109.4</v>
      </c>
      <c r="U249" s="378">
        <v>2495</v>
      </c>
      <c r="V249" s="378">
        <v>22</v>
      </c>
      <c r="W249" s="378">
        <v>113.41</v>
      </c>
      <c r="X249" s="378">
        <v>1423</v>
      </c>
      <c r="Y249" s="416">
        <v>13</v>
      </c>
      <c r="Z249" s="20"/>
      <c r="AA249" s="241">
        <v>535300</v>
      </c>
      <c r="AB249" s="417">
        <v>102.71428571428571</v>
      </c>
      <c r="AC249" s="417">
        <v>104.33333333333333</v>
      </c>
      <c r="AD249" s="20">
        <v>125</v>
      </c>
      <c r="AE249" s="20">
        <v>7</v>
      </c>
      <c r="AF249" s="20">
        <v>719</v>
      </c>
      <c r="AG249"/>
      <c r="AH249"/>
      <c r="AI249" s="394"/>
      <c r="AJ249" s="394"/>
      <c r="AK249" s="394"/>
      <c r="AL249" s="2"/>
      <c r="AM249" s="2"/>
      <c r="AN249"/>
      <c r="AO249"/>
      <c r="AP249" s="394"/>
      <c r="AQ249" s="394"/>
      <c r="AR249" s="175"/>
      <c r="AS249" s="2"/>
      <c r="AT249" s="2"/>
      <c r="AU249"/>
      <c r="AV249" s="2"/>
      <c r="AW249" s="2"/>
      <c r="AX249" s="2"/>
      <c r="AY249" s="2"/>
      <c r="AZ249" s="2"/>
      <c r="BA249" s="2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</row>
    <row r="250" spans="1:99" s="380" customFormat="1" x14ac:dyDescent="0.3">
      <c r="A250" s="199" t="s">
        <v>1574</v>
      </c>
      <c r="B250" s="199" t="s">
        <v>25</v>
      </c>
      <c r="C250" s="199" t="s">
        <v>25</v>
      </c>
      <c r="D250" s="441" t="s">
        <v>1998</v>
      </c>
      <c r="E250" s="435" t="s">
        <v>1972</v>
      </c>
      <c r="F250" s="441" t="s">
        <v>10</v>
      </c>
      <c r="G250" s="441" t="s">
        <v>38</v>
      </c>
      <c r="H250" s="245">
        <v>175400</v>
      </c>
      <c r="I250" s="246">
        <v>91</v>
      </c>
      <c r="J250" s="246">
        <v>2</v>
      </c>
      <c r="K250" s="442">
        <v>45.5</v>
      </c>
      <c r="L250" s="322">
        <v>91</v>
      </c>
      <c r="M250" s="246">
        <v>2</v>
      </c>
      <c r="N250" s="246">
        <v>45.5</v>
      </c>
      <c r="O250" s="246">
        <v>0</v>
      </c>
      <c r="P250" s="246">
        <v>0</v>
      </c>
      <c r="Q250" s="246">
        <v>0</v>
      </c>
      <c r="R250" s="443">
        <v>0</v>
      </c>
      <c r="S250" s="444">
        <v>0</v>
      </c>
      <c r="T250" s="445">
        <v>0</v>
      </c>
      <c r="U250" s="444">
        <v>0</v>
      </c>
      <c r="V250" s="444">
        <v>0</v>
      </c>
      <c r="W250" s="444">
        <v>0</v>
      </c>
      <c r="X250" s="444">
        <v>0</v>
      </c>
      <c r="Y250" s="446">
        <v>0</v>
      </c>
      <c r="Z250" s="372"/>
      <c r="AA250" s="245">
        <v>175400</v>
      </c>
      <c r="AB250" s="442">
        <v>30.5</v>
      </c>
      <c r="AC250" s="442">
        <v>30.5</v>
      </c>
      <c r="AD250" s="246">
        <v>38</v>
      </c>
      <c r="AE250" s="246">
        <v>2</v>
      </c>
      <c r="AF250" s="246">
        <v>61</v>
      </c>
      <c r="AG250"/>
      <c r="AH250"/>
      <c r="AI250" s="394"/>
      <c r="AJ250" s="394"/>
      <c r="AK250" s="394"/>
      <c r="AL250" s="2"/>
      <c r="AM250" s="2"/>
      <c r="AN250"/>
      <c r="AO250"/>
      <c r="AP250" s="394"/>
      <c r="AQ250" s="394"/>
      <c r="AR250" s="175"/>
      <c r="AS250" s="2"/>
      <c r="AT250" s="2"/>
      <c r="AU250"/>
      <c r="AV250" s="2"/>
      <c r="AW250" s="2"/>
      <c r="AX250" s="2"/>
      <c r="AY250" s="2"/>
      <c r="AZ250" s="2"/>
      <c r="BA250" s="2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</row>
    <row r="251" spans="1:99" s="380" customFormat="1" x14ac:dyDescent="0.3">
      <c r="A251" s="199" t="s">
        <v>1959</v>
      </c>
      <c r="B251" s="199" t="s">
        <v>15</v>
      </c>
      <c r="C251" s="199" t="s">
        <v>1020</v>
      </c>
      <c r="D251" s="441" t="s">
        <v>1020</v>
      </c>
      <c r="E251" s="441" t="s">
        <v>10</v>
      </c>
      <c r="F251" s="441" t="s">
        <v>1020</v>
      </c>
      <c r="G251" s="441" t="s">
        <v>1020</v>
      </c>
      <c r="H251" s="245">
        <v>189300</v>
      </c>
      <c r="I251" s="246" t="s">
        <v>1020</v>
      </c>
      <c r="J251" s="246" t="s">
        <v>1020</v>
      </c>
      <c r="K251" s="442" t="s">
        <v>1020</v>
      </c>
      <c r="L251" s="322" t="s">
        <v>1020</v>
      </c>
      <c r="M251" s="246" t="s">
        <v>1020</v>
      </c>
      <c r="N251" s="246" t="s">
        <v>1020</v>
      </c>
      <c r="O251" s="246" t="s">
        <v>1020</v>
      </c>
      <c r="P251" s="246" t="s">
        <v>1020</v>
      </c>
      <c r="Q251" s="246" t="s">
        <v>1020</v>
      </c>
      <c r="R251" s="443" t="s">
        <v>1020</v>
      </c>
      <c r="S251" s="444" t="s">
        <v>1020</v>
      </c>
      <c r="T251" s="445" t="s">
        <v>1020</v>
      </c>
      <c r="U251" s="444" t="s">
        <v>1020</v>
      </c>
      <c r="V251" s="444" t="s">
        <v>1020</v>
      </c>
      <c r="W251" s="444" t="s">
        <v>1020</v>
      </c>
      <c r="X251" s="444" t="s">
        <v>1020</v>
      </c>
      <c r="Y251" s="446" t="s">
        <v>1020</v>
      </c>
      <c r="Z251" s="372"/>
      <c r="AA251" s="245">
        <v>189300</v>
      </c>
      <c r="AB251" s="442">
        <v>0</v>
      </c>
      <c r="AC251" s="442">
        <v>0</v>
      </c>
      <c r="AD251" s="246">
        <v>36</v>
      </c>
      <c r="AE251" s="246">
        <v>0</v>
      </c>
      <c r="AF251" s="246">
        <v>0</v>
      </c>
      <c r="AG251"/>
      <c r="AH251"/>
      <c r="AI251" s="394"/>
      <c r="AJ251" s="394"/>
      <c r="AK251" s="394"/>
      <c r="AL251" s="2"/>
      <c r="AM251" s="2"/>
      <c r="AN251"/>
      <c r="AO251"/>
      <c r="AP251" s="394"/>
      <c r="AQ251" s="394"/>
      <c r="AR251" s="175"/>
      <c r="AS251" s="2"/>
      <c r="AT251" s="2"/>
      <c r="AU251"/>
      <c r="AV251" s="2"/>
      <c r="AW251" s="2"/>
      <c r="AX251" s="2"/>
      <c r="AY251" s="2"/>
      <c r="AZ251" s="2"/>
      <c r="BA251" s="2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</row>
    <row r="252" spans="1:99" s="380" customFormat="1" x14ac:dyDescent="0.3">
      <c r="A252" s="199" t="s">
        <v>1701</v>
      </c>
      <c r="B252" s="199" t="s">
        <v>17</v>
      </c>
      <c r="C252" s="199" t="s">
        <v>17</v>
      </c>
      <c r="D252" s="441" t="s">
        <v>1998</v>
      </c>
      <c r="E252" s="435" t="s">
        <v>1972</v>
      </c>
      <c r="F252" s="441" t="s">
        <v>10</v>
      </c>
      <c r="G252" s="441" t="s">
        <v>38</v>
      </c>
      <c r="H252" s="245">
        <v>123900</v>
      </c>
      <c r="I252" s="246">
        <v>26</v>
      </c>
      <c r="J252" s="246">
        <v>1</v>
      </c>
      <c r="K252" s="442">
        <v>26</v>
      </c>
      <c r="L252" s="322">
        <v>26</v>
      </c>
      <c r="M252" s="246">
        <v>1</v>
      </c>
      <c r="N252" s="246">
        <v>26</v>
      </c>
      <c r="O252" s="246">
        <v>0</v>
      </c>
      <c r="P252" s="246">
        <v>0</v>
      </c>
      <c r="Q252" s="246">
        <v>0</v>
      </c>
      <c r="R252" s="443">
        <v>0</v>
      </c>
      <c r="S252" s="444">
        <v>0</v>
      </c>
      <c r="T252" s="445">
        <v>0</v>
      </c>
      <c r="U252" s="444">
        <v>0</v>
      </c>
      <c r="V252" s="444">
        <v>0</v>
      </c>
      <c r="W252" s="444">
        <v>0</v>
      </c>
      <c r="X252" s="444">
        <v>0</v>
      </c>
      <c r="Y252" s="446">
        <v>0</v>
      </c>
      <c r="Z252" s="372"/>
      <c r="AA252" s="245">
        <v>123900</v>
      </c>
      <c r="AB252" s="442">
        <v>13</v>
      </c>
      <c r="AC252" s="442">
        <v>13</v>
      </c>
      <c r="AD252" s="246">
        <v>34</v>
      </c>
      <c r="AE252" s="246">
        <v>1</v>
      </c>
      <c r="AF252" s="246">
        <v>13</v>
      </c>
      <c r="AG252"/>
      <c r="AH252"/>
      <c r="AI252" s="394"/>
      <c r="AJ252" s="394"/>
      <c r="AK252" s="394"/>
      <c r="AL252" s="2"/>
      <c r="AM252" s="2"/>
      <c r="AN252"/>
      <c r="AO252"/>
      <c r="AP252" s="394"/>
      <c r="AQ252" s="394"/>
      <c r="AR252" s="175"/>
      <c r="AS252" s="2"/>
      <c r="AT252" s="2"/>
      <c r="AU252"/>
      <c r="AV252" s="2"/>
      <c r="AW252" s="2"/>
      <c r="AX252" s="2"/>
      <c r="AY252" s="2"/>
      <c r="AZ252" s="2"/>
      <c r="BA252" s="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</row>
    <row r="253" spans="1:99" s="380" customFormat="1" x14ac:dyDescent="0.3">
      <c r="A253" s="21" t="s">
        <v>1438</v>
      </c>
      <c r="B253" s="437" t="s">
        <v>22</v>
      </c>
      <c r="C253" s="21" t="s">
        <v>16</v>
      </c>
      <c r="D253" s="299" t="s">
        <v>38</v>
      </c>
      <c r="E253" s="435" t="s">
        <v>1972</v>
      </c>
      <c r="F253" s="299" t="s">
        <v>1971</v>
      </c>
      <c r="G253" s="299" t="s">
        <v>38</v>
      </c>
      <c r="H253" s="241">
        <v>272500</v>
      </c>
      <c r="I253" s="20">
        <v>594</v>
      </c>
      <c r="J253" s="20">
        <v>12</v>
      </c>
      <c r="K253" s="417">
        <v>49.5</v>
      </c>
      <c r="L253" s="243">
        <v>594</v>
      </c>
      <c r="M253" s="20">
        <v>12</v>
      </c>
      <c r="N253" s="20">
        <v>49.5</v>
      </c>
      <c r="O253" s="20">
        <v>950</v>
      </c>
      <c r="P253" s="20">
        <v>16</v>
      </c>
      <c r="Q253" s="20">
        <v>59.4</v>
      </c>
      <c r="R253" s="414">
        <v>518</v>
      </c>
      <c r="S253" s="378">
        <v>8</v>
      </c>
      <c r="T253" s="415">
        <v>64.8</v>
      </c>
      <c r="U253" s="378">
        <v>1614</v>
      </c>
      <c r="V253" s="378">
        <v>22</v>
      </c>
      <c r="W253" s="378">
        <v>73.36</v>
      </c>
      <c r="X253" s="378">
        <v>1027</v>
      </c>
      <c r="Y253" s="416">
        <v>17</v>
      </c>
      <c r="Z253" s="20"/>
      <c r="AA253" s="241">
        <v>290100</v>
      </c>
      <c r="AB253" s="417">
        <v>55.5</v>
      </c>
      <c r="AC253" s="417">
        <v>59.333333333333336</v>
      </c>
      <c r="AD253" s="20">
        <v>42</v>
      </c>
      <c r="AE253" s="20">
        <v>6</v>
      </c>
      <c r="AF253" s="20">
        <v>333</v>
      </c>
      <c r="AG253"/>
      <c r="AH253"/>
      <c r="AI253" s="394"/>
      <c r="AJ253" s="394"/>
      <c r="AK253" s="394"/>
      <c r="AL253" s="2"/>
      <c r="AM253" s="2"/>
      <c r="AN253"/>
      <c r="AO253"/>
      <c r="AP253" s="394"/>
      <c r="AQ253" s="394"/>
      <c r="AR253" s="175"/>
      <c r="AS253" s="2"/>
      <c r="AT253" s="2"/>
      <c r="AU253"/>
      <c r="AV253" s="2"/>
      <c r="AW253" s="2"/>
      <c r="AX253" s="2"/>
      <c r="AY253" s="2"/>
      <c r="AZ253" s="2"/>
      <c r="BA253" s="2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</row>
    <row r="254" spans="1:99" s="380" customFormat="1" x14ac:dyDescent="0.3">
      <c r="A254" s="199" t="s">
        <v>1702</v>
      </c>
      <c r="B254" s="199" t="s">
        <v>13</v>
      </c>
      <c r="C254" s="199" t="s">
        <v>13</v>
      </c>
      <c r="D254" s="441" t="s">
        <v>1998</v>
      </c>
      <c r="E254" s="441" t="s">
        <v>10</v>
      </c>
      <c r="F254" s="441" t="s">
        <v>10</v>
      </c>
      <c r="G254" s="441" t="s">
        <v>1998</v>
      </c>
      <c r="H254" s="245">
        <v>187900</v>
      </c>
      <c r="I254" s="246">
        <v>128</v>
      </c>
      <c r="J254" s="246">
        <v>3</v>
      </c>
      <c r="K254" s="442">
        <v>42.666666666666664</v>
      </c>
      <c r="L254" s="322">
        <v>128</v>
      </c>
      <c r="M254" s="246">
        <v>3</v>
      </c>
      <c r="N254" s="246">
        <v>42.666666666666664</v>
      </c>
      <c r="O254" s="246">
        <v>0</v>
      </c>
      <c r="P254" s="246">
        <v>0</v>
      </c>
      <c r="Q254" s="246">
        <v>0</v>
      </c>
      <c r="R254" s="443">
        <v>0</v>
      </c>
      <c r="S254" s="444">
        <v>0</v>
      </c>
      <c r="T254" s="445">
        <v>0</v>
      </c>
      <c r="U254" s="444">
        <v>0</v>
      </c>
      <c r="V254" s="444">
        <v>0</v>
      </c>
      <c r="W254" s="444">
        <v>0</v>
      </c>
      <c r="X254" s="444">
        <v>0</v>
      </c>
      <c r="Y254" s="446">
        <v>0</v>
      </c>
      <c r="Z254" s="372"/>
      <c r="AA254" s="245">
        <v>187900</v>
      </c>
      <c r="AB254" s="442">
        <v>37</v>
      </c>
      <c r="AC254" s="442">
        <v>37</v>
      </c>
      <c r="AD254" s="246">
        <v>35</v>
      </c>
      <c r="AE254" s="246">
        <v>1</v>
      </c>
      <c r="AF254" s="246">
        <v>37</v>
      </c>
      <c r="AG254"/>
      <c r="AH254"/>
      <c r="AI254" s="394"/>
      <c r="AJ254" s="394"/>
      <c r="AK254" s="394"/>
      <c r="AL254" s="2"/>
      <c r="AM254" s="2"/>
      <c r="AN254"/>
      <c r="AO254"/>
      <c r="AP254" s="394"/>
      <c r="AQ254" s="394"/>
      <c r="AR254" s="175"/>
      <c r="AS254" s="2"/>
      <c r="AT254" s="2"/>
      <c r="AU254"/>
      <c r="AV254" s="2"/>
      <c r="AW254" s="2"/>
      <c r="AX254" s="2"/>
      <c r="AY254" s="2"/>
      <c r="AZ254" s="2"/>
      <c r="BA254" s="2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</row>
    <row r="255" spans="1:99" s="380" customFormat="1" x14ac:dyDescent="0.3">
      <c r="A255" s="21" t="s">
        <v>1439</v>
      </c>
      <c r="B255" s="21" t="s">
        <v>18</v>
      </c>
      <c r="C255" s="21" t="s">
        <v>18</v>
      </c>
      <c r="D255" s="299" t="s">
        <v>1998</v>
      </c>
      <c r="E255" s="299" t="s">
        <v>1971</v>
      </c>
      <c r="F255" s="299" t="s">
        <v>1971</v>
      </c>
      <c r="G255" s="299" t="s">
        <v>1998</v>
      </c>
      <c r="H255" s="241">
        <v>498100</v>
      </c>
      <c r="I255" s="20">
        <v>1900</v>
      </c>
      <c r="J255" s="20">
        <v>21</v>
      </c>
      <c r="K255" s="417">
        <v>90.476190476190482</v>
      </c>
      <c r="L255" s="243">
        <v>1900</v>
      </c>
      <c r="M255" s="20">
        <v>21</v>
      </c>
      <c r="N255" s="20">
        <v>90.476190476190482</v>
      </c>
      <c r="O255" s="20">
        <v>1669</v>
      </c>
      <c r="P255" s="20">
        <v>19</v>
      </c>
      <c r="Q255" s="20">
        <v>87.8</v>
      </c>
      <c r="R255" s="414">
        <v>1131</v>
      </c>
      <c r="S255" s="378">
        <v>15</v>
      </c>
      <c r="T255" s="415">
        <v>75.400000000000006</v>
      </c>
      <c r="U255" s="378">
        <v>1067</v>
      </c>
      <c r="V255" s="378">
        <v>15</v>
      </c>
      <c r="W255" s="378">
        <v>71.13</v>
      </c>
      <c r="X255" s="378">
        <v>1866</v>
      </c>
      <c r="Y255" s="416">
        <v>22</v>
      </c>
      <c r="Z255" s="20"/>
      <c r="AA255" s="241">
        <v>387400</v>
      </c>
      <c r="AB255" s="417">
        <v>70</v>
      </c>
      <c r="AC255" s="417">
        <v>62.666666666666664</v>
      </c>
      <c r="AD255" s="20">
        <v>92</v>
      </c>
      <c r="AE255" s="20">
        <v>7</v>
      </c>
      <c r="AF255" s="20">
        <v>490</v>
      </c>
      <c r="AG255"/>
      <c r="AH255"/>
      <c r="AI255" s="394"/>
      <c r="AJ255" s="394"/>
      <c r="AK255" s="394"/>
      <c r="AL255" s="2"/>
      <c r="AM255" s="2"/>
      <c r="AN255"/>
      <c r="AO255"/>
      <c r="AP255" s="394"/>
      <c r="AQ255" s="394"/>
      <c r="AR255" s="175"/>
      <c r="AS255" s="2"/>
      <c r="AT255" s="2"/>
      <c r="AU255"/>
      <c r="AV255" s="2"/>
      <c r="AW255" s="2"/>
      <c r="AX255" s="2"/>
      <c r="AY255" s="2"/>
      <c r="AZ255" s="2"/>
      <c r="BA255" s="2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</row>
    <row r="256" spans="1:99" s="380" customFormat="1" x14ac:dyDescent="0.3">
      <c r="A256" s="199" t="s">
        <v>1704</v>
      </c>
      <c r="B256" s="199" t="s">
        <v>17</v>
      </c>
      <c r="C256" s="199" t="s">
        <v>17</v>
      </c>
      <c r="D256" s="441" t="s">
        <v>1998</v>
      </c>
      <c r="E256" s="441" t="s">
        <v>1971</v>
      </c>
      <c r="F256" s="441" t="s">
        <v>1971</v>
      </c>
      <c r="G256" s="441" t="s">
        <v>1998</v>
      </c>
      <c r="H256" s="245">
        <v>123900</v>
      </c>
      <c r="I256" s="246">
        <v>0</v>
      </c>
      <c r="J256" s="246">
        <v>0</v>
      </c>
      <c r="K256" s="442" t="s">
        <v>1020</v>
      </c>
      <c r="L256" s="322">
        <v>0</v>
      </c>
      <c r="M256" s="246">
        <v>0</v>
      </c>
      <c r="N256" s="246">
        <v>0</v>
      </c>
      <c r="O256" s="246">
        <v>0</v>
      </c>
      <c r="P256" s="246">
        <v>0</v>
      </c>
      <c r="Q256" s="246">
        <v>0</v>
      </c>
      <c r="R256" s="443">
        <v>0</v>
      </c>
      <c r="S256" s="444">
        <v>0</v>
      </c>
      <c r="T256" s="445">
        <v>0</v>
      </c>
      <c r="U256" s="444">
        <v>0</v>
      </c>
      <c r="V256" s="444">
        <v>0</v>
      </c>
      <c r="W256" s="444">
        <v>0</v>
      </c>
      <c r="X256" s="444">
        <v>0</v>
      </c>
      <c r="Y256" s="446">
        <v>0</v>
      </c>
      <c r="Z256" s="372"/>
      <c r="AA256" s="245">
        <v>123900</v>
      </c>
      <c r="AB256" s="442">
        <v>45.5</v>
      </c>
      <c r="AC256" s="442">
        <v>45.5</v>
      </c>
      <c r="AD256" s="246">
        <v>-21</v>
      </c>
      <c r="AE256" s="246">
        <v>2</v>
      </c>
      <c r="AF256" s="246">
        <v>91</v>
      </c>
      <c r="AG256"/>
      <c r="AH256"/>
      <c r="AI256" s="394"/>
      <c r="AJ256" s="394"/>
      <c r="AK256" s="394"/>
      <c r="AL256" s="2"/>
      <c r="AM256" s="2"/>
      <c r="AN256"/>
      <c r="AO256"/>
      <c r="AP256" s="394"/>
      <c r="AQ256" s="394"/>
      <c r="AR256" s="175"/>
      <c r="AS256" s="2"/>
      <c r="AT256" s="2"/>
      <c r="AU256"/>
      <c r="AV256" s="2"/>
      <c r="AW256" s="2"/>
      <c r="AX256" s="2"/>
      <c r="AY256" s="2"/>
      <c r="AZ256" s="2"/>
      <c r="BA256" s="2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</row>
    <row r="257" spans="1:99" s="380" customFormat="1" x14ac:dyDescent="0.3">
      <c r="A257" s="21" t="s">
        <v>1441</v>
      </c>
      <c r="B257" s="21" t="s">
        <v>21</v>
      </c>
      <c r="C257" s="21" t="s">
        <v>21</v>
      </c>
      <c r="D257" s="299" t="s">
        <v>1998</v>
      </c>
      <c r="E257" s="299" t="s">
        <v>10</v>
      </c>
      <c r="F257" s="299" t="s">
        <v>10</v>
      </c>
      <c r="G257" s="299" t="s">
        <v>1998</v>
      </c>
      <c r="H257" s="241">
        <v>533500</v>
      </c>
      <c r="I257" s="20">
        <v>1938</v>
      </c>
      <c r="J257" s="20">
        <v>20</v>
      </c>
      <c r="K257" s="417">
        <v>96.9</v>
      </c>
      <c r="L257" s="243">
        <v>1938</v>
      </c>
      <c r="M257" s="20">
        <v>20</v>
      </c>
      <c r="N257" s="20">
        <v>96.9</v>
      </c>
      <c r="O257" s="20">
        <v>1000</v>
      </c>
      <c r="P257" s="20">
        <v>12</v>
      </c>
      <c r="Q257" s="20">
        <v>83.3</v>
      </c>
      <c r="R257" s="414">
        <v>1593</v>
      </c>
      <c r="S257" s="378">
        <v>16</v>
      </c>
      <c r="T257" s="415">
        <v>99.6</v>
      </c>
      <c r="U257" s="378">
        <v>1699</v>
      </c>
      <c r="V257" s="378">
        <v>21</v>
      </c>
      <c r="W257" s="378">
        <v>80.900000000000006</v>
      </c>
      <c r="X257" s="378">
        <v>644</v>
      </c>
      <c r="Y257" s="416">
        <v>7</v>
      </c>
      <c r="Z257" s="298"/>
      <c r="AA257" s="241">
        <v>533000</v>
      </c>
      <c r="AB257" s="417">
        <v>94.714285714285708</v>
      </c>
      <c r="AC257" s="417">
        <v>94</v>
      </c>
      <c r="AD257" s="20">
        <v>135</v>
      </c>
      <c r="AE257" s="20">
        <v>7</v>
      </c>
      <c r="AF257" s="20">
        <v>663</v>
      </c>
      <c r="AG257"/>
      <c r="AH257"/>
      <c r="AI257" s="394"/>
      <c r="AJ257" s="394"/>
      <c r="AK257" s="394"/>
      <c r="AL257" s="2"/>
      <c r="AM257" s="2"/>
      <c r="AN257"/>
      <c r="AO257"/>
      <c r="AP257" s="394"/>
      <c r="AQ257" s="394"/>
      <c r="AR257" s="175"/>
      <c r="AS257" s="2"/>
      <c r="AT257" s="2"/>
      <c r="AU257"/>
      <c r="AV257" s="2"/>
      <c r="AW257" s="2"/>
      <c r="AX257" s="2"/>
      <c r="AY257" s="2"/>
      <c r="AZ257" s="2"/>
      <c r="BA257" s="2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</row>
    <row r="258" spans="1:99" s="380" customFormat="1" x14ac:dyDescent="0.3">
      <c r="A258" s="199" t="s">
        <v>1015</v>
      </c>
      <c r="B258" s="199" t="s">
        <v>16</v>
      </c>
      <c r="C258" s="199" t="s">
        <v>1020</v>
      </c>
      <c r="D258" s="441" t="s">
        <v>1020</v>
      </c>
      <c r="E258" s="441" t="s">
        <v>1971</v>
      </c>
      <c r="F258" s="441" t="s">
        <v>1020</v>
      </c>
      <c r="G258" s="441" t="s">
        <v>1020</v>
      </c>
      <c r="H258" s="245">
        <v>117300</v>
      </c>
      <c r="I258" s="246" t="s">
        <v>1020</v>
      </c>
      <c r="J258" s="246" t="s">
        <v>1020</v>
      </c>
      <c r="K258" s="442" t="s">
        <v>1020</v>
      </c>
      <c r="L258" s="322" t="s">
        <v>1020</v>
      </c>
      <c r="M258" s="246" t="s">
        <v>1020</v>
      </c>
      <c r="N258" s="246" t="s">
        <v>1020</v>
      </c>
      <c r="O258" s="246" t="s">
        <v>1020</v>
      </c>
      <c r="P258" s="246" t="s">
        <v>1020</v>
      </c>
      <c r="Q258" s="246" t="s">
        <v>1020</v>
      </c>
      <c r="R258" s="443" t="s">
        <v>1020</v>
      </c>
      <c r="S258" s="444" t="s">
        <v>1020</v>
      </c>
      <c r="T258" s="445" t="s">
        <v>1020</v>
      </c>
      <c r="U258" s="444" t="s">
        <v>1020</v>
      </c>
      <c r="V258" s="444" t="s">
        <v>1020</v>
      </c>
      <c r="W258" s="444" t="s">
        <v>1020</v>
      </c>
      <c r="X258" s="444" t="s">
        <v>1020</v>
      </c>
      <c r="Y258" s="446" t="s">
        <v>1020</v>
      </c>
      <c r="Z258" s="246"/>
      <c r="AA258" s="245">
        <v>117300</v>
      </c>
      <c r="AB258" s="442">
        <v>51.5</v>
      </c>
      <c r="AC258" s="442">
        <v>51.5</v>
      </c>
      <c r="AD258" s="246">
        <v>-37</v>
      </c>
      <c r="AE258" s="246">
        <v>2</v>
      </c>
      <c r="AF258" s="246">
        <v>103</v>
      </c>
      <c r="AG258"/>
      <c r="AH258"/>
      <c r="AI258" s="394"/>
      <c r="AJ258" s="394"/>
      <c r="AK258" s="394"/>
      <c r="AL258" s="2"/>
      <c r="AM258" s="2"/>
      <c r="AN258"/>
      <c r="AO258"/>
      <c r="AP258" s="394"/>
      <c r="AQ258" s="394"/>
      <c r="AR258" s="175"/>
      <c r="AS258" s="2"/>
      <c r="AT258" s="2"/>
      <c r="AU258"/>
      <c r="AV258" s="2"/>
      <c r="AW258" s="2"/>
      <c r="AX258" s="2"/>
      <c r="AY258" s="2"/>
      <c r="AZ258" s="2"/>
      <c r="BA258" s="2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</row>
    <row r="259" spans="1:99" s="380" customFormat="1" x14ac:dyDescent="0.3">
      <c r="A259" s="21" t="s">
        <v>1016</v>
      </c>
      <c r="B259" s="21" t="s">
        <v>26</v>
      </c>
      <c r="C259" s="21" t="s">
        <v>26</v>
      </c>
      <c r="D259" s="299" t="s">
        <v>1998</v>
      </c>
      <c r="E259" s="299" t="s">
        <v>10</v>
      </c>
      <c r="F259" s="299" t="s">
        <v>10</v>
      </c>
      <c r="G259" s="299" t="s">
        <v>1998</v>
      </c>
      <c r="H259" s="241">
        <v>610900</v>
      </c>
      <c r="I259" s="20">
        <v>2219</v>
      </c>
      <c r="J259" s="20">
        <v>20</v>
      </c>
      <c r="K259" s="417">
        <v>110.95</v>
      </c>
      <c r="L259" s="243">
        <v>2219</v>
      </c>
      <c r="M259" s="20">
        <v>20</v>
      </c>
      <c r="N259" s="20">
        <v>110.95</v>
      </c>
      <c r="O259" s="20">
        <v>2575</v>
      </c>
      <c r="P259" s="20">
        <v>22</v>
      </c>
      <c r="Q259" s="20">
        <v>117</v>
      </c>
      <c r="R259" s="414">
        <v>1719</v>
      </c>
      <c r="S259" s="378">
        <v>17</v>
      </c>
      <c r="T259" s="415">
        <v>101.1</v>
      </c>
      <c r="U259" s="378">
        <v>1912</v>
      </c>
      <c r="V259" s="378">
        <v>22</v>
      </c>
      <c r="W259" s="378">
        <v>86.91</v>
      </c>
      <c r="X259" s="378">
        <v>0</v>
      </c>
      <c r="Y259" s="416">
        <v>0</v>
      </c>
      <c r="Z259" s="20"/>
      <c r="AA259" s="241">
        <v>615100</v>
      </c>
      <c r="AB259" s="417">
        <v>114.25</v>
      </c>
      <c r="AC259" s="417">
        <v>117.66666666666667</v>
      </c>
      <c r="AD259" s="20">
        <v>125</v>
      </c>
      <c r="AE259" s="20">
        <v>4</v>
      </c>
      <c r="AF259" s="20">
        <v>457</v>
      </c>
      <c r="AG259"/>
      <c r="AH259"/>
      <c r="AI259" s="394"/>
      <c r="AJ259" s="394"/>
      <c r="AK259" s="394"/>
      <c r="AL259" s="2"/>
      <c r="AM259" s="2"/>
      <c r="AN259"/>
      <c r="AO259"/>
      <c r="AP259" s="394"/>
      <c r="AQ259" s="394"/>
      <c r="AR259" s="175"/>
      <c r="AS259" s="2"/>
      <c r="AT259" s="2"/>
      <c r="AU259"/>
      <c r="AV259" s="2"/>
      <c r="AW259" s="2"/>
      <c r="AX259" s="2"/>
      <c r="AY259" s="2"/>
      <c r="AZ259" s="2"/>
      <c r="BA259" s="2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</row>
    <row r="260" spans="1:99" s="380" customFormat="1" x14ac:dyDescent="0.3">
      <c r="A260" s="21" t="s">
        <v>1727</v>
      </c>
      <c r="B260" s="21" t="s">
        <v>41</v>
      </c>
      <c r="C260" s="21" t="s">
        <v>41</v>
      </c>
      <c r="D260" s="299" t="s">
        <v>1998</v>
      </c>
      <c r="E260" s="435" t="s">
        <v>1971</v>
      </c>
      <c r="F260" s="299" t="s">
        <v>1971</v>
      </c>
      <c r="G260" s="299" t="s">
        <v>1998</v>
      </c>
      <c r="H260" s="241">
        <v>303200</v>
      </c>
      <c r="I260" s="20">
        <v>881</v>
      </c>
      <c r="J260" s="20">
        <v>16</v>
      </c>
      <c r="K260" s="417">
        <v>55.0625</v>
      </c>
      <c r="L260" s="243">
        <v>881</v>
      </c>
      <c r="M260" s="20">
        <v>16</v>
      </c>
      <c r="N260" s="20">
        <v>55.0625</v>
      </c>
      <c r="O260" s="20">
        <v>0</v>
      </c>
      <c r="P260" s="20">
        <v>0</v>
      </c>
      <c r="Q260" s="20">
        <v>0</v>
      </c>
      <c r="R260" s="414">
        <v>0</v>
      </c>
      <c r="S260" s="378">
        <v>0</v>
      </c>
      <c r="T260" s="415">
        <v>0</v>
      </c>
      <c r="U260" s="378">
        <v>0</v>
      </c>
      <c r="V260" s="378">
        <v>0</v>
      </c>
      <c r="W260" s="378">
        <v>0</v>
      </c>
      <c r="X260" s="378">
        <v>0</v>
      </c>
      <c r="Y260" s="416">
        <v>0</v>
      </c>
      <c r="Z260" s="298"/>
      <c r="AA260" s="241">
        <v>372800</v>
      </c>
      <c r="AB260" s="417">
        <v>72.625</v>
      </c>
      <c r="AC260" s="417">
        <v>80.666666666666671</v>
      </c>
      <c r="AD260" s="20">
        <v>30</v>
      </c>
      <c r="AE260" s="20">
        <v>8</v>
      </c>
      <c r="AF260" s="20">
        <v>581</v>
      </c>
      <c r="AG260"/>
      <c r="AH260"/>
      <c r="AI260" s="394"/>
      <c r="AJ260" s="394"/>
      <c r="AK260" s="394"/>
      <c r="AL260" s="2"/>
      <c r="AM260" s="2"/>
      <c r="AN260"/>
      <c r="AO260"/>
      <c r="AP260" s="394"/>
      <c r="AQ260" s="394"/>
      <c r="AR260" s="175"/>
      <c r="AS260" s="2"/>
      <c r="AT260" s="2"/>
      <c r="AU260"/>
      <c r="AV260" s="2"/>
      <c r="AW260" s="2"/>
      <c r="AX260" s="2"/>
      <c r="AY260" s="2"/>
      <c r="AZ260" s="2"/>
      <c r="BA260" s="2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</row>
    <row r="261" spans="1:99" s="380" customFormat="1" x14ac:dyDescent="0.3">
      <c r="A261" s="21" t="s">
        <v>1447</v>
      </c>
      <c r="B261" s="21" t="s">
        <v>19</v>
      </c>
      <c r="C261" s="21" t="s">
        <v>19</v>
      </c>
      <c r="D261" s="299" t="s">
        <v>1998</v>
      </c>
      <c r="E261" s="435" t="s">
        <v>1972</v>
      </c>
      <c r="F261" s="299" t="s">
        <v>10</v>
      </c>
      <c r="G261" s="299" t="s">
        <v>38</v>
      </c>
      <c r="H261" s="300">
        <v>469200</v>
      </c>
      <c r="I261" s="20">
        <v>1875</v>
      </c>
      <c r="J261" s="20">
        <v>22</v>
      </c>
      <c r="K261" s="417">
        <v>85.227272727272734</v>
      </c>
      <c r="L261" s="243">
        <v>1875</v>
      </c>
      <c r="M261" s="20">
        <v>22</v>
      </c>
      <c r="N261" s="20">
        <v>85.227272727272734</v>
      </c>
      <c r="O261" s="20">
        <v>2046</v>
      </c>
      <c r="P261" s="20">
        <v>22</v>
      </c>
      <c r="Q261" s="20">
        <v>93</v>
      </c>
      <c r="R261" s="414">
        <v>534</v>
      </c>
      <c r="S261" s="378">
        <v>7</v>
      </c>
      <c r="T261" s="415">
        <v>76.3</v>
      </c>
      <c r="U261" s="378">
        <v>4</v>
      </c>
      <c r="V261" s="378">
        <v>1</v>
      </c>
      <c r="W261" s="378">
        <v>4</v>
      </c>
      <c r="X261" s="378">
        <v>2302</v>
      </c>
      <c r="Y261" s="416">
        <v>22</v>
      </c>
      <c r="Z261" s="298"/>
      <c r="AA261" s="241">
        <v>383200</v>
      </c>
      <c r="AB261" s="417">
        <v>74.142857142857139</v>
      </c>
      <c r="AC261" s="417">
        <v>49.666666666666664</v>
      </c>
      <c r="AD261" s="20">
        <v>147</v>
      </c>
      <c r="AE261" s="20">
        <v>7</v>
      </c>
      <c r="AF261" s="20">
        <v>519</v>
      </c>
      <c r="AG261"/>
      <c r="AH261"/>
      <c r="AI261" s="394"/>
      <c r="AJ261" s="394"/>
      <c r="AK261" s="394"/>
      <c r="AL261" s="2"/>
      <c r="AM261" s="2"/>
      <c r="AN261"/>
      <c r="AO261"/>
      <c r="AP261" s="394"/>
      <c r="AQ261" s="394"/>
      <c r="AR261" s="175"/>
      <c r="AS261" s="2"/>
      <c r="AT261" s="2"/>
      <c r="AU261"/>
      <c r="AV261" s="2"/>
      <c r="AW261" s="2"/>
      <c r="AX261" s="2"/>
      <c r="AY261" s="2"/>
      <c r="AZ261" s="2"/>
      <c r="BA261" s="2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</row>
    <row r="262" spans="1:99" s="380" customFormat="1" x14ac:dyDescent="0.3">
      <c r="A262" s="21" t="s">
        <v>1708</v>
      </c>
      <c r="B262" s="21" t="s">
        <v>20</v>
      </c>
      <c r="C262" s="21" t="s">
        <v>20</v>
      </c>
      <c r="D262" s="299" t="s">
        <v>1998</v>
      </c>
      <c r="E262" s="299" t="s">
        <v>10</v>
      </c>
      <c r="F262" s="299" t="s">
        <v>10</v>
      </c>
      <c r="G262" s="299" t="s">
        <v>1998</v>
      </c>
      <c r="H262" s="241">
        <v>351200</v>
      </c>
      <c r="I262" s="20">
        <v>893</v>
      </c>
      <c r="J262" s="20">
        <v>14</v>
      </c>
      <c r="K262" s="417">
        <v>63.785714285714285</v>
      </c>
      <c r="L262" s="243">
        <v>893</v>
      </c>
      <c r="M262" s="20">
        <v>14</v>
      </c>
      <c r="N262" s="20">
        <v>63.785714285714285</v>
      </c>
      <c r="O262" s="20">
        <v>0</v>
      </c>
      <c r="P262" s="20">
        <v>0</v>
      </c>
      <c r="Q262" s="20">
        <v>0</v>
      </c>
      <c r="R262" s="414">
        <v>0</v>
      </c>
      <c r="S262" s="378">
        <v>0</v>
      </c>
      <c r="T262" s="415">
        <v>0</v>
      </c>
      <c r="U262" s="378">
        <v>0</v>
      </c>
      <c r="V262" s="378">
        <v>0</v>
      </c>
      <c r="W262" s="378">
        <v>0</v>
      </c>
      <c r="X262" s="378">
        <v>0</v>
      </c>
      <c r="Y262" s="416">
        <v>0</v>
      </c>
      <c r="Z262" s="280"/>
      <c r="AA262" s="241">
        <v>381500</v>
      </c>
      <c r="AB262" s="417">
        <v>76.285714285714292</v>
      </c>
      <c r="AC262" s="417">
        <v>64.666666666666671</v>
      </c>
      <c r="AD262" s="20">
        <v>90</v>
      </c>
      <c r="AE262" s="20">
        <v>7</v>
      </c>
      <c r="AF262" s="20">
        <v>534</v>
      </c>
      <c r="AG262"/>
      <c r="AH262"/>
      <c r="AI262" s="394"/>
      <c r="AJ262" s="394"/>
      <c r="AK262" s="394"/>
      <c r="AL262" s="2"/>
      <c r="AM262" s="2"/>
      <c r="AN262"/>
      <c r="AO262"/>
      <c r="AP262" s="394"/>
      <c r="AQ262" s="394"/>
      <c r="AR262" s="175"/>
      <c r="AS262" s="2"/>
      <c r="AT262" s="2"/>
      <c r="AU262"/>
      <c r="AV262" s="2"/>
      <c r="AW262" s="2"/>
      <c r="AX262" s="2"/>
      <c r="AY262" s="2"/>
      <c r="AZ262" s="2"/>
      <c r="BA262" s="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</row>
    <row r="263" spans="1:99" s="380" customFormat="1" x14ac:dyDescent="0.3">
      <c r="A263" s="199" t="s">
        <v>1964</v>
      </c>
      <c r="B263" s="199" t="s">
        <v>22</v>
      </c>
      <c r="C263" s="199" t="s">
        <v>1020</v>
      </c>
      <c r="D263" s="441" t="s">
        <v>1020</v>
      </c>
      <c r="E263" s="441" t="s">
        <v>10</v>
      </c>
      <c r="F263" s="441" t="s">
        <v>1020</v>
      </c>
      <c r="G263" s="441" t="s">
        <v>1020</v>
      </c>
      <c r="H263" s="245">
        <v>193800</v>
      </c>
      <c r="I263" s="246" t="s">
        <v>1020</v>
      </c>
      <c r="J263" s="246" t="s">
        <v>1020</v>
      </c>
      <c r="K263" s="442" t="s">
        <v>1020</v>
      </c>
      <c r="L263" s="322" t="s">
        <v>1020</v>
      </c>
      <c r="M263" s="246" t="s">
        <v>1020</v>
      </c>
      <c r="N263" s="246" t="s">
        <v>1020</v>
      </c>
      <c r="O263" s="246" t="s">
        <v>1020</v>
      </c>
      <c r="P263" s="246" t="s">
        <v>1020</v>
      </c>
      <c r="Q263" s="246" t="s">
        <v>1020</v>
      </c>
      <c r="R263" s="443" t="s">
        <v>1020</v>
      </c>
      <c r="S263" s="444" t="s">
        <v>1020</v>
      </c>
      <c r="T263" s="445" t="s">
        <v>1020</v>
      </c>
      <c r="U263" s="444" t="s">
        <v>1020</v>
      </c>
      <c r="V263" s="444" t="s">
        <v>1020</v>
      </c>
      <c r="W263" s="444" t="s">
        <v>1020</v>
      </c>
      <c r="X263" s="444" t="s">
        <v>1020</v>
      </c>
      <c r="Y263" s="446" t="s">
        <v>1020</v>
      </c>
      <c r="Z263" s="301"/>
      <c r="AA263" s="245">
        <v>193800</v>
      </c>
      <c r="AB263" s="442">
        <v>0</v>
      </c>
      <c r="AC263" s="442">
        <v>0</v>
      </c>
      <c r="AD263" s="246">
        <v>37</v>
      </c>
      <c r="AE263" s="246">
        <v>0</v>
      </c>
      <c r="AF263" s="246">
        <v>0</v>
      </c>
      <c r="AG263"/>
      <c r="AH263"/>
      <c r="AI263" s="394"/>
      <c r="AJ263" s="394"/>
      <c r="AK263" s="394"/>
      <c r="AL263" s="2"/>
      <c r="AM263" s="2"/>
      <c r="AN263"/>
      <c r="AO263"/>
      <c r="AP263" s="394"/>
      <c r="AQ263" s="394"/>
      <c r="AR263" s="175"/>
      <c r="AS263" s="2"/>
      <c r="AT263" s="2"/>
      <c r="AU263"/>
      <c r="AV263" s="2"/>
      <c r="AW263" s="2"/>
      <c r="AX263" s="2"/>
      <c r="AY263" s="2"/>
      <c r="AZ263" s="2"/>
      <c r="BA263" s="2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</row>
    <row r="264" spans="1:99" s="380" customFormat="1" x14ac:dyDescent="0.3">
      <c r="A264" s="21" t="s">
        <v>1448</v>
      </c>
      <c r="B264" s="21" t="s">
        <v>24</v>
      </c>
      <c r="C264" s="21" t="s">
        <v>24</v>
      </c>
      <c r="D264" s="299" t="s">
        <v>1998</v>
      </c>
      <c r="E264" s="299" t="s">
        <v>10</v>
      </c>
      <c r="F264" s="299" t="s">
        <v>10</v>
      </c>
      <c r="G264" s="299" t="s">
        <v>1998</v>
      </c>
      <c r="H264" s="241">
        <v>532700</v>
      </c>
      <c r="I264" s="20">
        <v>2032</v>
      </c>
      <c r="J264" s="20">
        <v>21</v>
      </c>
      <c r="K264" s="417">
        <v>96.761904761904759</v>
      </c>
      <c r="L264" s="243">
        <v>2032</v>
      </c>
      <c r="M264" s="20">
        <v>21</v>
      </c>
      <c r="N264" s="20">
        <v>96.761904761904759</v>
      </c>
      <c r="O264" s="20">
        <v>826</v>
      </c>
      <c r="P264" s="20">
        <v>12</v>
      </c>
      <c r="Q264" s="20">
        <v>68.8</v>
      </c>
      <c r="R264" s="414">
        <v>67</v>
      </c>
      <c r="S264" s="378">
        <v>2</v>
      </c>
      <c r="T264" s="415">
        <v>33.5</v>
      </c>
      <c r="U264" s="378">
        <v>0</v>
      </c>
      <c r="V264" s="378">
        <v>0</v>
      </c>
      <c r="W264" s="378">
        <v>0</v>
      </c>
      <c r="X264" s="378">
        <v>0</v>
      </c>
      <c r="Y264" s="416">
        <v>0</v>
      </c>
      <c r="Z264" s="280"/>
      <c r="AA264" s="241">
        <v>488300</v>
      </c>
      <c r="AB264" s="417">
        <v>94</v>
      </c>
      <c r="AC264" s="417">
        <v>94</v>
      </c>
      <c r="AD264" s="20">
        <v>55</v>
      </c>
      <c r="AE264" s="20">
        <v>8</v>
      </c>
      <c r="AF264" s="20">
        <v>752</v>
      </c>
      <c r="AG264"/>
      <c r="AH264"/>
      <c r="AI264" s="394"/>
      <c r="AJ264" s="394"/>
      <c r="AK264" s="394"/>
      <c r="AL264" s="2"/>
      <c r="AM264" s="2"/>
      <c r="AN264"/>
      <c r="AO264"/>
      <c r="AP264" s="394"/>
      <c r="AQ264" s="394"/>
      <c r="AR264" s="175"/>
      <c r="AS264" s="2"/>
      <c r="AT264" s="2"/>
      <c r="AU264"/>
      <c r="AV264" s="2"/>
      <c r="AW264" s="2"/>
      <c r="AX264" s="2"/>
      <c r="AY264" s="2"/>
      <c r="AZ264" s="2"/>
      <c r="BA264" s="2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</row>
    <row r="265" spans="1:99" s="380" customFormat="1" x14ac:dyDescent="0.3">
      <c r="A265" s="199" t="s">
        <v>1709</v>
      </c>
      <c r="B265" s="199" t="s">
        <v>24</v>
      </c>
      <c r="C265" s="199" t="s">
        <v>24</v>
      </c>
      <c r="D265" s="441" t="s">
        <v>1998</v>
      </c>
      <c r="E265" s="435" t="s">
        <v>1972</v>
      </c>
      <c r="F265" s="441" t="s">
        <v>10</v>
      </c>
      <c r="G265" s="441" t="s">
        <v>38</v>
      </c>
      <c r="H265" s="245">
        <v>123900</v>
      </c>
      <c r="I265" s="246">
        <v>0</v>
      </c>
      <c r="J265" s="246">
        <v>0</v>
      </c>
      <c r="K265" s="442" t="s">
        <v>1020</v>
      </c>
      <c r="L265" s="322">
        <v>0</v>
      </c>
      <c r="M265" s="246">
        <v>0</v>
      </c>
      <c r="N265" s="246">
        <v>0</v>
      </c>
      <c r="O265" s="246">
        <v>0</v>
      </c>
      <c r="P265" s="246">
        <v>0</v>
      </c>
      <c r="Q265" s="246">
        <v>0</v>
      </c>
      <c r="R265" s="443">
        <v>0</v>
      </c>
      <c r="S265" s="444">
        <v>0</v>
      </c>
      <c r="T265" s="445">
        <v>0</v>
      </c>
      <c r="U265" s="444">
        <v>0</v>
      </c>
      <c r="V265" s="444">
        <v>0</v>
      </c>
      <c r="W265" s="444">
        <v>0</v>
      </c>
      <c r="X265" s="444">
        <v>0</v>
      </c>
      <c r="Y265" s="446">
        <v>0</v>
      </c>
      <c r="Z265" s="246"/>
      <c r="AA265" s="245">
        <v>123900</v>
      </c>
      <c r="AB265" s="442">
        <v>37</v>
      </c>
      <c r="AC265" s="442">
        <v>37</v>
      </c>
      <c r="AD265" s="246">
        <v>10</v>
      </c>
      <c r="AE265" s="246">
        <v>1</v>
      </c>
      <c r="AF265" s="246">
        <v>37</v>
      </c>
      <c r="AG265"/>
      <c r="AH265"/>
      <c r="AI265" s="394"/>
      <c r="AJ265" s="394"/>
      <c r="AK265" s="394"/>
      <c r="AL265" s="2"/>
      <c r="AM265" s="2"/>
      <c r="AN265"/>
      <c r="AO265"/>
      <c r="AP265" s="394"/>
      <c r="AQ265" s="394"/>
      <c r="AR265" s="175"/>
      <c r="AS265" s="2"/>
      <c r="AT265" s="2"/>
      <c r="AU265"/>
      <c r="AV265" s="2"/>
      <c r="AW265" s="2"/>
      <c r="AX265" s="2"/>
      <c r="AY265" s="2"/>
      <c r="AZ265" s="2"/>
      <c r="BA265" s="2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</row>
    <row r="266" spans="1:99" s="380" customFormat="1" x14ac:dyDescent="0.3">
      <c r="A266" s="21" t="s">
        <v>1581</v>
      </c>
      <c r="B266" s="21" t="s">
        <v>19</v>
      </c>
      <c r="C266" s="21" t="s">
        <v>19</v>
      </c>
      <c r="D266" s="299" t="s">
        <v>1998</v>
      </c>
      <c r="E266" s="435" t="s">
        <v>10</v>
      </c>
      <c r="F266" s="299" t="s">
        <v>9</v>
      </c>
      <c r="G266" s="299" t="s">
        <v>38</v>
      </c>
      <c r="H266" s="241">
        <v>344100</v>
      </c>
      <c r="I266" s="20">
        <v>625</v>
      </c>
      <c r="J266" s="20">
        <v>10</v>
      </c>
      <c r="K266" s="417">
        <v>62.5</v>
      </c>
      <c r="L266" s="243">
        <v>625</v>
      </c>
      <c r="M266" s="20">
        <v>10</v>
      </c>
      <c r="N266" s="20">
        <v>62.5</v>
      </c>
      <c r="O266" s="20">
        <v>0</v>
      </c>
      <c r="P266" s="20">
        <v>0</v>
      </c>
      <c r="Q266" s="20">
        <v>0</v>
      </c>
      <c r="R266" s="414">
        <v>0</v>
      </c>
      <c r="S266" s="378">
        <v>0</v>
      </c>
      <c r="T266" s="415">
        <v>0</v>
      </c>
      <c r="U266" s="378">
        <v>0</v>
      </c>
      <c r="V266" s="378">
        <v>0</v>
      </c>
      <c r="W266" s="378">
        <v>0</v>
      </c>
      <c r="X266" s="378">
        <v>0</v>
      </c>
      <c r="Y266" s="416">
        <v>0</v>
      </c>
      <c r="Z266" s="298"/>
      <c r="AA266" s="241">
        <v>344100</v>
      </c>
      <c r="AB266" s="417">
        <v>31.5</v>
      </c>
      <c r="AC266" s="417">
        <v>31.5</v>
      </c>
      <c r="AD266" s="20">
        <v>132</v>
      </c>
      <c r="AE266" s="20">
        <v>2</v>
      </c>
      <c r="AF266" s="20">
        <v>63</v>
      </c>
      <c r="AG266"/>
      <c r="AH266"/>
      <c r="AI266" s="394"/>
      <c r="AJ266" s="394"/>
      <c r="AK266" s="394"/>
      <c r="AL266" s="2"/>
      <c r="AM266" s="2"/>
      <c r="AN266"/>
      <c r="AO266"/>
      <c r="AP266" s="394"/>
      <c r="AQ266" s="394"/>
      <c r="AR266" s="175"/>
      <c r="AS266" s="2"/>
      <c r="AT266" s="2"/>
      <c r="AU266"/>
      <c r="AV266" s="2"/>
      <c r="AW266" s="2"/>
      <c r="AX266" s="2"/>
      <c r="AY266" s="2"/>
      <c r="AZ266" s="2"/>
      <c r="BA266" s="2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</row>
    <row r="267" spans="1:99" s="380" customFormat="1" x14ac:dyDescent="0.3">
      <c r="A267" s="21" t="s">
        <v>1710</v>
      </c>
      <c r="B267" s="21" t="s">
        <v>25</v>
      </c>
      <c r="C267" s="21" t="s">
        <v>25</v>
      </c>
      <c r="D267" s="299" t="s">
        <v>1998</v>
      </c>
      <c r="E267" s="299" t="s">
        <v>1972</v>
      </c>
      <c r="F267" s="299" t="s">
        <v>1972</v>
      </c>
      <c r="G267" s="299" t="s">
        <v>1998</v>
      </c>
      <c r="H267" s="241">
        <v>328700</v>
      </c>
      <c r="I267" s="20">
        <v>779</v>
      </c>
      <c r="J267" s="20">
        <v>13</v>
      </c>
      <c r="K267" s="417">
        <v>59.92307692307692</v>
      </c>
      <c r="L267" s="243">
        <v>779</v>
      </c>
      <c r="M267" s="20">
        <v>13</v>
      </c>
      <c r="N267" s="20">
        <v>59.92307692307692</v>
      </c>
      <c r="O267" s="20">
        <v>255</v>
      </c>
      <c r="P267" s="20">
        <v>5</v>
      </c>
      <c r="Q267" s="20">
        <v>51</v>
      </c>
      <c r="R267" s="414">
        <v>0</v>
      </c>
      <c r="S267" s="378">
        <v>0</v>
      </c>
      <c r="T267" s="415">
        <v>0</v>
      </c>
      <c r="U267" s="378">
        <v>0</v>
      </c>
      <c r="V267" s="378">
        <v>0</v>
      </c>
      <c r="W267" s="378">
        <v>0</v>
      </c>
      <c r="X267" s="378">
        <v>0</v>
      </c>
      <c r="Y267" s="416">
        <v>0</v>
      </c>
      <c r="Z267" s="298"/>
      <c r="AA267" s="241">
        <v>268800</v>
      </c>
      <c r="AB267" s="417">
        <v>45.2</v>
      </c>
      <c r="AC267" s="417">
        <v>54.666666666666664</v>
      </c>
      <c r="AD267" s="20">
        <v>26</v>
      </c>
      <c r="AE267" s="20">
        <v>5</v>
      </c>
      <c r="AF267" s="20">
        <v>226</v>
      </c>
      <c r="AG267"/>
      <c r="AH267"/>
      <c r="AI267" s="394"/>
      <c r="AJ267" s="394"/>
      <c r="AK267" s="394"/>
      <c r="AL267" s="2"/>
      <c r="AM267" s="2"/>
      <c r="AN267"/>
      <c r="AO267"/>
      <c r="AP267" s="394"/>
      <c r="AQ267" s="394"/>
      <c r="AR267" s="175"/>
      <c r="AS267" s="2"/>
      <c r="AT267" s="2"/>
      <c r="AU267"/>
      <c r="AV267" s="2"/>
      <c r="AW267" s="2"/>
      <c r="AX267" s="2"/>
      <c r="AY267" s="2"/>
      <c r="AZ267" s="2"/>
      <c r="BA267" s="2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</row>
    <row r="268" spans="1:99" s="380" customFormat="1" x14ac:dyDescent="0.3">
      <c r="A268" s="21" t="s">
        <v>1456</v>
      </c>
      <c r="B268" s="21" t="s">
        <v>19</v>
      </c>
      <c r="C268" s="21" t="s">
        <v>19</v>
      </c>
      <c r="D268" s="299" t="s">
        <v>1998</v>
      </c>
      <c r="E268" s="435" t="s">
        <v>1971</v>
      </c>
      <c r="F268" s="299" t="s">
        <v>1971</v>
      </c>
      <c r="G268" s="299" t="s">
        <v>1998</v>
      </c>
      <c r="H268" s="241">
        <v>573800</v>
      </c>
      <c r="I268" s="20">
        <v>1549</v>
      </c>
      <c r="J268" s="20">
        <v>18</v>
      </c>
      <c r="K268" s="417">
        <v>86.055555555555557</v>
      </c>
      <c r="L268" s="243">
        <v>1549</v>
      </c>
      <c r="M268" s="20">
        <v>18</v>
      </c>
      <c r="N268" s="20">
        <v>86.055555555555557</v>
      </c>
      <c r="O268" s="20">
        <v>1385</v>
      </c>
      <c r="P268" s="20">
        <v>15</v>
      </c>
      <c r="Q268" s="20">
        <v>92.3</v>
      </c>
      <c r="R268" s="414">
        <v>1777</v>
      </c>
      <c r="S268" s="378">
        <v>17</v>
      </c>
      <c r="T268" s="415">
        <v>104.5</v>
      </c>
      <c r="U268" s="378">
        <v>1780</v>
      </c>
      <c r="V268" s="378">
        <v>16</v>
      </c>
      <c r="W268" s="378">
        <v>111.25</v>
      </c>
      <c r="X268" s="378">
        <v>2197</v>
      </c>
      <c r="Y268" s="416">
        <v>22</v>
      </c>
      <c r="Z268" s="298"/>
      <c r="AA268" s="241">
        <v>449100</v>
      </c>
      <c r="AB268" s="417">
        <v>79.714285714285708</v>
      </c>
      <c r="AC268" s="417">
        <v>93</v>
      </c>
      <c r="AD268" s="20">
        <v>46</v>
      </c>
      <c r="AE268" s="20">
        <v>7</v>
      </c>
      <c r="AF268" s="20">
        <v>558</v>
      </c>
      <c r="AG268"/>
      <c r="AH268"/>
      <c r="AI268" s="394"/>
      <c r="AJ268" s="394"/>
      <c r="AK268" s="394"/>
      <c r="AL268" s="2"/>
      <c r="AM268" s="2"/>
      <c r="AN268"/>
      <c r="AO268"/>
      <c r="AP268" s="394"/>
      <c r="AQ268" s="394"/>
      <c r="AR268" s="175"/>
      <c r="AS268" s="2"/>
      <c r="AT268" s="2"/>
      <c r="AU268"/>
      <c r="AV268" s="2"/>
      <c r="AW268" s="2"/>
      <c r="AX268" s="2"/>
      <c r="AY268" s="2"/>
      <c r="AZ268" s="2"/>
      <c r="BA268" s="2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</row>
    <row r="269" spans="1:99" s="380" customFormat="1" x14ac:dyDescent="0.3">
      <c r="A269" s="199" t="s">
        <v>1711</v>
      </c>
      <c r="B269" s="199" t="s">
        <v>18</v>
      </c>
      <c r="C269" s="199" t="s">
        <v>18</v>
      </c>
      <c r="D269" s="441" t="s">
        <v>1998</v>
      </c>
      <c r="E269" s="435" t="s">
        <v>1972</v>
      </c>
      <c r="F269" s="441" t="s">
        <v>10</v>
      </c>
      <c r="G269" s="441" t="s">
        <v>38</v>
      </c>
      <c r="H269" s="245">
        <v>123900</v>
      </c>
      <c r="I269" s="246">
        <v>0</v>
      </c>
      <c r="J269" s="246">
        <v>0</v>
      </c>
      <c r="K269" s="442" t="s">
        <v>1020</v>
      </c>
      <c r="L269" s="322">
        <v>0</v>
      </c>
      <c r="M269" s="246">
        <v>0</v>
      </c>
      <c r="N269" s="246">
        <v>0</v>
      </c>
      <c r="O269" s="246">
        <v>0</v>
      </c>
      <c r="P269" s="246">
        <v>0</v>
      </c>
      <c r="Q269" s="246">
        <v>0</v>
      </c>
      <c r="R269" s="443">
        <v>0</v>
      </c>
      <c r="S269" s="444">
        <v>0</v>
      </c>
      <c r="T269" s="445">
        <v>0</v>
      </c>
      <c r="U269" s="444">
        <v>0</v>
      </c>
      <c r="V269" s="444">
        <v>0</v>
      </c>
      <c r="W269" s="444">
        <v>0</v>
      </c>
      <c r="X269" s="444">
        <v>0</v>
      </c>
      <c r="Y269" s="446">
        <v>0</v>
      </c>
      <c r="Z269" s="448"/>
      <c r="AA269" s="245">
        <v>123900</v>
      </c>
      <c r="AB269" s="442">
        <v>2</v>
      </c>
      <c r="AC269" s="442">
        <v>2</v>
      </c>
      <c r="AD269" s="246">
        <v>45</v>
      </c>
      <c r="AE269" s="246">
        <v>1</v>
      </c>
      <c r="AF269" s="246">
        <v>2</v>
      </c>
      <c r="AG269"/>
      <c r="AH269"/>
      <c r="AI269" s="394"/>
      <c r="AJ269" s="394"/>
      <c r="AK269" s="394"/>
      <c r="AL269" s="2"/>
      <c r="AM269" s="2"/>
      <c r="AN269"/>
      <c r="AO269"/>
      <c r="AP269" s="394"/>
      <c r="AQ269" s="394"/>
      <c r="AR269" s="175"/>
      <c r="AS269" s="2"/>
      <c r="AT269" s="2"/>
      <c r="AU269"/>
      <c r="AV269" s="2"/>
      <c r="AW269" s="2"/>
      <c r="AX269" s="2"/>
      <c r="AY269" s="2"/>
      <c r="AZ269" s="2"/>
      <c r="BA269" s="2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</row>
    <row r="270" spans="1:99" s="380" customFormat="1" x14ac:dyDescent="0.3">
      <c r="A270" s="21" t="s">
        <v>1457</v>
      </c>
      <c r="B270" s="437" t="s">
        <v>25</v>
      </c>
      <c r="C270" s="21" t="s">
        <v>3</v>
      </c>
      <c r="D270" s="299" t="s">
        <v>38</v>
      </c>
      <c r="E270" s="299" t="s">
        <v>1971</v>
      </c>
      <c r="F270" s="299" t="s">
        <v>1971</v>
      </c>
      <c r="G270" s="299" t="s">
        <v>1998</v>
      </c>
      <c r="H270" s="241">
        <v>304400</v>
      </c>
      <c r="I270" s="20">
        <v>1209</v>
      </c>
      <c r="J270" s="20">
        <v>21</v>
      </c>
      <c r="K270" s="417">
        <v>57.571428571428569</v>
      </c>
      <c r="L270" s="243">
        <v>1209</v>
      </c>
      <c r="M270" s="20">
        <v>21</v>
      </c>
      <c r="N270" s="20">
        <v>57.571428571428569</v>
      </c>
      <c r="O270" s="20">
        <v>1464</v>
      </c>
      <c r="P270" s="20">
        <v>19</v>
      </c>
      <c r="Q270" s="20">
        <v>77.099999999999994</v>
      </c>
      <c r="R270" s="414">
        <v>1432</v>
      </c>
      <c r="S270" s="378">
        <v>17</v>
      </c>
      <c r="T270" s="415">
        <v>84.2</v>
      </c>
      <c r="U270" s="378">
        <v>498</v>
      </c>
      <c r="V270" s="378">
        <v>9</v>
      </c>
      <c r="W270" s="378">
        <v>55.33</v>
      </c>
      <c r="X270" s="378">
        <v>1139</v>
      </c>
      <c r="Y270" s="416">
        <v>14</v>
      </c>
      <c r="Z270" s="298"/>
      <c r="AA270" s="241">
        <v>389700</v>
      </c>
      <c r="AB270" s="417">
        <v>72.5</v>
      </c>
      <c r="AC270" s="417">
        <v>86.333333333333329</v>
      </c>
      <c r="AD270" s="20">
        <v>52</v>
      </c>
      <c r="AE270" s="20">
        <v>8</v>
      </c>
      <c r="AF270" s="20">
        <v>580</v>
      </c>
      <c r="AG270"/>
      <c r="AH270"/>
      <c r="AI270" s="394"/>
      <c r="AJ270" s="394"/>
      <c r="AK270" s="394"/>
      <c r="AL270" s="2"/>
      <c r="AM270" s="2"/>
      <c r="AN270"/>
      <c r="AO270"/>
      <c r="AP270" s="394"/>
      <c r="AQ270" s="394"/>
      <c r="AR270" s="175"/>
      <c r="AS270" s="2"/>
      <c r="AT270" s="2"/>
      <c r="AU270"/>
      <c r="AV270" s="2"/>
      <c r="AW270" s="2"/>
      <c r="AX270" s="2"/>
      <c r="AY270" s="2"/>
      <c r="AZ270" s="2"/>
      <c r="BA270" s="2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</row>
    <row r="271" spans="1:99" s="380" customFormat="1" x14ac:dyDescent="0.3">
      <c r="A271" s="21" t="s">
        <v>1457</v>
      </c>
      <c r="B271" s="21" t="s">
        <v>3</v>
      </c>
      <c r="C271" s="21" t="s">
        <v>3</v>
      </c>
      <c r="D271" s="299" t="s">
        <v>1998</v>
      </c>
      <c r="E271" s="435" t="s">
        <v>1971</v>
      </c>
      <c r="F271" s="299" t="s">
        <v>1971</v>
      </c>
      <c r="G271" s="299" t="s">
        <v>1998</v>
      </c>
      <c r="H271" s="241">
        <v>317000</v>
      </c>
      <c r="I271" s="20">
        <v>1209</v>
      </c>
      <c r="J271" s="20">
        <v>21</v>
      </c>
      <c r="K271" s="417">
        <v>57.571428571428569</v>
      </c>
      <c r="L271" s="243">
        <v>1209</v>
      </c>
      <c r="M271" s="20">
        <v>21</v>
      </c>
      <c r="N271" s="20">
        <v>57.571428571428569</v>
      </c>
      <c r="O271" s="20">
        <v>1464</v>
      </c>
      <c r="P271" s="20">
        <v>19</v>
      </c>
      <c r="Q271" s="20">
        <v>77.099999999999994</v>
      </c>
      <c r="R271" s="414">
        <v>1432</v>
      </c>
      <c r="S271" s="378">
        <v>17</v>
      </c>
      <c r="T271" s="415">
        <v>84.2</v>
      </c>
      <c r="U271" s="378">
        <v>498</v>
      </c>
      <c r="V271" s="378">
        <v>9</v>
      </c>
      <c r="W271" s="378">
        <v>55.33</v>
      </c>
      <c r="X271" s="378">
        <v>1139</v>
      </c>
      <c r="Y271" s="416">
        <v>14</v>
      </c>
      <c r="Z271" s="280"/>
      <c r="AA271" s="241">
        <v>389700</v>
      </c>
      <c r="AB271" s="417">
        <v>72.5</v>
      </c>
      <c r="AC271" s="417">
        <v>86.333333333333329</v>
      </c>
      <c r="AD271" s="20">
        <v>52</v>
      </c>
      <c r="AE271" s="20">
        <v>8</v>
      </c>
      <c r="AF271" s="20">
        <v>580</v>
      </c>
      <c r="AG271"/>
      <c r="AH271"/>
      <c r="AI271" s="394"/>
      <c r="AJ271" s="394"/>
      <c r="AK271" s="394"/>
      <c r="AL271" s="2"/>
      <c r="AM271" s="2"/>
      <c r="AN271"/>
      <c r="AO271"/>
      <c r="AP271" s="394"/>
      <c r="AQ271" s="394"/>
      <c r="AR271" s="175"/>
      <c r="AS271" s="2"/>
      <c r="AT271" s="2"/>
      <c r="AU271"/>
      <c r="AV271" s="2"/>
      <c r="AW271" s="2"/>
      <c r="AX271" s="2"/>
      <c r="AY271" s="2"/>
      <c r="AZ271" s="2"/>
      <c r="BA271" s="2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</row>
    <row r="272" spans="1:99" s="380" customFormat="1" x14ac:dyDescent="0.3">
      <c r="A272" s="199" t="s">
        <v>1966</v>
      </c>
      <c r="B272" s="199" t="s">
        <v>16</v>
      </c>
      <c r="C272" s="199" t="s">
        <v>1020</v>
      </c>
      <c r="D272" s="441" t="s">
        <v>1020</v>
      </c>
      <c r="E272" s="441" t="s">
        <v>10</v>
      </c>
      <c r="F272" s="441" t="s">
        <v>1020</v>
      </c>
      <c r="G272" s="441" t="s">
        <v>1020</v>
      </c>
      <c r="H272" s="245">
        <v>102400</v>
      </c>
      <c r="I272" s="246" t="s">
        <v>1020</v>
      </c>
      <c r="J272" s="246" t="s">
        <v>1020</v>
      </c>
      <c r="K272" s="442" t="s">
        <v>1020</v>
      </c>
      <c r="L272" s="322" t="s">
        <v>1020</v>
      </c>
      <c r="M272" s="246" t="s">
        <v>1020</v>
      </c>
      <c r="N272" s="246" t="s">
        <v>1020</v>
      </c>
      <c r="O272" s="246" t="s">
        <v>1020</v>
      </c>
      <c r="P272" s="246" t="s">
        <v>1020</v>
      </c>
      <c r="Q272" s="246" t="s">
        <v>1020</v>
      </c>
      <c r="R272" s="443" t="s">
        <v>1020</v>
      </c>
      <c r="S272" s="444" t="s">
        <v>1020</v>
      </c>
      <c r="T272" s="445" t="s">
        <v>1020</v>
      </c>
      <c r="U272" s="444" t="s">
        <v>1020</v>
      </c>
      <c r="V272" s="444" t="s">
        <v>1020</v>
      </c>
      <c r="W272" s="444" t="s">
        <v>1020</v>
      </c>
      <c r="X272" s="444" t="s">
        <v>1020</v>
      </c>
      <c r="Y272" s="446" t="s">
        <v>1020</v>
      </c>
      <c r="Z272" s="301"/>
      <c r="AA272" s="245">
        <v>102400</v>
      </c>
      <c r="AB272" s="442">
        <v>0</v>
      </c>
      <c r="AC272" s="442">
        <v>0</v>
      </c>
      <c r="AD272" s="246">
        <v>19</v>
      </c>
      <c r="AE272" s="246">
        <v>0</v>
      </c>
      <c r="AF272" s="246">
        <v>0</v>
      </c>
      <c r="AG272"/>
      <c r="AH272"/>
      <c r="AI272" s="394"/>
      <c r="AJ272" s="394"/>
      <c r="AK272" s="394"/>
      <c r="AL272" s="2"/>
      <c r="AM272" s="2"/>
      <c r="AN272"/>
      <c r="AO272"/>
      <c r="AP272" s="394"/>
      <c r="AQ272" s="394"/>
      <c r="AR272" s="175"/>
      <c r="AS272" s="2"/>
      <c r="AT272" s="2"/>
      <c r="AU272"/>
      <c r="AV272" s="2"/>
      <c r="AW272" s="2"/>
      <c r="AX272" s="2"/>
      <c r="AY272" s="2"/>
      <c r="AZ272" s="2"/>
      <c r="BA272" s="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</row>
    <row r="273" spans="1:99" s="380" customFormat="1" x14ac:dyDescent="0.3">
      <c r="A273" s="199" t="s">
        <v>1713</v>
      </c>
      <c r="B273" s="199" t="s">
        <v>18</v>
      </c>
      <c r="C273" s="199" t="s">
        <v>18</v>
      </c>
      <c r="D273" s="441" t="s">
        <v>1998</v>
      </c>
      <c r="E273" s="435" t="s">
        <v>1972</v>
      </c>
      <c r="F273" s="441" t="s">
        <v>10</v>
      </c>
      <c r="G273" s="441" t="s">
        <v>38</v>
      </c>
      <c r="H273" s="245">
        <v>123900</v>
      </c>
      <c r="I273" s="246">
        <v>0</v>
      </c>
      <c r="J273" s="246">
        <v>0</v>
      </c>
      <c r="K273" s="442" t="s">
        <v>1020</v>
      </c>
      <c r="L273" s="322">
        <v>0</v>
      </c>
      <c r="M273" s="246">
        <v>0</v>
      </c>
      <c r="N273" s="246">
        <v>0</v>
      </c>
      <c r="O273" s="246">
        <v>0</v>
      </c>
      <c r="P273" s="246">
        <v>0</v>
      </c>
      <c r="Q273" s="246">
        <v>0</v>
      </c>
      <c r="R273" s="443">
        <v>0</v>
      </c>
      <c r="S273" s="444">
        <v>0</v>
      </c>
      <c r="T273" s="445">
        <v>0</v>
      </c>
      <c r="U273" s="444">
        <v>0</v>
      </c>
      <c r="V273" s="444">
        <v>0</v>
      </c>
      <c r="W273" s="444">
        <v>0</v>
      </c>
      <c r="X273" s="444">
        <v>0</v>
      </c>
      <c r="Y273" s="446">
        <v>0</v>
      </c>
      <c r="Z273" s="372"/>
      <c r="AA273" s="245">
        <v>123900</v>
      </c>
      <c r="AB273" s="442">
        <v>0</v>
      </c>
      <c r="AC273" s="442">
        <v>0</v>
      </c>
      <c r="AD273" s="246">
        <v>23</v>
      </c>
      <c r="AE273" s="246">
        <v>0</v>
      </c>
      <c r="AF273" s="246">
        <v>0</v>
      </c>
      <c r="AG273"/>
      <c r="AH273"/>
      <c r="AI273" s="394"/>
      <c r="AJ273" s="394"/>
      <c r="AK273" s="394"/>
      <c r="AL273" s="2"/>
      <c r="AM273" s="2"/>
      <c r="AN273"/>
      <c r="AO273"/>
      <c r="AP273" s="394"/>
      <c r="AQ273" s="394"/>
      <c r="AR273" s="175"/>
      <c r="AS273" s="2"/>
      <c r="AT273" s="2"/>
      <c r="AU273"/>
      <c r="AV273" s="2"/>
      <c r="AW273" s="2"/>
      <c r="AX273" s="2"/>
      <c r="AY273" s="2"/>
      <c r="AZ273" s="2"/>
      <c r="BA273" s="2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</row>
    <row r="274" spans="1:99" s="380" customFormat="1" x14ac:dyDescent="0.3">
      <c r="A274" s="199" t="s">
        <v>1714</v>
      </c>
      <c r="B274" s="199" t="s">
        <v>13</v>
      </c>
      <c r="C274" s="199" t="s">
        <v>13</v>
      </c>
      <c r="D274" s="441" t="s">
        <v>1998</v>
      </c>
      <c r="E274" s="435" t="s">
        <v>1971</v>
      </c>
      <c r="F274" s="441" t="s">
        <v>9</v>
      </c>
      <c r="G274" s="441" t="s">
        <v>38</v>
      </c>
      <c r="H274" s="245">
        <v>123900</v>
      </c>
      <c r="I274" s="246">
        <v>0</v>
      </c>
      <c r="J274" s="246">
        <v>0</v>
      </c>
      <c r="K274" s="442" t="s">
        <v>1020</v>
      </c>
      <c r="L274" s="322">
        <v>0</v>
      </c>
      <c r="M274" s="246">
        <v>0</v>
      </c>
      <c r="N274" s="246">
        <v>0</v>
      </c>
      <c r="O274" s="246">
        <v>0</v>
      </c>
      <c r="P274" s="246">
        <v>0</v>
      </c>
      <c r="Q274" s="246">
        <v>0</v>
      </c>
      <c r="R274" s="443">
        <v>0</v>
      </c>
      <c r="S274" s="444">
        <v>0</v>
      </c>
      <c r="T274" s="445">
        <v>0</v>
      </c>
      <c r="U274" s="444">
        <v>0</v>
      </c>
      <c r="V274" s="444">
        <v>0</v>
      </c>
      <c r="W274" s="444">
        <v>0</v>
      </c>
      <c r="X274" s="444">
        <v>0</v>
      </c>
      <c r="Y274" s="446">
        <v>0</v>
      </c>
      <c r="Z274" s="246"/>
      <c r="AA274" s="245">
        <v>264900</v>
      </c>
      <c r="AB274" s="442">
        <v>57.25</v>
      </c>
      <c r="AC274" s="442">
        <v>50.666666666666664</v>
      </c>
      <c r="AD274" s="246">
        <v>37</v>
      </c>
      <c r="AE274" s="246">
        <v>8</v>
      </c>
      <c r="AF274" s="246">
        <v>458</v>
      </c>
      <c r="AG274"/>
      <c r="AH274"/>
      <c r="AI274" s="394"/>
      <c r="AJ274" s="394"/>
      <c r="AK274" s="394"/>
      <c r="AL274" s="2"/>
      <c r="AM274" s="2"/>
      <c r="AN274"/>
      <c r="AO274"/>
      <c r="AP274" s="394"/>
      <c r="AQ274" s="394"/>
      <c r="AR274" s="175"/>
      <c r="AS274" s="2"/>
      <c r="AT274" s="2"/>
      <c r="AU274"/>
      <c r="AV274" s="2"/>
      <c r="AW274" s="2"/>
      <c r="AX274" s="2"/>
      <c r="AY274" s="2"/>
      <c r="AZ274" s="2"/>
      <c r="BA274" s="2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</row>
    <row r="275" spans="1:99" s="380" customFormat="1" x14ac:dyDescent="0.3">
      <c r="A275" s="21" t="s">
        <v>1715</v>
      </c>
      <c r="B275" s="21" t="s">
        <v>41</v>
      </c>
      <c r="C275" s="21" t="s">
        <v>41</v>
      </c>
      <c r="D275" s="299" t="s">
        <v>1998</v>
      </c>
      <c r="E275" s="299" t="s">
        <v>1972</v>
      </c>
      <c r="F275" s="299" t="s">
        <v>1972</v>
      </c>
      <c r="G275" s="299" t="s">
        <v>1998</v>
      </c>
      <c r="H275" s="241">
        <v>266200</v>
      </c>
      <c r="I275" s="20">
        <v>822</v>
      </c>
      <c r="J275" s="20">
        <v>17</v>
      </c>
      <c r="K275" s="417">
        <v>48.352941176470587</v>
      </c>
      <c r="L275" s="243">
        <v>822</v>
      </c>
      <c r="M275" s="20">
        <v>17</v>
      </c>
      <c r="N275" s="20">
        <v>48.352941176470587</v>
      </c>
      <c r="O275" s="20">
        <v>0</v>
      </c>
      <c r="P275" s="20">
        <v>0</v>
      </c>
      <c r="Q275" s="20">
        <v>0</v>
      </c>
      <c r="R275" s="414">
        <v>0</v>
      </c>
      <c r="S275" s="378">
        <v>0</v>
      </c>
      <c r="T275" s="415">
        <v>0</v>
      </c>
      <c r="U275" s="378">
        <v>0</v>
      </c>
      <c r="V275" s="378">
        <v>0</v>
      </c>
      <c r="W275" s="378">
        <v>0</v>
      </c>
      <c r="X275" s="378">
        <v>0</v>
      </c>
      <c r="Y275" s="416">
        <v>0</v>
      </c>
      <c r="Z275" s="20"/>
      <c r="AA275" s="241">
        <v>188200</v>
      </c>
      <c r="AB275" s="417">
        <v>29.333333333333332</v>
      </c>
      <c r="AC275" s="417">
        <v>21.666666666666668</v>
      </c>
      <c r="AD275" s="20">
        <v>67</v>
      </c>
      <c r="AE275" s="20">
        <v>6</v>
      </c>
      <c r="AF275" s="20">
        <v>176</v>
      </c>
      <c r="AG275"/>
      <c r="AH275"/>
      <c r="AI275" s="394"/>
      <c r="AJ275" s="394"/>
      <c r="AK275" s="394"/>
      <c r="AL275" s="2"/>
      <c r="AM275" s="2"/>
      <c r="AN275"/>
      <c r="AO275"/>
      <c r="AP275" s="394"/>
      <c r="AQ275" s="394"/>
      <c r="AR275" s="175"/>
      <c r="AS275" s="2"/>
      <c r="AT275" s="2"/>
      <c r="AU275"/>
      <c r="AV275" s="2"/>
      <c r="AW275" s="2"/>
      <c r="AX275" s="2"/>
      <c r="AY275" s="2"/>
      <c r="AZ275" s="2"/>
      <c r="BA275" s="2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</row>
    <row r="276" spans="1:99" s="380" customFormat="1" x14ac:dyDescent="0.3">
      <c r="A276" s="21" t="s">
        <v>1462</v>
      </c>
      <c r="B276" s="21" t="s">
        <v>23</v>
      </c>
      <c r="C276" s="21" t="s">
        <v>23</v>
      </c>
      <c r="D276" s="299" t="s">
        <v>1998</v>
      </c>
      <c r="E276" s="299" t="s">
        <v>10</v>
      </c>
      <c r="F276" s="299" t="s">
        <v>10</v>
      </c>
      <c r="G276" s="299" t="s">
        <v>1998</v>
      </c>
      <c r="H276" s="241">
        <v>580700</v>
      </c>
      <c r="I276" s="20">
        <v>2215</v>
      </c>
      <c r="J276" s="20">
        <v>21</v>
      </c>
      <c r="K276" s="417">
        <v>105.47619047619048</v>
      </c>
      <c r="L276" s="243">
        <v>2215</v>
      </c>
      <c r="M276" s="20">
        <v>21</v>
      </c>
      <c r="N276" s="20">
        <v>105.47619047619048</v>
      </c>
      <c r="O276" s="20">
        <v>2476</v>
      </c>
      <c r="P276" s="20">
        <v>22</v>
      </c>
      <c r="Q276" s="20">
        <v>112.5</v>
      </c>
      <c r="R276" s="414">
        <v>1565</v>
      </c>
      <c r="S276" s="378">
        <v>15</v>
      </c>
      <c r="T276" s="415">
        <v>104.3</v>
      </c>
      <c r="U276" s="378">
        <v>1060</v>
      </c>
      <c r="V276" s="378">
        <v>12</v>
      </c>
      <c r="W276" s="378">
        <v>88.33</v>
      </c>
      <c r="X276" s="378">
        <v>2141</v>
      </c>
      <c r="Y276" s="416">
        <v>22</v>
      </c>
      <c r="Z276" s="21"/>
      <c r="AA276" s="241">
        <v>412500</v>
      </c>
      <c r="AB276" s="417">
        <v>73</v>
      </c>
      <c r="AC276" s="417">
        <v>81</v>
      </c>
      <c r="AD276" s="20">
        <v>74</v>
      </c>
      <c r="AE276" s="20">
        <v>8</v>
      </c>
      <c r="AF276" s="20">
        <v>584</v>
      </c>
      <c r="AG276"/>
      <c r="AH276"/>
      <c r="AI276" s="394"/>
      <c r="AJ276" s="394"/>
      <c r="AK276" s="394"/>
      <c r="AL276" s="2"/>
      <c r="AM276" s="2"/>
      <c r="AN276"/>
      <c r="AO276"/>
      <c r="AP276" s="394"/>
      <c r="AQ276" s="394"/>
      <c r="AR276" s="175"/>
      <c r="AS276" s="2"/>
      <c r="AT276" s="2"/>
      <c r="AU276"/>
      <c r="AV276" s="2"/>
      <c r="AW276" s="2"/>
      <c r="AX276" s="2"/>
      <c r="AY276" s="2"/>
      <c r="AZ276" s="2"/>
      <c r="BA276" s="2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</row>
    <row r="277" spans="1:99" s="380" customFormat="1" x14ac:dyDescent="0.3">
      <c r="A277" s="199" t="s">
        <v>1716</v>
      </c>
      <c r="B277" s="199" t="s">
        <v>21</v>
      </c>
      <c r="C277" s="199" t="s">
        <v>21</v>
      </c>
      <c r="D277" s="441" t="s">
        <v>1998</v>
      </c>
      <c r="E277" s="435" t="s">
        <v>1972</v>
      </c>
      <c r="F277" s="441" t="s">
        <v>10</v>
      </c>
      <c r="G277" s="441" t="s">
        <v>38</v>
      </c>
      <c r="H277" s="245">
        <v>123900</v>
      </c>
      <c r="I277" s="246">
        <v>0</v>
      </c>
      <c r="J277" s="246">
        <v>0</v>
      </c>
      <c r="K277" s="442" t="s">
        <v>1020</v>
      </c>
      <c r="L277" s="322">
        <v>0</v>
      </c>
      <c r="M277" s="246">
        <v>0</v>
      </c>
      <c r="N277" s="246">
        <v>0</v>
      </c>
      <c r="O277" s="246">
        <v>0</v>
      </c>
      <c r="P277" s="246">
        <v>0</v>
      </c>
      <c r="Q277" s="246">
        <v>0</v>
      </c>
      <c r="R277" s="443">
        <v>0</v>
      </c>
      <c r="S277" s="444">
        <v>0</v>
      </c>
      <c r="T277" s="445">
        <v>0</v>
      </c>
      <c r="U277" s="444">
        <v>0</v>
      </c>
      <c r="V277" s="444">
        <v>0</v>
      </c>
      <c r="W277" s="444">
        <v>0</v>
      </c>
      <c r="X277" s="444">
        <v>0</v>
      </c>
      <c r="Y277" s="446">
        <v>0</v>
      </c>
      <c r="Z277" s="246"/>
      <c r="AA277" s="245">
        <v>123900</v>
      </c>
      <c r="AB277" s="442">
        <v>0</v>
      </c>
      <c r="AC277" s="442">
        <v>0</v>
      </c>
      <c r="AD277" s="246">
        <v>23</v>
      </c>
      <c r="AE277" s="246">
        <v>0</v>
      </c>
      <c r="AF277" s="246">
        <v>0</v>
      </c>
      <c r="AG277"/>
      <c r="AH277"/>
      <c r="AI277" s="394"/>
      <c r="AJ277" s="394"/>
      <c r="AK277" s="394"/>
      <c r="AL277" s="2"/>
      <c r="AM277" s="2"/>
      <c r="AN277"/>
      <c r="AO277"/>
      <c r="AP277" s="394"/>
      <c r="AQ277" s="394"/>
      <c r="AR277" s="175"/>
      <c r="AS277" s="2"/>
      <c r="AT277" s="2"/>
      <c r="AU277"/>
      <c r="AV277" s="2"/>
      <c r="AW277" s="2"/>
      <c r="AX277" s="2"/>
      <c r="AY277" s="2"/>
      <c r="AZ277" s="2"/>
      <c r="BA277" s="2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</row>
    <row r="278" spans="1:99" s="380" customFormat="1" x14ac:dyDescent="0.3">
      <c r="A278" s="21" t="s">
        <v>1466</v>
      </c>
      <c r="B278" s="21" t="s">
        <v>41</v>
      </c>
      <c r="C278" s="21" t="s">
        <v>41</v>
      </c>
      <c r="D278" s="299" t="s">
        <v>1998</v>
      </c>
      <c r="E278" s="435" t="s">
        <v>10</v>
      </c>
      <c r="F278" s="299" t="s">
        <v>1972</v>
      </c>
      <c r="G278" s="299" t="s">
        <v>38</v>
      </c>
      <c r="H278" s="241">
        <v>393800</v>
      </c>
      <c r="I278" s="20">
        <v>1359</v>
      </c>
      <c r="J278" s="20">
        <v>19</v>
      </c>
      <c r="K278" s="417">
        <v>71.526315789473685</v>
      </c>
      <c r="L278" s="243">
        <v>1359</v>
      </c>
      <c r="M278" s="20">
        <v>19</v>
      </c>
      <c r="N278" s="20">
        <v>71.526315789473685</v>
      </c>
      <c r="O278" s="20">
        <v>495</v>
      </c>
      <c r="P278" s="20">
        <v>7</v>
      </c>
      <c r="Q278" s="20">
        <v>70.7</v>
      </c>
      <c r="R278" s="414">
        <v>332</v>
      </c>
      <c r="S278" s="378">
        <v>8</v>
      </c>
      <c r="T278" s="415">
        <v>41.5</v>
      </c>
      <c r="U278" s="378">
        <v>1181</v>
      </c>
      <c r="V278" s="378">
        <v>18</v>
      </c>
      <c r="W278" s="378">
        <v>65.61</v>
      </c>
      <c r="X278" s="378">
        <v>870</v>
      </c>
      <c r="Y278" s="416">
        <v>13</v>
      </c>
      <c r="Z278" s="280"/>
      <c r="AA278" s="241">
        <v>495600</v>
      </c>
      <c r="AB278" s="417">
        <v>99.875</v>
      </c>
      <c r="AC278" s="417">
        <v>88</v>
      </c>
      <c r="AD278" s="20">
        <v>113</v>
      </c>
      <c r="AE278" s="20">
        <v>8</v>
      </c>
      <c r="AF278" s="20">
        <v>799</v>
      </c>
      <c r="AG278"/>
      <c r="AH278"/>
      <c r="AI278" s="394"/>
      <c r="AJ278" s="394"/>
      <c r="AK278" s="394"/>
      <c r="AL278" s="2"/>
      <c r="AM278" s="2"/>
      <c r="AN278"/>
      <c r="AO278"/>
      <c r="AP278" s="394"/>
      <c r="AQ278" s="394"/>
      <c r="AR278" s="175"/>
      <c r="AS278" s="2"/>
      <c r="AT278" s="2"/>
      <c r="AU278"/>
      <c r="AV278" s="2"/>
      <c r="AW278" s="2"/>
      <c r="AX278" s="2"/>
      <c r="AY278" s="2"/>
      <c r="AZ278" s="2"/>
      <c r="BA278" s="2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</row>
    <row r="279" spans="1:99" s="380" customFormat="1" x14ac:dyDescent="0.3">
      <c r="A279" s="199" t="s">
        <v>1717</v>
      </c>
      <c r="B279" s="199" t="s">
        <v>16</v>
      </c>
      <c r="C279" s="199" t="s">
        <v>16</v>
      </c>
      <c r="D279" s="441" t="s">
        <v>1998</v>
      </c>
      <c r="E279" s="441" t="s">
        <v>1971</v>
      </c>
      <c r="F279" s="441" t="s">
        <v>1971</v>
      </c>
      <c r="G279" s="441" t="s">
        <v>1998</v>
      </c>
      <c r="H279" s="245">
        <v>123900</v>
      </c>
      <c r="I279" s="246">
        <v>0</v>
      </c>
      <c r="J279" s="246">
        <v>0</v>
      </c>
      <c r="K279" s="442" t="s">
        <v>1020</v>
      </c>
      <c r="L279" s="322">
        <v>0</v>
      </c>
      <c r="M279" s="246">
        <v>0</v>
      </c>
      <c r="N279" s="246">
        <v>0</v>
      </c>
      <c r="O279" s="246">
        <v>0</v>
      </c>
      <c r="P279" s="246">
        <v>0</v>
      </c>
      <c r="Q279" s="246">
        <v>0</v>
      </c>
      <c r="R279" s="443">
        <v>0</v>
      </c>
      <c r="S279" s="444">
        <v>0</v>
      </c>
      <c r="T279" s="445">
        <v>0</v>
      </c>
      <c r="U279" s="444">
        <v>0</v>
      </c>
      <c r="V279" s="444">
        <v>0</v>
      </c>
      <c r="W279" s="444">
        <v>0</v>
      </c>
      <c r="X279" s="444">
        <v>0</v>
      </c>
      <c r="Y279" s="446">
        <v>0</v>
      </c>
      <c r="Z279" s="246"/>
      <c r="AA279" s="245">
        <v>123900</v>
      </c>
      <c r="AB279" s="442">
        <v>0</v>
      </c>
      <c r="AC279" s="442">
        <v>0</v>
      </c>
      <c r="AD279" s="246">
        <v>23</v>
      </c>
      <c r="AE279" s="246">
        <v>0</v>
      </c>
      <c r="AF279" s="246">
        <v>0</v>
      </c>
      <c r="AG279"/>
      <c r="AH279"/>
      <c r="AI279" s="394"/>
      <c r="AJ279" s="394"/>
      <c r="AK279" s="394"/>
      <c r="AL279" s="2"/>
      <c r="AM279" s="2"/>
      <c r="AN279"/>
      <c r="AO279"/>
      <c r="AP279" s="394"/>
      <c r="AQ279" s="394"/>
      <c r="AR279" s="175"/>
      <c r="AS279" s="2"/>
      <c r="AT279" s="2"/>
      <c r="AU279"/>
      <c r="AV279" s="2"/>
      <c r="AW279" s="2"/>
      <c r="AX279" s="2"/>
      <c r="AY279" s="2"/>
      <c r="AZ279" s="2"/>
      <c r="BA279" s="2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</row>
    <row r="280" spans="1:99" s="380" customFormat="1" x14ac:dyDescent="0.3">
      <c r="A280" s="21" t="s">
        <v>1467</v>
      </c>
      <c r="B280" s="21" t="s">
        <v>20</v>
      </c>
      <c r="C280" s="21" t="s">
        <v>20</v>
      </c>
      <c r="D280" s="299" t="s">
        <v>1998</v>
      </c>
      <c r="E280" s="299" t="s">
        <v>10</v>
      </c>
      <c r="F280" s="299" t="s">
        <v>10</v>
      </c>
      <c r="G280" s="299" t="s">
        <v>1998</v>
      </c>
      <c r="H280" s="241">
        <v>309300</v>
      </c>
      <c r="I280" s="20">
        <v>618</v>
      </c>
      <c r="J280" s="20">
        <v>11</v>
      </c>
      <c r="K280" s="417">
        <v>56.18181818181818</v>
      </c>
      <c r="L280" s="243">
        <v>618</v>
      </c>
      <c r="M280" s="20">
        <v>11</v>
      </c>
      <c r="N280" s="20">
        <v>56.18181818181818</v>
      </c>
      <c r="O280" s="20">
        <v>1469</v>
      </c>
      <c r="P280" s="20">
        <v>20</v>
      </c>
      <c r="Q280" s="20">
        <v>73.5</v>
      </c>
      <c r="R280" s="414">
        <v>1324</v>
      </c>
      <c r="S280" s="378">
        <v>15</v>
      </c>
      <c r="T280" s="415">
        <v>88.3</v>
      </c>
      <c r="U280" s="378">
        <v>2135</v>
      </c>
      <c r="V280" s="378">
        <v>22</v>
      </c>
      <c r="W280" s="378">
        <v>97.05</v>
      </c>
      <c r="X280" s="378">
        <v>656</v>
      </c>
      <c r="Y280" s="416">
        <v>9</v>
      </c>
      <c r="Z280" s="21"/>
      <c r="AA280" s="241">
        <v>425600</v>
      </c>
      <c r="AB280" s="417">
        <v>83.75</v>
      </c>
      <c r="AC280" s="417">
        <v>84.666666666666671</v>
      </c>
      <c r="AD280" s="20">
        <v>85</v>
      </c>
      <c r="AE280" s="20">
        <v>8</v>
      </c>
      <c r="AF280" s="20">
        <v>670</v>
      </c>
      <c r="AG280"/>
      <c r="AH280"/>
      <c r="AI280" s="394"/>
      <c r="AJ280" s="394"/>
      <c r="AK280" s="394"/>
      <c r="AL280" s="2"/>
      <c r="AM280" s="2"/>
      <c r="AN280"/>
      <c r="AO280"/>
      <c r="AP280" s="394"/>
      <c r="AQ280" s="394"/>
      <c r="AR280" s="175"/>
      <c r="AS280" s="2"/>
      <c r="AT280" s="2"/>
      <c r="AU280"/>
      <c r="AV280" s="2"/>
      <c r="AW280" s="2"/>
      <c r="AX280" s="2"/>
      <c r="AY280" s="2"/>
      <c r="AZ280" s="2"/>
      <c r="BA280" s="2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</row>
    <row r="281" spans="1:99" s="380" customFormat="1" x14ac:dyDescent="0.3">
      <c r="A281" s="21" t="s">
        <v>1468</v>
      </c>
      <c r="B281" s="21" t="s">
        <v>15</v>
      </c>
      <c r="C281" s="21" t="s">
        <v>15</v>
      </c>
      <c r="D281" s="299" t="s">
        <v>1998</v>
      </c>
      <c r="E281" s="435" t="s">
        <v>1972</v>
      </c>
      <c r="F281" s="299" t="s">
        <v>1973</v>
      </c>
      <c r="G281" s="299" t="s">
        <v>38</v>
      </c>
      <c r="H281" s="241">
        <v>430900</v>
      </c>
      <c r="I281" s="20">
        <v>1722</v>
      </c>
      <c r="J281" s="20">
        <v>22</v>
      </c>
      <c r="K281" s="417">
        <v>78.272727272727266</v>
      </c>
      <c r="L281" s="243">
        <v>1722</v>
      </c>
      <c r="M281" s="20">
        <v>22</v>
      </c>
      <c r="N281" s="20">
        <v>78.272727272727266</v>
      </c>
      <c r="O281" s="20">
        <v>1645</v>
      </c>
      <c r="P281" s="20">
        <v>20</v>
      </c>
      <c r="Q281" s="20">
        <v>82.2</v>
      </c>
      <c r="R281" s="414">
        <v>0</v>
      </c>
      <c r="S281" s="378">
        <v>0</v>
      </c>
      <c r="T281" s="415">
        <v>0</v>
      </c>
      <c r="U281" s="378">
        <v>1156</v>
      </c>
      <c r="V281" s="378">
        <v>17</v>
      </c>
      <c r="W281" s="378">
        <v>68</v>
      </c>
      <c r="X281" s="378">
        <v>439</v>
      </c>
      <c r="Y281" s="416">
        <v>7</v>
      </c>
      <c r="Z281" s="20"/>
      <c r="AA281" s="241">
        <v>430900</v>
      </c>
      <c r="AB281" s="417">
        <v>0</v>
      </c>
      <c r="AC281" s="417">
        <v>0</v>
      </c>
      <c r="AD281" s="20">
        <v>81</v>
      </c>
      <c r="AE281" s="20">
        <v>0</v>
      </c>
      <c r="AF281" s="20">
        <v>0</v>
      </c>
      <c r="AG281"/>
      <c r="AH281"/>
      <c r="AI281" s="394"/>
      <c r="AJ281" s="394"/>
      <c r="AK281" s="394"/>
      <c r="AL281" s="2"/>
      <c r="AM281" s="2"/>
      <c r="AN281"/>
      <c r="AO281"/>
      <c r="AP281" s="394"/>
      <c r="AQ281" s="394"/>
      <c r="AR281" s="175"/>
      <c r="AS281" s="2"/>
      <c r="AT281" s="2"/>
      <c r="AU281"/>
      <c r="AV281" s="2"/>
      <c r="AW281" s="2"/>
      <c r="AX281" s="2"/>
      <c r="AY281" s="2"/>
      <c r="AZ281" s="2"/>
      <c r="BA281" s="2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</row>
    <row r="282" spans="1:99" s="380" customFormat="1" x14ac:dyDescent="0.3">
      <c r="A282" t="s">
        <v>1474</v>
      </c>
      <c r="B282" t="s">
        <v>13</v>
      </c>
      <c r="C282" s="21" t="s">
        <v>13</v>
      </c>
      <c r="D282" s="299" t="s">
        <v>1998</v>
      </c>
      <c r="E282" s="438" t="s">
        <v>1972</v>
      </c>
      <c r="F282" s="299" t="s">
        <v>1971</v>
      </c>
      <c r="G282" s="299" t="s">
        <v>38</v>
      </c>
      <c r="H282" s="198">
        <v>453200</v>
      </c>
      <c r="I282" s="20">
        <v>1564</v>
      </c>
      <c r="J282" s="20">
        <v>19</v>
      </c>
      <c r="K282" s="417">
        <v>82.315789473684205</v>
      </c>
      <c r="L282" s="243">
        <v>1564</v>
      </c>
      <c r="M282" s="20">
        <v>19</v>
      </c>
      <c r="N282" s="20">
        <v>82.315789473684205</v>
      </c>
      <c r="O282" s="20">
        <v>2297</v>
      </c>
      <c r="P282" s="20">
        <v>21</v>
      </c>
      <c r="Q282" s="20">
        <v>109.4</v>
      </c>
      <c r="R282" s="414">
        <v>1468</v>
      </c>
      <c r="S282" s="378">
        <v>15</v>
      </c>
      <c r="T282" s="415">
        <v>97.9</v>
      </c>
      <c r="U282" s="378">
        <v>2346</v>
      </c>
      <c r="V282" s="378">
        <v>22</v>
      </c>
      <c r="W282" s="378">
        <v>106.64</v>
      </c>
      <c r="X282" s="378">
        <v>2108</v>
      </c>
      <c r="Y282" s="416">
        <v>22</v>
      </c>
      <c r="Z282" s="21"/>
      <c r="AA282" s="241">
        <v>464200</v>
      </c>
      <c r="AB282" s="417">
        <v>93.333333333333329</v>
      </c>
      <c r="AC282" s="417">
        <v>90.666666666666671</v>
      </c>
      <c r="AD282" s="20">
        <v>101</v>
      </c>
      <c r="AE282" s="20">
        <v>6</v>
      </c>
      <c r="AF282" s="20">
        <v>560</v>
      </c>
      <c r="AG282"/>
      <c r="AH282"/>
      <c r="AI282" s="394"/>
      <c r="AJ282" s="394"/>
      <c r="AK282" s="394"/>
      <c r="AL282" s="2"/>
      <c r="AM282" s="2"/>
      <c r="AN282"/>
      <c r="AO282"/>
      <c r="AP282" s="394"/>
      <c r="AQ282" s="394"/>
      <c r="AR282" s="175"/>
      <c r="AS282" s="2"/>
      <c r="AT282" s="2"/>
      <c r="AU282"/>
      <c r="AV282" s="2"/>
      <c r="AW282" s="2"/>
      <c r="AX282" s="2"/>
      <c r="AY282" s="2"/>
      <c r="AZ282" s="2"/>
      <c r="BA282" s="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</row>
    <row r="283" spans="1:99" s="380" customFormat="1" x14ac:dyDescent="0.3">
      <c r="A283"/>
      <c r="B283" s="2"/>
      <c r="C283" s="2"/>
      <c r="D283" s="2"/>
      <c r="E283" s="279"/>
      <c r="F283" s="279"/>
      <c r="G283" s="279"/>
      <c r="H283" s="432"/>
      <c r="L283" s="391"/>
      <c r="R283" s="391"/>
      <c r="T283" s="392"/>
      <c r="U283" s="3"/>
      <c r="V283" s="3"/>
      <c r="W283" s="3"/>
      <c r="X283" s="57"/>
      <c r="Y283" s="1"/>
      <c r="Z283"/>
      <c r="AA283"/>
      <c r="AB283"/>
      <c r="AC283"/>
      <c r="AD283" s="57"/>
      <c r="AE283" s="393"/>
      <c r="AF283" s="393"/>
      <c r="AG283"/>
      <c r="AH283"/>
      <c r="AI283" s="394"/>
      <c r="AJ283" s="394"/>
      <c r="AK283" s="394"/>
      <c r="AL283" s="2"/>
      <c r="AM283" s="2"/>
      <c r="AN283"/>
      <c r="AO283"/>
      <c r="AP283" s="394"/>
      <c r="AQ283" s="394"/>
      <c r="AR283" s="175"/>
      <c r="AS283" s="2"/>
      <c r="AT283" s="2"/>
      <c r="AU283"/>
      <c r="AV283" s="2"/>
      <c r="AW283" s="2"/>
      <c r="AX283" s="2"/>
      <c r="AY283" s="2"/>
      <c r="AZ283" s="2"/>
      <c r="BA283" s="2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</row>
    <row r="284" spans="1:99" s="380" customFormat="1" x14ac:dyDescent="0.3">
      <c r="A284"/>
      <c r="B284" s="2"/>
      <c r="C284" s="2"/>
      <c r="D284" s="2"/>
      <c r="E284" s="279"/>
      <c r="F284" s="279"/>
      <c r="G284" s="279"/>
      <c r="H284" s="432"/>
      <c r="L284" s="391"/>
      <c r="R284" s="391"/>
      <c r="T284" s="392"/>
      <c r="U284" s="3"/>
      <c r="V284" s="3"/>
      <c r="W284" s="3"/>
      <c r="X284" s="57"/>
      <c r="Y284" s="1"/>
      <c r="Z284"/>
      <c r="AA284"/>
      <c r="AB284"/>
      <c r="AC284"/>
      <c r="AD284" s="57"/>
      <c r="AE284" s="393"/>
      <c r="AF284" s="393"/>
      <c r="AG284"/>
      <c r="AH284"/>
      <c r="AI284" s="394"/>
      <c r="AJ284" s="394"/>
      <c r="AK284" s="394"/>
      <c r="AL284" s="2"/>
      <c r="AM284" s="2"/>
      <c r="AN284"/>
      <c r="AO284"/>
      <c r="AP284" s="394"/>
      <c r="AQ284" s="394"/>
      <c r="AR284" s="175"/>
      <c r="AS284" s="2"/>
      <c r="AT284" s="2"/>
      <c r="AU284"/>
      <c r="AV284" s="2"/>
      <c r="AW284" s="2"/>
      <c r="AX284" s="2"/>
      <c r="AY284" s="2"/>
      <c r="AZ284" s="2"/>
      <c r="BA284" s="2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</row>
    <row r="285" spans="1:99" s="380" customFormat="1" x14ac:dyDescent="0.3">
      <c r="A285"/>
      <c r="B285" s="2"/>
      <c r="C285" s="2"/>
      <c r="D285" s="2"/>
      <c r="E285" s="279"/>
      <c r="F285" s="279"/>
      <c r="G285" s="279"/>
      <c r="H285" s="432"/>
      <c r="L285" s="391"/>
      <c r="R285" s="391"/>
      <c r="T285" s="392"/>
      <c r="U285" s="3"/>
      <c r="V285" s="3"/>
      <c r="W285" s="3"/>
      <c r="X285" s="57"/>
      <c r="Y285" s="1"/>
      <c r="Z285"/>
      <c r="AA285"/>
      <c r="AB285"/>
      <c r="AC285"/>
      <c r="AD285" s="57"/>
      <c r="AE285" s="393"/>
      <c r="AF285" s="393"/>
      <c r="AG285"/>
      <c r="AH285"/>
      <c r="AI285" s="394"/>
      <c r="AJ285" s="394"/>
      <c r="AK285" s="394"/>
      <c r="AL285" s="2"/>
      <c r="AM285" s="2"/>
      <c r="AN285"/>
      <c r="AO285"/>
      <c r="AP285" s="394"/>
      <c r="AQ285" s="394"/>
      <c r="AR285" s="175"/>
      <c r="AS285" s="2"/>
      <c r="AT285" s="2"/>
      <c r="AU285"/>
      <c r="AV285" s="2"/>
      <c r="AW285" s="2"/>
      <c r="AX285" s="2"/>
      <c r="AY285" s="2"/>
      <c r="AZ285" s="2"/>
      <c r="BA285" s="2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</row>
    <row r="286" spans="1:99" s="380" customFormat="1" x14ac:dyDescent="0.3">
      <c r="A286"/>
      <c r="B286" s="2"/>
      <c r="C286" s="2"/>
      <c r="D286" s="2"/>
      <c r="E286" s="279"/>
      <c r="F286" s="279"/>
      <c r="G286" s="279"/>
      <c r="H286" s="432"/>
      <c r="L286" s="391"/>
      <c r="R286" s="391"/>
      <c r="T286" s="392"/>
      <c r="U286" s="3"/>
      <c r="V286" s="3"/>
      <c r="W286" s="3"/>
      <c r="X286" s="57"/>
      <c r="Y286" s="1"/>
      <c r="Z286"/>
      <c r="AA286"/>
      <c r="AB286"/>
      <c r="AC286"/>
      <c r="AD286" s="57"/>
      <c r="AE286" s="393"/>
      <c r="AF286" s="393"/>
      <c r="AG286"/>
      <c r="AH286"/>
      <c r="AI286" s="394"/>
      <c r="AJ286" s="394"/>
      <c r="AK286" s="394"/>
      <c r="AL286" s="2"/>
      <c r="AM286" s="2"/>
      <c r="AN286"/>
      <c r="AO286"/>
      <c r="AP286" s="394"/>
      <c r="AQ286" s="394"/>
      <c r="AR286" s="175"/>
      <c r="AS286" s="2"/>
      <c r="AT286" s="2"/>
      <c r="AU286"/>
      <c r="AV286" s="2"/>
      <c r="AW286" s="2"/>
      <c r="AX286" s="2"/>
      <c r="AY286" s="2"/>
      <c r="AZ286" s="2"/>
      <c r="BA286" s="2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</row>
    <row r="287" spans="1:99" s="380" customFormat="1" x14ac:dyDescent="0.3">
      <c r="A287"/>
      <c r="B287" s="2"/>
      <c r="C287" s="2"/>
      <c r="D287" s="2"/>
      <c r="E287" s="279"/>
      <c r="F287" s="279"/>
      <c r="G287" s="279"/>
      <c r="H287" s="432"/>
      <c r="L287" s="391"/>
      <c r="R287" s="391"/>
      <c r="T287" s="392"/>
      <c r="U287" s="3"/>
      <c r="V287" s="3"/>
      <c r="W287" s="3"/>
      <c r="X287" s="57"/>
      <c r="Y287" s="1"/>
      <c r="Z287"/>
      <c r="AA287"/>
      <c r="AB287"/>
      <c r="AC287"/>
      <c r="AD287" s="57"/>
      <c r="AE287" s="393"/>
      <c r="AF287" s="393"/>
      <c r="AG287"/>
      <c r="AH287"/>
      <c r="AI287" s="394"/>
      <c r="AJ287" s="394"/>
      <c r="AK287" s="394"/>
      <c r="AL287" s="2"/>
      <c r="AM287" s="2"/>
      <c r="AN287"/>
      <c r="AO287"/>
      <c r="AP287" s="394"/>
      <c r="AQ287" s="394"/>
      <c r="AR287" s="175"/>
      <c r="AS287" s="2"/>
      <c r="AT287" s="2"/>
      <c r="AU287"/>
      <c r="AV287" s="2"/>
      <c r="AW287" s="2"/>
      <c r="AX287" s="2"/>
      <c r="AY287" s="2"/>
      <c r="AZ287" s="2"/>
      <c r="BA287" s="2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</row>
    <row r="288" spans="1:99" s="380" customFormat="1" x14ac:dyDescent="0.3">
      <c r="A288"/>
      <c r="B288" s="2"/>
      <c r="C288" s="2"/>
      <c r="D288" s="2"/>
      <c r="E288" s="279"/>
      <c r="F288" s="279"/>
      <c r="G288" s="279"/>
      <c r="H288" s="432"/>
      <c r="L288" s="391"/>
      <c r="R288" s="391"/>
      <c r="T288" s="392"/>
      <c r="U288" s="3"/>
      <c r="V288" s="3"/>
      <c r="W288" s="3"/>
      <c r="X288" s="57"/>
      <c r="Y288" s="1"/>
      <c r="Z288"/>
      <c r="AA288"/>
      <c r="AB288"/>
      <c r="AC288"/>
      <c r="AD288" s="57"/>
      <c r="AE288" s="393"/>
      <c r="AF288" s="393"/>
      <c r="AG288"/>
      <c r="AH288"/>
      <c r="AI288" s="394"/>
      <c r="AJ288" s="394"/>
      <c r="AK288" s="394"/>
      <c r="AL288" s="2"/>
      <c r="AM288" s="2"/>
      <c r="AN288"/>
      <c r="AO288"/>
      <c r="AP288" s="394"/>
      <c r="AQ288" s="394"/>
      <c r="AR288" s="175"/>
      <c r="AS288" s="2"/>
      <c r="AT288" s="2"/>
      <c r="AU288"/>
      <c r="AV288" s="2"/>
      <c r="AW288" s="2"/>
      <c r="AX288" s="2"/>
      <c r="AY288" s="2"/>
      <c r="AZ288" s="2"/>
      <c r="BA288" s="2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</row>
    <row r="289" spans="1:99" s="380" customFormat="1" x14ac:dyDescent="0.3">
      <c r="A289"/>
      <c r="B289" s="2"/>
      <c r="C289" s="2"/>
      <c r="D289" s="2"/>
      <c r="E289" s="279"/>
      <c r="F289" s="279"/>
      <c r="G289" s="279"/>
      <c r="H289" s="432"/>
      <c r="L289" s="391"/>
      <c r="R289" s="391"/>
      <c r="T289" s="392"/>
      <c r="U289" s="3"/>
      <c r="V289" s="3"/>
      <c r="W289" s="3"/>
      <c r="X289" s="57"/>
      <c r="Y289" s="1"/>
      <c r="Z289"/>
      <c r="AA289"/>
      <c r="AB289"/>
      <c r="AC289"/>
      <c r="AD289" s="57"/>
      <c r="AE289" s="393"/>
      <c r="AF289" s="393"/>
      <c r="AG289"/>
      <c r="AH289"/>
      <c r="AI289" s="394"/>
      <c r="AJ289" s="394"/>
      <c r="AK289" s="394"/>
      <c r="AL289" s="2"/>
      <c r="AM289" s="2"/>
      <c r="AN289"/>
      <c r="AO289"/>
      <c r="AP289" s="394"/>
      <c r="AQ289" s="394"/>
      <c r="AR289" s="175"/>
      <c r="AS289" s="2"/>
      <c r="AT289" s="2"/>
      <c r="AU289"/>
      <c r="AV289" s="2"/>
      <c r="AW289" s="2"/>
      <c r="AX289" s="2"/>
      <c r="AY289" s="2"/>
      <c r="AZ289" s="2"/>
      <c r="BA289" s="2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</row>
    <row r="290" spans="1:99" s="380" customFormat="1" x14ac:dyDescent="0.3">
      <c r="A290"/>
      <c r="B290" s="2"/>
      <c r="C290" s="2"/>
      <c r="D290" s="2"/>
      <c r="E290" s="279"/>
      <c r="F290" s="279"/>
      <c r="G290" s="279"/>
      <c r="H290" s="432"/>
      <c r="L290" s="391"/>
      <c r="R290" s="391"/>
      <c r="T290" s="392"/>
      <c r="U290" s="3"/>
      <c r="V290" s="3"/>
      <c r="W290" s="3"/>
      <c r="X290" s="57"/>
      <c r="Y290" s="1"/>
      <c r="Z290"/>
      <c r="AA290"/>
      <c r="AB290"/>
      <c r="AC290"/>
      <c r="AD290" s="57"/>
      <c r="AE290" s="393"/>
      <c r="AF290" s="393"/>
      <c r="AG290"/>
      <c r="AH290"/>
      <c r="AI290" s="394"/>
      <c r="AJ290" s="394"/>
      <c r="AK290" s="394"/>
      <c r="AL290" s="2"/>
      <c r="AM290" s="2"/>
      <c r="AN290"/>
      <c r="AO290"/>
      <c r="AP290" s="394"/>
      <c r="AQ290" s="394"/>
      <c r="AR290" s="175"/>
      <c r="AS290" s="2"/>
      <c r="AT290" s="2"/>
      <c r="AU290"/>
      <c r="AV290" s="2"/>
      <c r="AW290" s="2"/>
      <c r="AX290" s="2"/>
      <c r="AY290" s="2"/>
      <c r="AZ290" s="2"/>
      <c r="BA290" s="2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</row>
    <row r="291" spans="1:99" s="380" customFormat="1" x14ac:dyDescent="0.3">
      <c r="A291"/>
      <c r="B291" s="2"/>
      <c r="C291" s="2"/>
      <c r="D291" s="2"/>
      <c r="E291" s="279"/>
      <c r="F291" s="279"/>
      <c r="G291" s="279"/>
      <c r="H291" s="431"/>
      <c r="L291" s="391"/>
      <c r="R291" s="391"/>
      <c r="T291" s="392"/>
      <c r="U291" s="3"/>
      <c r="V291" s="3"/>
      <c r="W291" s="3"/>
      <c r="X291" s="57"/>
      <c r="Y291" s="1"/>
      <c r="Z291"/>
      <c r="AA291"/>
      <c r="AB291"/>
      <c r="AC291"/>
      <c r="AD291" s="57"/>
      <c r="AE291" s="393"/>
      <c r="AF291" s="393"/>
      <c r="AG291"/>
      <c r="AH291"/>
      <c r="AI291" s="394"/>
      <c r="AJ291" s="394"/>
      <c r="AK291" s="394"/>
      <c r="AL291" s="2"/>
      <c r="AM291" s="2"/>
      <c r="AN291"/>
      <c r="AO291"/>
      <c r="AP291" s="394"/>
      <c r="AQ291" s="394"/>
      <c r="AR291" s="175"/>
      <c r="AS291" s="2"/>
      <c r="AT291" s="2"/>
      <c r="AU291"/>
      <c r="AV291" s="2"/>
      <c r="AW291" s="2"/>
      <c r="AX291" s="2"/>
      <c r="AY291" s="2"/>
      <c r="AZ291" s="2"/>
      <c r="BA291" s="2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</row>
    <row r="292" spans="1:99" s="380" customFormat="1" x14ac:dyDescent="0.3">
      <c r="A292"/>
      <c r="B292" s="2"/>
      <c r="C292" s="2"/>
      <c r="D292" s="2"/>
      <c r="E292" s="279"/>
      <c r="F292" s="279"/>
      <c r="G292" s="279"/>
      <c r="H292" s="431"/>
      <c r="L292" s="391"/>
      <c r="R292" s="391"/>
      <c r="T292" s="392"/>
      <c r="U292" s="3"/>
      <c r="V292" s="3"/>
      <c r="W292" s="3"/>
      <c r="X292" s="57"/>
      <c r="Y292" s="1"/>
      <c r="Z292"/>
      <c r="AA292"/>
      <c r="AB292"/>
      <c r="AC292"/>
      <c r="AD292" s="57"/>
      <c r="AE292" s="393"/>
      <c r="AF292" s="393"/>
      <c r="AG292"/>
      <c r="AH292"/>
      <c r="AI292" s="394"/>
      <c r="AJ292" s="394"/>
      <c r="AK292" s="394"/>
      <c r="AL292" s="2"/>
      <c r="AM292" s="2"/>
      <c r="AN292"/>
      <c r="AO292"/>
      <c r="AP292" s="394"/>
      <c r="AQ292" s="394"/>
      <c r="AR292" s="175"/>
      <c r="AS292" s="2"/>
      <c r="AT292" s="2"/>
      <c r="AU292"/>
      <c r="AV292" s="2"/>
      <c r="AW292" s="2"/>
      <c r="AX292" s="2"/>
      <c r="AY292" s="2"/>
      <c r="AZ292" s="2"/>
      <c r="BA292" s="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</row>
    <row r="293" spans="1:99" s="380" customFormat="1" x14ac:dyDescent="0.3">
      <c r="A293"/>
      <c r="B293" s="2"/>
      <c r="C293" s="2"/>
      <c r="D293" s="2"/>
      <c r="E293" s="279"/>
      <c r="F293" s="279"/>
      <c r="G293" s="279"/>
      <c r="H293" s="431"/>
      <c r="L293" s="391"/>
      <c r="R293" s="391"/>
      <c r="T293" s="392"/>
      <c r="U293" s="3"/>
      <c r="V293" s="3"/>
      <c r="W293" s="3"/>
      <c r="X293" s="57"/>
      <c r="Y293" s="1"/>
      <c r="Z293"/>
      <c r="AA293"/>
      <c r="AB293"/>
      <c r="AC293"/>
      <c r="AD293" s="57"/>
      <c r="AE293" s="393"/>
      <c r="AF293" s="393"/>
      <c r="AG293"/>
      <c r="AH293"/>
      <c r="AI293" s="394"/>
      <c r="AJ293" s="394"/>
      <c r="AK293" s="394"/>
      <c r="AL293" s="2"/>
      <c r="AM293" s="2"/>
      <c r="AN293"/>
      <c r="AO293"/>
      <c r="AP293" s="394"/>
      <c r="AQ293" s="394"/>
      <c r="AR293" s="175"/>
      <c r="AS293" s="2"/>
      <c r="AT293" s="2"/>
      <c r="AU293"/>
      <c r="AV293" s="2"/>
      <c r="AW293" s="2"/>
      <c r="AX293" s="2"/>
      <c r="AY293" s="2"/>
      <c r="AZ293" s="2"/>
      <c r="BA293" s="2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</row>
    <row r="294" spans="1:99" s="380" customFormat="1" x14ac:dyDescent="0.3">
      <c r="A294"/>
      <c r="B294" s="2"/>
      <c r="C294" s="2"/>
      <c r="D294" s="2"/>
      <c r="E294" s="279"/>
      <c r="F294" s="279"/>
      <c r="G294" s="279"/>
      <c r="H294" s="431"/>
      <c r="L294" s="391"/>
      <c r="R294" s="391"/>
      <c r="T294" s="392"/>
      <c r="U294" s="3"/>
      <c r="V294" s="3"/>
      <c r="W294" s="3"/>
      <c r="X294" s="57"/>
      <c r="Y294" s="1"/>
      <c r="Z294"/>
      <c r="AA294"/>
      <c r="AB294"/>
      <c r="AC294"/>
      <c r="AD294" s="57"/>
      <c r="AE294" s="393"/>
      <c r="AF294" s="393"/>
      <c r="AG294"/>
      <c r="AH294"/>
      <c r="AI294" s="394"/>
      <c r="AJ294" s="394"/>
      <c r="AK294" s="394"/>
      <c r="AL294" s="2"/>
      <c r="AM294" s="2"/>
      <c r="AN294"/>
      <c r="AO294"/>
      <c r="AP294" s="394"/>
      <c r="AQ294" s="394"/>
      <c r="AR294" s="175"/>
      <c r="AS294" s="2"/>
      <c r="AT294" s="2"/>
      <c r="AU294"/>
      <c r="AV294" s="2"/>
      <c r="AW294" s="2"/>
      <c r="AX294" s="2"/>
      <c r="AY294" s="2"/>
      <c r="AZ294" s="2"/>
      <c r="BA294" s="2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</row>
    <row r="295" spans="1:99" s="380" customFormat="1" x14ac:dyDescent="0.3">
      <c r="A295"/>
      <c r="B295" s="2"/>
      <c r="C295" s="2"/>
      <c r="D295" s="2"/>
      <c r="E295" s="279"/>
      <c r="F295" s="279"/>
      <c r="G295" s="279"/>
      <c r="H295" s="431"/>
      <c r="L295" s="391"/>
      <c r="R295" s="391"/>
      <c r="T295" s="392"/>
      <c r="U295" s="3"/>
      <c r="V295" s="3"/>
      <c r="W295" s="3"/>
      <c r="X295" s="57"/>
      <c r="Y295" s="1"/>
      <c r="Z295"/>
      <c r="AA295"/>
      <c r="AB295"/>
      <c r="AC295"/>
      <c r="AD295" s="57"/>
      <c r="AE295" s="393"/>
      <c r="AF295" s="393"/>
      <c r="AG295"/>
      <c r="AH295"/>
      <c r="AI295" s="394"/>
      <c r="AJ295" s="394"/>
      <c r="AK295" s="394"/>
      <c r="AL295" s="2"/>
      <c r="AM295" s="2"/>
      <c r="AN295"/>
      <c r="AO295"/>
      <c r="AP295" s="394"/>
      <c r="AQ295" s="394"/>
      <c r="AR295" s="175"/>
      <c r="AS295" s="2"/>
      <c r="AT295" s="2"/>
      <c r="AU295"/>
      <c r="AV295" s="2"/>
      <c r="AW295" s="2"/>
      <c r="AX295" s="2"/>
      <c r="AY295" s="2"/>
      <c r="AZ295" s="2"/>
      <c r="BA295" s="2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</row>
    <row r="296" spans="1:99" s="380" customFormat="1" x14ac:dyDescent="0.3">
      <c r="A296"/>
      <c r="B296" s="2"/>
      <c r="C296" s="2"/>
      <c r="D296" s="2"/>
      <c r="E296" s="279"/>
      <c r="F296" s="279"/>
      <c r="G296" s="279"/>
      <c r="H296" s="431"/>
      <c r="L296" s="391"/>
      <c r="R296" s="391"/>
      <c r="T296" s="392"/>
      <c r="U296" s="3"/>
      <c r="V296" s="3"/>
      <c r="W296" s="3"/>
      <c r="X296" s="57"/>
      <c r="Y296" s="1"/>
      <c r="Z296"/>
      <c r="AA296"/>
      <c r="AB296"/>
      <c r="AC296"/>
      <c r="AD296" s="57"/>
      <c r="AE296" s="393"/>
      <c r="AF296" s="393"/>
      <c r="AG296"/>
      <c r="AH296"/>
      <c r="AI296" s="394"/>
      <c r="AJ296" s="394"/>
      <c r="AK296" s="394"/>
      <c r="AL296" s="2"/>
      <c r="AM296" s="2"/>
      <c r="AN296"/>
      <c r="AO296"/>
      <c r="AP296" s="394"/>
      <c r="AQ296" s="394"/>
      <c r="AR296" s="175"/>
      <c r="AS296" s="2"/>
      <c r="AT296" s="2"/>
      <c r="AU296"/>
      <c r="AV296" s="2"/>
      <c r="AW296" s="2"/>
      <c r="AX296" s="2"/>
      <c r="AY296" s="2"/>
      <c r="AZ296" s="2"/>
      <c r="BA296" s="2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</row>
    <row r="297" spans="1:99" s="380" customFormat="1" x14ac:dyDescent="0.3">
      <c r="A297"/>
      <c r="B297" s="2"/>
      <c r="C297" s="2"/>
      <c r="D297" s="2"/>
      <c r="E297" s="279"/>
      <c r="F297" s="279"/>
      <c r="G297" s="279"/>
      <c r="H297" s="431"/>
      <c r="L297" s="391"/>
      <c r="R297" s="391"/>
      <c r="T297" s="392"/>
      <c r="U297" s="3"/>
      <c r="V297" s="3"/>
      <c r="W297" s="3"/>
      <c r="X297" s="57"/>
      <c r="Y297" s="1"/>
      <c r="Z297"/>
      <c r="AA297"/>
      <c r="AB297"/>
      <c r="AC297"/>
      <c r="AD297" s="57"/>
      <c r="AE297" s="393"/>
      <c r="AF297" s="393"/>
      <c r="AG297"/>
      <c r="AH297"/>
      <c r="AI297" s="394"/>
      <c r="AJ297" s="394"/>
      <c r="AK297" s="394"/>
      <c r="AL297" s="2"/>
      <c r="AM297" s="2"/>
      <c r="AN297"/>
      <c r="AO297"/>
      <c r="AP297" s="394"/>
      <c r="AQ297" s="394"/>
      <c r="AR297" s="175"/>
      <c r="AS297" s="2"/>
      <c r="AT297" s="2"/>
      <c r="AU297"/>
      <c r="AV297" s="2"/>
      <c r="AW297" s="2"/>
      <c r="AX297" s="2"/>
      <c r="AY297" s="2"/>
      <c r="AZ297" s="2"/>
      <c r="BA297" s="2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</row>
    <row r="298" spans="1:99" s="380" customFormat="1" x14ac:dyDescent="0.3">
      <c r="A298"/>
      <c r="B298" s="2"/>
      <c r="C298" s="2"/>
      <c r="D298" s="2"/>
      <c r="E298" s="279"/>
      <c r="F298" s="279"/>
      <c r="G298" s="279"/>
      <c r="H298" s="431"/>
      <c r="L298" s="391"/>
      <c r="R298" s="391"/>
      <c r="T298" s="392"/>
      <c r="U298" s="3"/>
      <c r="V298" s="3"/>
      <c r="W298" s="3"/>
      <c r="X298" s="57"/>
      <c r="Y298" s="1"/>
      <c r="Z298"/>
      <c r="AA298"/>
      <c r="AB298"/>
      <c r="AC298"/>
      <c r="AD298" s="57"/>
      <c r="AE298" s="393"/>
      <c r="AF298" s="393"/>
      <c r="AG298"/>
      <c r="AH298"/>
      <c r="AI298" s="394"/>
      <c r="AJ298" s="394"/>
      <c r="AK298" s="394"/>
      <c r="AL298" s="2"/>
      <c r="AM298" s="2"/>
      <c r="AN298"/>
      <c r="AO298"/>
      <c r="AP298" s="394"/>
      <c r="AQ298" s="394"/>
      <c r="AR298" s="175"/>
      <c r="AS298" s="2"/>
      <c r="AT298" s="2"/>
      <c r="AU298"/>
      <c r="AV298" s="2"/>
      <c r="AW298" s="2"/>
      <c r="AX298" s="2"/>
      <c r="AY298" s="2"/>
      <c r="AZ298" s="2"/>
      <c r="BA298" s="2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</row>
    <row r="299" spans="1:99" s="380" customFormat="1" x14ac:dyDescent="0.3">
      <c r="A299"/>
      <c r="B299" s="2"/>
      <c r="C299" s="2"/>
      <c r="D299" s="2"/>
      <c r="E299" s="279"/>
      <c r="F299" s="279"/>
      <c r="G299" s="279"/>
      <c r="H299" s="431"/>
      <c r="L299" s="391"/>
      <c r="R299" s="391"/>
      <c r="T299" s="392"/>
      <c r="U299" s="3"/>
      <c r="V299" s="3"/>
      <c r="W299" s="3"/>
      <c r="X299" s="57"/>
      <c r="Y299" s="1"/>
      <c r="Z299"/>
      <c r="AA299"/>
      <c r="AB299"/>
      <c r="AC299"/>
      <c r="AD299" s="57"/>
      <c r="AE299" s="393"/>
      <c r="AF299" s="393"/>
      <c r="AG299"/>
      <c r="AH299"/>
      <c r="AI299" s="394"/>
      <c r="AJ299" s="394"/>
      <c r="AK299" s="394"/>
      <c r="AL299" s="2"/>
      <c r="AM299" s="2"/>
      <c r="AN299"/>
      <c r="AO299"/>
      <c r="AP299" s="394"/>
      <c r="AQ299" s="394"/>
      <c r="AR299" s="175"/>
      <c r="AS299" s="2"/>
      <c r="AT299" s="2"/>
      <c r="AU299"/>
      <c r="AV299" s="2"/>
      <c r="AW299" s="2"/>
      <c r="AX299" s="2"/>
      <c r="AY299" s="2"/>
      <c r="AZ299" s="2"/>
      <c r="BA299" s="2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</row>
    <row r="300" spans="1:99" s="380" customFormat="1" x14ac:dyDescent="0.3">
      <c r="A300"/>
      <c r="B300" s="2"/>
      <c r="C300" s="2"/>
      <c r="D300" s="2"/>
      <c r="E300" s="279"/>
      <c r="F300" s="279"/>
      <c r="G300" s="279"/>
      <c r="H300" s="431"/>
      <c r="L300" s="391"/>
      <c r="R300" s="391"/>
      <c r="T300" s="392"/>
      <c r="U300" s="3"/>
      <c r="V300" s="3"/>
      <c r="W300" s="3"/>
      <c r="X300" s="57"/>
      <c r="Y300" s="1"/>
      <c r="Z300"/>
      <c r="AA300"/>
      <c r="AB300"/>
      <c r="AC300"/>
      <c r="AD300" s="57"/>
      <c r="AE300" s="393"/>
      <c r="AF300" s="393"/>
      <c r="AG300"/>
      <c r="AH300"/>
      <c r="AI300" s="394"/>
      <c r="AJ300" s="394"/>
      <c r="AK300" s="394"/>
      <c r="AL300" s="2"/>
      <c r="AM300" s="2"/>
      <c r="AN300"/>
      <c r="AO300"/>
      <c r="AP300" s="394"/>
      <c r="AQ300" s="394"/>
      <c r="AR300" s="175"/>
      <c r="AS300" s="2"/>
      <c r="AT300" s="2"/>
      <c r="AU300"/>
      <c r="AV300" s="2"/>
      <c r="AW300" s="2"/>
      <c r="AX300" s="2"/>
      <c r="AY300" s="2"/>
      <c r="AZ300" s="2"/>
      <c r="BA300" s="2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</row>
    <row r="301" spans="1:99" s="380" customFormat="1" x14ac:dyDescent="0.3">
      <c r="A301"/>
      <c r="B301" s="2"/>
      <c r="C301" s="2"/>
      <c r="D301" s="2"/>
      <c r="E301" s="279"/>
      <c r="F301" s="279"/>
      <c r="G301" s="279"/>
      <c r="H301" s="431"/>
      <c r="L301" s="391"/>
      <c r="R301" s="391"/>
      <c r="T301" s="392"/>
      <c r="U301" s="3"/>
      <c r="V301" s="3"/>
      <c r="W301" s="3"/>
      <c r="X301" s="57"/>
      <c r="Y301" s="1"/>
      <c r="Z301"/>
      <c r="AA301"/>
      <c r="AB301"/>
      <c r="AC301"/>
      <c r="AD301" s="57"/>
      <c r="AE301" s="393"/>
      <c r="AF301" s="393"/>
      <c r="AG301"/>
      <c r="AH301"/>
      <c r="AI301" s="394"/>
      <c r="AJ301" s="394"/>
      <c r="AK301" s="394"/>
      <c r="AL301" s="2"/>
      <c r="AM301" s="2"/>
      <c r="AN301"/>
      <c r="AO301"/>
      <c r="AP301" s="394"/>
      <c r="AQ301" s="394"/>
      <c r="AR301" s="175"/>
      <c r="AS301" s="2"/>
      <c r="AT301" s="2"/>
      <c r="AU301"/>
      <c r="AV301" s="2"/>
      <c r="AW301" s="2"/>
      <c r="AX301" s="2"/>
      <c r="AY301" s="2"/>
      <c r="AZ301" s="2"/>
      <c r="BA301" s="2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</row>
    <row r="302" spans="1:99" s="380" customFormat="1" x14ac:dyDescent="0.3">
      <c r="A302"/>
      <c r="B302" s="2"/>
      <c r="C302" s="2"/>
      <c r="D302" s="2"/>
      <c r="E302" s="279"/>
      <c r="F302" s="279"/>
      <c r="G302" s="279"/>
      <c r="H302" s="431"/>
      <c r="L302" s="391"/>
      <c r="R302" s="391"/>
      <c r="T302" s="392"/>
      <c r="U302" s="3"/>
      <c r="V302" s="3"/>
      <c r="W302" s="3"/>
      <c r="X302" s="57"/>
      <c r="Y302" s="1"/>
      <c r="Z302"/>
      <c r="AA302"/>
      <c r="AB302"/>
      <c r="AC302"/>
      <c r="AD302" s="57"/>
      <c r="AE302" s="393"/>
      <c r="AF302" s="393"/>
      <c r="AG302"/>
      <c r="AH302"/>
      <c r="AI302" s="394"/>
      <c r="AJ302" s="394"/>
      <c r="AK302" s="394"/>
      <c r="AL302" s="2"/>
      <c r="AM302" s="2"/>
      <c r="AN302"/>
      <c r="AO302"/>
      <c r="AP302" s="394"/>
      <c r="AQ302" s="394"/>
      <c r="AR302" s="175"/>
      <c r="AS302" s="2"/>
      <c r="AT302" s="2"/>
      <c r="AU302"/>
      <c r="AV302" s="2"/>
      <c r="AW302" s="2"/>
      <c r="AX302" s="2"/>
      <c r="AY302" s="2"/>
      <c r="AZ302" s="2"/>
      <c r="BA302" s="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</row>
    <row r="303" spans="1:99" s="380" customFormat="1" x14ac:dyDescent="0.3">
      <c r="A303"/>
      <c r="B303" s="2"/>
      <c r="C303" s="2"/>
      <c r="D303" s="2"/>
      <c r="E303" s="279"/>
      <c r="F303" s="279"/>
      <c r="G303" s="279"/>
      <c r="H303" s="431"/>
      <c r="L303" s="391"/>
      <c r="R303" s="391"/>
      <c r="T303" s="392"/>
      <c r="U303" s="3"/>
      <c r="V303" s="3"/>
      <c r="W303" s="3"/>
      <c r="X303" s="57"/>
      <c r="Y303" s="1"/>
      <c r="Z303"/>
      <c r="AA303"/>
      <c r="AB303"/>
      <c r="AC303"/>
      <c r="AD303" s="57"/>
      <c r="AE303" s="393"/>
      <c r="AF303" s="393"/>
      <c r="AG303"/>
      <c r="AH303"/>
      <c r="AI303" s="394"/>
      <c r="AJ303" s="394"/>
      <c r="AK303" s="394"/>
      <c r="AL303" s="2"/>
      <c r="AM303" s="2"/>
      <c r="AN303"/>
      <c r="AO303"/>
      <c r="AP303" s="394"/>
      <c r="AQ303" s="394"/>
      <c r="AR303" s="175"/>
      <c r="AS303" s="2"/>
      <c r="AT303" s="2"/>
      <c r="AU303"/>
      <c r="AV303" s="2"/>
      <c r="AW303" s="2"/>
      <c r="AX303" s="2"/>
      <c r="AY303" s="2"/>
      <c r="AZ303" s="2"/>
      <c r="BA303" s="2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</row>
    <row r="304" spans="1:99" s="380" customFormat="1" x14ac:dyDescent="0.3">
      <c r="A304"/>
      <c r="B304" s="2"/>
      <c r="C304" s="2"/>
      <c r="D304" s="2"/>
      <c r="E304" s="279"/>
      <c r="F304" s="279"/>
      <c r="G304" s="279"/>
      <c r="H304" s="431"/>
      <c r="L304" s="391"/>
      <c r="R304" s="391"/>
      <c r="T304" s="392"/>
      <c r="U304" s="3"/>
      <c r="V304" s="3"/>
      <c r="W304" s="3"/>
      <c r="X304" s="57"/>
      <c r="Y304" s="1"/>
      <c r="Z304"/>
      <c r="AA304"/>
      <c r="AB304"/>
      <c r="AC304"/>
      <c r="AD304" s="57"/>
      <c r="AE304" s="393"/>
      <c r="AF304" s="393"/>
      <c r="AG304"/>
      <c r="AH304"/>
      <c r="AI304" s="394"/>
      <c r="AJ304" s="394"/>
      <c r="AK304" s="394"/>
      <c r="AL304" s="2"/>
      <c r="AM304" s="2"/>
      <c r="AN304"/>
      <c r="AO304"/>
      <c r="AP304" s="394"/>
      <c r="AQ304" s="394"/>
      <c r="AR304" s="175"/>
      <c r="AS304" s="2"/>
      <c r="AT304" s="2"/>
      <c r="AU304"/>
      <c r="AV304" s="2"/>
      <c r="AW304" s="2"/>
      <c r="AX304" s="2"/>
      <c r="AY304" s="2"/>
      <c r="AZ304" s="2"/>
      <c r="BA304" s="2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</row>
    <row r="305" spans="1:99" s="380" customFormat="1" x14ac:dyDescent="0.3">
      <c r="A305"/>
      <c r="B305" s="2"/>
      <c r="C305" s="2"/>
      <c r="D305" s="2"/>
      <c r="E305" s="279"/>
      <c r="F305" s="279"/>
      <c r="G305" s="279"/>
      <c r="H305" s="431"/>
      <c r="L305" s="391"/>
      <c r="R305" s="391"/>
      <c r="T305" s="392"/>
      <c r="U305" s="3"/>
      <c r="V305" s="3"/>
      <c r="W305" s="3"/>
      <c r="X305" s="57"/>
      <c r="Y305" s="1"/>
      <c r="Z305"/>
      <c r="AA305"/>
      <c r="AB305"/>
      <c r="AC305"/>
      <c r="AD305" s="57"/>
      <c r="AE305" s="393"/>
      <c r="AF305" s="393"/>
      <c r="AG305"/>
      <c r="AH305"/>
      <c r="AI305" s="394"/>
      <c r="AJ305" s="394"/>
      <c r="AK305" s="394"/>
      <c r="AL305" s="2"/>
      <c r="AM305" s="2"/>
      <c r="AN305"/>
      <c r="AO305"/>
      <c r="AP305" s="394"/>
      <c r="AQ305" s="394"/>
      <c r="AR305" s="175"/>
      <c r="AS305" s="2"/>
      <c r="AT305" s="2"/>
      <c r="AU305"/>
      <c r="AV305" s="2"/>
      <c r="AW305" s="2"/>
      <c r="AX305" s="2"/>
      <c r="AY305" s="2"/>
      <c r="AZ305" s="2"/>
      <c r="BA305" s="2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</row>
    <row r="306" spans="1:99" s="380" customFormat="1" x14ac:dyDescent="0.3">
      <c r="A306"/>
      <c r="B306" s="2"/>
      <c r="C306" s="2"/>
      <c r="D306" s="2"/>
      <c r="E306" s="279"/>
      <c r="F306" s="279"/>
      <c r="G306" s="279"/>
      <c r="H306" s="431"/>
      <c r="L306" s="391"/>
      <c r="R306" s="391"/>
      <c r="T306" s="392"/>
      <c r="U306" s="3"/>
      <c r="V306" s="3"/>
      <c r="W306" s="3"/>
      <c r="X306" s="57"/>
      <c r="Y306" s="1"/>
      <c r="Z306"/>
      <c r="AA306"/>
      <c r="AB306"/>
      <c r="AC306"/>
      <c r="AD306" s="57"/>
      <c r="AE306" s="393"/>
      <c r="AF306" s="393"/>
      <c r="AG306"/>
      <c r="AH306"/>
      <c r="AI306" s="394"/>
      <c r="AJ306" s="394"/>
      <c r="AK306" s="394"/>
      <c r="AL306" s="2"/>
      <c r="AM306" s="2"/>
      <c r="AN306"/>
      <c r="AO306"/>
      <c r="AP306" s="394"/>
      <c r="AQ306" s="394"/>
      <c r="AR306" s="175"/>
      <c r="AS306" s="2"/>
      <c r="AT306" s="2"/>
      <c r="AU306"/>
      <c r="AV306" s="2"/>
      <c r="AW306" s="2"/>
      <c r="AX306" s="2"/>
      <c r="AY306" s="2"/>
      <c r="AZ306" s="2"/>
      <c r="BA306" s="2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</row>
    <row r="307" spans="1:99" s="380" customFormat="1" x14ac:dyDescent="0.3">
      <c r="A307"/>
      <c r="B307" s="2"/>
      <c r="C307" s="2"/>
      <c r="D307" s="2"/>
      <c r="E307" s="279"/>
      <c r="F307" s="279"/>
      <c r="G307" s="279"/>
      <c r="H307" s="431"/>
      <c r="L307" s="391"/>
      <c r="R307" s="391"/>
      <c r="T307" s="392"/>
      <c r="U307" s="3"/>
      <c r="V307" s="3"/>
      <c r="W307" s="3"/>
      <c r="X307" s="57"/>
      <c r="Y307" s="1"/>
      <c r="Z307"/>
      <c r="AA307"/>
      <c r="AB307"/>
      <c r="AC307"/>
      <c r="AD307" s="57"/>
      <c r="AE307" s="393"/>
      <c r="AF307" s="393"/>
      <c r="AG307"/>
      <c r="AH307"/>
      <c r="AI307" s="394"/>
      <c r="AJ307" s="394"/>
      <c r="AK307" s="394"/>
      <c r="AL307" s="2"/>
      <c r="AM307" s="2"/>
      <c r="AN307"/>
      <c r="AO307"/>
      <c r="AP307" s="394"/>
      <c r="AQ307" s="394"/>
      <c r="AR307" s="175"/>
      <c r="AS307" s="2"/>
      <c r="AT307" s="2"/>
      <c r="AU307"/>
      <c r="AV307" s="2"/>
      <c r="AW307" s="2"/>
      <c r="AX307" s="2"/>
      <c r="AY307" s="2"/>
      <c r="AZ307" s="2"/>
      <c r="BA307" s="2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</row>
    <row r="308" spans="1:99" s="380" customFormat="1" x14ac:dyDescent="0.3">
      <c r="A308"/>
      <c r="B308" s="2"/>
      <c r="C308" s="2"/>
      <c r="D308" s="2"/>
      <c r="E308" s="279"/>
      <c r="F308" s="279"/>
      <c r="G308" s="279"/>
      <c r="H308" s="431"/>
      <c r="L308" s="391"/>
      <c r="R308" s="391"/>
      <c r="T308" s="392"/>
      <c r="U308" s="3"/>
      <c r="V308" s="3"/>
      <c r="W308" s="3"/>
      <c r="X308" s="57"/>
      <c r="Y308" s="1"/>
      <c r="Z308"/>
      <c r="AA308"/>
      <c r="AB308"/>
      <c r="AC308"/>
      <c r="AD308" s="57"/>
      <c r="AE308" s="393"/>
      <c r="AF308" s="393"/>
      <c r="AG308"/>
      <c r="AH308"/>
      <c r="AI308" s="394"/>
      <c r="AJ308" s="394"/>
      <c r="AK308" s="394"/>
      <c r="AL308" s="2"/>
      <c r="AM308" s="2"/>
      <c r="AN308"/>
      <c r="AO308"/>
      <c r="AP308" s="394"/>
      <c r="AQ308" s="394"/>
      <c r="AR308" s="175"/>
      <c r="AS308" s="2"/>
      <c r="AT308" s="2"/>
      <c r="AU308"/>
      <c r="AV308" s="2"/>
      <c r="AW308" s="2"/>
      <c r="AX308" s="2"/>
      <c r="AY308" s="2"/>
      <c r="AZ308" s="2"/>
      <c r="BA308" s="2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</row>
    <row r="309" spans="1:99" s="380" customFormat="1" x14ac:dyDescent="0.3">
      <c r="A309"/>
      <c r="B309" s="2"/>
      <c r="C309" s="2"/>
      <c r="D309" s="2"/>
      <c r="E309" s="279"/>
      <c r="F309" s="279"/>
      <c r="G309" s="279"/>
      <c r="H309" s="431"/>
      <c r="L309" s="391"/>
      <c r="R309" s="391"/>
      <c r="T309" s="392"/>
      <c r="U309" s="3"/>
      <c r="V309" s="3"/>
      <c r="W309" s="3"/>
      <c r="X309" s="57"/>
      <c r="Y309" s="1"/>
      <c r="Z309"/>
      <c r="AA309"/>
      <c r="AB309"/>
      <c r="AC309"/>
      <c r="AD309" s="57"/>
      <c r="AE309" s="393"/>
      <c r="AF309" s="393"/>
      <c r="AG309"/>
      <c r="AH309"/>
      <c r="AI309" s="394"/>
      <c r="AJ309" s="394"/>
      <c r="AK309" s="394"/>
      <c r="AL309" s="2"/>
      <c r="AM309" s="2"/>
      <c r="AN309"/>
      <c r="AO309"/>
      <c r="AP309" s="394"/>
      <c r="AQ309" s="394"/>
      <c r="AR309" s="175"/>
      <c r="AS309" s="2"/>
      <c r="AT309" s="2"/>
      <c r="AU309"/>
      <c r="AV309" s="2"/>
      <c r="AW309" s="2"/>
      <c r="AX309" s="2"/>
      <c r="AY309" s="2"/>
      <c r="AZ309" s="2"/>
      <c r="BA309" s="2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</row>
    <row r="310" spans="1:99" s="380" customFormat="1" x14ac:dyDescent="0.3">
      <c r="A310"/>
      <c r="B310" s="2"/>
      <c r="C310" s="2"/>
      <c r="D310" s="2"/>
      <c r="E310" s="279"/>
      <c r="F310" s="279"/>
      <c r="G310" s="279"/>
      <c r="H310" s="431"/>
      <c r="L310" s="391"/>
      <c r="R310" s="391"/>
      <c r="T310" s="392"/>
      <c r="U310" s="3"/>
      <c r="V310" s="3"/>
      <c r="W310" s="3"/>
      <c r="X310" s="57"/>
      <c r="Y310" s="1"/>
      <c r="Z310"/>
      <c r="AA310"/>
      <c r="AB310"/>
      <c r="AC310"/>
      <c r="AD310" s="57"/>
      <c r="AE310" s="393"/>
      <c r="AF310" s="393"/>
      <c r="AG310"/>
      <c r="AH310"/>
      <c r="AI310" s="394"/>
      <c r="AJ310" s="394"/>
      <c r="AK310" s="394"/>
      <c r="AL310" s="2"/>
      <c r="AM310" s="2"/>
      <c r="AN310"/>
      <c r="AO310"/>
      <c r="AP310" s="394"/>
      <c r="AQ310" s="394"/>
      <c r="AR310" s="175"/>
      <c r="AS310" s="2"/>
      <c r="AT310" s="2"/>
      <c r="AU310"/>
      <c r="AV310" s="2"/>
      <c r="AW310" s="2"/>
      <c r="AX310" s="2"/>
      <c r="AY310" s="2"/>
      <c r="AZ310" s="2"/>
      <c r="BA310" s="2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</row>
    <row r="311" spans="1:99" s="380" customFormat="1" x14ac:dyDescent="0.3">
      <c r="A311"/>
      <c r="B311" s="2"/>
      <c r="C311" s="2"/>
      <c r="D311" s="2"/>
      <c r="E311" s="279"/>
      <c r="F311" s="279"/>
      <c r="G311" s="279"/>
      <c r="H311" s="431"/>
      <c r="L311" s="391"/>
      <c r="R311" s="391"/>
      <c r="T311" s="392"/>
      <c r="U311" s="3"/>
      <c r="V311" s="3"/>
      <c r="W311" s="3"/>
      <c r="X311" s="57"/>
      <c r="Y311" s="1"/>
      <c r="Z311"/>
      <c r="AA311"/>
      <c r="AB311"/>
      <c r="AC311"/>
      <c r="AD311" s="57"/>
      <c r="AE311" s="393"/>
      <c r="AF311" s="393"/>
      <c r="AG311"/>
      <c r="AH311"/>
      <c r="AI311" s="394"/>
      <c r="AJ311" s="394"/>
      <c r="AK311" s="394"/>
      <c r="AL311" s="2"/>
      <c r="AM311" s="2"/>
      <c r="AN311"/>
      <c r="AO311"/>
      <c r="AP311" s="394"/>
      <c r="AQ311" s="394"/>
      <c r="AR311" s="175"/>
      <c r="AS311" s="2"/>
      <c r="AT311" s="2"/>
      <c r="AU311"/>
      <c r="AV311" s="2"/>
      <c r="AW311" s="2"/>
      <c r="AX311" s="2"/>
      <c r="AY311" s="2"/>
      <c r="AZ311" s="2"/>
      <c r="BA311" s="2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</row>
    <row r="312" spans="1:99" s="380" customFormat="1" x14ac:dyDescent="0.3">
      <c r="A312"/>
      <c r="B312" s="2"/>
      <c r="C312" s="2"/>
      <c r="D312" s="2"/>
      <c r="E312" s="279"/>
      <c r="F312" s="279"/>
      <c r="G312" s="279"/>
      <c r="H312" s="431"/>
      <c r="L312" s="391"/>
      <c r="R312" s="391"/>
      <c r="T312" s="392"/>
      <c r="U312" s="3"/>
      <c r="V312" s="3"/>
      <c r="W312" s="3"/>
      <c r="X312" s="57"/>
      <c r="Y312" s="1"/>
      <c r="Z312"/>
      <c r="AA312"/>
      <c r="AB312"/>
      <c r="AC312"/>
      <c r="AD312" s="57"/>
      <c r="AE312" s="393"/>
      <c r="AF312" s="393"/>
      <c r="AG312"/>
      <c r="AH312"/>
      <c r="AI312" s="394"/>
      <c r="AJ312" s="394"/>
      <c r="AK312" s="394"/>
      <c r="AL312" s="2"/>
      <c r="AM312" s="2"/>
      <c r="AN312"/>
      <c r="AO312"/>
      <c r="AP312" s="394"/>
      <c r="AQ312" s="394"/>
      <c r="AR312" s="175"/>
      <c r="AS312" s="2"/>
      <c r="AT312" s="2"/>
      <c r="AU312"/>
      <c r="AV312" s="2"/>
      <c r="AW312" s="2"/>
      <c r="AX312" s="2"/>
      <c r="AY312" s="2"/>
      <c r="AZ312" s="2"/>
      <c r="BA312" s="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</row>
    <row r="313" spans="1:99" s="380" customFormat="1" x14ac:dyDescent="0.3">
      <c r="A313"/>
      <c r="B313" s="2"/>
      <c r="C313" s="2"/>
      <c r="D313" s="2"/>
      <c r="E313" s="279"/>
      <c r="F313" s="279"/>
      <c r="G313" s="279"/>
      <c r="H313" s="431"/>
      <c r="L313" s="391"/>
      <c r="R313" s="391"/>
      <c r="T313" s="392"/>
      <c r="U313" s="3"/>
      <c r="V313" s="3"/>
      <c r="W313" s="3"/>
      <c r="X313" s="57"/>
      <c r="Y313" s="1"/>
      <c r="Z313"/>
      <c r="AA313"/>
      <c r="AB313"/>
      <c r="AC313"/>
      <c r="AD313" s="57"/>
      <c r="AE313" s="393"/>
      <c r="AF313" s="393"/>
      <c r="AG313"/>
      <c r="AH313"/>
      <c r="AI313" s="394"/>
      <c r="AJ313" s="394"/>
      <c r="AK313" s="394"/>
      <c r="AL313" s="2"/>
      <c r="AM313" s="2"/>
      <c r="AN313"/>
      <c r="AO313"/>
      <c r="AP313" s="394"/>
      <c r="AQ313" s="394"/>
      <c r="AR313" s="175"/>
      <c r="AS313" s="2"/>
      <c r="AT313" s="2"/>
      <c r="AU313"/>
      <c r="AV313" s="2"/>
      <c r="AW313" s="2"/>
      <c r="AX313" s="2"/>
      <c r="AY313" s="2"/>
      <c r="AZ313" s="2"/>
      <c r="BA313" s="2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</row>
    <row r="314" spans="1:99" s="380" customFormat="1" x14ac:dyDescent="0.3">
      <c r="A314"/>
      <c r="B314" s="2"/>
      <c r="C314" s="2"/>
      <c r="D314" s="2"/>
      <c r="E314" s="279"/>
      <c r="F314" s="279"/>
      <c r="G314" s="279"/>
      <c r="H314" s="431"/>
      <c r="L314" s="391"/>
      <c r="R314" s="391"/>
      <c r="T314" s="392"/>
      <c r="U314" s="3"/>
      <c r="V314" s="3"/>
      <c r="W314" s="3"/>
      <c r="X314" s="57"/>
      <c r="Y314" s="1"/>
      <c r="Z314"/>
      <c r="AA314"/>
      <c r="AB314"/>
      <c r="AC314"/>
      <c r="AD314" s="57"/>
      <c r="AE314" s="393"/>
      <c r="AF314" s="393"/>
      <c r="AG314"/>
      <c r="AH314"/>
      <c r="AI314" s="394"/>
      <c r="AJ314" s="394"/>
      <c r="AK314" s="394"/>
      <c r="AL314" s="2"/>
      <c r="AM314" s="2"/>
      <c r="AN314"/>
      <c r="AO314"/>
      <c r="AP314" s="394"/>
      <c r="AQ314" s="394"/>
      <c r="AR314" s="175"/>
      <c r="AS314" s="2"/>
      <c r="AT314" s="2"/>
      <c r="AU314"/>
      <c r="AV314" s="2"/>
      <c r="AW314" s="2"/>
      <c r="AX314" s="2"/>
      <c r="AY314" s="2"/>
      <c r="AZ314" s="2"/>
      <c r="BA314" s="2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</row>
    <row r="315" spans="1:99" s="380" customFormat="1" x14ac:dyDescent="0.3">
      <c r="A315"/>
      <c r="B315" s="2"/>
      <c r="C315" s="2"/>
      <c r="D315" s="2"/>
      <c r="E315" s="279"/>
      <c r="F315" s="279"/>
      <c r="G315" s="279"/>
      <c r="H315" s="431"/>
      <c r="L315" s="391"/>
      <c r="R315" s="391"/>
      <c r="T315" s="392"/>
      <c r="U315" s="3"/>
      <c r="V315" s="3"/>
      <c r="W315" s="3"/>
      <c r="X315" s="57"/>
      <c r="Y315" s="1"/>
      <c r="Z315"/>
      <c r="AA315"/>
      <c r="AB315"/>
      <c r="AC315"/>
      <c r="AD315" s="57"/>
      <c r="AE315" s="393"/>
      <c r="AF315" s="393"/>
      <c r="AG315"/>
      <c r="AH315"/>
      <c r="AI315" s="394"/>
      <c r="AJ315" s="394"/>
      <c r="AK315" s="394"/>
      <c r="AL315" s="2"/>
      <c r="AM315" s="2"/>
      <c r="AN315"/>
      <c r="AO315"/>
      <c r="AP315" s="394"/>
      <c r="AQ315" s="394"/>
      <c r="AR315" s="175"/>
      <c r="AS315" s="2"/>
      <c r="AT315" s="2"/>
      <c r="AU315"/>
      <c r="AV315" s="2"/>
      <c r="AW315" s="2"/>
      <c r="AX315" s="2"/>
      <c r="AY315" s="2"/>
      <c r="AZ315" s="2"/>
      <c r="BA315" s="2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</row>
    <row r="316" spans="1:99" s="380" customFormat="1" x14ac:dyDescent="0.3">
      <c r="A316"/>
      <c r="B316" s="2"/>
      <c r="C316" s="2"/>
      <c r="D316" s="2"/>
      <c r="E316" s="279"/>
      <c r="F316" s="279"/>
      <c r="G316" s="279"/>
      <c r="H316" s="432"/>
      <c r="L316" s="391"/>
      <c r="R316" s="391"/>
      <c r="T316" s="392"/>
      <c r="U316" s="3"/>
      <c r="V316" s="3"/>
      <c r="W316" s="3"/>
      <c r="X316" s="57"/>
      <c r="Y316" s="1"/>
      <c r="Z316"/>
      <c r="AA316"/>
      <c r="AB316"/>
      <c r="AC316"/>
      <c r="AD316" s="57"/>
      <c r="AE316" s="393"/>
      <c r="AF316" s="393"/>
      <c r="AG316"/>
      <c r="AH316"/>
      <c r="AI316" s="394"/>
      <c r="AJ316" s="394"/>
      <c r="AK316" s="394"/>
      <c r="AL316" s="2"/>
      <c r="AM316" s="2"/>
      <c r="AN316"/>
      <c r="AO316"/>
      <c r="AP316" s="394"/>
      <c r="AQ316" s="394"/>
      <c r="AR316" s="175"/>
      <c r="AS316" s="2"/>
      <c r="AT316" s="2"/>
      <c r="AU316"/>
      <c r="AV316" s="2"/>
      <c r="AW316" s="2"/>
      <c r="AX316" s="2"/>
      <c r="AY316" s="2"/>
      <c r="AZ316" s="2"/>
      <c r="BA316" s="2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</row>
    <row r="317" spans="1:99" s="380" customFormat="1" x14ac:dyDescent="0.3">
      <c r="A317"/>
      <c r="B317" s="2"/>
      <c r="C317" s="2"/>
      <c r="D317" s="2"/>
      <c r="E317" s="279"/>
      <c r="F317" s="279"/>
      <c r="G317" s="279"/>
      <c r="H317" s="432"/>
      <c r="L317" s="391"/>
      <c r="R317" s="391"/>
      <c r="T317" s="392"/>
      <c r="U317" s="3"/>
      <c r="V317" s="3"/>
      <c r="W317" s="3"/>
      <c r="X317" s="57"/>
      <c r="Y317" s="1"/>
      <c r="Z317"/>
      <c r="AA317"/>
      <c r="AB317"/>
      <c r="AC317"/>
      <c r="AD317" s="57"/>
      <c r="AE317" s="393"/>
      <c r="AF317" s="393"/>
      <c r="AG317"/>
      <c r="AH317"/>
      <c r="AI317" s="394"/>
      <c r="AJ317" s="394"/>
      <c r="AK317" s="394"/>
      <c r="AL317" s="2"/>
      <c r="AM317" s="2"/>
      <c r="AN317"/>
      <c r="AO317"/>
      <c r="AP317" s="394"/>
      <c r="AQ317" s="394"/>
      <c r="AR317" s="175"/>
      <c r="AS317" s="2"/>
      <c r="AT317" s="2"/>
      <c r="AU317"/>
      <c r="AV317" s="2"/>
      <c r="AW317" s="2"/>
      <c r="AX317" s="2"/>
      <c r="AY317" s="2"/>
      <c r="AZ317" s="2"/>
      <c r="BA317" s="2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</row>
    <row r="318" spans="1:99" s="380" customFormat="1" x14ac:dyDescent="0.3">
      <c r="A318"/>
      <c r="B318" s="2"/>
      <c r="C318" s="2"/>
      <c r="D318" s="2"/>
      <c r="E318" s="279"/>
      <c r="F318" s="279"/>
      <c r="G318" s="279"/>
      <c r="H318" s="432"/>
      <c r="L318" s="391"/>
      <c r="R318" s="391"/>
      <c r="T318" s="392"/>
      <c r="U318" s="3"/>
      <c r="V318" s="3"/>
      <c r="W318" s="3"/>
      <c r="X318" s="57"/>
      <c r="Y318" s="1"/>
      <c r="Z318"/>
      <c r="AA318"/>
      <c r="AB318"/>
      <c r="AC318"/>
      <c r="AD318" s="57"/>
      <c r="AE318" s="393"/>
      <c r="AF318" s="393"/>
      <c r="AG318"/>
      <c r="AH318"/>
      <c r="AI318" s="394"/>
      <c r="AJ318" s="394"/>
      <c r="AK318" s="394"/>
      <c r="AL318" s="2"/>
      <c r="AM318" s="2"/>
      <c r="AN318"/>
      <c r="AO318"/>
      <c r="AP318" s="394"/>
      <c r="AQ318" s="394"/>
      <c r="AR318" s="175"/>
      <c r="AS318" s="2"/>
      <c r="AT318" s="2"/>
      <c r="AU318"/>
      <c r="AV318" s="2"/>
      <c r="AW318" s="2"/>
      <c r="AX318" s="2"/>
      <c r="AY318" s="2"/>
      <c r="AZ318" s="2"/>
      <c r="BA318" s="2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</row>
    <row r="319" spans="1:99" s="380" customFormat="1" x14ac:dyDescent="0.3">
      <c r="A319"/>
      <c r="B319" s="2"/>
      <c r="C319" s="2"/>
      <c r="D319" s="2"/>
      <c r="E319" s="279"/>
      <c r="F319" s="279"/>
      <c r="G319" s="279"/>
      <c r="H319" s="432"/>
      <c r="L319" s="391"/>
      <c r="R319" s="391"/>
      <c r="T319" s="392"/>
      <c r="U319" s="3"/>
      <c r="V319" s="3"/>
      <c r="W319" s="3"/>
      <c r="X319" s="57"/>
      <c r="Y319" s="1"/>
      <c r="Z319"/>
      <c r="AA319"/>
      <c r="AB319"/>
      <c r="AC319"/>
      <c r="AD319" s="57"/>
      <c r="AE319" s="393"/>
      <c r="AF319" s="393"/>
      <c r="AG319"/>
      <c r="AH319"/>
      <c r="AI319" s="394"/>
      <c r="AJ319" s="394"/>
      <c r="AK319" s="394"/>
      <c r="AL319" s="2"/>
      <c r="AM319" s="2"/>
      <c r="AN319"/>
      <c r="AO319"/>
      <c r="AP319" s="394"/>
      <c r="AQ319" s="394"/>
      <c r="AR319" s="175"/>
      <c r="AS319" s="2"/>
      <c r="AT319" s="2"/>
      <c r="AU319"/>
      <c r="AV319" s="2"/>
      <c r="AW319" s="2"/>
      <c r="AX319" s="2"/>
      <c r="AY319" s="2"/>
      <c r="AZ319" s="2"/>
      <c r="BA319" s="2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</row>
    <row r="320" spans="1:99" s="380" customFormat="1" x14ac:dyDescent="0.3">
      <c r="A320"/>
      <c r="B320" s="2"/>
      <c r="C320" s="2"/>
      <c r="D320" s="2"/>
      <c r="E320" s="279"/>
      <c r="F320" s="279"/>
      <c r="G320" s="279"/>
      <c r="H320" s="432"/>
      <c r="L320" s="391"/>
      <c r="R320" s="391"/>
      <c r="T320" s="392"/>
      <c r="U320" s="3"/>
      <c r="V320" s="3"/>
      <c r="W320" s="3"/>
      <c r="X320" s="57"/>
      <c r="Y320" s="1"/>
      <c r="Z320"/>
      <c r="AA320"/>
      <c r="AB320"/>
      <c r="AC320"/>
      <c r="AD320" s="57"/>
      <c r="AE320" s="393"/>
      <c r="AF320" s="393"/>
      <c r="AG320"/>
      <c r="AH320"/>
      <c r="AI320" s="394"/>
      <c r="AJ320" s="394"/>
      <c r="AK320" s="394"/>
      <c r="AL320" s="2"/>
      <c r="AM320" s="2"/>
      <c r="AN320"/>
      <c r="AO320"/>
      <c r="AP320" s="394"/>
      <c r="AQ320" s="394"/>
      <c r="AR320" s="175"/>
      <c r="AS320" s="2"/>
      <c r="AT320" s="2"/>
      <c r="AU320"/>
      <c r="AV320" s="2"/>
      <c r="AW320" s="2"/>
      <c r="AX320" s="2"/>
      <c r="AY320" s="2"/>
      <c r="AZ320" s="2"/>
      <c r="BA320" s="2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</row>
    <row r="321" spans="1:99" s="380" customFormat="1" x14ac:dyDescent="0.3">
      <c r="A321"/>
      <c r="B321" s="2"/>
      <c r="C321" s="2"/>
      <c r="D321" s="2"/>
      <c r="E321" s="279"/>
      <c r="F321" s="279"/>
      <c r="G321" s="279"/>
      <c r="H321" s="432"/>
      <c r="L321" s="391"/>
      <c r="R321" s="391"/>
      <c r="T321" s="392"/>
      <c r="U321" s="3"/>
      <c r="V321" s="3"/>
      <c r="W321" s="3"/>
      <c r="X321" s="57"/>
      <c r="Y321" s="1"/>
      <c r="Z321"/>
      <c r="AA321"/>
      <c r="AB321"/>
      <c r="AC321"/>
      <c r="AD321" s="57"/>
      <c r="AE321" s="393"/>
      <c r="AF321" s="393"/>
      <c r="AG321"/>
      <c r="AH321"/>
      <c r="AI321" s="394"/>
      <c r="AJ321" s="394"/>
      <c r="AK321" s="394"/>
      <c r="AL321" s="2"/>
      <c r="AM321" s="2"/>
      <c r="AN321"/>
      <c r="AO321"/>
      <c r="AP321" s="394"/>
      <c r="AQ321" s="394"/>
      <c r="AR321" s="175"/>
      <c r="AS321" s="2"/>
      <c r="AT321" s="2"/>
      <c r="AU321"/>
      <c r="AV321" s="2"/>
      <c r="AW321" s="2"/>
      <c r="AX321" s="2"/>
      <c r="AY321" s="2"/>
      <c r="AZ321" s="2"/>
      <c r="BA321" s="2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</row>
    <row r="322" spans="1:99" s="380" customFormat="1" x14ac:dyDescent="0.3">
      <c r="A322"/>
      <c r="B322" s="2"/>
      <c r="C322" s="2"/>
      <c r="D322" s="2"/>
      <c r="E322" s="279"/>
      <c r="F322" s="279"/>
      <c r="G322" s="279"/>
      <c r="H322" s="432"/>
      <c r="L322" s="391"/>
      <c r="R322" s="391"/>
      <c r="T322" s="392"/>
      <c r="U322" s="3"/>
      <c r="V322" s="3"/>
      <c r="W322" s="3"/>
      <c r="X322" s="57"/>
      <c r="Y322" s="1"/>
      <c r="Z322"/>
      <c r="AA322"/>
      <c r="AB322"/>
      <c r="AC322"/>
      <c r="AD322" s="57"/>
      <c r="AE322" s="393"/>
      <c r="AF322" s="393"/>
      <c r="AG322"/>
      <c r="AH322"/>
      <c r="AI322" s="394"/>
      <c r="AJ322" s="394"/>
      <c r="AK322" s="394"/>
      <c r="AL322" s="2"/>
      <c r="AM322" s="2"/>
      <c r="AN322"/>
      <c r="AO322"/>
      <c r="AP322" s="394"/>
      <c r="AQ322" s="394"/>
      <c r="AR322" s="175"/>
      <c r="AS322" s="2"/>
      <c r="AT322" s="2"/>
      <c r="AU322"/>
      <c r="AV322" s="2"/>
      <c r="AW322" s="2"/>
      <c r="AX322" s="2"/>
      <c r="AY322" s="2"/>
      <c r="AZ322" s="2"/>
      <c r="BA322" s="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</row>
    <row r="323" spans="1:99" s="380" customFormat="1" x14ac:dyDescent="0.3">
      <c r="A323"/>
      <c r="B323" s="2"/>
      <c r="C323" s="2"/>
      <c r="D323" s="2"/>
      <c r="E323" s="279"/>
      <c r="F323" s="279"/>
      <c r="G323" s="279"/>
      <c r="H323" s="432"/>
      <c r="L323" s="391"/>
      <c r="R323" s="391"/>
      <c r="T323" s="392"/>
      <c r="U323" s="3"/>
      <c r="V323" s="3"/>
      <c r="W323" s="3"/>
      <c r="X323" s="57"/>
      <c r="Y323" s="1"/>
      <c r="Z323"/>
      <c r="AA323"/>
      <c r="AB323"/>
      <c r="AC323"/>
      <c r="AD323" s="57"/>
      <c r="AE323" s="393"/>
      <c r="AF323" s="393"/>
      <c r="AG323"/>
      <c r="AH323"/>
      <c r="AI323" s="394"/>
      <c r="AJ323" s="394"/>
      <c r="AK323" s="394"/>
      <c r="AL323" s="2"/>
      <c r="AM323" s="2"/>
      <c r="AN323"/>
      <c r="AO323"/>
      <c r="AP323" s="394"/>
      <c r="AQ323" s="394"/>
      <c r="AR323" s="175"/>
      <c r="AS323" s="2"/>
      <c r="AT323" s="2"/>
      <c r="AU323"/>
      <c r="AV323" s="2"/>
      <c r="AW323" s="2"/>
      <c r="AX323" s="2"/>
      <c r="AY323" s="2"/>
      <c r="AZ323" s="2"/>
      <c r="BA323" s="2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</row>
    <row r="324" spans="1:99" s="380" customFormat="1" x14ac:dyDescent="0.3">
      <c r="A324"/>
      <c r="B324" s="2"/>
      <c r="C324" s="2"/>
      <c r="D324" s="2"/>
      <c r="E324" s="279"/>
      <c r="F324" s="279"/>
      <c r="G324" s="279"/>
      <c r="H324" s="432"/>
      <c r="L324" s="391"/>
      <c r="R324" s="391"/>
      <c r="T324" s="392"/>
      <c r="U324" s="3"/>
      <c r="V324" s="3"/>
      <c r="W324" s="3"/>
      <c r="X324" s="57"/>
      <c r="Y324" s="1"/>
      <c r="Z324"/>
      <c r="AA324"/>
      <c r="AB324"/>
      <c r="AC324"/>
      <c r="AD324" s="57"/>
      <c r="AE324" s="393"/>
      <c r="AF324" s="393"/>
      <c r="AG324"/>
      <c r="AH324"/>
      <c r="AI324" s="394"/>
      <c r="AJ324" s="394"/>
      <c r="AK324" s="394"/>
      <c r="AL324" s="2"/>
      <c r="AM324" s="2"/>
      <c r="AN324"/>
      <c r="AO324"/>
      <c r="AP324" s="394"/>
      <c r="AQ324" s="394"/>
      <c r="AR324" s="175"/>
      <c r="AS324" s="2"/>
      <c r="AT324" s="2"/>
      <c r="AU324"/>
      <c r="AV324" s="2"/>
      <c r="AW324" s="2"/>
      <c r="AX324" s="2"/>
      <c r="AY324" s="2"/>
      <c r="AZ324" s="2"/>
      <c r="BA324" s="2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</row>
    <row r="325" spans="1:99" s="380" customFormat="1" x14ac:dyDescent="0.3">
      <c r="A325"/>
      <c r="B325" s="2"/>
      <c r="C325" s="2"/>
      <c r="D325" s="2"/>
      <c r="E325" s="279"/>
      <c r="F325" s="279"/>
      <c r="G325" s="279"/>
      <c r="H325" s="432"/>
      <c r="L325" s="391"/>
      <c r="R325" s="391"/>
      <c r="T325" s="392"/>
      <c r="U325" s="3"/>
      <c r="V325" s="3"/>
      <c r="W325" s="3"/>
      <c r="X325" s="57"/>
      <c r="Y325" s="1"/>
      <c r="Z325"/>
      <c r="AA325"/>
      <c r="AB325"/>
      <c r="AC325"/>
      <c r="AD325" s="57"/>
      <c r="AE325" s="393"/>
      <c r="AF325" s="393"/>
      <c r="AG325"/>
      <c r="AH325"/>
      <c r="AI325" s="394"/>
      <c r="AJ325" s="394"/>
      <c r="AK325" s="394"/>
      <c r="AL325" s="2"/>
      <c r="AM325" s="2"/>
      <c r="AN325"/>
      <c r="AO325"/>
      <c r="AP325" s="394"/>
      <c r="AQ325" s="394"/>
      <c r="AR325" s="175"/>
      <c r="AS325" s="2"/>
      <c r="AT325" s="2"/>
      <c r="AU325"/>
      <c r="AV325" s="2"/>
      <c r="AW325" s="2"/>
      <c r="AX325" s="2"/>
      <c r="AY325" s="2"/>
      <c r="AZ325" s="2"/>
      <c r="BA325" s="2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</row>
    <row r="326" spans="1:99" s="380" customFormat="1" x14ac:dyDescent="0.3">
      <c r="A326"/>
      <c r="B326" s="2"/>
      <c r="C326" s="2"/>
      <c r="D326" s="2"/>
      <c r="E326" s="279"/>
      <c r="F326" s="279"/>
      <c r="G326" s="279"/>
      <c r="H326" s="432"/>
      <c r="L326" s="391"/>
      <c r="R326" s="391"/>
      <c r="T326" s="392"/>
      <c r="U326" s="3"/>
      <c r="V326" s="3"/>
      <c r="W326" s="3"/>
      <c r="X326" s="57"/>
      <c r="Y326" s="1"/>
      <c r="Z326"/>
      <c r="AA326"/>
      <c r="AB326"/>
      <c r="AC326"/>
      <c r="AD326" s="57"/>
      <c r="AE326" s="393"/>
      <c r="AF326" s="393"/>
      <c r="AG326"/>
      <c r="AH326"/>
      <c r="AI326" s="394"/>
      <c r="AJ326" s="394"/>
      <c r="AK326" s="394"/>
      <c r="AL326" s="2"/>
      <c r="AM326" s="2"/>
      <c r="AN326"/>
      <c r="AO326"/>
      <c r="AP326" s="394"/>
      <c r="AQ326" s="394"/>
      <c r="AR326" s="175"/>
      <c r="AS326" s="2"/>
      <c r="AT326" s="2"/>
      <c r="AU326"/>
      <c r="AV326" s="2"/>
      <c r="AW326" s="2"/>
      <c r="AX326" s="2"/>
      <c r="AY326" s="2"/>
      <c r="AZ326" s="2"/>
      <c r="BA326" s="2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</row>
    <row r="327" spans="1:99" s="380" customFormat="1" x14ac:dyDescent="0.3">
      <c r="A327"/>
      <c r="B327" s="2"/>
      <c r="C327" s="2"/>
      <c r="D327" s="2"/>
      <c r="E327" s="279"/>
      <c r="F327" s="279"/>
      <c r="G327" s="279"/>
      <c r="H327" s="432"/>
      <c r="L327" s="391"/>
      <c r="R327" s="391"/>
      <c r="T327" s="392"/>
      <c r="U327" s="3"/>
      <c r="V327" s="3"/>
      <c r="W327" s="3"/>
      <c r="X327" s="57"/>
      <c r="Y327" s="1"/>
      <c r="Z327"/>
      <c r="AA327"/>
      <c r="AB327"/>
      <c r="AC327"/>
      <c r="AD327" s="57"/>
      <c r="AE327" s="393"/>
      <c r="AF327" s="393"/>
      <c r="AG327"/>
      <c r="AH327"/>
      <c r="AI327" s="394"/>
      <c r="AJ327" s="394"/>
      <c r="AK327" s="394"/>
      <c r="AL327" s="2"/>
      <c r="AM327" s="2"/>
      <c r="AN327"/>
      <c r="AO327"/>
      <c r="AP327" s="394"/>
      <c r="AQ327" s="394"/>
      <c r="AR327" s="175"/>
      <c r="AS327" s="2"/>
      <c r="AT327" s="2"/>
      <c r="AU327"/>
      <c r="AV327" s="2"/>
      <c r="AW327" s="2"/>
      <c r="AX327" s="2"/>
      <c r="AY327" s="2"/>
      <c r="AZ327" s="2"/>
      <c r="BA327" s="2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</row>
    <row r="328" spans="1:99" s="380" customFormat="1" x14ac:dyDescent="0.3">
      <c r="A328"/>
      <c r="B328" s="2"/>
      <c r="C328" s="2"/>
      <c r="D328" s="2"/>
      <c r="E328" s="279"/>
      <c r="F328" s="279"/>
      <c r="G328" s="279"/>
      <c r="H328" s="432"/>
      <c r="L328" s="391"/>
      <c r="R328" s="391"/>
      <c r="T328" s="392"/>
      <c r="U328" s="3"/>
      <c r="V328" s="3"/>
      <c r="W328" s="3"/>
      <c r="X328" s="57"/>
      <c r="Y328" s="1"/>
      <c r="Z328"/>
      <c r="AA328"/>
      <c r="AB328"/>
      <c r="AC328"/>
      <c r="AD328" s="57"/>
      <c r="AE328" s="393"/>
      <c r="AF328" s="393"/>
      <c r="AG328"/>
      <c r="AH328"/>
      <c r="AI328" s="394"/>
      <c r="AJ328" s="394"/>
      <c r="AK328" s="394"/>
      <c r="AL328" s="2"/>
      <c r="AM328" s="2"/>
      <c r="AN328"/>
      <c r="AO328"/>
      <c r="AP328" s="394"/>
      <c r="AQ328" s="394"/>
      <c r="AR328" s="175"/>
      <c r="AS328" s="2"/>
      <c r="AT328" s="2"/>
      <c r="AU328"/>
      <c r="AV328" s="2"/>
      <c r="AW328" s="2"/>
      <c r="AX328" s="2"/>
      <c r="AY328" s="2"/>
      <c r="AZ328" s="2"/>
      <c r="BA328" s="2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</row>
    <row r="329" spans="1:99" s="380" customFormat="1" x14ac:dyDescent="0.3">
      <c r="A329"/>
      <c r="B329" s="2"/>
      <c r="C329" s="2"/>
      <c r="D329" s="2"/>
      <c r="E329" s="279"/>
      <c r="F329" s="279"/>
      <c r="G329" s="279"/>
      <c r="H329" s="432"/>
      <c r="L329" s="391"/>
      <c r="R329" s="391"/>
      <c r="T329" s="392"/>
      <c r="U329" s="3"/>
      <c r="V329" s="3"/>
      <c r="W329" s="3"/>
      <c r="X329" s="57"/>
      <c r="Y329" s="1"/>
      <c r="Z329"/>
      <c r="AA329"/>
      <c r="AB329"/>
      <c r="AC329"/>
      <c r="AD329" s="57"/>
      <c r="AE329" s="393"/>
      <c r="AF329" s="393"/>
      <c r="AG329"/>
      <c r="AH329"/>
      <c r="AI329" s="394"/>
      <c r="AJ329" s="394"/>
      <c r="AK329" s="394"/>
      <c r="AL329" s="2"/>
      <c r="AM329" s="2"/>
      <c r="AN329"/>
      <c r="AO329"/>
      <c r="AP329" s="394"/>
      <c r="AQ329" s="394"/>
      <c r="AR329" s="175"/>
      <c r="AS329" s="2"/>
      <c r="AT329" s="2"/>
      <c r="AU329"/>
      <c r="AV329" s="2"/>
      <c r="AW329" s="2"/>
      <c r="AX329" s="2"/>
      <c r="AY329" s="2"/>
      <c r="AZ329" s="2"/>
      <c r="BA329" s="2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</row>
    <row r="330" spans="1:99" s="380" customFormat="1" x14ac:dyDescent="0.3">
      <c r="A330"/>
      <c r="B330" s="2"/>
      <c r="C330" s="2"/>
      <c r="D330" s="2"/>
      <c r="E330" s="279"/>
      <c r="F330" s="279"/>
      <c r="G330" s="279"/>
      <c r="H330" s="432"/>
      <c r="L330" s="391"/>
      <c r="R330" s="391"/>
      <c r="T330" s="392"/>
      <c r="U330" s="3"/>
      <c r="V330" s="3"/>
      <c r="W330" s="3"/>
      <c r="X330" s="57"/>
      <c r="Y330" s="1"/>
      <c r="Z330"/>
      <c r="AA330"/>
      <c r="AB330"/>
      <c r="AC330"/>
      <c r="AD330" s="57"/>
      <c r="AE330" s="393"/>
      <c r="AF330" s="393"/>
      <c r="AG330"/>
      <c r="AH330"/>
      <c r="AI330" s="394"/>
      <c r="AJ330" s="394"/>
      <c r="AK330" s="394"/>
      <c r="AL330" s="2"/>
      <c r="AM330" s="2"/>
      <c r="AN330"/>
      <c r="AO330"/>
      <c r="AP330" s="394"/>
      <c r="AQ330" s="394"/>
      <c r="AR330" s="175"/>
      <c r="AS330" s="2"/>
      <c r="AT330" s="2"/>
      <c r="AU330"/>
      <c r="AV330" s="2"/>
      <c r="AW330" s="2"/>
      <c r="AX330" s="2"/>
      <c r="AY330" s="2"/>
      <c r="AZ330" s="2"/>
      <c r="BA330" s="2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</row>
    <row r="331" spans="1:99" s="380" customFormat="1" x14ac:dyDescent="0.3">
      <c r="A331"/>
      <c r="B331" s="2"/>
      <c r="C331" s="2"/>
      <c r="D331" s="2"/>
      <c r="E331" s="279"/>
      <c r="F331" s="279"/>
      <c r="G331" s="279"/>
      <c r="H331" s="432"/>
      <c r="L331" s="391"/>
      <c r="R331" s="391"/>
      <c r="T331" s="392"/>
      <c r="U331" s="3"/>
      <c r="V331" s="3"/>
      <c r="W331" s="3"/>
      <c r="X331" s="57"/>
      <c r="Y331" s="1"/>
      <c r="Z331"/>
      <c r="AA331"/>
      <c r="AB331"/>
      <c r="AC331"/>
      <c r="AD331" s="57"/>
      <c r="AE331" s="393"/>
      <c r="AF331" s="393"/>
      <c r="AG331"/>
      <c r="AH331"/>
      <c r="AI331" s="394"/>
      <c r="AJ331" s="394"/>
      <c r="AK331" s="394"/>
      <c r="AL331" s="2"/>
      <c r="AM331" s="2"/>
      <c r="AN331"/>
      <c r="AO331"/>
      <c r="AP331" s="394"/>
      <c r="AQ331" s="394"/>
      <c r="AR331" s="175"/>
      <c r="AS331" s="2"/>
      <c r="AT331" s="2"/>
      <c r="AU331"/>
      <c r="AV331" s="2"/>
      <c r="AW331" s="2"/>
      <c r="AX331" s="2"/>
      <c r="AY331" s="2"/>
      <c r="AZ331" s="2"/>
      <c r="BA331" s="2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</row>
    <row r="332" spans="1:99" s="380" customFormat="1" x14ac:dyDescent="0.3">
      <c r="A332"/>
      <c r="B332" s="2"/>
      <c r="C332" s="2"/>
      <c r="D332" s="2"/>
      <c r="E332" s="279"/>
      <c r="F332" s="279"/>
      <c r="G332" s="279"/>
      <c r="H332" s="432"/>
      <c r="L332" s="391"/>
      <c r="R332" s="391"/>
      <c r="T332" s="392"/>
      <c r="U332" s="3"/>
      <c r="V332" s="3"/>
      <c r="W332" s="3"/>
      <c r="X332" s="57"/>
      <c r="Y332" s="1"/>
      <c r="Z332"/>
      <c r="AA332"/>
      <c r="AB332"/>
      <c r="AC332"/>
      <c r="AD332" s="57"/>
      <c r="AE332" s="393"/>
      <c r="AF332" s="393"/>
      <c r="AG332"/>
      <c r="AH332"/>
      <c r="AI332" s="394"/>
      <c r="AJ332" s="394"/>
      <c r="AK332" s="394"/>
      <c r="AL332" s="2"/>
      <c r="AM332" s="2"/>
      <c r="AN332"/>
      <c r="AO332"/>
      <c r="AP332" s="394"/>
      <c r="AQ332" s="394"/>
      <c r="AR332" s="175"/>
      <c r="AS332" s="2"/>
      <c r="AT332" s="2"/>
      <c r="AU332"/>
      <c r="AV332" s="2"/>
      <c r="AW332" s="2"/>
      <c r="AX332" s="2"/>
      <c r="AY332" s="2"/>
      <c r="AZ332" s="2"/>
      <c r="BA332" s="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</row>
    <row r="333" spans="1:99" s="380" customFormat="1" x14ac:dyDescent="0.3">
      <c r="A333"/>
      <c r="B333" s="2"/>
      <c r="C333" s="2"/>
      <c r="D333" s="2"/>
      <c r="E333" s="279"/>
      <c r="F333" s="279"/>
      <c r="G333" s="279"/>
      <c r="H333" s="432"/>
      <c r="L333" s="391"/>
      <c r="R333" s="391"/>
      <c r="T333" s="392"/>
      <c r="U333" s="3"/>
      <c r="V333" s="3"/>
      <c r="W333" s="3"/>
      <c r="X333" s="57"/>
      <c r="Y333" s="1"/>
      <c r="Z333"/>
      <c r="AA333"/>
      <c r="AB333"/>
      <c r="AC333"/>
      <c r="AD333" s="57"/>
      <c r="AE333" s="393"/>
      <c r="AF333" s="393"/>
      <c r="AG333"/>
      <c r="AH333"/>
      <c r="AI333" s="394"/>
      <c r="AJ333" s="394"/>
      <c r="AK333" s="394"/>
      <c r="AL333" s="2"/>
      <c r="AM333" s="2"/>
      <c r="AN333"/>
      <c r="AO333"/>
      <c r="AP333" s="394"/>
      <c r="AQ333" s="394"/>
      <c r="AR333" s="175"/>
      <c r="AS333" s="2"/>
      <c r="AT333" s="2"/>
      <c r="AU333"/>
      <c r="AV333" s="2"/>
      <c r="AW333" s="2"/>
      <c r="AX333" s="2"/>
      <c r="AY333" s="2"/>
      <c r="AZ333" s="2"/>
      <c r="BA333" s="2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</row>
    <row r="334" spans="1:99" s="380" customFormat="1" x14ac:dyDescent="0.3">
      <c r="A334"/>
      <c r="B334" s="2"/>
      <c r="C334" s="2"/>
      <c r="D334" s="2"/>
      <c r="E334" s="279"/>
      <c r="F334" s="279"/>
      <c r="G334" s="279"/>
      <c r="H334" s="431"/>
      <c r="L334" s="391"/>
      <c r="R334" s="391"/>
      <c r="T334" s="392"/>
      <c r="U334" s="3"/>
      <c r="V334" s="3"/>
      <c r="W334" s="3"/>
      <c r="X334" s="57"/>
      <c r="Y334" s="1"/>
      <c r="Z334"/>
      <c r="AA334"/>
      <c r="AB334"/>
      <c r="AC334"/>
      <c r="AD334" s="57"/>
      <c r="AE334" s="393"/>
      <c r="AF334" s="393"/>
      <c r="AG334"/>
      <c r="AH334"/>
      <c r="AI334" s="394"/>
      <c r="AJ334" s="394"/>
      <c r="AK334" s="394"/>
      <c r="AL334" s="2"/>
      <c r="AM334" s="2"/>
      <c r="AN334"/>
      <c r="AO334"/>
      <c r="AP334" s="394"/>
      <c r="AQ334" s="394"/>
      <c r="AR334" s="175"/>
      <c r="AS334" s="2"/>
      <c r="AT334" s="2"/>
      <c r="AU334"/>
      <c r="AV334" s="2"/>
      <c r="AW334" s="2"/>
      <c r="AX334" s="2"/>
      <c r="AY334" s="2"/>
      <c r="AZ334" s="2"/>
      <c r="BA334" s="2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</row>
    <row r="335" spans="1:99" s="380" customFormat="1" x14ac:dyDescent="0.3">
      <c r="A335"/>
      <c r="B335" s="2"/>
      <c r="C335" s="2"/>
      <c r="D335" s="2"/>
      <c r="E335" s="279"/>
      <c r="F335" s="279"/>
      <c r="G335" s="279"/>
      <c r="H335" s="431"/>
      <c r="L335" s="391"/>
      <c r="R335" s="391"/>
      <c r="T335" s="392"/>
      <c r="U335" s="3"/>
      <c r="V335" s="3"/>
      <c r="W335" s="3"/>
      <c r="X335" s="57"/>
      <c r="Y335" s="1"/>
      <c r="Z335"/>
      <c r="AA335"/>
      <c r="AB335"/>
      <c r="AC335"/>
      <c r="AD335" s="57"/>
      <c r="AE335" s="393"/>
      <c r="AF335" s="393"/>
      <c r="AG335"/>
      <c r="AH335"/>
      <c r="AI335" s="394"/>
      <c r="AJ335" s="394"/>
      <c r="AK335" s="394"/>
      <c r="AL335" s="2"/>
      <c r="AM335" s="2"/>
      <c r="AN335"/>
      <c r="AO335"/>
      <c r="AP335" s="394"/>
      <c r="AQ335" s="394"/>
      <c r="AR335" s="175"/>
      <c r="AS335" s="2"/>
      <c r="AT335" s="2"/>
      <c r="AU335"/>
      <c r="AV335" s="2"/>
      <c r="AW335" s="2"/>
      <c r="AX335" s="2"/>
      <c r="AY335" s="2"/>
      <c r="AZ335" s="2"/>
      <c r="BA335" s="2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</row>
    <row r="336" spans="1:99" s="380" customFormat="1" x14ac:dyDescent="0.3">
      <c r="A336"/>
      <c r="B336" s="2"/>
      <c r="C336" s="2"/>
      <c r="D336" s="2"/>
      <c r="E336" s="279"/>
      <c r="F336" s="279"/>
      <c r="G336" s="279"/>
      <c r="H336" s="431"/>
      <c r="L336" s="391"/>
      <c r="R336" s="391"/>
      <c r="T336" s="392"/>
      <c r="U336" s="3"/>
      <c r="V336" s="3"/>
      <c r="W336" s="3"/>
      <c r="X336" s="57"/>
      <c r="Y336" s="1"/>
      <c r="Z336"/>
      <c r="AA336"/>
      <c r="AB336"/>
      <c r="AC336"/>
      <c r="AD336" s="57"/>
      <c r="AE336" s="393"/>
      <c r="AF336" s="393"/>
      <c r="AG336"/>
      <c r="AH336"/>
      <c r="AI336" s="394"/>
      <c r="AJ336" s="394"/>
      <c r="AK336" s="394"/>
      <c r="AL336" s="2"/>
      <c r="AM336" s="2"/>
      <c r="AN336"/>
      <c r="AO336"/>
      <c r="AP336" s="394"/>
      <c r="AQ336" s="394"/>
      <c r="AR336" s="175"/>
      <c r="AS336" s="2"/>
      <c r="AT336" s="2"/>
      <c r="AU336"/>
      <c r="AV336" s="2"/>
      <c r="AW336" s="2"/>
      <c r="AX336" s="2"/>
      <c r="AY336" s="2"/>
      <c r="AZ336" s="2"/>
      <c r="BA336" s="2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</row>
    <row r="337" spans="1:99" s="380" customFormat="1" x14ac:dyDescent="0.3">
      <c r="A337"/>
      <c r="B337" s="2"/>
      <c r="C337" s="2"/>
      <c r="D337" s="2"/>
      <c r="E337" s="279"/>
      <c r="F337" s="279"/>
      <c r="G337" s="279"/>
      <c r="H337" s="431"/>
      <c r="L337" s="391"/>
      <c r="R337" s="391"/>
      <c r="T337" s="392"/>
      <c r="U337" s="3"/>
      <c r="V337" s="3"/>
      <c r="W337" s="3"/>
      <c r="X337" s="57"/>
      <c r="Y337" s="1"/>
      <c r="Z337"/>
      <c r="AA337"/>
      <c r="AB337"/>
      <c r="AC337"/>
      <c r="AD337" s="57"/>
      <c r="AE337" s="393"/>
      <c r="AF337" s="393"/>
      <c r="AG337"/>
      <c r="AH337"/>
      <c r="AI337" s="394"/>
      <c r="AJ337" s="394"/>
      <c r="AK337" s="394"/>
      <c r="AL337" s="2"/>
      <c r="AM337" s="2"/>
      <c r="AN337"/>
      <c r="AO337"/>
      <c r="AP337" s="394"/>
      <c r="AQ337" s="394"/>
      <c r="AR337" s="175"/>
      <c r="AS337" s="2"/>
      <c r="AT337" s="2"/>
      <c r="AU337"/>
      <c r="AV337" s="2"/>
      <c r="AW337" s="2"/>
      <c r="AX337" s="2"/>
      <c r="AY337" s="2"/>
      <c r="AZ337" s="2"/>
      <c r="BA337" s="2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</row>
    <row r="338" spans="1:99" s="380" customFormat="1" x14ac:dyDescent="0.3">
      <c r="A338"/>
      <c r="B338" s="2"/>
      <c r="C338" s="2"/>
      <c r="D338" s="2"/>
      <c r="E338" s="279"/>
      <c r="F338" s="279"/>
      <c r="G338" s="279"/>
      <c r="H338" s="431"/>
      <c r="L338" s="391"/>
      <c r="R338" s="391"/>
      <c r="T338" s="392"/>
      <c r="U338" s="3"/>
      <c r="V338" s="3"/>
      <c r="W338" s="3"/>
      <c r="X338" s="57"/>
      <c r="Y338" s="1"/>
      <c r="Z338"/>
      <c r="AA338"/>
      <c r="AB338"/>
      <c r="AC338"/>
      <c r="AD338" s="57"/>
      <c r="AE338" s="393"/>
      <c r="AF338" s="393"/>
      <c r="AG338"/>
      <c r="AH338"/>
      <c r="AI338" s="394"/>
      <c r="AJ338" s="394"/>
      <c r="AK338" s="394"/>
      <c r="AL338" s="2"/>
      <c r="AM338" s="2"/>
      <c r="AN338"/>
      <c r="AO338"/>
      <c r="AP338" s="394"/>
      <c r="AQ338" s="394"/>
      <c r="AR338" s="175"/>
      <c r="AS338" s="2"/>
      <c r="AT338" s="2"/>
      <c r="AU338"/>
      <c r="AV338" s="2"/>
      <c r="AW338" s="2"/>
      <c r="AX338" s="2"/>
      <c r="AY338" s="2"/>
      <c r="AZ338" s="2"/>
      <c r="BA338" s="2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</row>
    <row r="339" spans="1:99" s="380" customFormat="1" x14ac:dyDescent="0.3">
      <c r="A339"/>
      <c r="B339" s="2"/>
      <c r="C339" s="2"/>
      <c r="D339" s="2"/>
      <c r="E339" s="279"/>
      <c r="F339" s="279"/>
      <c r="G339" s="279"/>
      <c r="H339" s="431"/>
      <c r="L339" s="391"/>
      <c r="R339" s="391"/>
      <c r="T339" s="392"/>
      <c r="U339" s="3"/>
      <c r="V339" s="3"/>
      <c r="W339" s="3"/>
      <c r="X339" s="57"/>
      <c r="Y339" s="1"/>
      <c r="Z339"/>
      <c r="AA339"/>
      <c r="AB339"/>
      <c r="AC339"/>
      <c r="AD339" s="57"/>
      <c r="AE339" s="393"/>
      <c r="AF339" s="393"/>
      <c r="AG339"/>
      <c r="AH339"/>
      <c r="AI339" s="394"/>
      <c r="AJ339" s="394"/>
      <c r="AK339" s="394"/>
      <c r="AL339" s="2"/>
      <c r="AM339" s="2"/>
      <c r="AN339"/>
      <c r="AO339"/>
      <c r="AP339" s="394"/>
      <c r="AQ339" s="394"/>
      <c r="AR339" s="175"/>
      <c r="AS339" s="2"/>
      <c r="AT339" s="2"/>
      <c r="AU339"/>
      <c r="AV339" s="2"/>
      <c r="AW339" s="2"/>
      <c r="AX339" s="2"/>
      <c r="AY339" s="2"/>
      <c r="AZ339" s="2"/>
      <c r="BA339" s="2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</row>
    <row r="340" spans="1:99" s="380" customFormat="1" x14ac:dyDescent="0.3">
      <c r="A340"/>
      <c r="B340" s="2"/>
      <c r="C340" s="2"/>
      <c r="D340" s="2"/>
      <c r="E340" s="279"/>
      <c r="F340" s="279"/>
      <c r="G340" s="279"/>
      <c r="H340" s="431"/>
      <c r="L340" s="391"/>
      <c r="R340" s="391"/>
      <c r="T340" s="392"/>
      <c r="U340" s="3"/>
      <c r="V340" s="3"/>
      <c r="W340" s="3"/>
      <c r="X340" s="57"/>
      <c r="Y340" s="1"/>
      <c r="Z340"/>
      <c r="AA340"/>
      <c r="AB340"/>
      <c r="AC340"/>
      <c r="AD340" s="57"/>
      <c r="AE340" s="393"/>
      <c r="AF340" s="393"/>
      <c r="AG340"/>
      <c r="AH340"/>
      <c r="AI340" s="394"/>
      <c r="AJ340" s="394"/>
      <c r="AK340" s="394"/>
      <c r="AL340" s="2"/>
      <c r="AM340" s="2"/>
      <c r="AN340"/>
      <c r="AO340"/>
      <c r="AP340" s="394"/>
      <c r="AQ340" s="394"/>
      <c r="AR340" s="175"/>
      <c r="AS340" s="2"/>
      <c r="AT340" s="2"/>
      <c r="AU340"/>
      <c r="AV340" s="2"/>
      <c r="AW340" s="2"/>
      <c r="AX340" s="2"/>
      <c r="AY340" s="2"/>
      <c r="AZ340" s="2"/>
      <c r="BA340" s="2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</row>
    <row r="341" spans="1:99" s="380" customFormat="1" x14ac:dyDescent="0.3">
      <c r="A341"/>
      <c r="B341" s="2"/>
      <c r="C341" s="2"/>
      <c r="D341" s="2"/>
      <c r="E341" s="279"/>
      <c r="F341" s="279"/>
      <c r="G341" s="279"/>
      <c r="H341" s="431"/>
      <c r="L341" s="391"/>
      <c r="R341" s="391"/>
      <c r="T341" s="392"/>
      <c r="U341" s="3"/>
      <c r="V341" s="3"/>
      <c r="W341" s="3"/>
      <c r="X341" s="57"/>
      <c r="Y341" s="1"/>
      <c r="Z341"/>
      <c r="AA341"/>
      <c r="AB341"/>
      <c r="AC341"/>
      <c r="AD341" s="57"/>
      <c r="AE341" s="393"/>
      <c r="AF341" s="393"/>
      <c r="AG341"/>
      <c r="AH341"/>
      <c r="AI341" s="394"/>
      <c r="AJ341" s="394"/>
      <c r="AK341" s="394"/>
      <c r="AL341" s="2"/>
      <c r="AM341" s="2"/>
      <c r="AN341"/>
      <c r="AO341"/>
      <c r="AP341" s="394"/>
      <c r="AQ341" s="394"/>
      <c r="AR341" s="175"/>
      <c r="AS341" s="2"/>
      <c r="AT341" s="2"/>
      <c r="AU341"/>
      <c r="AV341" s="2"/>
      <c r="AW341" s="2"/>
      <c r="AX341" s="2"/>
      <c r="AY341" s="2"/>
      <c r="AZ341" s="2"/>
      <c r="BA341" s="2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</row>
    <row r="342" spans="1:99" s="380" customFormat="1" x14ac:dyDescent="0.3">
      <c r="A342"/>
      <c r="B342" s="2"/>
      <c r="C342" s="2"/>
      <c r="D342" s="2"/>
      <c r="E342" s="279"/>
      <c r="F342" s="279"/>
      <c r="G342" s="279"/>
      <c r="H342" s="431"/>
      <c r="L342" s="391"/>
      <c r="R342" s="391"/>
      <c r="T342" s="392"/>
      <c r="U342" s="3"/>
      <c r="V342" s="3"/>
      <c r="W342" s="3"/>
      <c r="X342" s="57"/>
      <c r="Y342" s="1"/>
      <c r="Z342"/>
      <c r="AA342"/>
      <c r="AB342"/>
      <c r="AC342"/>
      <c r="AD342" s="57"/>
      <c r="AE342" s="393"/>
      <c r="AF342" s="393"/>
      <c r="AG342"/>
      <c r="AH342"/>
      <c r="AI342" s="394"/>
      <c r="AJ342" s="394"/>
      <c r="AK342" s="394"/>
      <c r="AL342" s="2"/>
      <c r="AM342" s="2"/>
      <c r="AN342"/>
      <c r="AO342"/>
      <c r="AP342" s="394"/>
      <c r="AQ342" s="394"/>
      <c r="AR342" s="175"/>
      <c r="AS342" s="2"/>
      <c r="AT342" s="2"/>
      <c r="AU342"/>
      <c r="AV342" s="2"/>
      <c r="AW342" s="2"/>
      <c r="AX342" s="2"/>
      <c r="AY342" s="2"/>
      <c r="AZ342" s="2"/>
      <c r="BA342" s="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</row>
    <row r="343" spans="1:99" s="380" customFormat="1" x14ac:dyDescent="0.3">
      <c r="A343"/>
      <c r="B343" s="2"/>
      <c r="C343" s="2"/>
      <c r="D343" s="2"/>
      <c r="E343" s="279"/>
      <c r="F343" s="279"/>
      <c r="G343" s="279"/>
      <c r="H343" s="431"/>
      <c r="L343" s="391"/>
      <c r="R343" s="391"/>
      <c r="T343" s="392"/>
      <c r="U343" s="3"/>
      <c r="V343" s="3"/>
      <c r="W343" s="3"/>
      <c r="X343" s="57"/>
      <c r="Y343" s="1"/>
      <c r="Z343"/>
      <c r="AA343"/>
      <c r="AB343"/>
      <c r="AC343"/>
      <c r="AD343" s="57"/>
      <c r="AE343" s="393"/>
      <c r="AF343" s="393"/>
      <c r="AG343"/>
      <c r="AH343"/>
      <c r="AI343" s="394"/>
      <c r="AJ343" s="394"/>
      <c r="AK343" s="394"/>
      <c r="AL343" s="2"/>
      <c r="AM343" s="2"/>
      <c r="AN343"/>
      <c r="AO343"/>
      <c r="AP343" s="394"/>
      <c r="AQ343" s="394"/>
      <c r="AR343" s="175"/>
      <c r="AS343" s="2"/>
      <c r="AT343" s="2"/>
      <c r="AU343"/>
      <c r="AV343" s="2"/>
      <c r="AW343" s="2"/>
      <c r="AX343" s="2"/>
      <c r="AY343" s="2"/>
      <c r="AZ343" s="2"/>
      <c r="BA343" s="2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</row>
    <row r="344" spans="1:99" s="380" customFormat="1" x14ac:dyDescent="0.3">
      <c r="A344"/>
      <c r="B344" s="2"/>
      <c r="C344" s="2"/>
      <c r="D344" s="2"/>
      <c r="E344" s="279"/>
      <c r="F344" s="279"/>
      <c r="G344" s="279"/>
      <c r="H344" s="431"/>
      <c r="L344" s="391"/>
      <c r="R344" s="391"/>
      <c r="T344" s="392"/>
      <c r="U344" s="3"/>
      <c r="V344" s="3"/>
      <c r="W344" s="3"/>
      <c r="X344" s="57"/>
      <c r="Y344" s="1"/>
      <c r="Z344"/>
      <c r="AA344"/>
      <c r="AB344"/>
      <c r="AC344"/>
      <c r="AD344" s="57"/>
      <c r="AE344" s="393"/>
      <c r="AF344" s="393"/>
      <c r="AG344"/>
      <c r="AH344"/>
      <c r="AI344" s="394"/>
      <c r="AJ344" s="394"/>
      <c r="AK344" s="394"/>
      <c r="AL344" s="2"/>
      <c r="AM344" s="2"/>
      <c r="AN344"/>
      <c r="AO344"/>
      <c r="AP344" s="394"/>
      <c r="AQ344" s="394"/>
      <c r="AR344" s="175"/>
      <c r="AS344" s="2"/>
      <c r="AT344" s="2"/>
      <c r="AU344"/>
      <c r="AV344" s="2"/>
      <c r="AW344" s="2"/>
      <c r="AX344" s="2"/>
      <c r="AY344" s="2"/>
      <c r="AZ344" s="2"/>
      <c r="BA344" s="2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</row>
    <row r="345" spans="1:99" s="380" customFormat="1" x14ac:dyDescent="0.3">
      <c r="A345"/>
      <c r="B345" s="2"/>
      <c r="C345" s="2"/>
      <c r="D345" s="2"/>
      <c r="E345" s="279"/>
      <c r="F345" s="279"/>
      <c r="G345" s="279"/>
      <c r="H345" s="431"/>
      <c r="L345" s="391"/>
      <c r="R345" s="391"/>
      <c r="T345" s="392"/>
      <c r="U345" s="3"/>
      <c r="V345" s="3"/>
      <c r="W345" s="3"/>
      <c r="X345" s="57"/>
      <c r="Y345" s="1"/>
      <c r="Z345"/>
      <c r="AA345"/>
      <c r="AB345"/>
      <c r="AC345"/>
      <c r="AD345" s="57"/>
      <c r="AE345" s="393"/>
      <c r="AF345" s="393"/>
      <c r="AG345"/>
      <c r="AH345"/>
      <c r="AI345" s="394"/>
      <c r="AJ345" s="394"/>
      <c r="AK345" s="394"/>
      <c r="AL345" s="2"/>
      <c r="AM345" s="2"/>
      <c r="AN345"/>
      <c r="AO345"/>
      <c r="AP345" s="394"/>
      <c r="AQ345" s="394"/>
      <c r="AR345" s="175"/>
      <c r="AS345" s="2"/>
      <c r="AT345" s="2"/>
      <c r="AU345"/>
      <c r="AV345" s="2"/>
      <c r="AW345" s="2"/>
      <c r="AX345" s="2"/>
      <c r="AY345" s="2"/>
      <c r="AZ345" s="2"/>
      <c r="BA345" s="2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</row>
    <row r="346" spans="1:99" s="380" customFormat="1" x14ac:dyDescent="0.3">
      <c r="A346"/>
      <c r="B346" s="2"/>
      <c r="C346" s="2"/>
      <c r="D346" s="2"/>
      <c r="E346" s="279"/>
      <c r="F346" s="279"/>
      <c r="G346" s="279"/>
      <c r="H346" s="431"/>
      <c r="L346" s="391"/>
      <c r="R346" s="391"/>
      <c r="T346" s="392"/>
      <c r="U346" s="3"/>
      <c r="V346" s="3"/>
      <c r="W346" s="3"/>
      <c r="X346" s="57"/>
      <c r="Y346" s="1"/>
      <c r="Z346"/>
      <c r="AA346"/>
      <c r="AB346"/>
      <c r="AC346"/>
      <c r="AD346" s="57"/>
      <c r="AE346" s="393"/>
      <c r="AF346" s="393"/>
      <c r="AG346"/>
      <c r="AH346"/>
      <c r="AI346" s="394"/>
      <c r="AJ346" s="394"/>
      <c r="AK346" s="394"/>
      <c r="AL346" s="2"/>
      <c r="AM346" s="2"/>
      <c r="AN346"/>
      <c r="AO346"/>
      <c r="AP346" s="394"/>
      <c r="AQ346" s="394"/>
      <c r="AR346" s="175"/>
      <c r="AS346" s="2"/>
      <c r="AT346" s="2"/>
      <c r="AU346"/>
      <c r="AV346" s="2"/>
      <c r="AW346" s="2"/>
      <c r="AX346" s="2"/>
      <c r="AY346" s="2"/>
      <c r="AZ346" s="2"/>
      <c r="BA346" s="2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</row>
    <row r="347" spans="1:99" s="380" customFormat="1" x14ac:dyDescent="0.3">
      <c r="A347"/>
      <c r="B347" s="2"/>
      <c r="C347" s="2"/>
      <c r="D347" s="2"/>
      <c r="E347" s="279"/>
      <c r="F347" s="279"/>
      <c r="G347" s="279"/>
      <c r="H347" s="431"/>
      <c r="L347" s="391"/>
      <c r="R347" s="391"/>
      <c r="T347" s="392"/>
      <c r="U347" s="3"/>
      <c r="V347" s="3"/>
      <c r="W347" s="3"/>
      <c r="X347" s="57"/>
      <c r="Y347" s="1"/>
      <c r="Z347"/>
      <c r="AA347"/>
      <c r="AB347"/>
      <c r="AC347"/>
      <c r="AD347" s="57"/>
      <c r="AE347" s="393"/>
      <c r="AF347" s="393"/>
      <c r="AG347"/>
      <c r="AH347"/>
      <c r="AI347" s="394"/>
      <c r="AJ347" s="394"/>
      <c r="AK347" s="394"/>
      <c r="AL347" s="2"/>
      <c r="AM347" s="2"/>
      <c r="AN347"/>
      <c r="AO347"/>
      <c r="AP347" s="394"/>
      <c r="AQ347" s="394"/>
      <c r="AR347" s="175"/>
      <c r="AS347" s="2"/>
      <c r="AT347" s="2"/>
      <c r="AU347"/>
      <c r="AV347" s="2"/>
      <c r="AW347" s="2"/>
      <c r="AX347" s="2"/>
      <c r="AY347" s="2"/>
      <c r="AZ347" s="2"/>
      <c r="BA347" s="2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</row>
    <row r="348" spans="1:99" s="380" customFormat="1" x14ac:dyDescent="0.3">
      <c r="A348"/>
      <c r="B348" s="2"/>
      <c r="C348" s="2"/>
      <c r="D348" s="2"/>
      <c r="E348" s="279"/>
      <c r="F348" s="279"/>
      <c r="G348" s="279"/>
      <c r="H348" s="431"/>
      <c r="L348" s="391"/>
      <c r="R348" s="391"/>
      <c r="T348" s="392"/>
      <c r="U348" s="3"/>
      <c r="V348" s="3"/>
      <c r="W348" s="3"/>
      <c r="X348" s="57"/>
      <c r="Y348" s="1"/>
      <c r="Z348"/>
      <c r="AA348"/>
      <c r="AB348"/>
      <c r="AC348"/>
      <c r="AD348" s="57"/>
      <c r="AE348" s="393"/>
      <c r="AF348" s="393"/>
      <c r="AG348"/>
      <c r="AH348"/>
      <c r="AI348" s="394"/>
      <c r="AJ348" s="394"/>
      <c r="AK348" s="394"/>
      <c r="AL348" s="2"/>
      <c r="AM348" s="2"/>
      <c r="AN348"/>
      <c r="AO348"/>
      <c r="AP348" s="394"/>
      <c r="AQ348" s="394"/>
      <c r="AR348" s="175"/>
      <c r="AS348" s="2"/>
      <c r="AT348" s="2"/>
      <c r="AU348"/>
      <c r="AV348" s="2"/>
      <c r="AW348" s="2"/>
      <c r="AX348" s="2"/>
      <c r="AY348" s="2"/>
      <c r="AZ348" s="2"/>
      <c r="BA348" s="2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</row>
    <row r="349" spans="1:99" s="380" customFormat="1" x14ac:dyDescent="0.3">
      <c r="A349"/>
      <c r="B349" s="2"/>
      <c r="C349" s="2"/>
      <c r="D349" s="2"/>
      <c r="E349" s="279"/>
      <c r="F349" s="279"/>
      <c r="G349" s="279"/>
      <c r="H349" s="431"/>
      <c r="L349" s="391"/>
      <c r="R349" s="391"/>
      <c r="T349" s="392"/>
      <c r="U349" s="3"/>
      <c r="V349" s="3"/>
      <c r="W349" s="3"/>
      <c r="X349" s="57"/>
      <c r="Y349" s="1"/>
      <c r="Z349"/>
      <c r="AA349"/>
      <c r="AB349"/>
      <c r="AC349"/>
      <c r="AD349" s="57"/>
      <c r="AE349" s="393"/>
      <c r="AF349" s="393"/>
      <c r="AG349"/>
      <c r="AH349"/>
      <c r="AI349" s="394"/>
      <c r="AJ349" s="394"/>
      <c r="AK349" s="394"/>
      <c r="AL349" s="2"/>
      <c r="AM349" s="2"/>
      <c r="AN349"/>
      <c r="AO349"/>
      <c r="AP349" s="394"/>
      <c r="AQ349" s="394"/>
      <c r="AR349" s="175"/>
      <c r="AS349" s="2"/>
      <c r="AT349" s="2"/>
      <c r="AU349"/>
      <c r="AV349" s="2"/>
      <c r="AW349" s="2"/>
      <c r="AX349" s="2"/>
      <c r="AY349" s="2"/>
      <c r="AZ349" s="2"/>
      <c r="BA349" s="2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</row>
    <row r="350" spans="1:99" s="380" customFormat="1" x14ac:dyDescent="0.3">
      <c r="A350"/>
      <c r="B350" s="2"/>
      <c r="C350" s="2"/>
      <c r="D350" s="2"/>
      <c r="E350" s="279"/>
      <c r="F350" s="279"/>
      <c r="G350" s="279"/>
      <c r="H350" s="431"/>
      <c r="L350" s="391"/>
      <c r="R350" s="391"/>
      <c r="T350" s="392"/>
      <c r="U350" s="3"/>
      <c r="V350" s="3"/>
      <c r="W350" s="3"/>
      <c r="X350" s="57"/>
      <c r="Y350" s="1"/>
      <c r="Z350"/>
      <c r="AA350"/>
      <c r="AB350"/>
      <c r="AC350"/>
      <c r="AD350" s="57"/>
      <c r="AE350" s="393"/>
      <c r="AF350" s="393"/>
      <c r="AG350"/>
      <c r="AH350"/>
      <c r="AI350" s="394"/>
      <c r="AJ350" s="394"/>
      <c r="AK350" s="394"/>
      <c r="AL350" s="2"/>
      <c r="AM350" s="2"/>
      <c r="AN350"/>
      <c r="AO350"/>
      <c r="AP350" s="394"/>
      <c r="AQ350" s="394"/>
      <c r="AR350" s="175"/>
      <c r="AS350" s="2"/>
      <c r="AT350" s="2"/>
      <c r="AU350"/>
      <c r="AV350" s="2"/>
      <c r="AW350" s="2"/>
      <c r="AX350" s="2"/>
      <c r="AY350" s="2"/>
      <c r="AZ350" s="2"/>
      <c r="BA350" s="2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</row>
    <row r="351" spans="1:99" s="380" customFormat="1" x14ac:dyDescent="0.3">
      <c r="A351"/>
      <c r="B351" s="2"/>
      <c r="C351" s="2"/>
      <c r="D351" s="2"/>
      <c r="E351" s="279"/>
      <c r="F351" s="279"/>
      <c r="G351" s="279"/>
      <c r="H351" s="431"/>
      <c r="L351" s="391"/>
      <c r="R351" s="391"/>
      <c r="T351" s="392"/>
      <c r="U351" s="3"/>
      <c r="V351" s="3"/>
      <c r="W351" s="3"/>
      <c r="X351" s="57"/>
      <c r="Y351" s="1"/>
      <c r="Z351"/>
      <c r="AA351"/>
      <c r="AB351"/>
      <c r="AC351"/>
      <c r="AD351" s="57"/>
      <c r="AE351" s="393"/>
      <c r="AF351" s="393"/>
      <c r="AG351"/>
      <c r="AH351"/>
      <c r="AI351" s="394"/>
      <c r="AJ351" s="394"/>
      <c r="AK351" s="394"/>
      <c r="AL351" s="2"/>
      <c r="AM351" s="2"/>
      <c r="AN351"/>
      <c r="AO351"/>
      <c r="AP351" s="394"/>
      <c r="AQ351" s="394"/>
      <c r="AR351" s="175"/>
      <c r="AS351" s="2"/>
      <c r="AT351" s="2"/>
      <c r="AU351"/>
      <c r="AV351" s="2"/>
      <c r="AW351" s="2"/>
      <c r="AX351" s="2"/>
      <c r="AY351" s="2"/>
      <c r="AZ351" s="2"/>
      <c r="BA351" s="2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</row>
    <row r="352" spans="1:99" s="380" customFormat="1" x14ac:dyDescent="0.3">
      <c r="A352"/>
      <c r="B352" s="2"/>
      <c r="C352" s="2"/>
      <c r="D352" s="2"/>
      <c r="E352" s="279"/>
      <c r="F352" s="279"/>
      <c r="G352" s="279"/>
      <c r="H352" s="431"/>
      <c r="L352" s="391"/>
      <c r="R352" s="391"/>
      <c r="T352" s="392"/>
      <c r="U352" s="3"/>
      <c r="V352" s="3"/>
      <c r="W352" s="3"/>
      <c r="X352" s="57"/>
      <c r="Y352" s="1"/>
      <c r="Z352"/>
      <c r="AA352"/>
      <c r="AB352"/>
      <c r="AC352"/>
      <c r="AD352" s="57"/>
      <c r="AE352" s="393"/>
      <c r="AF352" s="393"/>
      <c r="AG352"/>
      <c r="AH352"/>
      <c r="AI352" s="394"/>
      <c r="AJ352" s="394"/>
      <c r="AK352" s="394"/>
      <c r="AL352" s="2"/>
      <c r="AM352" s="2"/>
      <c r="AN352"/>
      <c r="AO352"/>
      <c r="AP352" s="394"/>
      <c r="AQ352" s="394"/>
      <c r="AR352" s="175"/>
      <c r="AS352" s="2"/>
      <c r="AT352" s="2"/>
      <c r="AU352"/>
      <c r="AV352" s="2"/>
      <c r="AW352" s="2"/>
      <c r="AX352" s="2"/>
      <c r="AY352" s="2"/>
      <c r="AZ352" s="2"/>
      <c r="BA352" s="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</row>
    <row r="353" spans="1:99" s="380" customFormat="1" x14ac:dyDescent="0.3">
      <c r="A353"/>
      <c r="B353" s="2"/>
      <c r="C353" s="2"/>
      <c r="D353" s="2"/>
      <c r="E353" s="279"/>
      <c r="F353" s="279"/>
      <c r="G353" s="279"/>
      <c r="H353" s="431"/>
      <c r="L353" s="391"/>
      <c r="R353" s="391"/>
      <c r="T353" s="392"/>
      <c r="U353" s="3"/>
      <c r="V353" s="3"/>
      <c r="W353" s="3"/>
      <c r="X353" s="57"/>
      <c r="Y353" s="1"/>
      <c r="Z353"/>
      <c r="AA353"/>
      <c r="AB353"/>
      <c r="AC353"/>
      <c r="AD353" s="57"/>
      <c r="AE353" s="393"/>
      <c r="AF353" s="393"/>
      <c r="AG353"/>
      <c r="AH353"/>
      <c r="AI353" s="394"/>
      <c r="AJ353" s="394"/>
      <c r="AK353" s="394"/>
      <c r="AL353" s="2"/>
      <c r="AM353" s="2"/>
      <c r="AN353"/>
      <c r="AO353"/>
      <c r="AP353" s="394"/>
      <c r="AQ353" s="394"/>
      <c r="AR353" s="175"/>
      <c r="AS353" s="2"/>
      <c r="AT353" s="2"/>
      <c r="AU353"/>
      <c r="AV353" s="2"/>
      <c r="AW353" s="2"/>
      <c r="AX353" s="2"/>
      <c r="AY353" s="2"/>
      <c r="AZ353" s="2"/>
      <c r="BA353" s="2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</row>
    <row r="354" spans="1:99" s="380" customFormat="1" x14ac:dyDescent="0.3">
      <c r="A354"/>
      <c r="B354" s="2"/>
      <c r="C354" s="2"/>
      <c r="D354" s="2"/>
      <c r="E354" s="279"/>
      <c r="F354" s="279"/>
      <c r="G354" s="279"/>
      <c r="H354" s="432"/>
      <c r="L354" s="391"/>
      <c r="R354" s="391"/>
      <c r="T354" s="392"/>
      <c r="U354" s="3"/>
      <c r="V354" s="3"/>
      <c r="W354" s="3"/>
      <c r="X354" s="57"/>
      <c r="Y354" s="1"/>
      <c r="Z354"/>
      <c r="AA354"/>
      <c r="AB354"/>
      <c r="AC354"/>
      <c r="AD354" s="57"/>
      <c r="AE354" s="393"/>
      <c r="AF354" s="393"/>
      <c r="AG354"/>
      <c r="AH354"/>
      <c r="AI354" s="394"/>
      <c r="AJ354" s="394"/>
      <c r="AK354" s="394"/>
      <c r="AL354" s="2"/>
      <c r="AM354" s="2"/>
      <c r="AN354"/>
      <c r="AO354"/>
      <c r="AP354" s="394"/>
      <c r="AQ354" s="394"/>
      <c r="AR354" s="175"/>
      <c r="AS354" s="2"/>
      <c r="AT354" s="2"/>
      <c r="AU354"/>
      <c r="AV354" s="2"/>
      <c r="AW354" s="2"/>
      <c r="AX354" s="2"/>
      <c r="AY354" s="2"/>
      <c r="AZ354" s="2"/>
      <c r="BA354" s="2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</row>
    <row r="355" spans="1:99" s="380" customFormat="1" x14ac:dyDescent="0.3">
      <c r="A355"/>
      <c r="B355" s="2"/>
      <c r="C355" s="2"/>
      <c r="D355" s="2"/>
      <c r="E355" s="279"/>
      <c r="F355" s="279"/>
      <c r="G355" s="279"/>
      <c r="H355" s="432"/>
      <c r="L355" s="391"/>
      <c r="R355" s="391"/>
      <c r="T355" s="392"/>
      <c r="U355" s="3"/>
      <c r="V355" s="3"/>
      <c r="W355" s="3"/>
      <c r="X355" s="57"/>
      <c r="Y355" s="1"/>
      <c r="Z355"/>
      <c r="AA355"/>
      <c r="AB355"/>
      <c r="AC355"/>
      <c r="AD355" s="57"/>
      <c r="AE355" s="393"/>
      <c r="AF355" s="393"/>
      <c r="AG355"/>
      <c r="AH355"/>
      <c r="AI355" s="394"/>
      <c r="AJ355" s="394"/>
      <c r="AK355" s="394"/>
      <c r="AL355" s="2"/>
      <c r="AM355" s="2"/>
      <c r="AN355"/>
      <c r="AO355"/>
      <c r="AP355" s="394"/>
      <c r="AQ355" s="394"/>
      <c r="AR355" s="175"/>
      <c r="AS355" s="2"/>
      <c r="AT355" s="2"/>
      <c r="AU355"/>
      <c r="AV355" s="2"/>
      <c r="AW355" s="2"/>
      <c r="AX355" s="2"/>
      <c r="AY355" s="2"/>
      <c r="AZ355" s="2"/>
      <c r="BA355" s="2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</row>
    <row r="356" spans="1:99" s="380" customFormat="1" x14ac:dyDescent="0.3">
      <c r="A356"/>
      <c r="B356" s="2"/>
      <c r="C356" s="2"/>
      <c r="D356" s="2"/>
      <c r="E356" s="279"/>
      <c r="F356" s="279"/>
      <c r="G356" s="279"/>
      <c r="H356" s="432"/>
      <c r="L356" s="391"/>
      <c r="R356" s="391"/>
      <c r="T356" s="392"/>
      <c r="U356" s="3"/>
      <c r="V356" s="3"/>
      <c r="W356" s="3"/>
      <c r="X356" s="57"/>
      <c r="Y356" s="1"/>
      <c r="Z356"/>
      <c r="AA356"/>
      <c r="AB356"/>
      <c r="AC356"/>
      <c r="AD356" s="57"/>
      <c r="AE356" s="393"/>
      <c r="AF356" s="393"/>
      <c r="AG356"/>
      <c r="AH356"/>
      <c r="AI356" s="394"/>
      <c r="AJ356" s="394"/>
      <c r="AK356" s="394"/>
      <c r="AL356" s="2"/>
      <c r="AM356" s="2"/>
      <c r="AN356"/>
      <c r="AO356"/>
      <c r="AP356" s="394"/>
      <c r="AQ356" s="394"/>
      <c r="AR356" s="175"/>
      <c r="AS356" s="2"/>
      <c r="AT356" s="2"/>
      <c r="AU356"/>
      <c r="AV356" s="2"/>
      <c r="AW356" s="2"/>
      <c r="AX356" s="2"/>
      <c r="AY356" s="2"/>
      <c r="AZ356" s="2"/>
      <c r="BA356" s="2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</row>
    <row r="357" spans="1:99" s="380" customFormat="1" x14ac:dyDescent="0.3">
      <c r="A357"/>
      <c r="B357" s="2"/>
      <c r="C357" s="2"/>
      <c r="D357" s="2"/>
      <c r="E357" s="279"/>
      <c r="F357" s="279"/>
      <c r="G357" s="279"/>
      <c r="H357" s="432"/>
      <c r="L357" s="391"/>
      <c r="R357" s="391"/>
      <c r="T357" s="392"/>
      <c r="U357" s="3"/>
      <c r="V357" s="3"/>
      <c r="W357" s="3"/>
      <c r="X357" s="57"/>
      <c r="Y357" s="1"/>
      <c r="Z357"/>
      <c r="AA357"/>
      <c r="AB357"/>
      <c r="AC357"/>
      <c r="AD357" s="57"/>
      <c r="AE357" s="393"/>
      <c r="AF357" s="393"/>
      <c r="AG357"/>
      <c r="AH357"/>
      <c r="AI357" s="394"/>
      <c r="AJ357" s="394"/>
      <c r="AK357" s="394"/>
      <c r="AL357" s="2"/>
      <c r="AM357" s="2"/>
      <c r="AN357"/>
      <c r="AO357"/>
      <c r="AP357" s="394"/>
      <c r="AQ357" s="394"/>
      <c r="AR357" s="175"/>
      <c r="AS357" s="2"/>
      <c r="AT357" s="2"/>
      <c r="AU357"/>
      <c r="AV357" s="2"/>
      <c r="AW357" s="2"/>
      <c r="AX357" s="2"/>
      <c r="AY357" s="2"/>
      <c r="AZ357" s="2"/>
      <c r="BA357" s="2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</row>
    <row r="358" spans="1:99" s="380" customFormat="1" x14ac:dyDescent="0.3">
      <c r="A358"/>
      <c r="B358" s="2"/>
      <c r="C358" s="2"/>
      <c r="D358" s="2"/>
      <c r="E358" s="279"/>
      <c r="F358" s="279"/>
      <c r="G358" s="279"/>
      <c r="H358" s="432"/>
      <c r="L358" s="391"/>
      <c r="R358" s="391"/>
      <c r="T358" s="392"/>
      <c r="U358" s="3"/>
      <c r="V358" s="3"/>
      <c r="W358" s="3"/>
      <c r="X358" s="57"/>
      <c r="Y358" s="1"/>
      <c r="Z358"/>
      <c r="AA358"/>
      <c r="AB358"/>
      <c r="AC358"/>
      <c r="AD358" s="57"/>
      <c r="AE358" s="393"/>
      <c r="AF358" s="393"/>
      <c r="AG358"/>
      <c r="AH358"/>
      <c r="AI358" s="394"/>
      <c r="AJ358" s="394"/>
      <c r="AK358" s="394"/>
      <c r="AL358" s="2"/>
      <c r="AM358" s="2"/>
      <c r="AN358"/>
      <c r="AO358"/>
      <c r="AP358" s="394"/>
      <c r="AQ358" s="394"/>
      <c r="AR358" s="175"/>
      <c r="AS358" s="2"/>
      <c r="AT358" s="2"/>
      <c r="AU358"/>
      <c r="AV358" s="2"/>
      <c r="AW358" s="2"/>
      <c r="AX358" s="2"/>
      <c r="AY358" s="2"/>
      <c r="AZ358" s="2"/>
      <c r="BA358" s="2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</row>
    <row r="359" spans="1:99" s="380" customFormat="1" x14ac:dyDescent="0.3">
      <c r="A359"/>
      <c r="B359" s="2"/>
      <c r="C359" s="2"/>
      <c r="D359" s="2"/>
      <c r="E359" s="279"/>
      <c r="F359" s="279"/>
      <c r="G359" s="279"/>
      <c r="H359" s="432"/>
      <c r="L359" s="391"/>
      <c r="R359" s="391"/>
      <c r="T359" s="392"/>
      <c r="U359" s="3"/>
      <c r="V359" s="3"/>
      <c r="W359" s="3"/>
      <c r="X359" s="57"/>
      <c r="Y359" s="1"/>
      <c r="Z359"/>
      <c r="AA359"/>
      <c r="AB359"/>
      <c r="AC359"/>
      <c r="AD359" s="57"/>
      <c r="AE359" s="393"/>
      <c r="AF359" s="393"/>
      <c r="AG359"/>
      <c r="AH359"/>
      <c r="AI359" s="394"/>
      <c r="AJ359" s="394"/>
      <c r="AK359" s="394"/>
      <c r="AL359" s="2"/>
      <c r="AM359" s="2"/>
      <c r="AN359"/>
      <c r="AO359"/>
      <c r="AP359" s="394"/>
      <c r="AQ359" s="394"/>
      <c r="AR359" s="175"/>
      <c r="AS359" s="2"/>
      <c r="AT359" s="2"/>
      <c r="AU359"/>
      <c r="AV359" s="2"/>
      <c r="AW359" s="2"/>
      <c r="AX359" s="2"/>
      <c r="AY359" s="2"/>
      <c r="AZ359" s="2"/>
      <c r="BA359" s="2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</row>
    <row r="360" spans="1:99" s="380" customFormat="1" x14ac:dyDescent="0.3">
      <c r="A360"/>
      <c r="B360" s="2"/>
      <c r="C360" s="2"/>
      <c r="D360" s="2"/>
      <c r="E360" s="279"/>
      <c r="F360" s="279"/>
      <c r="G360" s="279"/>
      <c r="H360" s="432"/>
      <c r="L360" s="391"/>
      <c r="R360" s="391"/>
      <c r="T360" s="392"/>
      <c r="U360" s="3"/>
      <c r="V360" s="3"/>
      <c r="W360" s="3"/>
      <c r="X360" s="57"/>
      <c r="Y360" s="1"/>
      <c r="Z360"/>
      <c r="AA360"/>
      <c r="AB360"/>
      <c r="AC360"/>
      <c r="AD360" s="57"/>
      <c r="AE360" s="393"/>
      <c r="AF360" s="393"/>
      <c r="AG360"/>
      <c r="AH360"/>
      <c r="AI360" s="394"/>
      <c r="AJ360" s="394"/>
      <c r="AK360" s="394"/>
      <c r="AL360" s="2"/>
      <c r="AM360" s="2"/>
      <c r="AN360"/>
      <c r="AO360"/>
      <c r="AP360" s="394"/>
      <c r="AQ360" s="394"/>
      <c r="AR360" s="175"/>
      <c r="AS360" s="2"/>
      <c r="AT360" s="2"/>
      <c r="AU360"/>
      <c r="AV360" s="2"/>
      <c r="AW360" s="2"/>
      <c r="AX360" s="2"/>
      <c r="AY360" s="2"/>
      <c r="AZ360" s="2"/>
      <c r="BA360" s="2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</row>
    <row r="361" spans="1:99" s="380" customFormat="1" x14ac:dyDescent="0.3">
      <c r="A361"/>
      <c r="B361" s="2"/>
      <c r="C361" s="2"/>
      <c r="D361" s="2"/>
      <c r="E361" s="279"/>
      <c r="F361" s="279"/>
      <c r="G361" s="279"/>
      <c r="H361" s="432"/>
      <c r="L361" s="391"/>
      <c r="R361" s="391"/>
      <c r="T361" s="392"/>
      <c r="U361" s="3"/>
      <c r="V361" s="3"/>
      <c r="W361" s="3"/>
      <c r="X361" s="57"/>
      <c r="Y361" s="1"/>
      <c r="Z361"/>
      <c r="AA361"/>
      <c r="AB361"/>
      <c r="AC361"/>
      <c r="AD361" s="57"/>
      <c r="AE361" s="393"/>
      <c r="AF361" s="393"/>
      <c r="AG361"/>
      <c r="AH361"/>
      <c r="AI361" s="394"/>
      <c r="AJ361" s="394"/>
      <c r="AK361" s="394"/>
      <c r="AL361" s="2"/>
      <c r="AM361" s="2"/>
      <c r="AN361"/>
      <c r="AO361"/>
      <c r="AP361" s="394"/>
      <c r="AQ361" s="394"/>
      <c r="AR361" s="175"/>
      <c r="AS361" s="2"/>
      <c r="AT361" s="2"/>
      <c r="AU361"/>
      <c r="AV361" s="2"/>
      <c r="AW361" s="2"/>
      <c r="AX361" s="2"/>
      <c r="AY361" s="2"/>
      <c r="AZ361" s="2"/>
      <c r="BA361" s="2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</row>
    <row r="362" spans="1:99" s="380" customFormat="1" x14ac:dyDescent="0.3">
      <c r="A362"/>
      <c r="B362" s="2"/>
      <c r="C362" s="2"/>
      <c r="D362" s="2"/>
      <c r="E362" s="279"/>
      <c r="F362" s="279"/>
      <c r="G362" s="279"/>
      <c r="H362" s="432"/>
      <c r="L362" s="391"/>
      <c r="R362" s="391"/>
      <c r="T362" s="392"/>
      <c r="U362" s="3"/>
      <c r="V362" s="3"/>
      <c r="W362" s="3"/>
      <c r="X362" s="57"/>
      <c r="Y362" s="1"/>
      <c r="Z362"/>
      <c r="AA362"/>
      <c r="AB362"/>
      <c r="AC362"/>
      <c r="AD362" s="57"/>
      <c r="AE362" s="393"/>
      <c r="AF362" s="393"/>
      <c r="AG362"/>
      <c r="AH362"/>
      <c r="AI362" s="394"/>
      <c r="AJ362" s="394"/>
      <c r="AK362" s="394"/>
      <c r="AL362" s="2"/>
      <c r="AM362" s="2"/>
      <c r="AN362"/>
      <c r="AO362"/>
      <c r="AP362" s="394"/>
      <c r="AQ362" s="394"/>
      <c r="AR362" s="175"/>
      <c r="AS362" s="2"/>
      <c r="AT362" s="2"/>
      <c r="AU362"/>
      <c r="AV362" s="2"/>
      <c r="AW362" s="2"/>
      <c r="AX362" s="2"/>
      <c r="AY362" s="2"/>
      <c r="AZ362" s="2"/>
      <c r="BA362" s="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</row>
    <row r="363" spans="1:99" s="380" customFormat="1" x14ac:dyDescent="0.3">
      <c r="A363"/>
      <c r="B363" s="2"/>
      <c r="C363" s="2"/>
      <c r="D363" s="2"/>
      <c r="E363" s="279"/>
      <c r="F363" s="279"/>
      <c r="G363" s="279"/>
      <c r="H363" s="432"/>
      <c r="L363" s="391"/>
      <c r="R363" s="391"/>
      <c r="T363" s="392"/>
      <c r="U363" s="3"/>
      <c r="V363" s="3"/>
      <c r="W363" s="3"/>
      <c r="X363" s="57"/>
      <c r="Y363" s="1"/>
      <c r="Z363"/>
      <c r="AA363"/>
      <c r="AB363"/>
      <c r="AC363"/>
      <c r="AD363" s="57"/>
      <c r="AE363" s="393"/>
      <c r="AF363" s="393"/>
      <c r="AG363"/>
      <c r="AH363"/>
      <c r="AI363" s="394"/>
      <c r="AJ363" s="394"/>
      <c r="AK363" s="394"/>
      <c r="AL363" s="2"/>
      <c r="AM363" s="2"/>
      <c r="AN363"/>
      <c r="AO363"/>
      <c r="AP363" s="394"/>
      <c r="AQ363" s="394"/>
      <c r="AR363" s="175"/>
      <c r="AS363" s="2"/>
      <c r="AT363" s="2"/>
      <c r="AU363"/>
      <c r="AV363" s="2"/>
      <c r="AW363" s="2"/>
      <c r="AX363" s="2"/>
      <c r="AY363" s="2"/>
      <c r="AZ363" s="2"/>
      <c r="BA363" s="2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</row>
    <row r="364" spans="1:99" s="380" customFormat="1" x14ac:dyDescent="0.3">
      <c r="A364"/>
      <c r="B364" s="2"/>
      <c r="C364" s="2"/>
      <c r="D364" s="2"/>
      <c r="E364" s="279"/>
      <c r="F364" s="279"/>
      <c r="G364" s="279"/>
      <c r="H364" s="432"/>
      <c r="L364" s="391"/>
      <c r="R364" s="391"/>
      <c r="T364" s="392"/>
      <c r="U364" s="3"/>
      <c r="V364" s="3"/>
      <c r="W364" s="3"/>
      <c r="X364" s="57"/>
      <c r="Y364" s="1"/>
      <c r="Z364"/>
      <c r="AA364"/>
      <c r="AB364"/>
      <c r="AC364"/>
      <c r="AD364" s="57"/>
      <c r="AE364" s="393"/>
      <c r="AF364" s="393"/>
      <c r="AG364"/>
      <c r="AH364"/>
      <c r="AI364" s="394"/>
      <c r="AJ364" s="394"/>
      <c r="AK364" s="394"/>
      <c r="AL364" s="2"/>
      <c r="AM364" s="2"/>
      <c r="AN364"/>
      <c r="AO364"/>
      <c r="AP364" s="394"/>
      <c r="AQ364" s="394"/>
      <c r="AR364" s="175"/>
      <c r="AS364" s="2"/>
      <c r="AT364" s="2"/>
      <c r="AU364"/>
      <c r="AV364" s="2"/>
      <c r="AW364" s="2"/>
      <c r="AX364" s="2"/>
      <c r="AY364" s="2"/>
      <c r="AZ364" s="2"/>
      <c r="BA364" s="2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</row>
    <row r="365" spans="1:99" s="380" customFormat="1" x14ac:dyDescent="0.3">
      <c r="A365"/>
      <c r="B365" s="2"/>
      <c r="C365" s="2"/>
      <c r="D365" s="2"/>
      <c r="E365" s="279"/>
      <c r="F365" s="279"/>
      <c r="G365" s="279"/>
      <c r="H365" s="432"/>
      <c r="L365" s="391"/>
      <c r="R365" s="391"/>
      <c r="T365" s="392"/>
      <c r="U365" s="3"/>
      <c r="V365" s="3"/>
      <c r="W365" s="3"/>
      <c r="X365" s="57"/>
      <c r="Y365" s="1"/>
      <c r="Z365"/>
      <c r="AA365"/>
      <c r="AB365"/>
      <c r="AC365"/>
      <c r="AD365" s="57"/>
      <c r="AE365" s="393"/>
      <c r="AF365" s="393"/>
      <c r="AG365"/>
      <c r="AH365"/>
      <c r="AI365" s="394"/>
      <c r="AJ365" s="394"/>
      <c r="AK365" s="394"/>
      <c r="AL365" s="2"/>
      <c r="AM365" s="2"/>
      <c r="AN365"/>
      <c r="AO365"/>
      <c r="AP365" s="394"/>
      <c r="AQ365" s="394"/>
      <c r="AR365" s="175"/>
      <c r="AS365" s="2"/>
      <c r="AT365" s="2"/>
      <c r="AU365"/>
      <c r="AV365" s="2"/>
      <c r="AW365" s="2"/>
      <c r="AX365" s="2"/>
      <c r="AY365" s="2"/>
      <c r="AZ365" s="2"/>
      <c r="BA365" s="2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</row>
    <row r="366" spans="1:99" s="380" customFormat="1" x14ac:dyDescent="0.3">
      <c r="A366"/>
      <c r="B366" s="2"/>
      <c r="C366" s="2"/>
      <c r="D366" s="2"/>
      <c r="E366" s="279"/>
      <c r="F366" s="279"/>
      <c r="G366" s="279"/>
      <c r="H366" s="432"/>
      <c r="L366" s="391"/>
      <c r="R366" s="391"/>
      <c r="T366" s="392"/>
      <c r="U366" s="3"/>
      <c r="V366" s="3"/>
      <c r="W366" s="3"/>
      <c r="X366" s="57"/>
      <c r="Y366" s="1"/>
      <c r="Z366"/>
      <c r="AA366"/>
      <c r="AB366"/>
      <c r="AC366"/>
      <c r="AD366" s="57"/>
      <c r="AE366" s="393"/>
      <c r="AF366" s="393"/>
      <c r="AG366"/>
      <c r="AH366"/>
      <c r="AI366" s="394"/>
      <c r="AJ366" s="394"/>
      <c r="AK366" s="394"/>
      <c r="AL366" s="2"/>
      <c r="AM366" s="2"/>
      <c r="AN366"/>
      <c r="AO366"/>
      <c r="AP366" s="394"/>
      <c r="AQ366" s="394"/>
      <c r="AR366" s="175"/>
      <c r="AS366" s="2"/>
      <c r="AT366" s="2"/>
      <c r="AU366"/>
      <c r="AV366" s="2"/>
      <c r="AW366" s="2"/>
      <c r="AX366" s="2"/>
      <c r="AY366" s="2"/>
      <c r="AZ366" s="2"/>
      <c r="BA366" s="2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</row>
    <row r="367" spans="1:99" s="380" customFormat="1" x14ac:dyDescent="0.3">
      <c r="A367"/>
      <c r="B367" s="2"/>
      <c r="C367" s="2"/>
      <c r="D367" s="2"/>
      <c r="E367" s="279"/>
      <c r="F367" s="279"/>
      <c r="G367" s="279"/>
      <c r="H367" s="432"/>
      <c r="L367" s="391"/>
      <c r="R367" s="391"/>
      <c r="T367" s="392"/>
      <c r="U367" s="3"/>
      <c r="V367" s="3"/>
      <c r="W367" s="3"/>
      <c r="X367" s="57"/>
      <c r="Y367" s="1"/>
      <c r="Z367"/>
      <c r="AA367"/>
      <c r="AB367"/>
      <c r="AC367"/>
      <c r="AD367" s="57"/>
      <c r="AE367" s="393"/>
      <c r="AF367" s="393"/>
      <c r="AG367"/>
      <c r="AH367"/>
      <c r="AI367" s="394"/>
      <c r="AJ367" s="394"/>
      <c r="AK367" s="394"/>
      <c r="AL367" s="2"/>
      <c r="AM367" s="2"/>
      <c r="AN367"/>
      <c r="AO367"/>
      <c r="AP367" s="394"/>
      <c r="AQ367" s="394"/>
      <c r="AR367" s="175"/>
      <c r="AS367" s="2"/>
      <c r="AT367" s="2"/>
      <c r="AU367"/>
      <c r="AV367" s="2"/>
      <c r="AW367" s="2"/>
      <c r="AX367" s="2"/>
      <c r="AY367" s="2"/>
      <c r="AZ367" s="2"/>
      <c r="BA367" s="2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</row>
    <row r="368" spans="1:99" s="380" customFormat="1" x14ac:dyDescent="0.3">
      <c r="A368"/>
      <c r="B368" s="2"/>
      <c r="C368" s="2"/>
      <c r="D368" s="2"/>
      <c r="E368" s="279"/>
      <c r="F368" s="279"/>
      <c r="G368" s="279"/>
      <c r="H368" s="432"/>
      <c r="L368" s="391"/>
      <c r="R368" s="391"/>
      <c r="T368" s="392"/>
      <c r="U368" s="3"/>
      <c r="V368" s="3"/>
      <c r="W368" s="3"/>
      <c r="X368" s="57"/>
      <c r="Y368" s="1"/>
      <c r="Z368"/>
      <c r="AA368"/>
      <c r="AB368"/>
      <c r="AC368"/>
      <c r="AD368" s="57"/>
      <c r="AE368" s="393"/>
      <c r="AF368" s="393"/>
      <c r="AG368"/>
      <c r="AH368"/>
      <c r="AI368" s="394"/>
      <c r="AJ368" s="394"/>
      <c r="AK368" s="394"/>
      <c r="AL368" s="2"/>
      <c r="AM368" s="2"/>
      <c r="AN368"/>
      <c r="AO368"/>
      <c r="AP368" s="394"/>
      <c r="AQ368" s="394"/>
      <c r="AR368" s="175"/>
      <c r="AS368" s="2"/>
      <c r="AT368" s="2"/>
      <c r="AU368"/>
      <c r="AV368" s="2"/>
      <c r="AW368" s="2"/>
      <c r="AX368" s="2"/>
      <c r="AY368" s="2"/>
      <c r="AZ368" s="2"/>
      <c r="BA368" s="2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</row>
    <row r="369" spans="1:99" s="380" customFormat="1" x14ac:dyDescent="0.3">
      <c r="A369"/>
      <c r="B369" s="2"/>
      <c r="C369" s="2"/>
      <c r="D369" s="2"/>
      <c r="E369" s="279"/>
      <c r="F369" s="279"/>
      <c r="G369" s="279"/>
      <c r="H369" s="432"/>
      <c r="L369" s="391"/>
      <c r="R369" s="391"/>
      <c r="T369" s="392"/>
      <c r="U369" s="3"/>
      <c r="V369" s="3"/>
      <c r="W369" s="3"/>
      <c r="X369" s="57"/>
      <c r="Y369" s="1"/>
      <c r="Z369"/>
      <c r="AA369"/>
      <c r="AB369"/>
      <c r="AC369"/>
      <c r="AD369" s="57"/>
      <c r="AE369" s="393"/>
      <c r="AF369" s="393"/>
      <c r="AG369"/>
      <c r="AH369"/>
      <c r="AI369" s="394"/>
      <c r="AJ369" s="394"/>
      <c r="AK369" s="394"/>
      <c r="AL369" s="2"/>
      <c r="AM369" s="2"/>
      <c r="AN369"/>
      <c r="AO369"/>
      <c r="AP369" s="394"/>
      <c r="AQ369" s="394"/>
      <c r="AR369" s="175"/>
      <c r="AS369" s="2"/>
      <c r="AT369" s="2"/>
      <c r="AU369"/>
      <c r="AV369" s="2"/>
      <c r="AW369" s="2"/>
      <c r="AX369" s="2"/>
      <c r="AY369" s="2"/>
      <c r="AZ369" s="2"/>
      <c r="BA369" s="2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</row>
    <row r="370" spans="1:99" s="380" customFormat="1" x14ac:dyDescent="0.3">
      <c r="A370"/>
      <c r="B370" s="2"/>
      <c r="C370" s="2"/>
      <c r="D370" s="2"/>
      <c r="E370" s="279"/>
      <c r="F370" s="279"/>
      <c r="G370" s="279"/>
      <c r="H370" s="432"/>
      <c r="L370" s="391"/>
      <c r="R370" s="391"/>
      <c r="T370" s="392"/>
      <c r="U370" s="3"/>
      <c r="V370" s="3"/>
      <c r="W370" s="3"/>
      <c r="X370" s="57"/>
      <c r="Y370" s="1"/>
      <c r="Z370"/>
      <c r="AA370"/>
      <c r="AB370"/>
      <c r="AC370"/>
      <c r="AD370" s="57"/>
      <c r="AE370" s="393"/>
      <c r="AF370" s="393"/>
      <c r="AG370"/>
      <c r="AH370"/>
      <c r="AI370" s="394"/>
      <c r="AJ370" s="394"/>
      <c r="AK370" s="394"/>
      <c r="AL370" s="2"/>
      <c r="AM370" s="2"/>
      <c r="AN370"/>
      <c r="AO370"/>
      <c r="AP370" s="394"/>
      <c r="AQ370" s="394"/>
      <c r="AR370" s="175"/>
      <c r="AS370" s="2"/>
      <c r="AT370" s="2"/>
      <c r="AU370"/>
      <c r="AV370" s="2"/>
      <c r="AW370" s="2"/>
      <c r="AX370" s="2"/>
      <c r="AY370" s="2"/>
      <c r="AZ370" s="2"/>
      <c r="BA370" s="2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</row>
    <row r="371" spans="1:99" s="380" customFormat="1" x14ac:dyDescent="0.3">
      <c r="A371"/>
      <c r="B371" s="2"/>
      <c r="C371" s="2"/>
      <c r="D371" s="2"/>
      <c r="E371" s="279"/>
      <c r="F371" s="279"/>
      <c r="G371" s="279"/>
      <c r="H371" s="432"/>
      <c r="L371" s="391"/>
      <c r="R371" s="391"/>
      <c r="T371" s="392"/>
      <c r="U371" s="3"/>
      <c r="V371" s="3"/>
      <c r="W371" s="3"/>
      <c r="X371" s="57"/>
      <c r="Y371" s="1"/>
      <c r="Z371"/>
      <c r="AA371"/>
      <c r="AB371"/>
      <c r="AC371"/>
      <c r="AD371" s="57"/>
      <c r="AE371" s="393"/>
      <c r="AF371" s="393"/>
      <c r="AG371"/>
      <c r="AH371"/>
      <c r="AI371" s="394"/>
      <c r="AJ371" s="394"/>
      <c r="AK371" s="394"/>
      <c r="AL371" s="2"/>
      <c r="AM371" s="2"/>
      <c r="AN371"/>
      <c r="AO371"/>
      <c r="AP371" s="394"/>
      <c r="AQ371" s="394"/>
      <c r="AR371" s="175"/>
      <c r="AS371" s="2"/>
      <c r="AT371" s="2"/>
      <c r="AU371"/>
      <c r="AV371" s="2"/>
      <c r="AW371" s="2"/>
      <c r="AX371" s="2"/>
      <c r="AY371" s="2"/>
      <c r="AZ371" s="2"/>
      <c r="BA371" s="2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</row>
    <row r="372" spans="1:99" s="380" customFormat="1" x14ac:dyDescent="0.3">
      <c r="A372"/>
      <c r="B372" s="2"/>
      <c r="C372" s="2"/>
      <c r="D372" s="2"/>
      <c r="E372" s="279"/>
      <c r="F372" s="279"/>
      <c r="G372" s="279"/>
      <c r="H372" s="432"/>
      <c r="L372" s="391"/>
      <c r="R372" s="391"/>
      <c r="T372" s="392"/>
      <c r="U372" s="3"/>
      <c r="V372" s="3"/>
      <c r="W372" s="3"/>
      <c r="X372" s="57"/>
      <c r="Y372" s="1"/>
      <c r="Z372"/>
      <c r="AA372"/>
      <c r="AB372"/>
      <c r="AC372"/>
      <c r="AD372" s="57"/>
      <c r="AE372" s="393"/>
      <c r="AF372" s="393"/>
      <c r="AG372"/>
      <c r="AH372"/>
      <c r="AI372" s="394"/>
      <c r="AJ372" s="394"/>
      <c r="AK372" s="394"/>
      <c r="AL372" s="2"/>
      <c r="AM372" s="2"/>
      <c r="AN372"/>
      <c r="AO372"/>
      <c r="AP372" s="394"/>
      <c r="AQ372" s="394"/>
      <c r="AR372" s="175"/>
      <c r="AS372" s="2"/>
      <c r="AT372" s="2"/>
      <c r="AU372"/>
      <c r="AV372" s="2"/>
      <c r="AW372" s="2"/>
      <c r="AX372" s="2"/>
      <c r="AY372" s="2"/>
      <c r="AZ372" s="2"/>
      <c r="BA372" s="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</row>
    <row r="373" spans="1:99" s="380" customFormat="1" x14ac:dyDescent="0.3">
      <c r="A373"/>
      <c r="B373" s="2"/>
      <c r="C373" s="2"/>
      <c r="D373" s="2"/>
      <c r="E373" s="279"/>
      <c r="F373" s="279"/>
      <c r="G373" s="279"/>
      <c r="H373" s="432"/>
      <c r="L373" s="391"/>
      <c r="R373" s="391"/>
      <c r="T373" s="392"/>
      <c r="U373" s="3"/>
      <c r="V373" s="3"/>
      <c r="W373" s="3"/>
      <c r="X373" s="57"/>
      <c r="Y373" s="1"/>
      <c r="Z373"/>
      <c r="AA373"/>
      <c r="AB373"/>
      <c r="AC373"/>
      <c r="AD373" s="57"/>
      <c r="AE373" s="393"/>
      <c r="AF373" s="393"/>
      <c r="AG373"/>
      <c r="AH373"/>
      <c r="AI373" s="394"/>
      <c r="AJ373" s="394"/>
      <c r="AK373" s="394"/>
      <c r="AL373" s="2"/>
      <c r="AM373" s="2"/>
      <c r="AN373"/>
      <c r="AO373"/>
      <c r="AP373" s="394"/>
      <c r="AQ373" s="394"/>
      <c r="AR373" s="175"/>
      <c r="AS373" s="2"/>
      <c r="AT373" s="2"/>
      <c r="AU373"/>
      <c r="AV373" s="2"/>
      <c r="AW373" s="2"/>
      <c r="AX373" s="2"/>
      <c r="AY373" s="2"/>
      <c r="AZ373" s="2"/>
      <c r="BA373" s="2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</row>
    <row r="374" spans="1:99" s="380" customFormat="1" x14ac:dyDescent="0.3">
      <c r="A374"/>
      <c r="B374" s="2"/>
      <c r="C374" s="2"/>
      <c r="D374" s="2"/>
      <c r="E374" s="279"/>
      <c r="F374" s="279"/>
      <c r="G374" s="279"/>
      <c r="H374" s="432"/>
      <c r="L374" s="391"/>
      <c r="R374" s="391"/>
      <c r="T374" s="392"/>
      <c r="U374" s="3"/>
      <c r="V374" s="3"/>
      <c r="W374" s="3"/>
      <c r="X374" s="57"/>
      <c r="Y374" s="1"/>
      <c r="Z374"/>
      <c r="AA374"/>
      <c r="AB374"/>
      <c r="AC374"/>
      <c r="AD374" s="57"/>
      <c r="AE374" s="393"/>
      <c r="AF374" s="393"/>
      <c r="AG374"/>
      <c r="AH374"/>
      <c r="AI374" s="394"/>
      <c r="AJ374" s="394"/>
      <c r="AK374" s="394"/>
      <c r="AL374" s="2"/>
      <c r="AM374" s="2"/>
      <c r="AN374"/>
      <c r="AO374"/>
      <c r="AP374" s="394"/>
      <c r="AQ374" s="394"/>
      <c r="AR374" s="175"/>
      <c r="AS374" s="2"/>
      <c r="AT374" s="2"/>
      <c r="AU374"/>
      <c r="AV374" s="2"/>
      <c r="AW374" s="2"/>
      <c r="AX374" s="2"/>
      <c r="AY374" s="2"/>
      <c r="AZ374" s="2"/>
      <c r="BA374" s="2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</row>
    <row r="375" spans="1:99" s="380" customFormat="1" x14ac:dyDescent="0.3">
      <c r="A375"/>
      <c r="B375" s="2"/>
      <c r="C375" s="2"/>
      <c r="D375" s="2"/>
      <c r="E375" s="279"/>
      <c r="F375" s="279"/>
      <c r="G375" s="279"/>
      <c r="H375" s="432"/>
      <c r="L375" s="391"/>
      <c r="R375" s="391"/>
      <c r="T375" s="392"/>
      <c r="U375" s="3"/>
      <c r="V375" s="3"/>
      <c r="W375" s="3"/>
      <c r="X375" s="57"/>
      <c r="Y375" s="1"/>
      <c r="Z375"/>
      <c r="AA375"/>
      <c r="AB375"/>
      <c r="AC375"/>
      <c r="AD375" s="57"/>
      <c r="AE375" s="393"/>
      <c r="AF375" s="393"/>
      <c r="AG375"/>
      <c r="AH375"/>
      <c r="AI375" s="394"/>
      <c r="AJ375" s="394"/>
      <c r="AK375" s="394"/>
      <c r="AL375" s="2"/>
      <c r="AM375" s="2"/>
      <c r="AN375"/>
      <c r="AO375"/>
      <c r="AP375" s="394"/>
      <c r="AQ375" s="394"/>
      <c r="AR375" s="175"/>
      <c r="AS375" s="2"/>
      <c r="AT375" s="2"/>
      <c r="AU375"/>
      <c r="AV375" s="2"/>
      <c r="AW375" s="2"/>
      <c r="AX375" s="2"/>
      <c r="AY375" s="2"/>
      <c r="AZ375" s="2"/>
      <c r="BA375" s="2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</row>
    <row r="376" spans="1:99" s="380" customFormat="1" x14ac:dyDescent="0.3">
      <c r="A376"/>
      <c r="B376" s="2"/>
      <c r="C376" s="2"/>
      <c r="D376" s="2"/>
      <c r="E376" s="279"/>
      <c r="F376" s="279"/>
      <c r="G376" s="279"/>
      <c r="H376" s="432"/>
      <c r="L376" s="391"/>
      <c r="R376" s="391"/>
      <c r="T376" s="392"/>
      <c r="U376" s="3"/>
      <c r="V376" s="3"/>
      <c r="W376" s="3"/>
      <c r="X376" s="57"/>
      <c r="Y376" s="1"/>
      <c r="Z376"/>
      <c r="AA376"/>
      <c r="AB376"/>
      <c r="AC376"/>
      <c r="AD376" s="57"/>
      <c r="AE376" s="393"/>
      <c r="AF376" s="393"/>
      <c r="AG376"/>
      <c r="AH376"/>
      <c r="AI376" s="394"/>
      <c r="AJ376" s="394"/>
      <c r="AK376" s="394"/>
      <c r="AL376" s="2"/>
      <c r="AM376" s="2"/>
      <c r="AN376"/>
      <c r="AO376"/>
      <c r="AP376" s="394"/>
      <c r="AQ376" s="394"/>
      <c r="AR376" s="175"/>
      <c r="AS376" s="2"/>
      <c r="AT376" s="2"/>
      <c r="AU376"/>
      <c r="AV376" s="2"/>
      <c r="AW376" s="2"/>
      <c r="AX376" s="2"/>
      <c r="AY376" s="2"/>
      <c r="AZ376" s="2"/>
      <c r="BA376" s="2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</row>
    <row r="377" spans="1:99" s="380" customFormat="1" x14ac:dyDescent="0.3">
      <c r="A377"/>
      <c r="B377" s="2"/>
      <c r="C377" s="2"/>
      <c r="D377" s="2"/>
      <c r="E377" s="279"/>
      <c r="F377" s="279"/>
      <c r="G377" s="279"/>
      <c r="H377" s="431"/>
      <c r="L377" s="391"/>
      <c r="R377" s="391"/>
      <c r="T377" s="392"/>
      <c r="U377" s="3"/>
      <c r="V377" s="3"/>
      <c r="W377" s="3"/>
      <c r="X377" s="57"/>
      <c r="Y377" s="1"/>
      <c r="Z377"/>
      <c r="AA377"/>
      <c r="AB377"/>
      <c r="AC377"/>
      <c r="AD377" s="57"/>
      <c r="AE377" s="393"/>
      <c r="AF377" s="393"/>
      <c r="AG377"/>
      <c r="AH377"/>
      <c r="AI377" s="394"/>
      <c r="AJ377" s="394"/>
      <c r="AK377" s="394"/>
      <c r="AL377" s="2"/>
      <c r="AM377" s="2"/>
      <c r="AN377"/>
      <c r="AO377"/>
      <c r="AP377" s="394"/>
      <c r="AQ377" s="394"/>
      <c r="AR377" s="175"/>
      <c r="AS377" s="2"/>
      <c r="AT377" s="2"/>
      <c r="AU377"/>
      <c r="AV377" s="2"/>
      <c r="AW377" s="2"/>
      <c r="AX377" s="2"/>
      <c r="AY377" s="2"/>
      <c r="AZ377" s="2"/>
      <c r="BA377" s="2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</row>
    <row r="378" spans="1:99" s="380" customFormat="1" x14ac:dyDescent="0.3">
      <c r="A378"/>
      <c r="B378" s="2"/>
      <c r="C378" s="2"/>
      <c r="D378" s="2"/>
      <c r="E378" s="279"/>
      <c r="F378" s="279"/>
      <c r="G378" s="279"/>
      <c r="H378" s="431"/>
      <c r="L378" s="391"/>
      <c r="R378" s="391"/>
      <c r="T378" s="392"/>
      <c r="U378" s="3"/>
      <c r="V378" s="3"/>
      <c r="W378" s="3"/>
      <c r="X378" s="57"/>
      <c r="Y378" s="1"/>
      <c r="Z378"/>
      <c r="AA378"/>
      <c r="AB378"/>
      <c r="AC378"/>
      <c r="AD378" s="57"/>
      <c r="AE378" s="393"/>
      <c r="AF378" s="393"/>
      <c r="AG378"/>
      <c r="AH378"/>
      <c r="AI378" s="394"/>
      <c r="AJ378" s="394"/>
      <c r="AK378" s="394"/>
      <c r="AL378" s="2"/>
      <c r="AM378" s="2"/>
      <c r="AN378"/>
      <c r="AO378"/>
      <c r="AP378" s="394"/>
      <c r="AQ378" s="394"/>
      <c r="AR378" s="175"/>
      <c r="AS378" s="2"/>
      <c r="AT378" s="2"/>
      <c r="AU378"/>
      <c r="AV378" s="2"/>
      <c r="AW378" s="2"/>
      <c r="AX378" s="2"/>
      <c r="AY378" s="2"/>
      <c r="AZ378" s="2"/>
      <c r="BA378" s="2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</row>
    <row r="379" spans="1:99" s="380" customFormat="1" x14ac:dyDescent="0.3">
      <c r="A379"/>
      <c r="B379" s="2"/>
      <c r="C379" s="2"/>
      <c r="D379" s="2"/>
      <c r="E379" s="279"/>
      <c r="F379" s="279"/>
      <c r="G379" s="279"/>
      <c r="H379" s="431"/>
      <c r="L379" s="391"/>
      <c r="R379" s="391"/>
      <c r="T379" s="392"/>
      <c r="U379" s="3"/>
      <c r="V379" s="3"/>
      <c r="W379" s="3"/>
      <c r="X379" s="57"/>
      <c r="Y379" s="1"/>
      <c r="Z379"/>
      <c r="AA379"/>
      <c r="AB379"/>
      <c r="AC379"/>
      <c r="AD379" s="57"/>
      <c r="AE379" s="393"/>
      <c r="AF379" s="393"/>
      <c r="AG379"/>
      <c r="AH379"/>
      <c r="AI379" s="394"/>
      <c r="AJ379" s="394"/>
      <c r="AK379" s="394"/>
      <c r="AL379" s="2"/>
      <c r="AM379" s="2"/>
      <c r="AN379"/>
      <c r="AO379"/>
      <c r="AP379" s="394"/>
      <c r="AQ379" s="394"/>
      <c r="AR379" s="175"/>
      <c r="AS379" s="2"/>
      <c r="AT379" s="2"/>
      <c r="AU379"/>
      <c r="AV379" s="2"/>
      <c r="AW379" s="2"/>
      <c r="AX379" s="2"/>
      <c r="AY379" s="2"/>
      <c r="AZ379" s="2"/>
      <c r="BA379" s="2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</row>
    <row r="380" spans="1:99" s="380" customFormat="1" x14ac:dyDescent="0.3">
      <c r="A380"/>
      <c r="B380" s="2"/>
      <c r="C380" s="2"/>
      <c r="D380" s="2"/>
      <c r="E380" s="279"/>
      <c r="F380" s="279"/>
      <c r="G380" s="279"/>
      <c r="H380" s="431"/>
      <c r="L380" s="391"/>
      <c r="R380" s="391"/>
      <c r="T380" s="392"/>
      <c r="U380" s="3"/>
      <c r="V380" s="3"/>
      <c r="W380" s="3"/>
      <c r="X380" s="57"/>
      <c r="Y380" s="1"/>
      <c r="Z380"/>
      <c r="AA380"/>
      <c r="AB380"/>
      <c r="AC380"/>
      <c r="AD380" s="57"/>
      <c r="AE380" s="393"/>
      <c r="AF380" s="393"/>
      <c r="AG380"/>
      <c r="AH380"/>
      <c r="AI380" s="394"/>
      <c r="AJ380" s="394"/>
      <c r="AK380" s="394"/>
      <c r="AL380" s="2"/>
      <c r="AM380" s="2"/>
      <c r="AN380"/>
      <c r="AO380"/>
      <c r="AP380" s="394"/>
      <c r="AQ380" s="394"/>
      <c r="AR380" s="175"/>
      <c r="AS380" s="2"/>
      <c r="AT380" s="2"/>
      <c r="AU380"/>
      <c r="AV380" s="2"/>
      <c r="AW380" s="2"/>
      <c r="AX380" s="2"/>
      <c r="AY380" s="2"/>
      <c r="AZ380" s="2"/>
      <c r="BA380" s="2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</row>
    <row r="381" spans="1:99" s="380" customFormat="1" x14ac:dyDescent="0.3">
      <c r="A381"/>
      <c r="B381" s="2"/>
      <c r="C381" s="2"/>
      <c r="D381" s="2"/>
      <c r="E381" s="279"/>
      <c r="F381" s="279"/>
      <c r="G381" s="279"/>
      <c r="H381" s="431"/>
      <c r="L381" s="391"/>
      <c r="R381" s="391"/>
      <c r="T381" s="392"/>
      <c r="U381" s="3"/>
      <c r="V381" s="3"/>
      <c r="W381" s="3"/>
      <c r="X381" s="57"/>
      <c r="Y381" s="1"/>
      <c r="Z381"/>
      <c r="AA381"/>
      <c r="AB381"/>
      <c r="AC381"/>
      <c r="AD381" s="57"/>
      <c r="AE381" s="393"/>
      <c r="AF381" s="393"/>
      <c r="AG381"/>
      <c r="AH381"/>
      <c r="AI381" s="394"/>
      <c r="AJ381" s="394"/>
      <c r="AK381" s="394"/>
      <c r="AL381" s="2"/>
      <c r="AM381" s="2"/>
      <c r="AN381"/>
      <c r="AO381"/>
      <c r="AP381" s="394"/>
      <c r="AQ381" s="394"/>
      <c r="AR381" s="175"/>
      <c r="AS381" s="2"/>
      <c r="AT381" s="2"/>
      <c r="AU381"/>
      <c r="AV381" s="2"/>
      <c r="AW381" s="2"/>
      <c r="AX381" s="2"/>
      <c r="AY381" s="2"/>
      <c r="AZ381" s="2"/>
      <c r="BA381" s="2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</row>
    <row r="382" spans="1:99" s="380" customFormat="1" x14ac:dyDescent="0.3">
      <c r="A382"/>
      <c r="B382" s="2"/>
      <c r="C382" s="2"/>
      <c r="D382" s="2"/>
      <c r="E382" s="279"/>
      <c r="F382" s="279"/>
      <c r="G382" s="279"/>
      <c r="H382" s="431"/>
      <c r="L382" s="391"/>
      <c r="R382" s="391"/>
      <c r="T382" s="392"/>
      <c r="U382" s="3"/>
      <c r="V382" s="3"/>
      <c r="W382" s="3"/>
      <c r="X382" s="57"/>
      <c r="Y382" s="1"/>
      <c r="Z382"/>
      <c r="AA382"/>
      <c r="AB382"/>
      <c r="AC382"/>
      <c r="AD382" s="57"/>
      <c r="AE382" s="393"/>
      <c r="AF382" s="393"/>
      <c r="AG382"/>
      <c r="AH382"/>
      <c r="AI382" s="394"/>
      <c r="AJ382" s="394"/>
      <c r="AK382" s="394"/>
      <c r="AL382" s="2"/>
      <c r="AM382" s="2"/>
      <c r="AN382"/>
      <c r="AO382"/>
      <c r="AP382" s="394"/>
      <c r="AQ382" s="394"/>
      <c r="AR382" s="175"/>
      <c r="AS382" s="2"/>
      <c r="AT382" s="2"/>
      <c r="AU382"/>
      <c r="AV382" s="2"/>
      <c r="AW382" s="2"/>
      <c r="AX382" s="2"/>
      <c r="AY382" s="2"/>
      <c r="AZ382" s="2"/>
      <c r="BA382" s="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</row>
    <row r="383" spans="1:99" s="380" customFormat="1" x14ac:dyDescent="0.3">
      <c r="A383"/>
      <c r="B383" s="2"/>
      <c r="C383" s="2"/>
      <c r="D383" s="2"/>
      <c r="E383" s="279"/>
      <c r="F383" s="279"/>
      <c r="G383" s="279"/>
      <c r="H383" s="431"/>
      <c r="L383" s="391"/>
      <c r="R383" s="391"/>
      <c r="T383" s="392"/>
      <c r="U383" s="3"/>
      <c r="V383" s="3"/>
      <c r="W383" s="3"/>
      <c r="X383" s="57"/>
      <c r="Y383" s="1"/>
      <c r="Z383"/>
      <c r="AA383"/>
      <c r="AB383"/>
      <c r="AC383"/>
      <c r="AD383" s="57"/>
      <c r="AE383" s="393"/>
      <c r="AF383" s="393"/>
      <c r="AG383"/>
      <c r="AH383"/>
      <c r="AI383" s="394"/>
      <c r="AJ383" s="394"/>
      <c r="AK383" s="394"/>
      <c r="AL383" s="2"/>
      <c r="AM383" s="2"/>
      <c r="AN383"/>
      <c r="AO383"/>
      <c r="AP383" s="394"/>
      <c r="AQ383" s="394"/>
      <c r="AR383" s="175"/>
      <c r="AS383" s="2"/>
      <c r="AT383" s="2"/>
      <c r="AU383"/>
      <c r="AV383" s="2"/>
      <c r="AW383" s="2"/>
      <c r="AX383" s="2"/>
      <c r="AY383" s="2"/>
      <c r="AZ383" s="2"/>
      <c r="BA383" s="2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</row>
    <row r="384" spans="1:99" s="380" customFormat="1" x14ac:dyDescent="0.3">
      <c r="A384"/>
      <c r="B384" s="2"/>
      <c r="C384" s="2"/>
      <c r="D384" s="2"/>
      <c r="E384" s="279"/>
      <c r="F384" s="279"/>
      <c r="G384" s="279"/>
      <c r="H384" s="431"/>
      <c r="L384" s="391"/>
      <c r="R384" s="391"/>
      <c r="T384" s="392"/>
      <c r="U384" s="3"/>
      <c r="V384" s="3"/>
      <c r="W384" s="3"/>
      <c r="X384" s="57"/>
      <c r="Y384" s="1"/>
      <c r="Z384"/>
      <c r="AA384"/>
      <c r="AB384"/>
      <c r="AC384"/>
      <c r="AD384" s="57"/>
      <c r="AE384" s="393"/>
      <c r="AF384" s="393"/>
      <c r="AG384"/>
      <c r="AH384"/>
      <c r="AI384" s="394"/>
      <c r="AJ384" s="394"/>
      <c r="AK384" s="394"/>
      <c r="AL384" s="2"/>
      <c r="AM384" s="2"/>
      <c r="AN384"/>
      <c r="AO384"/>
      <c r="AP384" s="394"/>
      <c r="AQ384" s="394"/>
      <c r="AR384" s="175"/>
      <c r="AS384" s="2"/>
      <c r="AT384" s="2"/>
      <c r="AU384"/>
      <c r="AV384" s="2"/>
      <c r="AW384" s="2"/>
      <c r="AX384" s="2"/>
      <c r="AY384" s="2"/>
      <c r="AZ384" s="2"/>
      <c r="BA384" s="2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</row>
    <row r="385" spans="1:99" s="380" customFormat="1" x14ac:dyDescent="0.3">
      <c r="A385"/>
      <c r="B385" s="2"/>
      <c r="C385" s="2"/>
      <c r="D385" s="2"/>
      <c r="E385" s="279"/>
      <c r="F385" s="279"/>
      <c r="G385" s="279"/>
      <c r="H385" s="431"/>
      <c r="L385" s="391"/>
      <c r="R385" s="391"/>
      <c r="T385" s="392"/>
      <c r="U385" s="3"/>
      <c r="V385" s="3"/>
      <c r="W385" s="3"/>
      <c r="X385" s="57"/>
      <c r="Y385" s="1"/>
      <c r="Z385"/>
      <c r="AA385"/>
      <c r="AB385"/>
      <c r="AC385"/>
      <c r="AD385" s="57"/>
      <c r="AE385" s="393"/>
      <c r="AF385" s="393"/>
      <c r="AG385"/>
      <c r="AH385"/>
      <c r="AI385" s="394"/>
      <c r="AJ385" s="394"/>
      <c r="AK385" s="394"/>
      <c r="AL385" s="2"/>
      <c r="AM385" s="2"/>
      <c r="AN385"/>
      <c r="AO385"/>
      <c r="AP385" s="394"/>
      <c r="AQ385" s="394"/>
      <c r="AR385" s="175"/>
      <c r="AS385" s="2"/>
      <c r="AT385" s="2"/>
      <c r="AU385"/>
      <c r="AV385" s="2"/>
      <c r="AW385" s="2"/>
      <c r="AX385" s="2"/>
      <c r="AY385" s="2"/>
      <c r="AZ385" s="2"/>
      <c r="BA385" s="2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</row>
    <row r="386" spans="1:99" s="380" customFormat="1" x14ac:dyDescent="0.3">
      <c r="A386"/>
      <c r="B386" s="2"/>
      <c r="C386" s="2"/>
      <c r="D386" s="2"/>
      <c r="E386" s="279"/>
      <c r="F386" s="279"/>
      <c r="G386" s="279"/>
      <c r="H386" s="431"/>
      <c r="L386" s="391"/>
      <c r="R386" s="391"/>
      <c r="T386" s="392"/>
      <c r="U386" s="3"/>
      <c r="V386" s="3"/>
      <c r="W386" s="3"/>
      <c r="X386" s="57"/>
      <c r="Y386" s="1"/>
      <c r="Z386"/>
      <c r="AA386"/>
      <c r="AB386"/>
      <c r="AC386"/>
      <c r="AD386" s="57"/>
      <c r="AE386" s="393"/>
      <c r="AF386" s="393"/>
      <c r="AG386"/>
      <c r="AH386"/>
      <c r="AI386" s="394"/>
      <c r="AJ386" s="394"/>
      <c r="AK386" s="394"/>
      <c r="AL386" s="2"/>
      <c r="AM386" s="2"/>
      <c r="AN386"/>
      <c r="AO386"/>
      <c r="AP386" s="394"/>
      <c r="AQ386" s="394"/>
      <c r="AR386" s="175"/>
      <c r="AS386" s="2"/>
      <c r="AT386" s="2"/>
      <c r="AU386"/>
      <c r="AV386" s="2"/>
      <c r="AW386" s="2"/>
      <c r="AX386" s="2"/>
      <c r="AY386" s="2"/>
      <c r="AZ386" s="2"/>
      <c r="BA386" s="2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</row>
    <row r="387" spans="1:99" s="380" customFormat="1" x14ac:dyDescent="0.3">
      <c r="A387"/>
      <c r="B387" s="2"/>
      <c r="C387" s="2"/>
      <c r="D387" s="2"/>
      <c r="E387" s="279"/>
      <c r="F387" s="279"/>
      <c r="G387" s="279"/>
      <c r="H387" s="431"/>
      <c r="L387" s="391"/>
      <c r="R387" s="391"/>
      <c r="T387" s="392"/>
      <c r="U387" s="3"/>
      <c r="V387" s="3"/>
      <c r="W387" s="3"/>
      <c r="X387" s="57"/>
      <c r="Y387" s="1"/>
      <c r="Z387"/>
      <c r="AA387"/>
      <c r="AB387"/>
      <c r="AC387"/>
      <c r="AD387" s="57"/>
      <c r="AE387" s="393"/>
      <c r="AF387" s="393"/>
      <c r="AG387"/>
      <c r="AH387"/>
      <c r="AI387" s="394"/>
      <c r="AJ387" s="394"/>
      <c r="AK387" s="394"/>
      <c r="AL387" s="2"/>
      <c r="AM387" s="2"/>
      <c r="AN387"/>
      <c r="AO387"/>
      <c r="AP387" s="394"/>
      <c r="AQ387" s="394"/>
      <c r="AR387" s="175"/>
      <c r="AS387" s="2"/>
      <c r="AT387" s="2"/>
      <c r="AU387"/>
      <c r="AV387" s="2"/>
      <c r="AW387" s="2"/>
      <c r="AX387" s="2"/>
      <c r="AY387" s="2"/>
      <c r="AZ387" s="2"/>
      <c r="BA387" s="2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</row>
    <row r="388" spans="1:99" s="380" customFormat="1" x14ac:dyDescent="0.3">
      <c r="A388"/>
      <c r="B388" s="2"/>
      <c r="C388" s="2"/>
      <c r="D388" s="2"/>
      <c r="E388" s="279"/>
      <c r="F388" s="279"/>
      <c r="G388" s="279"/>
      <c r="H388" s="431"/>
      <c r="L388" s="391"/>
      <c r="R388" s="391"/>
      <c r="T388" s="392"/>
      <c r="U388" s="3"/>
      <c r="V388" s="3"/>
      <c r="W388" s="3"/>
      <c r="X388" s="57"/>
      <c r="Y388" s="1"/>
      <c r="Z388"/>
      <c r="AA388"/>
      <c r="AB388"/>
      <c r="AC388"/>
      <c r="AD388" s="57"/>
      <c r="AE388" s="393"/>
      <c r="AF388" s="393"/>
      <c r="AG388"/>
      <c r="AH388"/>
      <c r="AI388" s="394"/>
      <c r="AJ388" s="394"/>
      <c r="AK388" s="394"/>
      <c r="AL388" s="2"/>
      <c r="AM388" s="2"/>
      <c r="AN388"/>
      <c r="AO388"/>
      <c r="AP388" s="394"/>
      <c r="AQ388" s="394"/>
      <c r="AR388" s="175"/>
      <c r="AS388" s="2"/>
      <c r="AT388" s="2"/>
      <c r="AU388"/>
      <c r="AV388" s="2"/>
      <c r="AW388" s="2"/>
      <c r="AX388" s="2"/>
      <c r="AY388" s="2"/>
      <c r="AZ388" s="2"/>
      <c r="BA388" s="2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</row>
    <row r="389" spans="1:99" s="380" customFormat="1" x14ac:dyDescent="0.3">
      <c r="A389"/>
      <c r="B389" s="2"/>
      <c r="C389" s="2"/>
      <c r="D389" s="2"/>
      <c r="E389" s="279"/>
      <c r="F389" s="279"/>
      <c r="G389" s="279"/>
      <c r="H389" s="431"/>
      <c r="L389" s="391"/>
      <c r="R389" s="391"/>
      <c r="T389" s="392"/>
      <c r="U389" s="3"/>
      <c r="V389" s="3"/>
      <c r="W389" s="3"/>
      <c r="X389" s="57"/>
      <c r="Y389" s="1"/>
      <c r="Z389"/>
      <c r="AA389"/>
      <c r="AB389"/>
      <c r="AC389"/>
      <c r="AD389" s="57"/>
      <c r="AE389" s="393"/>
      <c r="AF389" s="393"/>
      <c r="AG389"/>
      <c r="AH389"/>
      <c r="AI389" s="394"/>
      <c r="AJ389" s="394"/>
      <c r="AK389" s="394"/>
      <c r="AL389" s="2"/>
      <c r="AM389" s="2"/>
      <c r="AN389"/>
      <c r="AO389"/>
      <c r="AP389" s="394"/>
      <c r="AQ389" s="394"/>
      <c r="AR389" s="175"/>
      <c r="AS389" s="2"/>
      <c r="AT389" s="2"/>
      <c r="AU389"/>
      <c r="AV389" s="2"/>
      <c r="AW389" s="2"/>
      <c r="AX389" s="2"/>
      <c r="AY389" s="2"/>
      <c r="AZ389" s="2"/>
      <c r="BA389" s="2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</row>
    <row r="390" spans="1:99" s="380" customFormat="1" x14ac:dyDescent="0.3">
      <c r="A390"/>
      <c r="B390" s="2"/>
      <c r="C390" s="2"/>
      <c r="D390" s="2"/>
      <c r="E390" s="279"/>
      <c r="F390" s="279"/>
      <c r="G390" s="279"/>
      <c r="H390" s="431"/>
      <c r="L390" s="391"/>
      <c r="R390" s="391"/>
      <c r="T390" s="392"/>
      <c r="U390" s="3"/>
      <c r="V390" s="3"/>
      <c r="W390" s="3"/>
      <c r="X390" s="57"/>
      <c r="Y390" s="1"/>
      <c r="Z390"/>
      <c r="AA390"/>
      <c r="AB390"/>
      <c r="AC390"/>
      <c r="AD390" s="57"/>
      <c r="AE390" s="393"/>
      <c r="AF390" s="393"/>
      <c r="AG390"/>
      <c r="AH390"/>
      <c r="AI390" s="394"/>
      <c r="AJ390" s="394"/>
      <c r="AK390" s="394"/>
      <c r="AL390" s="2"/>
      <c r="AM390" s="2"/>
      <c r="AN390"/>
      <c r="AO390"/>
      <c r="AP390" s="394"/>
      <c r="AQ390" s="394"/>
      <c r="AR390" s="175"/>
      <c r="AS390" s="2"/>
      <c r="AT390" s="2"/>
      <c r="AU390"/>
      <c r="AV390" s="2"/>
      <c r="AW390" s="2"/>
      <c r="AX390" s="2"/>
      <c r="AY390" s="2"/>
      <c r="AZ390" s="2"/>
      <c r="BA390" s="2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</row>
    <row r="391" spans="1:99" s="380" customFormat="1" x14ac:dyDescent="0.3">
      <c r="A391"/>
      <c r="B391" s="2"/>
      <c r="C391" s="2"/>
      <c r="D391" s="2"/>
      <c r="E391" s="279"/>
      <c r="F391" s="279"/>
      <c r="G391" s="279"/>
      <c r="H391" s="431"/>
      <c r="L391" s="391"/>
      <c r="R391" s="391"/>
      <c r="T391" s="392"/>
      <c r="U391" s="3"/>
      <c r="V391" s="3"/>
      <c r="W391" s="3"/>
      <c r="X391" s="57"/>
      <c r="Y391" s="1"/>
      <c r="Z391"/>
      <c r="AA391"/>
      <c r="AB391"/>
      <c r="AC391"/>
      <c r="AD391" s="57"/>
      <c r="AE391" s="393"/>
      <c r="AF391" s="393"/>
      <c r="AG391"/>
      <c r="AH391"/>
      <c r="AI391" s="394"/>
      <c r="AJ391" s="394"/>
      <c r="AK391" s="394"/>
      <c r="AL391" s="2"/>
      <c r="AM391" s="2"/>
      <c r="AN391"/>
      <c r="AO391"/>
      <c r="AP391" s="394"/>
      <c r="AQ391" s="394"/>
      <c r="AR391" s="175"/>
      <c r="AS391" s="2"/>
      <c r="AT391" s="2"/>
      <c r="AU391"/>
      <c r="AV391" s="2"/>
      <c r="AW391" s="2"/>
      <c r="AX391" s="2"/>
      <c r="AY391" s="2"/>
      <c r="AZ391" s="2"/>
      <c r="BA391" s="2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</row>
    <row r="392" spans="1:99" s="380" customFormat="1" x14ac:dyDescent="0.3">
      <c r="A392"/>
      <c r="B392" s="2"/>
      <c r="C392" s="2"/>
      <c r="D392" s="2"/>
      <c r="E392" s="279"/>
      <c r="F392" s="279"/>
      <c r="G392" s="279"/>
      <c r="H392" s="431"/>
      <c r="L392" s="391"/>
      <c r="R392" s="391"/>
      <c r="T392" s="392"/>
      <c r="U392" s="3"/>
      <c r="V392" s="3"/>
      <c r="W392" s="3"/>
      <c r="X392" s="57"/>
      <c r="Y392" s="1"/>
      <c r="Z392"/>
      <c r="AA392"/>
      <c r="AB392"/>
      <c r="AC392"/>
      <c r="AD392" s="57"/>
      <c r="AE392" s="393"/>
      <c r="AF392" s="393"/>
      <c r="AG392"/>
      <c r="AH392"/>
      <c r="AI392" s="394"/>
      <c r="AJ392" s="394"/>
      <c r="AK392" s="394"/>
      <c r="AL392" s="2"/>
      <c r="AM392" s="2"/>
      <c r="AN392"/>
      <c r="AO392"/>
      <c r="AP392" s="394"/>
      <c r="AQ392" s="394"/>
      <c r="AR392" s="175"/>
      <c r="AS392" s="2"/>
      <c r="AT392" s="2"/>
      <c r="AU392"/>
      <c r="AV392" s="2"/>
      <c r="AW392" s="2"/>
      <c r="AX392" s="2"/>
      <c r="AY392" s="2"/>
      <c r="AZ392" s="2"/>
      <c r="BA392" s="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</row>
    <row r="393" spans="1:99" s="380" customFormat="1" x14ac:dyDescent="0.3">
      <c r="A393"/>
      <c r="B393" s="2"/>
      <c r="C393" s="2"/>
      <c r="D393" s="2"/>
      <c r="E393" s="279"/>
      <c r="F393" s="279"/>
      <c r="G393" s="279"/>
      <c r="H393" s="431"/>
      <c r="L393" s="391"/>
      <c r="R393" s="391"/>
      <c r="T393" s="392"/>
      <c r="U393" s="3"/>
      <c r="V393" s="3"/>
      <c r="W393" s="3"/>
      <c r="X393" s="57"/>
      <c r="Y393" s="1"/>
      <c r="Z393"/>
      <c r="AA393"/>
      <c r="AB393"/>
      <c r="AC393"/>
      <c r="AD393" s="57"/>
      <c r="AE393" s="393"/>
      <c r="AF393" s="393"/>
      <c r="AG393"/>
      <c r="AH393"/>
      <c r="AI393" s="394"/>
      <c r="AJ393" s="394"/>
      <c r="AK393" s="394"/>
      <c r="AL393" s="2"/>
      <c r="AM393" s="2"/>
      <c r="AN393"/>
      <c r="AO393"/>
      <c r="AP393" s="394"/>
      <c r="AQ393" s="394"/>
      <c r="AR393" s="175"/>
      <c r="AS393" s="2"/>
      <c r="AT393" s="2"/>
      <c r="AU393"/>
      <c r="AV393" s="2"/>
      <c r="AW393" s="2"/>
      <c r="AX393" s="2"/>
      <c r="AY393" s="2"/>
      <c r="AZ393" s="2"/>
      <c r="BA393" s="2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</row>
    <row r="394" spans="1:99" s="380" customFormat="1" x14ac:dyDescent="0.3">
      <c r="A394"/>
      <c r="B394" s="2"/>
      <c r="C394" s="2"/>
      <c r="D394" s="2"/>
      <c r="E394" s="279"/>
      <c r="F394" s="279"/>
      <c r="G394" s="279"/>
      <c r="H394" s="431"/>
      <c r="L394" s="391"/>
      <c r="R394" s="391"/>
      <c r="T394" s="392"/>
      <c r="U394" s="3"/>
      <c r="V394" s="3"/>
      <c r="W394" s="3"/>
      <c r="X394" s="57"/>
      <c r="Y394" s="1"/>
      <c r="Z394"/>
      <c r="AA394"/>
      <c r="AB394"/>
      <c r="AC394"/>
      <c r="AD394" s="57"/>
      <c r="AE394" s="393"/>
      <c r="AF394" s="393"/>
      <c r="AG394"/>
      <c r="AH394"/>
      <c r="AI394" s="394"/>
      <c r="AJ394" s="394"/>
      <c r="AK394" s="394"/>
      <c r="AL394" s="2"/>
      <c r="AM394" s="2"/>
      <c r="AN394"/>
      <c r="AO394"/>
      <c r="AP394" s="394"/>
      <c r="AQ394" s="394"/>
      <c r="AR394" s="175"/>
      <c r="AS394" s="2"/>
      <c r="AT394" s="2"/>
      <c r="AU394"/>
      <c r="AV394" s="2"/>
      <c r="AW394" s="2"/>
      <c r="AX394" s="2"/>
      <c r="AY394" s="2"/>
      <c r="AZ394" s="2"/>
      <c r="BA394" s="2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</row>
    <row r="395" spans="1:99" s="380" customFormat="1" x14ac:dyDescent="0.3">
      <c r="A395"/>
      <c r="B395" s="2"/>
      <c r="C395" s="2"/>
      <c r="D395" s="2"/>
      <c r="E395" s="279"/>
      <c r="F395" s="279"/>
      <c r="G395" s="279"/>
      <c r="H395" s="431"/>
      <c r="L395" s="391"/>
      <c r="R395" s="391"/>
      <c r="T395" s="392"/>
      <c r="U395" s="3"/>
      <c r="V395" s="3"/>
      <c r="W395" s="3"/>
      <c r="X395" s="57"/>
      <c r="Y395" s="1"/>
      <c r="Z395"/>
      <c r="AA395"/>
      <c r="AB395"/>
      <c r="AC395"/>
      <c r="AD395" s="57"/>
      <c r="AE395" s="393"/>
      <c r="AF395" s="393"/>
      <c r="AG395"/>
      <c r="AH395"/>
      <c r="AI395" s="394"/>
      <c r="AJ395" s="394"/>
      <c r="AK395" s="394"/>
      <c r="AL395" s="2"/>
      <c r="AM395" s="2"/>
      <c r="AN395"/>
      <c r="AO395"/>
      <c r="AP395" s="394"/>
      <c r="AQ395" s="394"/>
      <c r="AR395" s="175"/>
      <c r="AS395" s="2"/>
      <c r="AT395" s="2"/>
      <c r="AU395"/>
      <c r="AV395" s="2"/>
      <c r="AW395" s="2"/>
      <c r="AX395" s="2"/>
      <c r="AY395" s="2"/>
      <c r="AZ395" s="2"/>
      <c r="BA395" s="2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</row>
    <row r="396" spans="1:99" s="380" customFormat="1" x14ac:dyDescent="0.3">
      <c r="A396"/>
      <c r="B396" s="2"/>
      <c r="C396" s="2"/>
      <c r="D396" s="2"/>
      <c r="E396" s="279"/>
      <c r="F396" s="279"/>
      <c r="G396" s="279"/>
      <c r="H396" s="431"/>
      <c r="L396" s="391"/>
      <c r="R396" s="391"/>
      <c r="T396" s="392"/>
      <c r="U396" s="3"/>
      <c r="V396" s="3"/>
      <c r="W396" s="3"/>
      <c r="X396" s="57"/>
      <c r="Y396" s="1"/>
      <c r="Z396"/>
      <c r="AA396"/>
      <c r="AB396"/>
      <c r="AC396"/>
      <c r="AD396" s="57"/>
      <c r="AE396" s="393"/>
      <c r="AF396" s="393"/>
      <c r="AG396"/>
      <c r="AH396"/>
      <c r="AI396" s="394"/>
      <c r="AJ396" s="394"/>
      <c r="AK396" s="394"/>
      <c r="AL396" s="2"/>
      <c r="AM396" s="2"/>
      <c r="AN396"/>
      <c r="AO396"/>
      <c r="AP396" s="394"/>
      <c r="AQ396" s="394"/>
      <c r="AR396" s="175"/>
      <c r="AS396" s="2"/>
      <c r="AT396" s="2"/>
      <c r="AU396"/>
      <c r="AV396" s="2"/>
      <c r="AW396" s="2"/>
      <c r="AX396" s="2"/>
      <c r="AY396" s="2"/>
      <c r="AZ396" s="2"/>
      <c r="BA396" s="2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</row>
    <row r="397" spans="1:99" s="380" customFormat="1" x14ac:dyDescent="0.3">
      <c r="A397"/>
      <c r="B397" s="2"/>
      <c r="C397" s="2"/>
      <c r="D397" s="2"/>
      <c r="E397" s="279"/>
      <c r="F397" s="279"/>
      <c r="G397" s="279"/>
      <c r="H397" s="431"/>
      <c r="L397" s="391"/>
      <c r="R397" s="391"/>
      <c r="T397" s="392"/>
      <c r="U397" s="3"/>
      <c r="V397" s="3"/>
      <c r="W397" s="3"/>
      <c r="X397" s="57"/>
      <c r="Y397" s="1"/>
      <c r="Z397"/>
      <c r="AA397"/>
      <c r="AB397"/>
      <c r="AC397"/>
      <c r="AD397" s="57"/>
      <c r="AE397" s="393"/>
      <c r="AF397" s="393"/>
      <c r="AG397"/>
      <c r="AH397"/>
      <c r="AI397" s="394"/>
      <c r="AJ397" s="394"/>
      <c r="AK397" s="394"/>
      <c r="AL397" s="2"/>
      <c r="AM397" s="2"/>
      <c r="AN397"/>
      <c r="AO397"/>
      <c r="AP397" s="394"/>
      <c r="AQ397" s="394"/>
      <c r="AR397" s="175"/>
      <c r="AS397" s="2"/>
      <c r="AT397" s="2"/>
      <c r="AU397"/>
      <c r="AV397" s="2"/>
      <c r="AW397" s="2"/>
      <c r="AX397" s="2"/>
      <c r="AY397" s="2"/>
      <c r="AZ397" s="2"/>
      <c r="BA397" s="2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</row>
    <row r="398" spans="1:99" s="380" customFormat="1" x14ac:dyDescent="0.3">
      <c r="A398"/>
      <c r="B398" s="2"/>
      <c r="C398" s="2"/>
      <c r="D398" s="2"/>
      <c r="E398" s="279"/>
      <c r="F398" s="279"/>
      <c r="G398" s="279"/>
      <c r="H398" s="431"/>
      <c r="L398" s="391"/>
      <c r="R398" s="391"/>
      <c r="T398" s="392"/>
      <c r="U398" s="3"/>
      <c r="V398" s="3"/>
      <c r="W398" s="3"/>
      <c r="X398" s="57"/>
      <c r="Y398" s="1"/>
      <c r="Z398"/>
      <c r="AA398"/>
      <c r="AB398"/>
      <c r="AC398"/>
      <c r="AD398" s="57"/>
      <c r="AE398" s="393"/>
      <c r="AF398" s="393"/>
      <c r="AG398"/>
      <c r="AH398"/>
      <c r="AI398" s="394"/>
      <c r="AJ398" s="394"/>
      <c r="AK398" s="394"/>
      <c r="AL398" s="2"/>
      <c r="AM398" s="2"/>
      <c r="AN398"/>
      <c r="AO398"/>
      <c r="AP398" s="394"/>
      <c r="AQ398" s="394"/>
      <c r="AR398" s="175"/>
      <c r="AS398" s="2"/>
      <c r="AT398" s="2"/>
      <c r="AU398"/>
      <c r="AV398" s="2"/>
      <c r="AW398" s="2"/>
      <c r="AX398" s="2"/>
      <c r="AY398" s="2"/>
      <c r="AZ398" s="2"/>
      <c r="BA398" s="2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</row>
    <row r="399" spans="1:99" s="380" customFormat="1" x14ac:dyDescent="0.3">
      <c r="A399"/>
      <c r="B399" s="2"/>
      <c r="C399" s="2"/>
      <c r="D399" s="2"/>
      <c r="E399" s="279"/>
      <c r="F399" s="279"/>
      <c r="G399" s="279"/>
      <c r="H399" s="431"/>
      <c r="L399" s="391"/>
      <c r="R399" s="391"/>
      <c r="T399" s="392"/>
      <c r="U399" s="3"/>
      <c r="V399" s="3"/>
      <c r="W399" s="3"/>
      <c r="X399" s="57"/>
      <c r="Y399" s="1"/>
      <c r="Z399"/>
      <c r="AA399"/>
      <c r="AB399"/>
      <c r="AC399"/>
      <c r="AD399" s="57"/>
      <c r="AE399" s="393"/>
      <c r="AF399" s="393"/>
      <c r="AG399"/>
      <c r="AH399"/>
      <c r="AI399" s="394"/>
      <c r="AJ399" s="394"/>
      <c r="AK399" s="394"/>
      <c r="AL399" s="2"/>
      <c r="AM399" s="2"/>
      <c r="AN399"/>
      <c r="AO399"/>
      <c r="AP399" s="394"/>
      <c r="AQ399" s="394"/>
      <c r="AR399" s="175"/>
      <c r="AS399" s="2"/>
      <c r="AT399" s="2"/>
      <c r="AU399"/>
      <c r="AV399" s="2"/>
      <c r="AW399" s="2"/>
      <c r="AX399" s="2"/>
      <c r="AY399" s="2"/>
      <c r="AZ399" s="2"/>
      <c r="BA399" s="2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</row>
    <row r="400" spans="1:99" s="380" customFormat="1" x14ac:dyDescent="0.3">
      <c r="A400"/>
      <c r="B400" s="2"/>
      <c r="C400" s="2"/>
      <c r="D400" s="2"/>
      <c r="E400" s="279"/>
      <c r="F400" s="279"/>
      <c r="G400" s="279"/>
      <c r="H400" s="431"/>
      <c r="L400" s="391"/>
      <c r="R400" s="391"/>
      <c r="T400" s="392"/>
      <c r="U400" s="3"/>
      <c r="V400" s="3"/>
      <c r="W400" s="3"/>
      <c r="X400" s="57"/>
      <c r="Y400" s="1"/>
      <c r="Z400"/>
      <c r="AA400"/>
      <c r="AB400"/>
      <c r="AC400"/>
      <c r="AD400" s="57"/>
      <c r="AE400" s="393"/>
      <c r="AF400" s="393"/>
      <c r="AG400"/>
      <c r="AH400"/>
      <c r="AI400" s="394"/>
      <c r="AJ400" s="394"/>
      <c r="AK400" s="394"/>
      <c r="AL400" s="2"/>
      <c r="AM400" s="2"/>
      <c r="AN400"/>
      <c r="AO400"/>
      <c r="AP400" s="394"/>
      <c r="AQ400" s="394"/>
      <c r="AR400" s="175"/>
      <c r="AS400" s="2"/>
      <c r="AT400" s="2"/>
      <c r="AU400"/>
      <c r="AV400" s="2"/>
      <c r="AW400" s="2"/>
      <c r="AX400" s="2"/>
      <c r="AY400" s="2"/>
      <c r="AZ400" s="2"/>
      <c r="BA400" s="2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</row>
    <row r="401" spans="1:99" s="380" customFormat="1" x14ac:dyDescent="0.3">
      <c r="A401"/>
      <c r="B401" s="2"/>
      <c r="C401" s="2"/>
      <c r="D401" s="2"/>
      <c r="E401" s="279"/>
      <c r="F401" s="279"/>
      <c r="G401" s="279"/>
      <c r="H401" s="431"/>
      <c r="L401" s="391"/>
      <c r="R401" s="391"/>
      <c r="T401" s="392"/>
      <c r="U401" s="3"/>
      <c r="V401" s="3"/>
      <c r="W401" s="3"/>
      <c r="X401" s="57"/>
      <c r="Y401" s="1"/>
      <c r="Z401"/>
      <c r="AA401"/>
      <c r="AB401"/>
      <c r="AC401"/>
      <c r="AD401" s="57"/>
      <c r="AE401" s="393"/>
      <c r="AF401" s="393"/>
      <c r="AG401"/>
      <c r="AH401"/>
      <c r="AI401" s="394"/>
      <c r="AJ401" s="394"/>
      <c r="AK401" s="394"/>
      <c r="AL401" s="2"/>
      <c r="AM401" s="2"/>
      <c r="AN401"/>
      <c r="AO401"/>
      <c r="AP401" s="394"/>
      <c r="AQ401" s="394"/>
      <c r="AR401" s="175"/>
      <c r="AS401" s="2"/>
      <c r="AT401" s="2"/>
      <c r="AU401"/>
      <c r="AV401" s="2"/>
      <c r="AW401" s="2"/>
      <c r="AX401" s="2"/>
      <c r="AY401" s="2"/>
      <c r="AZ401" s="2"/>
      <c r="BA401" s="2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</row>
    <row r="402" spans="1:99" s="380" customFormat="1" x14ac:dyDescent="0.3">
      <c r="A402"/>
      <c r="B402" s="2"/>
      <c r="C402" s="2"/>
      <c r="D402" s="2"/>
      <c r="E402" s="279"/>
      <c r="F402" s="279"/>
      <c r="G402" s="279"/>
      <c r="H402" s="432"/>
      <c r="L402" s="391"/>
      <c r="R402" s="391"/>
      <c r="T402" s="392"/>
      <c r="U402" s="3"/>
      <c r="V402" s="3"/>
      <c r="W402" s="3"/>
      <c r="X402" s="57"/>
      <c r="Y402" s="1"/>
      <c r="Z402"/>
      <c r="AA402"/>
      <c r="AB402"/>
      <c r="AC402"/>
      <c r="AD402" s="57"/>
      <c r="AE402" s="393"/>
      <c r="AF402" s="393"/>
      <c r="AG402"/>
      <c r="AH402"/>
      <c r="AI402" s="394"/>
      <c r="AJ402" s="394"/>
      <c r="AK402" s="394"/>
      <c r="AL402" s="2"/>
      <c r="AM402" s="2"/>
      <c r="AN402"/>
      <c r="AO402"/>
      <c r="AP402" s="394"/>
      <c r="AQ402" s="394"/>
      <c r="AR402" s="175"/>
      <c r="AS402" s="2"/>
      <c r="AT402" s="2"/>
      <c r="AU402"/>
      <c r="AV402" s="2"/>
      <c r="AW402" s="2"/>
      <c r="AX402" s="2"/>
      <c r="AY402" s="2"/>
      <c r="AZ402" s="2"/>
      <c r="BA402" s="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</row>
    <row r="403" spans="1:99" s="380" customFormat="1" x14ac:dyDescent="0.3">
      <c r="A403"/>
      <c r="B403" s="2"/>
      <c r="C403" s="2"/>
      <c r="D403" s="2"/>
      <c r="E403" s="279"/>
      <c r="F403" s="279"/>
      <c r="G403" s="279"/>
      <c r="H403" s="432"/>
      <c r="L403" s="391"/>
      <c r="R403" s="391"/>
      <c r="T403" s="392"/>
      <c r="U403" s="3"/>
      <c r="V403" s="3"/>
      <c r="W403" s="3"/>
      <c r="X403" s="57"/>
      <c r="Y403" s="1"/>
      <c r="Z403"/>
      <c r="AA403"/>
      <c r="AB403"/>
      <c r="AC403"/>
      <c r="AD403" s="57"/>
      <c r="AE403" s="393"/>
      <c r="AF403" s="393"/>
      <c r="AG403"/>
      <c r="AH403"/>
      <c r="AI403" s="394"/>
      <c r="AJ403" s="394"/>
      <c r="AK403" s="394"/>
      <c r="AL403" s="2"/>
      <c r="AM403" s="2"/>
      <c r="AN403"/>
      <c r="AO403"/>
      <c r="AP403" s="394"/>
      <c r="AQ403" s="394"/>
      <c r="AR403" s="175"/>
      <c r="AS403" s="2"/>
      <c r="AT403" s="2"/>
      <c r="AU403"/>
      <c r="AV403" s="2"/>
      <c r="AW403" s="2"/>
      <c r="AX403" s="2"/>
      <c r="AY403" s="2"/>
      <c r="AZ403" s="2"/>
      <c r="BA403" s="2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</row>
    <row r="404" spans="1:99" s="380" customFormat="1" x14ac:dyDescent="0.3">
      <c r="A404"/>
      <c r="B404" s="2"/>
      <c r="C404" s="2"/>
      <c r="D404" s="2"/>
      <c r="E404" s="279"/>
      <c r="F404" s="279"/>
      <c r="G404" s="279"/>
      <c r="H404" s="432"/>
      <c r="L404" s="391"/>
      <c r="R404" s="391"/>
      <c r="T404" s="392"/>
      <c r="U404" s="3"/>
      <c r="V404" s="3"/>
      <c r="W404" s="3"/>
      <c r="X404" s="57"/>
      <c r="Y404" s="1"/>
      <c r="Z404"/>
      <c r="AA404"/>
      <c r="AB404"/>
      <c r="AC404"/>
      <c r="AD404" s="57"/>
      <c r="AE404" s="393"/>
      <c r="AF404" s="393"/>
      <c r="AG404"/>
      <c r="AH404"/>
      <c r="AI404" s="394"/>
      <c r="AJ404" s="394"/>
      <c r="AK404" s="394"/>
      <c r="AL404" s="2"/>
      <c r="AM404" s="2"/>
      <c r="AN404"/>
      <c r="AO404"/>
      <c r="AP404" s="394"/>
      <c r="AQ404" s="394"/>
      <c r="AR404" s="175"/>
      <c r="AS404" s="2"/>
      <c r="AT404" s="2"/>
      <c r="AU404"/>
      <c r="AV404" s="2"/>
      <c r="AW404" s="2"/>
      <c r="AX404" s="2"/>
      <c r="AY404" s="2"/>
      <c r="AZ404" s="2"/>
      <c r="BA404" s="2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</row>
    <row r="405" spans="1:99" s="380" customFormat="1" x14ac:dyDescent="0.3">
      <c r="A405"/>
      <c r="B405" s="2"/>
      <c r="C405" s="2"/>
      <c r="D405" s="2"/>
      <c r="E405" s="279"/>
      <c r="F405" s="279"/>
      <c r="G405" s="279"/>
      <c r="H405" s="432"/>
      <c r="L405" s="391"/>
      <c r="R405" s="391"/>
      <c r="T405" s="392"/>
      <c r="U405" s="3"/>
      <c r="V405" s="3"/>
      <c r="W405" s="3"/>
      <c r="X405" s="57"/>
      <c r="Y405" s="1"/>
      <c r="Z405"/>
      <c r="AA405"/>
      <c r="AB405"/>
      <c r="AC405"/>
      <c r="AD405" s="57"/>
      <c r="AE405" s="393"/>
      <c r="AF405" s="393"/>
      <c r="AG405"/>
      <c r="AH405"/>
      <c r="AI405" s="394"/>
      <c r="AJ405" s="394"/>
      <c r="AK405" s="394"/>
      <c r="AL405" s="2"/>
      <c r="AM405" s="2"/>
      <c r="AN405"/>
      <c r="AO405"/>
      <c r="AP405" s="394"/>
      <c r="AQ405" s="394"/>
      <c r="AR405" s="175"/>
      <c r="AS405" s="2"/>
      <c r="AT405" s="2"/>
      <c r="AU405"/>
      <c r="AV405" s="2"/>
      <c r="AW405" s="2"/>
      <c r="AX405" s="2"/>
      <c r="AY405" s="2"/>
      <c r="AZ405" s="2"/>
      <c r="BA405" s="2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</row>
    <row r="406" spans="1:99" s="380" customFormat="1" x14ac:dyDescent="0.3">
      <c r="A406"/>
      <c r="B406" s="2"/>
      <c r="C406" s="2"/>
      <c r="D406" s="2"/>
      <c r="E406" s="279"/>
      <c r="F406" s="279"/>
      <c r="G406" s="279"/>
      <c r="H406" s="432"/>
      <c r="L406" s="391"/>
      <c r="R406" s="391"/>
      <c r="T406" s="392"/>
      <c r="U406" s="3"/>
      <c r="V406" s="3"/>
      <c r="W406" s="3"/>
      <c r="X406" s="57"/>
      <c r="Y406" s="1"/>
      <c r="Z406"/>
      <c r="AA406"/>
      <c r="AB406"/>
      <c r="AC406"/>
      <c r="AD406" s="57"/>
      <c r="AE406" s="393"/>
      <c r="AF406" s="393"/>
      <c r="AG406"/>
      <c r="AH406"/>
      <c r="AI406" s="394"/>
      <c r="AJ406" s="394"/>
      <c r="AK406" s="394"/>
      <c r="AL406" s="2"/>
      <c r="AM406" s="2"/>
      <c r="AN406"/>
      <c r="AO406"/>
      <c r="AP406" s="394"/>
      <c r="AQ406" s="394"/>
      <c r="AR406" s="175"/>
      <c r="AS406" s="2"/>
      <c r="AT406" s="2"/>
      <c r="AU406"/>
      <c r="AV406" s="2"/>
      <c r="AW406" s="2"/>
      <c r="AX406" s="2"/>
      <c r="AY406" s="2"/>
      <c r="AZ406" s="2"/>
      <c r="BA406" s="2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</row>
    <row r="407" spans="1:99" s="380" customFormat="1" x14ac:dyDescent="0.3">
      <c r="A407"/>
      <c r="B407" s="2"/>
      <c r="C407" s="2"/>
      <c r="D407" s="2"/>
      <c r="E407" s="279"/>
      <c r="F407" s="279"/>
      <c r="G407" s="279"/>
      <c r="H407" s="432"/>
      <c r="L407" s="391"/>
      <c r="R407" s="391"/>
      <c r="T407" s="392"/>
      <c r="U407" s="3"/>
      <c r="V407" s="3"/>
      <c r="W407" s="3"/>
      <c r="X407" s="57"/>
      <c r="Y407" s="1"/>
      <c r="Z407"/>
      <c r="AA407"/>
      <c r="AB407"/>
      <c r="AC407"/>
      <c r="AD407" s="57"/>
      <c r="AE407" s="393"/>
      <c r="AF407" s="393"/>
      <c r="AG407"/>
      <c r="AH407"/>
      <c r="AI407" s="394"/>
      <c r="AJ407" s="394"/>
      <c r="AK407" s="394"/>
      <c r="AL407" s="2"/>
      <c r="AM407" s="2"/>
      <c r="AN407"/>
      <c r="AO407"/>
      <c r="AP407" s="394"/>
      <c r="AQ407" s="394"/>
      <c r="AR407" s="175"/>
      <c r="AS407" s="2"/>
      <c r="AT407" s="2"/>
      <c r="AU407"/>
      <c r="AV407" s="2"/>
      <c r="AW407" s="2"/>
      <c r="AX407" s="2"/>
      <c r="AY407" s="2"/>
      <c r="AZ407" s="2"/>
      <c r="BA407" s="2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</row>
    <row r="408" spans="1:99" s="380" customFormat="1" x14ac:dyDescent="0.3">
      <c r="A408"/>
      <c r="B408" s="2"/>
      <c r="C408" s="2"/>
      <c r="D408" s="2"/>
      <c r="E408" s="279"/>
      <c r="F408" s="279"/>
      <c r="G408" s="279"/>
      <c r="H408" s="432"/>
      <c r="L408" s="391"/>
      <c r="R408" s="391"/>
      <c r="T408" s="392"/>
      <c r="U408" s="3"/>
      <c r="V408" s="3"/>
      <c r="W408" s="3"/>
      <c r="X408" s="57"/>
      <c r="Y408" s="1"/>
      <c r="Z408"/>
      <c r="AA408"/>
      <c r="AB408"/>
      <c r="AC408"/>
      <c r="AD408" s="57"/>
      <c r="AE408" s="393"/>
      <c r="AF408" s="393"/>
      <c r="AG408"/>
      <c r="AH408"/>
      <c r="AI408" s="394"/>
      <c r="AJ408" s="394"/>
      <c r="AK408" s="394"/>
      <c r="AL408" s="2"/>
      <c r="AM408" s="2"/>
      <c r="AN408"/>
      <c r="AO408"/>
      <c r="AP408" s="394"/>
      <c r="AQ408" s="394"/>
      <c r="AR408" s="175"/>
      <c r="AS408" s="2"/>
      <c r="AT408" s="2"/>
      <c r="AU408"/>
      <c r="AV408" s="2"/>
      <c r="AW408" s="2"/>
      <c r="AX408" s="2"/>
      <c r="AY408" s="2"/>
      <c r="AZ408" s="2"/>
      <c r="BA408" s="2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</row>
    <row r="409" spans="1:99" s="380" customFormat="1" x14ac:dyDescent="0.3">
      <c r="A409"/>
      <c r="B409" s="2"/>
      <c r="C409" s="2"/>
      <c r="D409" s="2"/>
      <c r="E409" s="279"/>
      <c r="F409" s="279"/>
      <c r="G409" s="279"/>
      <c r="H409" s="432"/>
      <c r="L409" s="391"/>
      <c r="R409" s="391"/>
      <c r="T409" s="392"/>
      <c r="U409" s="3"/>
      <c r="V409" s="3"/>
      <c r="W409" s="3"/>
      <c r="X409" s="57"/>
      <c r="Y409" s="1"/>
      <c r="Z409"/>
      <c r="AA409"/>
      <c r="AB409"/>
      <c r="AC409"/>
      <c r="AD409" s="57"/>
      <c r="AE409" s="393"/>
      <c r="AF409" s="393"/>
      <c r="AG409"/>
      <c r="AH409"/>
      <c r="AI409" s="394"/>
      <c r="AJ409" s="394"/>
      <c r="AK409" s="394"/>
      <c r="AL409" s="2"/>
      <c r="AM409" s="2"/>
      <c r="AN409"/>
      <c r="AO409"/>
      <c r="AP409" s="394"/>
      <c r="AQ409" s="394"/>
      <c r="AR409" s="175"/>
      <c r="AS409" s="2"/>
      <c r="AT409" s="2"/>
      <c r="AU409"/>
      <c r="AV409" s="2"/>
      <c r="AW409" s="2"/>
      <c r="AX409" s="2"/>
      <c r="AY409" s="2"/>
      <c r="AZ409" s="2"/>
      <c r="BA409" s="2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</row>
    <row r="410" spans="1:99" s="380" customFormat="1" x14ac:dyDescent="0.3">
      <c r="A410"/>
      <c r="B410" s="2"/>
      <c r="C410" s="2"/>
      <c r="D410" s="2"/>
      <c r="E410" s="279"/>
      <c r="F410" s="279"/>
      <c r="G410" s="279"/>
      <c r="H410" s="432"/>
      <c r="L410" s="391"/>
      <c r="R410" s="391"/>
      <c r="T410" s="392"/>
      <c r="U410" s="3"/>
      <c r="V410" s="3"/>
      <c r="W410" s="3"/>
      <c r="X410" s="57"/>
      <c r="Y410" s="1"/>
      <c r="Z410"/>
      <c r="AA410"/>
      <c r="AB410"/>
      <c r="AC410"/>
      <c r="AD410" s="57"/>
      <c r="AE410" s="393"/>
      <c r="AF410" s="393"/>
      <c r="AG410"/>
      <c r="AH410"/>
      <c r="AI410" s="394"/>
      <c r="AJ410" s="394"/>
      <c r="AK410" s="394"/>
      <c r="AL410" s="2"/>
      <c r="AM410" s="2"/>
      <c r="AN410"/>
      <c r="AO410"/>
      <c r="AP410" s="394"/>
      <c r="AQ410" s="394"/>
      <c r="AR410" s="175"/>
      <c r="AS410" s="2"/>
      <c r="AT410" s="2"/>
      <c r="AU410"/>
      <c r="AV410" s="2"/>
      <c r="AW410" s="2"/>
      <c r="AX410" s="2"/>
      <c r="AY410" s="2"/>
      <c r="AZ410" s="2"/>
      <c r="BA410" s="2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</row>
    <row r="411" spans="1:99" s="380" customFormat="1" x14ac:dyDescent="0.3">
      <c r="A411"/>
      <c r="B411" s="2"/>
      <c r="C411" s="2"/>
      <c r="D411" s="2"/>
      <c r="E411" s="279"/>
      <c r="F411" s="279"/>
      <c r="G411" s="279"/>
      <c r="H411" s="432"/>
      <c r="L411" s="391"/>
      <c r="R411" s="391"/>
      <c r="T411" s="392"/>
      <c r="U411" s="3"/>
      <c r="V411" s="3"/>
      <c r="W411" s="3"/>
      <c r="X411" s="57"/>
      <c r="Y411" s="1"/>
      <c r="Z411"/>
      <c r="AA411"/>
      <c r="AB411"/>
      <c r="AC411"/>
      <c r="AD411" s="57"/>
      <c r="AE411" s="393"/>
      <c r="AF411" s="393"/>
      <c r="AG411"/>
      <c r="AH411"/>
      <c r="AI411" s="394"/>
      <c r="AJ411" s="394"/>
      <c r="AK411" s="394"/>
      <c r="AL411" s="2"/>
      <c r="AM411" s="2"/>
      <c r="AN411"/>
      <c r="AO411"/>
      <c r="AP411" s="394"/>
      <c r="AQ411" s="394"/>
      <c r="AR411" s="175"/>
      <c r="AS411" s="2"/>
      <c r="AT411" s="2"/>
      <c r="AU411"/>
      <c r="AV411" s="2"/>
      <c r="AW411" s="2"/>
      <c r="AX411" s="2"/>
      <c r="AY411" s="2"/>
      <c r="AZ411" s="2"/>
      <c r="BA411" s="2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</row>
    <row r="412" spans="1:99" s="380" customFormat="1" x14ac:dyDescent="0.3">
      <c r="A412"/>
      <c r="B412" s="2"/>
      <c r="C412" s="2"/>
      <c r="D412" s="2"/>
      <c r="E412" s="279"/>
      <c r="F412" s="279"/>
      <c r="G412" s="279"/>
      <c r="H412" s="432"/>
      <c r="L412" s="391"/>
      <c r="R412" s="391"/>
      <c r="T412" s="392"/>
      <c r="U412" s="3"/>
      <c r="V412" s="3"/>
      <c r="W412" s="3"/>
      <c r="X412" s="57"/>
      <c r="Y412" s="1"/>
      <c r="Z412"/>
      <c r="AA412"/>
      <c r="AB412"/>
      <c r="AC412"/>
      <c r="AD412" s="57"/>
      <c r="AE412" s="393"/>
      <c r="AF412" s="393"/>
      <c r="AG412"/>
      <c r="AH412"/>
      <c r="AI412" s="394"/>
      <c r="AJ412" s="394"/>
      <c r="AK412" s="394"/>
      <c r="AL412" s="2"/>
      <c r="AM412" s="2"/>
      <c r="AN412"/>
      <c r="AO412"/>
      <c r="AP412" s="394"/>
      <c r="AQ412" s="394"/>
      <c r="AR412" s="175"/>
      <c r="AS412" s="2"/>
      <c r="AT412" s="2"/>
      <c r="AU412"/>
      <c r="AV412" s="2"/>
      <c r="AW412" s="2"/>
      <c r="AX412" s="2"/>
      <c r="AY412" s="2"/>
      <c r="AZ412" s="2"/>
      <c r="BA412" s="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</row>
    <row r="413" spans="1:99" s="380" customFormat="1" x14ac:dyDescent="0.3">
      <c r="A413"/>
      <c r="B413" s="2"/>
      <c r="C413" s="2"/>
      <c r="D413" s="2"/>
      <c r="E413" s="279"/>
      <c r="F413" s="279"/>
      <c r="G413" s="279"/>
      <c r="H413" s="432"/>
      <c r="L413" s="391"/>
      <c r="R413" s="391"/>
      <c r="T413" s="392"/>
      <c r="U413" s="3"/>
      <c r="V413" s="3"/>
      <c r="W413" s="3"/>
      <c r="X413" s="57"/>
      <c r="Y413" s="1"/>
      <c r="Z413"/>
      <c r="AA413"/>
      <c r="AB413"/>
      <c r="AC413"/>
      <c r="AD413" s="57"/>
      <c r="AE413" s="393"/>
      <c r="AF413" s="393"/>
      <c r="AG413"/>
      <c r="AH413"/>
      <c r="AI413" s="394"/>
      <c r="AJ413" s="394"/>
      <c r="AK413" s="394"/>
      <c r="AL413" s="2"/>
      <c r="AM413" s="2"/>
      <c r="AN413"/>
      <c r="AO413"/>
      <c r="AP413" s="394"/>
      <c r="AQ413" s="394"/>
      <c r="AR413" s="175"/>
      <c r="AS413" s="2"/>
      <c r="AT413" s="2"/>
      <c r="AU413"/>
      <c r="AV413" s="2"/>
      <c r="AW413" s="2"/>
      <c r="AX413" s="2"/>
      <c r="AY413" s="2"/>
      <c r="AZ413" s="2"/>
      <c r="BA413" s="2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</row>
    <row r="414" spans="1:99" s="380" customFormat="1" x14ac:dyDescent="0.3">
      <c r="A414"/>
      <c r="B414" s="2"/>
      <c r="C414" s="2"/>
      <c r="D414" s="2"/>
      <c r="E414" s="279"/>
      <c r="F414" s="279"/>
      <c r="G414" s="279"/>
      <c r="H414" s="432"/>
      <c r="L414" s="391"/>
      <c r="R414" s="391"/>
      <c r="T414" s="392"/>
      <c r="U414" s="3"/>
      <c r="V414" s="3"/>
      <c r="W414" s="3"/>
      <c r="X414" s="57"/>
      <c r="Y414" s="1"/>
      <c r="Z414"/>
      <c r="AA414"/>
      <c r="AB414"/>
      <c r="AC414"/>
      <c r="AD414" s="57"/>
      <c r="AE414" s="393"/>
      <c r="AF414" s="393"/>
      <c r="AG414"/>
      <c r="AH414"/>
      <c r="AI414" s="394"/>
      <c r="AJ414" s="394"/>
      <c r="AK414" s="394"/>
      <c r="AL414" s="2"/>
      <c r="AM414" s="2"/>
      <c r="AN414"/>
      <c r="AO414"/>
      <c r="AP414" s="394"/>
      <c r="AQ414" s="394"/>
      <c r="AR414" s="175"/>
      <c r="AS414" s="2"/>
      <c r="AT414" s="2"/>
      <c r="AU414"/>
      <c r="AV414" s="2"/>
      <c r="AW414" s="2"/>
      <c r="AX414" s="2"/>
      <c r="AY414" s="2"/>
      <c r="AZ414" s="2"/>
      <c r="BA414" s="2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</row>
    <row r="415" spans="1:99" s="380" customFormat="1" x14ac:dyDescent="0.3">
      <c r="A415"/>
      <c r="B415" s="2"/>
      <c r="C415" s="2"/>
      <c r="D415" s="2"/>
      <c r="E415" s="279"/>
      <c r="F415" s="279"/>
      <c r="G415" s="279"/>
      <c r="H415" s="432"/>
      <c r="L415" s="391"/>
      <c r="R415" s="391"/>
      <c r="T415" s="392"/>
      <c r="U415" s="3"/>
      <c r="V415" s="3"/>
      <c r="W415" s="3"/>
      <c r="X415" s="57"/>
      <c r="Y415" s="1"/>
      <c r="Z415"/>
      <c r="AA415"/>
      <c r="AB415"/>
      <c r="AC415"/>
      <c r="AD415" s="57"/>
      <c r="AE415" s="393"/>
      <c r="AF415" s="393"/>
      <c r="AG415"/>
      <c r="AH415"/>
      <c r="AI415" s="394"/>
      <c r="AJ415" s="394"/>
      <c r="AK415" s="394"/>
      <c r="AL415" s="2"/>
      <c r="AM415" s="2"/>
      <c r="AN415"/>
      <c r="AO415"/>
      <c r="AP415" s="394"/>
      <c r="AQ415" s="394"/>
      <c r="AR415" s="175"/>
      <c r="AS415" s="2"/>
      <c r="AT415" s="2"/>
      <c r="AU415"/>
      <c r="AV415" s="2"/>
      <c r="AW415" s="2"/>
      <c r="AX415" s="2"/>
      <c r="AY415" s="2"/>
      <c r="AZ415" s="2"/>
      <c r="BA415" s="2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</row>
    <row r="416" spans="1:99" s="380" customFormat="1" x14ac:dyDescent="0.3">
      <c r="A416"/>
      <c r="B416" s="2"/>
      <c r="C416" s="2"/>
      <c r="D416" s="2"/>
      <c r="E416" s="279"/>
      <c r="F416" s="279"/>
      <c r="G416" s="279"/>
      <c r="H416" s="432"/>
      <c r="L416" s="391"/>
      <c r="R416" s="391"/>
      <c r="T416" s="392"/>
      <c r="U416" s="3"/>
      <c r="V416" s="3"/>
      <c r="W416" s="3"/>
      <c r="X416" s="57"/>
      <c r="Y416" s="1"/>
      <c r="Z416"/>
      <c r="AA416"/>
      <c r="AB416"/>
      <c r="AC416"/>
      <c r="AD416" s="57"/>
      <c r="AE416" s="393"/>
      <c r="AF416" s="393"/>
      <c r="AG416"/>
      <c r="AH416"/>
      <c r="AI416" s="394"/>
      <c r="AJ416" s="394"/>
      <c r="AK416" s="394"/>
      <c r="AL416" s="2"/>
      <c r="AM416" s="2"/>
      <c r="AN416"/>
      <c r="AO416"/>
      <c r="AP416" s="394"/>
      <c r="AQ416" s="394"/>
      <c r="AR416" s="175"/>
      <c r="AS416" s="2"/>
      <c r="AT416" s="2"/>
      <c r="AU416"/>
      <c r="AV416" s="2"/>
      <c r="AW416" s="2"/>
      <c r="AX416" s="2"/>
      <c r="AY416" s="2"/>
      <c r="AZ416" s="2"/>
      <c r="BA416" s="2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</row>
    <row r="417" spans="1:99" s="380" customFormat="1" x14ac:dyDescent="0.3">
      <c r="A417"/>
      <c r="B417" s="2"/>
      <c r="C417" s="2"/>
      <c r="D417" s="2"/>
      <c r="E417" s="279"/>
      <c r="F417" s="279"/>
      <c r="G417" s="279"/>
      <c r="H417" s="432"/>
      <c r="L417" s="391"/>
      <c r="R417" s="391"/>
      <c r="T417" s="392"/>
      <c r="U417" s="3"/>
      <c r="V417" s="3"/>
      <c r="W417" s="3"/>
      <c r="X417" s="57"/>
      <c r="Y417" s="1"/>
      <c r="Z417"/>
      <c r="AA417"/>
      <c r="AB417"/>
      <c r="AC417"/>
      <c r="AD417" s="57"/>
      <c r="AE417" s="393"/>
      <c r="AF417" s="393"/>
      <c r="AG417"/>
      <c r="AH417"/>
      <c r="AI417" s="394"/>
      <c r="AJ417" s="394"/>
      <c r="AK417" s="394"/>
      <c r="AL417" s="2"/>
      <c r="AM417" s="2"/>
      <c r="AN417"/>
      <c r="AO417"/>
      <c r="AP417" s="394"/>
      <c r="AQ417" s="394"/>
      <c r="AR417" s="175"/>
      <c r="AS417" s="2"/>
      <c r="AT417" s="2"/>
      <c r="AU417"/>
      <c r="AV417" s="2"/>
      <c r="AW417" s="2"/>
      <c r="AX417" s="2"/>
      <c r="AY417" s="2"/>
      <c r="AZ417" s="2"/>
      <c r="BA417" s="2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</row>
    <row r="418" spans="1:99" s="380" customFormat="1" x14ac:dyDescent="0.3">
      <c r="A418"/>
      <c r="B418" s="2"/>
      <c r="C418" s="2"/>
      <c r="D418" s="2"/>
      <c r="E418" s="279"/>
      <c r="F418" s="279"/>
      <c r="G418" s="279"/>
      <c r="H418" s="432"/>
      <c r="L418" s="391"/>
      <c r="R418" s="391"/>
      <c r="T418" s="392"/>
      <c r="U418" s="3"/>
      <c r="V418" s="3"/>
      <c r="W418" s="3"/>
      <c r="X418" s="57"/>
      <c r="Y418" s="1"/>
      <c r="Z418"/>
      <c r="AA418"/>
      <c r="AB418"/>
      <c r="AC418"/>
      <c r="AD418" s="57"/>
      <c r="AE418" s="393"/>
      <c r="AF418" s="393"/>
      <c r="AG418"/>
      <c r="AH418"/>
      <c r="AI418" s="394"/>
      <c r="AJ418" s="394"/>
      <c r="AK418" s="394"/>
      <c r="AL418" s="2"/>
      <c r="AM418" s="2"/>
      <c r="AN418"/>
      <c r="AO418"/>
      <c r="AP418" s="394"/>
      <c r="AQ418" s="394"/>
      <c r="AR418" s="175"/>
      <c r="AS418" s="2"/>
      <c r="AT418" s="2"/>
      <c r="AU418"/>
      <c r="AV418" s="2"/>
      <c r="AW418" s="2"/>
      <c r="AX418" s="2"/>
      <c r="AY418" s="2"/>
      <c r="AZ418" s="2"/>
      <c r="BA418" s="2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</row>
    <row r="419" spans="1:99" s="380" customFormat="1" x14ac:dyDescent="0.3">
      <c r="A419"/>
      <c r="B419" s="2"/>
      <c r="C419" s="2"/>
      <c r="D419" s="2"/>
      <c r="E419" s="279"/>
      <c r="F419" s="279"/>
      <c r="G419" s="279"/>
      <c r="H419" s="432"/>
      <c r="L419" s="391"/>
      <c r="R419" s="391"/>
      <c r="T419" s="392"/>
      <c r="U419" s="3"/>
      <c r="V419" s="3"/>
      <c r="W419" s="3"/>
      <c r="X419" s="57"/>
      <c r="Y419" s="1"/>
      <c r="Z419"/>
      <c r="AA419"/>
      <c r="AB419"/>
      <c r="AC419"/>
      <c r="AD419" s="57"/>
      <c r="AE419" s="393"/>
      <c r="AF419" s="393"/>
      <c r="AG419"/>
      <c r="AH419"/>
      <c r="AI419" s="394"/>
      <c r="AJ419" s="394"/>
      <c r="AK419" s="394"/>
      <c r="AL419" s="2"/>
      <c r="AM419" s="2"/>
      <c r="AN419"/>
      <c r="AO419"/>
      <c r="AP419" s="394"/>
      <c r="AQ419" s="394"/>
      <c r="AR419" s="175"/>
      <c r="AS419" s="2"/>
      <c r="AT419" s="2"/>
      <c r="AU419"/>
      <c r="AV419" s="2"/>
      <c r="AW419" s="2"/>
      <c r="AX419" s="2"/>
      <c r="AY419" s="2"/>
      <c r="AZ419" s="2"/>
      <c r="BA419" s="2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</row>
    <row r="420" spans="1:99" s="380" customFormat="1" x14ac:dyDescent="0.3">
      <c r="A420"/>
      <c r="B420" s="2"/>
      <c r="C420" s="2"/>
      <c r="D420" s="2"/>
      <c r="E420" s="279"/>
      <c r="F420" s="279"/>
      <c r="G420" s="279"/>
      <c r="H420" s="432"/>
      <c r="L420" s="391"/>
      <c r="R420" s="391"/>
      <c r="T420" s="392"/>
      <c r="U420" s="3"/>
      <c r="V420" s="3"/>
      <c r="W420" s="3"/>
      <c r="X420" s="57"/>
      <c r="Y420" s="1"/>
      <c r="Z420"/>
      <c r="AA420"/>
      <c r="AB420"/>
      <c r="AC420"/>
      <c r="AD420" s="57"/>
      <c r="AE420" s="393"/>
      <c r="AF420" s="393"/>
      <c r="AG420"/>
      <c r="AH420"/>
      <c r="AI420" s="394"/>
      <c r="AJ420" s="394"/>
      <c r="AK420" s="394"/>
      <c r="AL420" s="2"/>
      <c r="AM420" s="2"/>
      <c r="AN420"/>
      <c r="AO420"/>
      <c r="AP420" s="394"/>
      <c r="AQ420" s="394"/>
      <c r="AR420" s="175"/>
      <c r="AS420" s="2"/>
      <c r="AT420" s="2"/>
      <c r="AU420"/>
      <c r="AV420" s="2"/>
      <c r="AW420" s="2"/>
      <c r="AX420" s="2"/>
      <c r="AY420" s="2"/>
      <c r="AZ420" s="2"/>
      <c r="BA420" s="2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</row>
    <row r="421" spans="1:99" s="380" customFormat="1" x14ac:dyDescent="0.3">
      <c r="A421"/>
      <c r="B421" s="2"/>
      <c r="C421" s="2"/>
      <c r="D421" s="2"/>
      <c r="E421" s="279"/>
      <c r="F421" s="279"/>
      <c r="G421" s="279"/>
      <c r="H421" s="431"/>
      <c r="L421" s="391"/>
      <c r="R421" s="391"/>
      <c r="T421" s="392"/>
      <c r="U421" s="3"/>
      <c r="V421" s="3"/>
      <c r="W421" s="3"/>
      <c r="X421" s="57"/>
      <c r="Y421" s="1"/>
      <c r="Z421"/>
      <c r="AA421"/>
      <c r="AB421"/>
      <c r="AC421"/>
      <c r="AD421" s="57"/>
      <c r="AE421" s="393"/>
      <c r="AF421" s="393"/>
      <c r="AG421"/>
      <c r="AH421"/>
      <c r="AI421" s="394"/>
      <c r="AJ421" s="394"/>
      <c r="AK421" s="394"/>
      <c r="AL421" s="2"/>
      <c r="AM421" s="2"/>
      <c r="AN421"/>
      <c r="AO421"/>
      <c r="AP421" s="394"/>
      <c r="AQ421" s="394"/>
      <c r="AR421" s="175"/>
      <c r="AS421" s="2"/>
      <c r="AT421" s="2"/>
      <c r="AU421"/>
      <c r="AV421" s="2"/>
      <c r="AW421" s="2"/>
      <c r="AX421" s="2"/>
      <c r="AY421" s="2"/>
      <c r="AZ421" s="2"/>
      <c r="BA421" s="2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</row>
    <row r="422" spans="1:99" s="380" customFormat="1" x14ac:dyDescent="0.3">
      <c r="A422"/>
      <c r="B422" s="2"/>
      <c r="C422" s="2"/>
      <c r="D422" s="2"/>
      <c r="E422" s="279"/>
      <c r="F422" s="279"/>
      <c r="G422" s="279"/>
      <c r="H422" s="431"/>
      <c r="L422" s="391"/>
      <c r="R422" s="391"/>
      <c r="T422" s="392"/>
      <c r="U422" s="3"/>
      <c r="V422" s="3"/>
      <c r="W422" s="3"/>
      <c r="X422" s="57"/>
      <c r="Y422" s="1"/>
      <c r="Z422"/>
      <c r="AA422"/>
      <c r="AB422"/>
      <c r="AC422"/>
      <c r="AD422" s="57"/>
      <c r="AE422" s="393"/>
      <c r="AF422" s="393"/>
      <c r="AG422"/>
      <c r="AH422"/>
      <c r="AI422" s="394"/>
      <c r="AJ422" s="394"/>
      <c r="AK422" s="394"/>
      <c r="AL422" s="2"/>
      <c r="AM422" s="2"/>
      <c r="AN422"/>
      <c r="AO422"/>
      <c r="AP422" s="394"/>
      <c r="AQ422" s="394"/>
      <c r="AR422" s="175"/>
      <c r="AS422" s="2"/>
      <c r="AT422" s="2"/>
      <c r="AU422"/>
      <c r="AV422" s="2"/>
      <c r="AW422" s="2"/>
      <c r="AX422" s="2"/>
      <c r="AY422" s="2"/>
      <c r="AZ422" s="2"/>
      <c r="BA422" s="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</row>
    <row r="423" spans="1:99" s="380" customFormat="1" x14ac:dyDescent="0.3">
      <c r="A423"/>
      <c r="B423" s="2"/>
      <c r="C423" s="2"/>
      <c r="D423" s="2"/>
      <c r="E423" s="279"/>
      <c r="F423" s="279"/>
      <c r="G423" s="279"/>
      <c r="H423" s="431"/>
      <c r="L423" s="391"/>
      <c r="R423" s="391"/>
      <c r="T423" s="392"/>
      <c r="U423" s="3"/>
      <c r="V423" s="3"/>
      <c r="W423" s="3"/>
      <c r="X423" s="57"/>
      <c r="Y423" s="1"/>
      <c r="Z423"/>
      <c r="AA423"/>
      <c r="AB423"/>
      <c r="AC423"/>
      <c r="AD423" s="57"/>
      <c r="AE423" s="393"/>
      <c r="AF423" s="393"/>
      <c r="AG423"/>
      <c r="AH423"/>
      <c r="AI423" s="394"/>
      <c r="AJ423" s="394"/>
      <c r="AK423" s="394"/>
      <c r="AL423" s="2"/>
      <c r="AM423" s="2"/>
      <c r="AN423"/>
      <c r="AO423"/>
      <c r="AP423" s="394"/>
      <c r="AQ423" s="394"/>
      <c r="AR423" s="175"/>
      <c r="AS423" s="2"/>
      <c r="AT423" s="2"/>
      <c r="AU423"/>
      <c r="AV423" s="2"/>
      <c r="AW423" s="2"/>
      <c r="AX423" s="2"/>
      <c r="AY423" s="2"/>
      <c r="AZ423" s="2"/>
      <c r="BA423" s="2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</row>
    <row r="424" spans="1:99" s="380" customFormat="1" x14ac:dyDescent="0.3">
      <c r="A424"/>
      <c r="B424" s="2"/>
      <c r="C424" s="2"/>
      <c r="D424" s="2"/>
      <c r="E424" s="279"/>
      <c r="F424" s="279"/>
      <c r="G424" s="279"/>
      <c r="H424" s="431"/>
      <c r="L424" s="391"/>
      <c r="R424" s="391"/>
      <c r="T424" s="392"/>
      <c r="U424" s="3"/>
      <c r="V424" s="3"/>
      <c r="W424" s="3"/>
      <c r="X424" s="57"/>
      <c r="Y424" s="1"/>
      <c r="Z424"/>
      <c r="AA424"/>
      <c r="AB424"/>
      <c r="AC424"/>
      <c r="AD424" s="57"/>
      <c r="AE424" s="393"/>
      <c r="AF424" s="393"/>
      <c r="AG424"/>
      <c r="AH424"/>
      <c r="AI424" s="394"/>
      <c r="AJ424" s="394"/>
      <c r="AK424" s="394"/>
      <c r="AL424" s="2"/>
      <c r="AM424" s="2"/>
      <c r="AN424"/>
      <c r="AO424"/>
      <c r="AP424" s="394"/>
      <c r="AQ424" s="394"/>
      <c r="AR424" s="175"/>
      <c r="AS424" s="2"/>
      <c r="AT424" s="2"/>
      <c r="AU424"/>
      <c r="AV424" s="2"/>
      <c r="AW424" s="2"/>
      <c r="AX424" s="2"/>
      <c r="AY424" s="2"/>
      <c r="AZ424" s="2"/>
      <c r="BA424" s="2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</row>
    <row r="425" spans="1:99" s="380" customFormat="1" x14ac:dyDescent="0.3">
      <c r="A425"/>
      <c r="B425" s="2"/>
      <c r="C425" s="2"/>
      <c r="D425" s="2"/>
      <c r="E425" s="279"/>
      <c r="F425" s="279"/>
      <c r="G425" s="279"/>
      <c r="H425" s="431"/>
      <c r="L425" s="391"/>
      <c r="R425" s="391"/>
      <c r="T425" s="392"/>
      <c r="U425" s="3"/>
      <c r="V425" s="3"/>
      <c r="W425" s="3"/>
      <c r="X425" s="57"/>
      <c r="Y425" s="1"/>
      <c r="Z425"/>
      <c r="AA425"/>
      <c r="AB425"/>
      <c r="AC425"/>
      <c r="AD425" s="57"/>
      <c r="AE425" s="393"/>
      <c r="AF425" s="393"/>
      <c r="AG425"/>
      <c r="AH425"/>
      <c r="AI425" s="394"/>
      <c r="AJ425" s="394"/>
      <c r="AK425" s="394"/>
      <c r="AL425" s="2"/>
      <c r="AM425" s="2"/>
      <c r="AN425"/>
      <c r="AO425"/>
      <c r="AP425" s="394"/>
      <c r="AQ425" s="394"/>
      <c r="AR425" s="175"/>
      <c r="AS425" s="2"/>
      <c r="AT425" s="2"/>
      <c r="AU425"/>
      <c r="AV425" s="2"/>
      <c r="AW425" s="2"/>
      <c r="AX425" s="2"/>
      <c r="AY425" s="2"/>
      <c r="AZ425" s="2"/>
      <c r="BA425" s="2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</row>
    <row r="426" spans="1:99" s="380" customFormat="1" x14ac:dyDescent="0.3">
      <c r="A426"/>
      <c r="B426" s="2"/>
      <c r="C426" s="2"/>
      <c r="D426" s="2"/>
      <c r="E426" s="279"/>
      <c r="F426" s="279"/>
      <c r="G426" s="279"/>
      <c r="H426" s="431"/>
      <c r="L426" s="391"/>
      <c r="R426" s="391"/>
      <c r="T426" s="392"/>
      <c r="U426" s="3"/>
      <c r="V426" s="3"/>
      <c r="W426" s="3"/>
      <c r="X426" s="57"/>
      <c r="Y426" s="1"/>
      <c r="Z426"/>
      <c r="AA426"/>
      <c r="AB426"/>
      <c r="AC426"/>
      <c r="AD426" s="57"/>
      <c r="AE426" s="393"/>
      <c r="AF426" s="393"/>
      <c r="AG426"/>
      <c r="AH426"/>
      <c r="AI426" s="394"/>
      <c r="AJ426" s="394"/>
      <c r="AK426" s="394"/>
      <c r="AL426" s="2"/>
      <c r="AM426" s="2"/>
      <c r="AN426"/>
      <c r="AO426"/>
      <c r="AP426" s="394"/>
      <c r="AQ426" s="394"/>
      <c r="AR426" s="175"/>
      <c r="AS426" s="2"/>
      <c r="AT426" s="2"/>
      <c r="AU426"/>
      <c r="AV426" s="2"/>
      <c r="AW426" s="2"/>
      <c r="AX426" s="2"/>
      <c r="AY426" s="2"/>
      <c r="AZ426" s="2"/>
      <c r="BA426" s="2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</row>
    <row r="427" spans="1:99" s="380" customFormat="1" x14ac:dyDescent="0.3">
      <c r="A427"/>
      <c r="B427" s="2"/>
      <c r="C427" s="2"/>
      <c r="D427" s="2"/>
      <c r="E427" s="279"/>
      <c r="F427" s="279"/>
      <c r="G427" s="279"/>
      <c r="H427" s="431"/>
      <c r="L427" s="391"/>
      <c r="R427" s="391"/>
      <c r="T427" s="392"/>
      <c r="U427" s="3"/>
      <c r="V427" s="3"/>
      <c r="W427" s="3"/>
      <c r="X427" s="57"/>
      <c r="Y427" s="1"/>
      <c r="Z427"/>
      <c r="AA427"/>
      <c r="AB427"/>
      <c r="AC427"/>
      <c r="AD427" s="57"/>
      <c r="AE427" s="393"/>
      <c r="AF427" s="393"/>
      <c r="AG427"/>
      <c r="AH427"/>
      <c r="AI427" s="394"/>
      <c r="AJ427" s="394"/>
      <c r="AK427" s="394"/>
      <c r="AL427" s="2"/>
      <c r="AM427" s="2"/>
      <c r="AN427"/>
      <c r="AO427"/>
      <c r="AP427" s="394"/>
      <c r="AQ427" s="394"/>
      <c r="AR427" s="175"/>
      <c r="AS427" s="2"/>
      <c r="AT427" s="2"/>
      <c r="AU427"/>
      <c r="AV427" s="2"/>
      <c r="AW427" s="2"/>
      <c r="AX427" s="2"/>
      <c r="AY427" s="2"/>
      <c r="AZ427" s="2"/>
      <c r="BA427" s="2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</row>
    <row r="428" spans="1:99" s="380" customFormat="1" x14ac:dyDescent="0.3">
      <c r="A428"/>
      <c r="B428" s="2"/>
      <c r="C428" s="2"/>
      <c r="D428" s="2"/>
      <c r="E428" s="279"/>
      <c r="F428" s="279"/>
      <c r="G428" s="279"/>
      <c r="H428" s="431"/>
      <c r="L428" s="391"/>
      <c r="R428" s="391"/>
      <c r="T428" s="392"/>
      <c r="U428" s="3"/>
      <c r="V428" s="3"/>
      <c r="W428" s="3"/>
      <c r="X428" s="57"/>
      <c r="Y428" s="1"/>
      <c r="Z428"/>
      <c r="AA428"/>
      <c r="AB428"/>
      <c r="AC428"/>
      <c r="AD428" s="57"/>
      <c r="AE428" s="393"/>
      <c r="AF428" s="393"/>
      <c r="AG428"/>
      <c r="AH428"/>
      <c r="AI428" s="394"/>
      <c r="AJ428" s="394"/>
      <c r="AK428" s="394"/>
      <c r="AL428" s="2"/>
      <c r="AM428" s="2"/>
      <c r="AN428"/>
      <c r="AO428"/>
      <c r="AP428" s="394"/>
      <c r="AQ428" s="394"/>
      <c r="AR428" s="175"/>
      <c r="AS428" s="2"/>
      <c r="AT428" s="2"/>
      <c r="AU428"/>
      <c r="AV428" s="2"/>
      <c r="AW428" s="2"/>
      <c r="AX428" s="2"/>
      <c r="AY428" s="2"/>
      <c r="AZ428" s="2"/>
      <c r="BA428" s="2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</row>
    <row r="429" spans="1:99" s="380" customFormat="1" x14ac:dyDescent="0.3">
      <c r="A429"/>
      <c r="B429" s="2"/>
      <c r="C429" s="2"/>
      <c r="D429" s="2"/>
      <c r="E429" s="279"/>
      <c r="F429" s="279"/>
      <c r="G429" s="279"/>
      <c r="H429" s="431"/>
      <c r="L429" s="391"/>
      <c r="R429" s="391"/>
      <c r="T429" s="392"/>
      <c r="U429" s="3"/>
      <c r="V429" s="3"/>
      <c r="W429" s="3"/>
      <c r="X429" s="57"/>
      <c r="Y429" s="1"/>
      <c r="Z429"/>
      <c r="AA429"/>
      <c r="AB429"/>
      <c r="AC429"/>
      <c r="AD429" s="57"/>
      <c r="AE429" s="393"/>
      <c r="AF429" s="393"/>
      <c r="AG429"/>
      <c r="AH429"/>
      <c r="AI429" s="394"/>
      <c r="AJ429" s="394"/>
      <c r="AK429" s="394"/>
      <c r="AL429" s="2"/>
      <c r="AM429" s="2"/>
      <c r="AN429"/>
      <c r="AO429"/>
      <c r="AP429" s="394"/>
      <c r="AQ429" s="394"/>
      <c r="AR429" s="175"/>
      <c r="AS429" s="2"/>
      <c r="AT429" s="2"/>
      <c r="AU429"/>
      <c r="AV429" s="2"/>
      <c r="AW429" s="2"/>
      <c r="AX429" s="2"/>
      <c r="AY429" s="2"/>
      <c r="AZ429" s="2"/>
      <c r="BA429" s="2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</row>
    <row r="430" spans="1:99" s="380" customFormat="1" x14ac:dyDescent="0.3">
      <c r="A430"/>
      <c r="B430" s="2"/>
      <c r="C430" s="2"/>
      <c r="D430" s="2"/>
      <c r="E430" s="279"/>
      <c r="F430" s="279"/>
      <c r="G430" s="279"/>
      <c r="H430" s="431"/>
      <c r="L430" s="391"/>
      <c r="R430" s="391"/>
      <c r="T430" s="392"/>
      <c r="U430" s="3"/>
      <c r="V430" s="3"/>
      <c r="W430" s="3"/>
      <c r="X430" s="57"/>
      <c r="Y430" s="1"/>
      <c r="Z430"/>
      <c r="AA430"/>
      <c r="AB430"/>
      <c r="AC430"/>
      <c r="AD430" s="57"/>
      <c r="AE430" s="393"/>
      <c r="AF430" s="393"/>
      <c r="AG430"/>
      <c r="AH430"/>
      <c r="AI430" s="394"/>
      <c r="AJ430" s="394"/>
      <c r="AK430" s="394"/>
      <c r="AL430" s="2"/>
      <c r="AM430" s="2"/>
      <c r="AN430"/>
      <c r="AO430"/>
      <c r="AP430" s="394"/>
      <c r="AQ430" s="394"/>
      <c r="AR430" s="175"/>
      <c r="AS430" s="2"/>
      <c r="AT430" s="2"/>
      <c r="AU430"/>
      <c r="AV430" s="2"/>
      <c r="AW430" s="2"/>
      <c r="AX430" s="2"/>
      <c r="AY430" s="2"/>
      <c r="AZ430" s="2"/>
      <c r="BA430" s="2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</row>
    <row r="431" spans="1:99" s="380" customFormat="1" x14ac:dyDescent="0.3">
      <c r="A431"/>
      <c r="B431" s="2"/>
      <c r="C431" s="2"/>
      <c r="D431" s="2"/>
      <c r="E431" s="279"/>
      <c r="F431" s="279"/>
      <c r="G431" s="279"/>
      <c r="H431" s="431"/>
      <c r="L431" s="391"/>
      <c r="R431" s="391"/>
      <c r="T431" s="392"/>
      <c r="U431" s="3"/>
      <c r="V431" s="3"/>
      <c r="W431" s="3"/>
      <c r="X431" s="57"/>
      <c r="Y431" s="1"/>
      <c r="Z431"/>
      <c r="AA431"/>
      <c r="AB431"/>
      <c r="AC431"/>
      <c r="AD431" s="57"/>
      <c r="AE431" s="393"/>
      <c r="AF431" s="393"/>
      <c r="AG431"/>
      <c r="AH431"/>
      <c r="AI431" s="394"/>
      <c r="AJ431" s="394"/>
      <c r="AK431" s="394"/>
      <c r="AL431" s="2"/>
      <c r="AM431" s="2"/>
      <c r="AN431"/>
      <c r="AO431"/>
      <c r="AP431" s="394"/>
      <c r="AQ431" s="394"/>
      <c r="AR431" s="175"/>
      <c r="AS431" s="2"/>
      <c r="AT431" s="2"/>
      <c r="AU431"/>
      <c r="AV431" s="2"/>
      <c r="AW431" s="2"/>
      <c r="AX431" s="2"/>
      <c r="AY431" s="2"/>
      <c r="AZ431" s="2"/>
      <c r="BA431" s="2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</row>
    <row r="432" spans="1:99" s="380" customFormat="1" x14ac:dyDescent="0.3">
      <c r="A432"/>
      <c r="B432" s="2"/>
      <c r="C432" s="2"/>
      <c r="D432" s="2"/>
      <c r="E432" s="279"/>
      <c r="F432" s="279"/>
      <c r="G432" s="279"/>
      <c r="H432" s="431"/>
      <c r="L432" s="391"/>
      <c r="R432" s="391"/>
      <c r="T432" s="392"/>
      <c r="U432" s="3"/>
      <c r="V432" s="3"/>
      <c r="W432" s="3"/>
      <c r="X432" s="57"/>
      <c r="Y432" s="1"/>
      <c r="Z432"/>
      <c r="AA432"/>
      <c r="AB432"/>
      <c r="AC432"/>
      <c r="AD432" s="57"/>
      <c r="AE432" s="393"/>
      <c r="AF432" s="393"/>
      <c r="AG432"/>
      <c r="AH432"/>
      <c r="AI432" s="394"/>
      <c r="AJ432" s="394"/>
      <c r="AK432" s="394"/>
      <c r="AL432" s="2"/>
      <c r="AM432" s="2"/>
      <c r="AN432"/>
      <c r="AO432"/>
      <c r="AP432" s="394"/>
      <c r="AQ432" s="394"/>
      <c r="AR432" s="175"/>
      <c r="AS432" s="2"/>
      <c r="AT432" s="2"/>
      <c r="AU432"/>
      <c r="AV432" s="2"/>
      <c r="AW432" s="2"/>
      <c r="AX432" s="2"/>
      <c r="AY432" s="2"/>
      <c r="AZ432" s="2"/>
      <c r="BA432" s="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</row>
    <row r="433" spans="1:99" s="380" customFormat="1" x14ac:dyDescent="0.3">
      <c r="A433"/>
      <c r="B433" s="2"/>
      <c r="C433" s="2"/>
      <c r="D433" s="2"/>
      <c r="E433" s="279"/>
      <c r="F433" s="279"/>
      <c r="G433" s="279"/>
      <c r="H433" s="431"/>
      <c r="L433" s="391"/>
      <c r="R433" s="391"/>
      <c r="T433" s="392"/>
      <c r="U433" s="3"/>
      <c r="V433" s="3"/>
      <c r="W433" s="3"/>
      <c r="X433" s="57"/>
      <c r="Y433" s="1"/>
      <c r="Z433"/>
      <c r="AA433"/>
      <c r="AB433"/>
      <c r="AC433"/>
      <c r="AD433" s="57"/>
      <c r="AE433" s="393"/>
      <c r="AF433" s="393"/>
      <c r="AG433"/>
      <c r="AH433"/>
      <c r="AI433" s="394"/>
      <c r="AJ433" s="394"/>
      <c r="AK433" s="394"/>
      <c r="AL433" s="2"/>
      <c r="AM433" s="2"/>
      <c r="AN433"/>
      <c r="AO433"/>
      <c r="AP433" s="394"/>
      <c r="AQ433" s="394"/>
      <c r="AR433" s="175"/>
      <c r="AS433" s="2"/>
      <c r="AT433" s="2"/>
      <c r="AU433"/>
      <c r="AV433" s="2"/>
      <c r="AW433" s="2"/>
      <c r="AX433" s="2"/>
      <c r="AY433" s="2"/>
      <c r="AZ433" s="2"/>
      <c r="BA433" s="2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</row>
    <row r="434" spans="1:99" s="380" customFormat="1" x14ac:dyDescent="0.3">
      <c r="A434"/>
      <c r="B434" s="2"/>
      <c r="C434" s="2"/>
      <c r="D434" s="2"/>
      <c r="E434" s="279"/>
      <c r="F434" s="279"/>
      <c r="G434" s="279"/>
      <c r="H434" s="431"/>
      <c r="L434" s="391"/>
      <c r="R434" s="391"/>
      <c r="T434" s="392"/>
      <c r="U434" s="3"/>
      <c r="V434" s="3"/>
      <c r="W434" s="3"/>
      <c r="X434" s="57"/>
      <c r="Y434" s="1"/>
      <c r="Z434"/>
      <c r="AA434"/>
      <c r="AB434"/>
      <c r="AC434"/>
      <c r="AD434" s="57"/>
      <c r="AE434" s="393"/>
      <c r="AF434" s="393"/>
      <c r="AG434"/>
      <c r="AH434"/>
      <c r="AI434" s="394"/>
      <c r="AJ434" s="394"/>
      <c r="AK434" s="394"/>
      <c r="AL434" s="2"/>
      <c r="AM434" s="2"/>
      <c r="AN434"/>
      <c r="AO434"/>
      <c r="AP434" s="394"/>
      <c r="AQ434" s="394"/>
      <c r="AR434" s="175"/>
      <c r="AS434" s="2"/>
      <c r="AT434" s="2"/>
      <c r="AU434"/>
      <c r="AV434" s="2"/>
      <c r="AW434" s="2"/>
      <c r="AX434" s="2"/>
      <c r="AY434" s="2"/>
      <c r="AZ434" s="2"/>
      <c r="BA434" s="2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</row>
    <row r="435" spans="1:99" s="380" customFormat="1" x14ac:dyDescent="0.3">
      <c r="A435"/>
      <c r="B435" s="2"/>
      <c r="C435" s="2"/>
      <c r="D435" s="2"/>
      <c r="E435" s="279"/>
      <c r="F435" s="279"/>
      <c r="G435" s="279"/>
      <c r="H435" s="431"/>
      <c r="L435" s="391"/>
      <c r="R435" s="391"/>
      <c r="T435" s="392"/>
      <c r="U435" s="3"/>
      <c r="V435" s="3"/>
      <c r="W435" s="3"/>
      <c r="X435" s="57"/>
      <c r="Y435" s="1"/>
      <c r="Z435"/>
      <c r="AA435"/>
      <c r="AB435"/>
      <c r="AC435"/>
      <c r="AD435" s="57"/>
      <c r="AE435" s="393"/>
      <c r="AF435" s="393"/>
      <c r="AG435"/>
      <c r="AH435"/>
      <c r="AI435" s="394"/>
      <c r="AJ435" s="394"/>
      <c r="AK435" s="394"/>
      <c r="AL435" s="2"/>
      <c r="AM435" s="2"/>
      <c r="AN435"/>
      <c r="AO435"/>
      <c r="AP435" s="394"/>
      <c r="AQ435" s="394"/>
      <c r="AR435" s="175"/>
      <c r="AS435" s="2"/>
      <c r="AT435" s="2"/>
      <c r="AU435"/>
      <c r="AV435" s="2"/>
      <c r="AW435" s="2"/>
      <c r="AX435" s="2"/>
      <c r="AY435" s="2"/>
      <c r="AZ435" s="2"/>
      <c r="BA435" s="2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</row>
    <row r="436" spans="1:99" s="380" customFormat="1" x14ac:dyDescent="0.3">
      <c r="A436"/>
      <c r="B436" s="2"/>
      <c r="C436" s="2"/>
      <c r="D436" s="2"/>
      <c r="E436" s="279"/>
      <c r="F436" s="279"/>
      <c r="G436" s="279"/>
      <c r="H436" s="431"/>
      <c r="L436" s="391"/>
      <c r="R436" s="391"/>
      <c r="T436" s="392"/>
      <c r="U436" s="3"/>
      <c r="V436" s="3"/>
      <c r="W436" s="3"/>
      <c r="X436" s="57"/>
      <c r="Y436" s="1"/>
      <c r="Z436"/>
      <c r="AA436"/>
      <c r="AB436"/>
      <c r="AC436"/>
      <c r="AD436" s="57"/>
      <c r="AE436" s="393"/>
      <c r="AF436" s="393"/>
      <c r="AG436"/>
      <c r="AH436"/>
      <c r="AI436" s="394"/>
      <c r="AJ436" s="394"/>
      <c r="AK436" s="394"/>
      <c r="AL436" s="2"/>
      <c r="AM436" s="2"/>
      <c r="AN436"/>
      <c r="AO436"/>
      <c r="AP436" s="394"/>
      <c r="AQ436" s="394"/>
      <c r="AR436" s="175"/>
      <c r="AS436" s="2"/>
      <c r="AT436" s="2"/>
      <c r="AU436"/>
      <c r="AV436" s="2"/>
      <c r="AW436" s="2"/>
      <c r="AX436" s="2"/>
      <c r="AY436" s="2"/>
      <c r="AZ436" s="2"/>
      <c r="BA436" s="2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</row>
    <row r="437" spans="1:99" s="380" customFormat="1" x14ac:dyDescent="0.3">
      <c r="A437"/>
      <c r="B437" s="2"/>
      <c r="C437" s="2"/>
      <c r="D437" s="2"/>
      <c r="E437" s="279"/>
      <c r="F437" s="279"/>
      <c r="G437" s="279"/>
      <c r="H437" s="431"/>
      <c r="L437" s="391"/>
      <c r="R437" s="391"/>
      <c r="T437" s="392"/>
      <c r="U437" s="3"/>
      <c r="V437" s="3"/>
      <c r="W437" s="3"/>
      <c r="X437" s="57"/>
      <c r="Y437" s="1"/>
      <c r="Z437"/>
      <c r="AA437"/>
      <c r="AB437"/>
      <c r="AC437"/>
      <c r="AD437" s="57"/>
      <c r="AE437" s="393"/>
      <c r="AF437" s="393"/>
      <c r="AG437"/>
      <c r="AH437"/>
      <c r="AI437" s="394"/>
      <c r="AJ437" s="394"/>
      <c r="AK437" s="394"/>
      <c r="AL437" s="2"/>
      <c r="AM437" s="2"/>
      <c r="AN437"/>
      <c r="AO437"/>
      <c r="AP437" s="394"/>
      <c r="AQ437" s="394"/>
      <c r="AR437" s="175"/>
      <c r="AS437" s="2"/>
      <c r="AT437" s="2"/>
      <c r="AU437"/>
      <c r="AV437" s="2"/>
      <c r="AW437" s="2"/>
      <c r="AX437" s="2"/>
      <c r="AY437" s="2"/>
      <c r="AZ437" s="2"/>
      <c r="BA437" s="2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</row>
    <row r="438" spans="1:99" s="380" customFormat="1" x14ac:dyDescent="0.3">
      <c r="A438"/>
      <c r="B438" s="2"/>
      <c r="C438" s="2"/>
      <c r="D438" s="2"/>
      <c r="E438" s="279"/>
      <c r="F438" s="279"/>
      <c r="G438" s="279"/>
      <c r="H438" s="431"/>
      <c r="L438" s="391"/>
      <c r="R438" s="391"/>
      <c r="T438" s="392"/>
      <c r="U438" s="3"/>
      <c r="V438" s="3"/>
      <c r="W438" s="3"/>
      <c r="X438" s="57"/>
      <c r="Y438" s="1"/>
      <c r="Z438"/>
      <c r="AA438"/>
      <c r="AB438"/>
      <c r="AC438"/>
      <c r="AD438" s="57"/>
      <c r="AE438" s="393"/>
      <c r="AF438" s="393"/>
      <c r="AG438"/>
      <c r="AH438"/>
      <c r="AI438" s="394"/>
      <c r="AJ438" s="394"/>
      <c r="AK438" s="394"/>
      <c r="AL438" s="2"/>
      <c r="AM438" s="2"/>
      <c r="AN438"/>
      <c r="AO438"/>
      <c r="AP438" s="394"/>
      <c r="AQ438" s="394"/>
      <c r="AR438" s="175"/>
      <c r="AS438" s="2"/>
      <c r="AT438" s="2"/>
      <c r="AU438"/>
      <c r="AV438" s="2"/>
      <c r="AW438" s="2"/>
      <c r="AX438" s="2"/>
      <c r="AY438" s="2"/>
      <c r="AZ438" s="2"/>
      <c r="BA438" s="2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</row>
    <row r="439" spans="1:99" s="380" customFormat="1" x14ac:dyDescent="0.3">
      <c r="A439"/>
      <c r="B439" s="2"/>
      <c r="C439" s="2"/>
      <c r="D439" s="2"/>
      <c r="E439" s="279"/>
      <c r="F439" s="279"/>
      <c r="G439" s="279"/>
      <c r="H439" s="432"/>
      <c r="L439" s="391"/>
      <c r="R439" s="391"/>
      <c r="T439" s="392"/>
      <c r="U439" s="3"/>
      <c r="V439" s="3"/>
      <c r="W439" s="3"/>
      <c r="X439" s="57"/>
      <c r="Y439" s="1"/>
      <c r="Z439"/>
      <c r="AA439"/>
      <c r="AB439"/>
      <c r="AC439"/>
      <c r="AD439" s="57"/>
      <c r="AE439" s="393"/>
      <c r="AF439" s="393"/>
      <c r="AG439"/>
      <c r="AH439"/>
      <c r="AI439" s="394"/>
      <c r="AJ439" s="394"/>
      <c r="AK439" s="394"/>
      <c r="AL439" s="2"/>
      <c r="AM439" s="2"/>
      <c r="AN439"/>
      <c r="AO439"/>
      <c r="AP439" s="394"/>
      <c r="AQ439" s="394"/>
      <c r="AR439" s="175"/>
      <c r="AS439" s="2"/>
      <c r="AT439" s="2"/>
      <c r="AU439"/>
      <c r="AV439" s="2"/>
      <c r="AW439" s="2"/>
      <c r="AX439" s="2"/>
      <c r="AY439" s="2"/>
      <c r="AZ439" s="2"/>
      <c r="BA439" s="2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</row>
    <row r="440" spans="1:99" s="380" customFormat="1" x14ac:dyDescent="0.3">
      <c r="A440"/>
      <c r="B440" s="2"/>
      <c r="C440" s="2"/>
      <c r="D440" s="2"/>
      <c r="E440" s="279"/>
      <c r="F440" s="279"/>
      <c r="G440" s="279"/>
      <c r="H440" s="432"/>
      <c r="L440" s="391"/>
      <c r="R440" s="391"/>
      <c r="T440" s="392"/>
      <c r="U440" s="3"/>
      <c r="V440" s="3"/>
      <c r="W440" s="3"/>
      <c r="X440" s="57"/>
      <c r="Y440" s="1"/>
      <c r="Z440"/>
      <c r="AA440"/>
      <c r="AB440"/>
      <c r="AC440"/>
      <c r="AD440" s="57"/>
      <c r="AE440" s="393"/>
      <c r="AF440" s="393"/>
      <c r="AG440"/>
      <c r="AH440"/>
      <c r="AI440" s="394"/>
      <c r="AJ440" s="394"/>
      <c r="AK440" s="394"/>
      <c r="AL440" s="2"/>
      <c r="AM440" s="2"/>
      <c r="AN440"/>
      <c r="AO440"/>
      <c r="AP440" s="394"/>
      <c r="AQ440" s="394"/>
      <c r="AR440" s="175"/>
      <c r="AS440" s="2"/>
      <c r="AT440" s="2"/>
      <c r="AU440"/>
      <c r="AV440" s="2"/>
      <c r="AW440" s="2"/>
      <c r="AX440" s="2"/>
      <c r="AY440" s="2"/>
      <c r="AZ440" s="2"/>
      <c r="BA440" s="2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</row>
    <row r="441" spans="1:99" s="380" customFormat="1" x14ac:dyDescent="0.3">
      <c r="A441"/>
      <c r="B441" s="2"/>
      <c r="C441" s="2"/>
      <c r="D441" s="2"/>
      <c r="E441" s="279"/>
      <c r="F441" s="279"/>
      <c r="G441" s="279"/>
      <c r="H441" s="432"/>
      <c r="L441" s="391"/>
      <c r="R441" s="391"/>
      <c r="T441" s="392"/>
      <c r="U441" s="3"/>
      <c r="V441" s="3"/>
      <c r="W441" s="3"/>
      <c r="X441" s="57"/>
      <c r="Y441" s="1"/>
      <c r="Z441"/>
      <c r="AA441"/>
      <c r="AB441"/>
      <c r="AC441"/>
      <c r="AD441" s="57"/>
      <c r="AE441" s="393"/>
      <c r="AF441" s="393"/>
      <c r="AG441"/>
      <c r="AH441"/>
      <c r="AI441" s="394"/>
      <c r="AJ441" s="394"/>
      <c r="AK441" s="394"/>
      <c r="AL441" s="2"/>
      <c r="AM441" s="2"/>
      <c r="AN441"/>
      <c r="AO441"/>
      <c r="AP441" s="394"/>
      <c r="AQ441" s="394"/>
      <c r="AR441" s="175"/>
      <c r="AS441" s="2"/>
      <c r="AT441" s="2"/>
      <c r="AU441"/>
      <c r="AV441" s="2"/>
      <c r="AW441" s="2"/>
      <c r="AX441" s="2"/>
      <c r="AY441" s="2"/>
      <c r="AZ441" s="2"/>
      <c r="BA441" s="2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</row>
    <row r="442" spans="1:99" s="380" customFormat="1" x14ac:dyDescent="0.3">
      <c r="A442"/>
      <c r="B442" s="2"/>
      <c r="C442" s="2"/>
      <c r="D442" s="2"/>
      <c r="E442" s="279"/>
      <c r="F442" s="279"/>
      <c r="G442" s="279"/>
      <c r="H442" s="432"/>
      <c r="L442" s="391"/>
      <c r="R442" s="391"/>
      <c r="T442" s="392"/>
      <c r="U442" s="3"/>
      <c r="V442" s="3"/>
      <c r="W442" s="3"/>
      <c r="X442" s="57"/>
      <c r="Y442" s="1"/>
      <c r="Z442"/>
      <c r="AA442"/>
      <c r="AB442"/>
      <c r="AC442"/>
      <c r="AD442" s="57"/>
      <c r="AE442" s="393"/>
      <c r="AF442" s="393"/>
      <c r="AG442"/>
      <c r="AH442"/>
      <c r="AI442" s="394"/>
      <c r="AJ442" s="394"/>
      <c r="AK442" s="394"/>
      <c r="AL442" s="2"/>
      <c r="AM442" s="2"/>
      <c r="AN442"/>
      <c r="AO442"/>
      <c r="AP442" s="394"/>
      <c r="AQ442" s="394"/>
      <c r="AR442" s="175"/>
      <c r="AS442" s="2"/>
      <c r="AT442" s="2"/>
      <c r="AU442"/>
      <c r="AV442" s="2"/>
      <c r="AW442" s="2"/>
      <c r="AX442" s="2"/>
      <c r="AY442" s="2"/>
      <c r="AZ442" s="2"/>
      <c r="BA442" s="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</row>
    <row r="443" spans="1:99" s="380" customFormat="1" x14ac:dyDescent="0.3">
      <c r="A443"/>
      <c r="B443" s="2"/>
      <c r="C443" s="2"/>
      <c r="D443" s="2"/>
      <c r="E443" s="279"/>
      <c r="F443" s="279"/>
      <c r="G443" s="279"/>
      <c r="H443" s="432"/>
      <c r="L443" s="391"/>
      <c r="R443" s="391"/>
      <c r="T443" s="392"/>
      <c r="U443" s="3"/>
      <c r="V443" s="3"/>
      <c r="W443" s="3"/>
      <c r="X443" s="57"/>
      <c r="Y443" s="1"/>
      <c r="Z443"/>
      <c r="AA443"/>
      <c r="AB443"/>
      <c r="AC443"/>
      <c r="AD443" s="57"/>
      <c r="AE443" s="393"/>
      <c r="AF443" s="393"/>
      <c r="AG443"/>
      <c r="AH443"/>
      <c r="AI443" s="394"/>
      <c r="AJ443" s="394"/>
      <c r="AK443" s="394"/>
      <c r="AL443" s="2"/>
      <c r="AM443" s="2"/>
      <c r="AN443"/>
      <c r="AO443"/>
      <c r="AP443" s="394"/>
      <c r="AQ443" s="394"/>
      <c r="AR443" s="175"/>
      <c r="AS443" s="2"/>
      <c r="AT443" s="2"/>
      <c r="AU443"/>
      <c r="AV443" s="2"/>
      <c r="AW443" s="2"/>
      <c r="AX443" s="2"/>
      <c r="AY443" s="2"/>
      <c r="AZ443" s="2"/>
      <c r="BA443" s="2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</row>
    <row r="444" spans="1:99" s="380" customFormat="1" x14ac:dyDescent="0.3">
      <c r="A444"/>
      <c r="B444" s="2"/>
      <c r="C444" s="2"/>
      <c r="D444" s="2"/>
      <c r="E444" s="279"/>
      <c r="F444" s="279"/>
      <c r="G444" s="279"/>
      <c r="H444" s="432"/>
      <c r="L444" s="391"/>
      <c r="R444" s="391"/>
      <c r="T444" s="392"/>
      <c r="U444" s="3"/>
      <c r="V444" s="3"/>
      <c r="W444" s="3"/>
      <c r="X444" s="57"/>
      <c r="Y444" s="1"/>
      <c r="Z444"/>
      <c r="AA444"/>
      <c r="AB444"/>
      <c r="AC444"/>
      <c r="AD444" s="57"/>
      <c r="AE444" s="393"/>
      <c r="AF444" s="393"/>
      <c r="AG444"/>
      <c r="AH444"/>
      <c r="AI444" s="394"/>
      <c r="AJ444" s="394"/>
      <c r="AK444" s="394"/>
      <c r="AL444" s="2"/>
      <c r="AM444" s="2"/>
      <c r="AN444"/>
      <c r="AO444"/>
      <c r="AP444" s="394"/>
      <c r="AQ444" s="394"/>
      <c r="AR444" s="175"/>
      <c r="AS444" s="2"/>
      <c r="AT444" s="2"/>
      <c r="AU444"/>
      <c r="AV444" s="2"/>
      <c r="AW444" s="2"/>
      <c r="AX444" s="2"/>
      <c r="AY444" s="2"/>
      <c r="AZ444" s="2"/>
      <c r="BA444" s="2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</row>
    <row r="445" spans="1:99" s="380" customFormat="1" x14ac:dyDescent="0.3">
      <c r="A445"/>
      <c r="B445" s="2"/>
      <c r="C445" s="2"/>
      <c r="D445" s="2"/>
      <c r="E445" s="279"/>
      <c r="F445" s="279"/>
      <c r="G445" s="279"/>
      <c r="H445" s="432"/>
      <c r="L445" s="391"/>
      <c r="R445" s="391"/>
      <c r="T445" s="392"/>
      <c r="U445" s="3"/>
      <c r="V445" s="3"/>
      <c r="W445" s="3"/>
      <c r="X445" s="57"/>
      <c r="Y445" s="1"/>
      <c r="Z445"/>
      <c r="AA445"/>
      <c r="AB445"/>
      <c r="AC445"/>
      <c r="AD445" s="57"/>
      <c r="AE445" s="393"/>
      <c r="AF445" s="393"/>
      <c r="AG445"/>
      <c r="AH445"/>
      <c r="AI445" s="394"/>
      <c r="AJ445" s="394"/>
      <c r="AK445" s="394"/>
      <c r="AL445" s="2"/>
      <c r="AM445" s="2"/>
      <c r="AN445"/>
      <c r="AO445"/>
      <c r="AP445" s="394"/>
      <c r="AQ445" s="394"/>
      <c r="AR445" s="175"/>
      <c r="AS445" s="2"/>
      <c r="AT445" s="2"/>
      <c r="AU445"/>
      <c r="AV445" s="2"/>
      <c r="AW445" s="2"/>
      <c r="AX445" s="2"/>
      <c r="AY445" s="2"/>
      <c r="AZ445" s="2"/>
      <c r="BA445" s="2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</row>
    <row r="446" spans="1:99" s="380" customFormat="1" x14ac:dyDescent="0.3">
      <c r="A446"/>
      <c r="B446" s="2"/>
      <c r="C446" s="2"/>
      <c r="D446" s="2"/>
      <c r="E446" s="279"/>
      <c r="F446" s="279"/>
      <c r="G446" s="279"/>
      <c r="H446" s="432"/>
      <c r="L446" s="391"/>
      <c r="R446" s="391"/>
      <c r="T446" s="392"/>
      <c r="U446" s="3"/>
      <c r="V446" s="3"/>
      <c r="W446" s="3"/>
      <c r="X446" s="57"/>
      <c r="Y446" s="1"/>
      <c r="Z446"/>
      <c r="AA446"/>
      <c r="AB446"/>
      <c r="AC446"/>
      <c r="AD446" s="57"/>
      <c r="AE446" s="393"/>
      <c r="AF446" s="393"/>
      <c r="AG446"/>
      <c r="AH446"/>
      <c r="AI446" s="394"/>
      <c r="AJ446" s="394"/>
      <c r="AK446" s="394"/>
      <c r="AL446" s="2"/>
      <c r="AM446" s="2"/>
      <c r="AN446"/>
      <c r="AO446"/>
      <c r="AP446" s="394"/>
      <c r="AQ446" s="394"/>
      <c r="AR446" s="175"/>
      <c r="AS446" s="2"/>
      <c r="AT446" s="2"/>
      <c r="AU446"/>
      <c r="AV446" s="2"/>
      <c r="AW446" s="2"/>
      <c r="AX446" s="2"/>
      <c r="AY446" s="2"/>
      <c r="AZ446" s="2"/>
      <c r="BA446" s="2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</row>
    <row r="447" spans="1:99" s="380" customFormat="1" x14ac:dyDescent="0.3">
      <c r="A447"/>
      <c r="B447" s="2"/>
      <c r="C447" s="2"/>
      <c r="D447" s="2"/>
      <c r="E447" s="279"/>
      <c r="F447" s="279"/>
      <c r="G447" s="279"/>
      <c r="H447" s="432"/>
      <c r="L447" s="391"/>
      <c r="R447" s="391"/>
      <c r="T447" s="392"/>
      <c r="U447" s="3"/>
      <c r="V447" s="3"/>
      <c r="W447" s="3"/>
      <c r="X447" s="57"/>
      <c r="Y447" s="1"/>
      <c r="Z447"/>
      <c r="AA447"/>
      <c r="AB447"/>
      <c r="AC447"/>
      <c r="AD447" s="57"/>
      <c r="AE447" s="393"/>
      <c r="AF447" s="393"/>
      <c r="AG447"/>
      <c r="AH447"/>
      <c r="AI447" s="394"/>
      <c r="AJ447" s="394"/>
      <c r="AK447" s="394"/>
      <c r="AL447" s="2"/>
      <c r="AM447" s="2"/>
      <c r="AN447"/>
      <c r="AO447"/>
      <c r="AP447" s="394"/>
      <c r="AQ447" s="394"/>
      <c r="AR447" s="175"/>
      <c r="AS447" s="2"/>
      <c r="AT447" s="2"/>
      <c r="AU447"/>
      <c r="AV447" s="2"/>
      <c r="AW447" s="2"/>
      <c r="AX447" s="2"/>
      <c r="AY447" s="2"/>
      <c r="AZ447" s="2"/>
      <c r="BA447" s="2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</row>
    <row r="448" spans="1:99" s="380" customFormat="1" x14ac:dyDescent="0.3">
      <c r="A448"/>
      <c r="B448" s="2"/>
      <c r="C448" s="2"/>
      <c r="D448" s="2"/>
      <c r="E448" s="279"/>
      <c r="F448" s="279"/>
      <c r="G448" s="279"/>
      <c r="H448" s="432"/>
      <c r="L448" s="391"/>
      <c r="R448" s="391"/>
      <c r="T448" s="392"/>
      <c r="U448" s="3"/>
      <c r="V448" s="3"/>
      <c r="W448" s="3"/>
      <c r="X448" s="57"/>
      <c r="Y448" s="1"/>
      <c r="Z448"/>
      <c r="AA448"/>
      <c r="AB448"/>
      <c r="AC448"/>
      <c r="AD448" s="57"/>
      <c r="AE448" s="393"/>
      <c r="AF448" s="393"/>
      <c r="AG448"/>
      <c r="AH448"/>
      <c r="AI448" s="394"/>
      <c r="AJ448" s="394"/>
      <c r="AK448" s="394"/>
      <c r="AL448" s="2"/>
      <c r="AM448" s="2"/>
      <c r="AN448"/>
      <c r="AO448"/>
      <c r="AP448" s="394"/>
      <c r="AQ448" s="394"/>
      <c r="AR448" s="175"/>
      <c r="AS448" s="2"/>
      <c r="AT448" s="2"/>
      <c r="AU448"/>
      <c r="AV448" s="2"/>
      <c r="AW448" s="2"/>
      <c r="AX448" s="2"/>
      <c r="AY448" s="2"/>
      <c r="AZ448" s="2"/>
      <c r="BA448" s="2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</row>
    <row r="449" spans="1:99" s="380" customFormat="1" x14ac:dyDescent="0.3">
      <c r="A449"/>
      <c r="B449" s="2"/>
      <c r="C449" s="2"/>
      <c r="D449" s="2"/>
      <c r="E449" s="279"/>
      <c r="F449" s="279"/>
      <c r="G449" s="279"/>
      <c r="H449" s="432"/>
      <c r="L449" s="391"/>
      <c r="R449" s="391"/>
      <c r="T449" s="392"/>
      <c r="U449" s="3"/>
      <c r="V449" s="3"/>
      <c r="W449" s="3"/>
      <c r="X449" s="57"/>
      <c r="Y449" s="1"/>
      <c r="Z449"/>
      <c r="AA449"/>
      <c r="AB449"/>
      <c r="AC449"/>
      <c r="AD449" s="57"/>
      <c r="AE449" s="393"/>
      <c r="AF449" s="393"/>
      <c r="AG449"/>
      <c r="AH449"/>
      <c r="AI449" s="394"/>
      <c r="AJ449" s="394"/>
      <c r="AK449" s="394"/>
      <c r="AL449" s="2"/>
      <c r="AM449" s="2"/>
      <c r="AN449"/>
      <c r="AO449"/>
      <c r="AP449" s="394"/>
      <c r="AQ449" s="394"/>
      <c r="AR449" s="175"/>
      <c r="AS449" s="2"/>
      <c r="AT449" s="2"/>
      <c r="AU449"/>
      <c r="AV449" s="2"/>
      <c r="AW449" s="2"/>
      <c r="AX449" s="2"/>
      <c r="AY449" s="2"/>
      <c r="AZ449" s="2"/>
      <c r="BA449" s="2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</row>
    <row r="450" spans="1:99" s="380" customFormat="1" x14ac:dyDescent="0.3">
      <c r="A450"/>
      <c r="B450" s="2"/>
      <c r="C450" s="2"/>
      <c r="D450" s="2"/>
      <c r="E450" s="279"/>
      <c r="F450" s="279"/>
      <c r="G450" s="279"/>
      <c r="H450" s="432"/>
      <c r="L450" s="391"/>
      <c r="R450" s="391"/>
      <c r="T450" s="392"/>
      <c r="U450" s="3"/>
      <c r="V450" s="3"/>
      <c r="W450" s="3"/>
      <c r="X450" s="57"/>
      <c r="Y450" s="1"/>
      <c r="Z450"/>
      <c r="AA450"/>
      <c r="AB450"/>
      <c r="AC450"/>
      <c r="AD450" s="57"/>
      <c r="AE450" s="393"/>
      <c r="AF450" s="393"/>
      <c r="AG450"/>
      <c r="AH450"/>
      <c r="AI450" s="394"/>
      <c r="AJ450" s="394"/>
      <c r="AK450" s="394"/>
      <c r="AL450" s="2"/>
      <c r="AM450" s="2"/>
      <c r="AN450"/>
      <c r="AO450"/>
      <c r="AP450" s="394"/>
      <c r="AQ450" s="394"/>
      <c r="AR450" s="175"/>
      <c r="AS450" s="2"/>
      <c r="AT450" s="2"/>
      <c r="AU450"/>
      <c r="AV450" s="2"/>
      <c r="AW450" s="2"/>
      <c r="AX450" s="2"/>
      <c r="AY450" s="2"/>
      <c r="AZ450" s="2"/>
      <c r="BA450" s="2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</row>
    <row r="451" spans="1:99" s="380" customFormat="1" x14ac:dyDescent="0.3">
      <c r="A451"/>
      <c r="B451" s="2"/>
      <c r="C451" s="2"/>
      <c r="D451" s="2"/>
      <c r="E451" s="279"/>
      <c r="F451" s="279"/>
      <c r="G451" s="279"/>
      <c r="H451" s="432"/>
      <c r="L451" s="391"/>
      <c r="R451" s="391"/>
      <c r="T451" s="392"/>
      <c r="U451" s="3"/>
      <c r="V451" s="3"/>
      <c r="W451" s="3"/>
      <c r="X451" s="57"/>
      <c r="Y451" s="1"/>
      <c r="Z451"/>
      <c r="AA451"/>
      <c r="AB451"/>
      <c r="AC451"/>
      <c r="AD451" s="57"/>
      <c r="AE451" s="393"/>
      <c r="AF451" s="393"/>
      <c r="AG451"/>
      <c r="AH451"/>
      <c r="AI451" s="394"/>
      <c r="AJ451" s="394"/>
      <c r="AK451" s="394"/>
      <c r="AL451" s="2"/>
      <c r="AM451" s="2"/>
      <c r="AN451"/>
      <c r="AO451"/>
      <c r="AP451" s="394"/>
      <c r="AQ451" s="394"/>
      <c r="AR451" s="175"/>
      <c r="AS451" s="2"/>
      <c r="AT451" s="2"/>
      <c r="AU451"/>
      <c r="AV451" s="2"/>
      <c r="AW451" s="2"/>
      <c r="AX451" s="2"/>
      <c r="AY451" s="2"/>
      <c r="AZ451" s="2"/>
      <c r="BA451" s="2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</row>
    <row r="452" spans="1:99" s="380" customFormat="1" x14ac:dyDescent="0.3">
      <c r="A452"/>
      <c r="B452" s="2"/>
      <c r="C452" s="2"/>
      <c r="D452" s="2"/>
      <c r="E452" s="279"/>
      <c r="F452" s="279"/>
      <c r="G452" s="279"/>
      <c r="H452" s="432"/>
      <c r="L452" s="391"/>
      <c r="R452" s="391"/>
      <c r="T452" s="392"/>
      <c r="U452" s="3"/>
      <c r="V452" s="3"/>
      <c r="W452" s="3"/>
      <c r="X452" s="57"/>
      <c r="Y452" s="1"/>
      <c r="Z452"/>
      <c r="AA452"/>
      <c r="AB452"/>
      <c r="AC452"/>
      <c r="AD452" s="57"/>
      <c r="AE452" s="393"/>
      <c r="AF452" s="393"/>
      <c r="AG452"/>
      <c r="AH452"/>
      <c r="AI452" s="394"/>
      <c r="AJ452" s="394"/>
      <c r="AK452" s="394"/>
      <c r="AL452" s="2"/>
      <c r="AM452" s="2"/>
      <c r="AN452"/>
      <c r="AO452"/>
      <c r="AP452" s="394"/>
      <c r="AQ452" s="394"/>
      <c r="AR452" s="175"/>
      <c r="AS452" s="2"/>
      <c r="AT452" s="2"/>
      <c r="AU452"/>
      <c r="AV452" s="2"/>
      <c r="AW452" s="2"/>
      <c r="AX452" s="2"/>
      <c r="AY452" s="2"/>
      <c r="AZ452" s="2"/>
      <c r="BA452" s="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</row>
    <row r="453" spans="1:99" s="380" customFormat="1" x14ac:dyDescent="0.3">
      <c r="A453"/>
      <c r="B453" s="2"/>
      <c r="C453" s="2"/>
      <c r="D453" s="2"/>
      <c r="E453" s="279"/>
      <c r="F453" s="279"/>
      <c r="G453" s="279"/>
      <c r="H453" s="432"/>
      <c r="L453" s="391"/>
      <c r="R453" s="391"/>
      <c r="T453" s="392"/>
      <c r="U453" s="3"/>
      <c r="V453" s="3"/>
      <c r="W453" s="3"/>
      <c r="X453" s="57"/>
      <c r="Y453" s="1"/>
      <c r="Z453"/>
      <c r="AA453"/>
      <c r="AB453"/>
      <c r="AC453"/>
      <c r="AD453" s="57"/>
      <c r="AE453" s="393"/>
      <c r="AF453" s="393"/>
      <c r="AG453"/>
      <c r="AH453"/>
      <c r="AI453" s="394"/>
      <c r="AJ453" s="394"/>
      <c r="AK453" s="394"/>
      <c r="AL453" s="2"/>
      <c r="AM453" s="2"/>
      <c r="AN453"/>
      <c r="AO453"/>
      <c r="AP453" s="394"/>
      <c r="AQ453" s="394"/>
      <c r="AR453" s="175"/>
      <c r="AS453" s="2"/>
      <c r="AT453" s="2"/>
      <c r="AU453"/>
      <c r="AV453" s="2"/>
      <c r="AW453" s="2"/>
      <c r="AX453" s="2"/>
      <c r="AY453" s="2"/>
      <c r="AZ453" s="2"/>
      <c r="BA453" s="2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</row>
    <row r="454" spans="1:99" s="380" customFormat="1" x14ac:dyDescent="0.3">
      <c r="A454"/>
      <c r="B454" s="2"/>
      <c r="C454" s="2"/>
      <c r="D454" s="2"/>
      <c r="E454" s="279"/>
      <c r="F454" s="279"/>
      <c r="G454" s="279"/>
      <c r="H454" s="432"/>
      <c r="L454" s="391"/>
      <c r="R454" s="391"/>
      <c r="T454" s="392"/>
      <c r="U454" s="3"/>
      <c r="V454" s="3"/>
      <c r="W454" s="3"/>
      <c r="X454" s="57"/>
      <c r="Y454" s="1"/>
      <c r="Z454"/>
      <c r="AA454"/>
      <c r="AB454"/>
      <c r="AC454"/>
      <c r="AD454" s="57"/>
      <c r="AE454" s="393"/>
      <c r="AF454" s="393"/>
      <c r="AG454"/>
      <c r="AH454"/>
      <c r="AI454" s="394"/>
      <c r="AJ454" s="394"/>
      <c r="AK454" s="394"/>
      <c r="AL454" s="2"/>
      <c r="AM454" s="2"/>
      <c r="AN454"/>
      <c r="AO454"/>
      <c r="AP454" s="394"/>
      <c r="AQ454" s="394"/>
      <c r="AR454" s="175"/>
      <c r="AS454" s="2"/>
      <c r="AT454" s="2"/>
      <c r="AU454"/>
      <c r="AV454" s="2"/>
      <c r="AW454" s="2"/>
      <c r="AX454" s="2"/>
      <c r="AY454" s="2"/>
      <c r="AZ454" s="2"/>
      <c r="BA454" s="2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</row>
    <row r="455" spans="1:99" s="380" customFormat="1" x14ac:dyDescent="0.3">
      <c r="A455"/>
      <c r="B455" s="2"/>
      <c r="C455" s="2"/>
      <c r="D455" s="2"/>
      <c r="E455" s="279"/>
      <c r="F455" s="279"/>
      <c r="G455" s="279"/>
      <c r="H455" s="432"/>
      <c r="L455" s="391"/>
      <c r="R455" s="391"/>
      <c r="T455" s="392"/>
      <c r="U455" s="3"/>
      <c r="V455" s="3"/>
      <c r="W455" s="3"/>
      <c r="X455" s="57"/>
      <c r="Y455" s="1"/>
      <c r="Z455"/>
      <c r="AA455"/>
      <c r="AB455"/>
      <c r="AC455"/>
      <c r="AD455" s="57"/>
      <c r="AE455" s="393"/>
      <c r="AF455" s="393"/>
      <c r="AG455"/>
      <c r="AH455"/>
      <c r="AI455" s="394"/>
      <c r="AJ455" s="394"/>
      <c r="AK455" s="394"/>
      <c r="AL455" s="2"/>
      <c r="AM455" s="2"/>
      <c r="AN455"/>
      <c r="AO455"/>
      <c r="AP455" s="394"/>
      <c r="AQ455" s="394"/>
      <c r="AR455" s="175"/>
      <c r="AS455" s="2"/>
      <c r="AT455" s="2"/>
      <c r="AU455"/>
      <c r="AV455" s="2"/>
      <c r="AW455" s="2"/>
      <c r="AX455" s="2"/>
      <c r="AY455" s="2"/>
      <c r="AZ455" s="2"/>
      <c r="BA455" s="2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</row>
    <row r="456" spans="1:99" s="380" customFormat="1" x14ac:dyDescent="0.3">
      <c r="A456"/>
      <c r="B456" s="2"/>
      <c r="C456" s="2"/>
      <c r="D456" s="2"/>
      <c r="E456" s="279"/>
      <c r="F456" s="279"/>
      <c r="G456" s="279"/>
      <c r="H456" s="432"/>
      <c r="L456" s="391"/>
      <c r="R456" s="391"/>
      <c r="T456" s="392"/>
      <c r="U456" s="3"/>
      <c r="V456" s="3"/>
      <c r="W456" s="3"/>
      <c r="X456" s="57"/>
      <c r="Y456" s="1"/>
      <c r="Z456"/>
      <c r="AA456"/>
      <c r="AB456"/>
      <c r="AC456"/>
      <c r="AD456" s="57"/>
      <c r="AE456" s="393"/>
      <c r="AF456" s="393"/>
      <c r="AG456"/>
      <c r="AH456"/>
      <c r="AI456" s="394"/>
      <c r="AJ456" s="394"/>
      <c r="AK456" s="394"/>
      <c r="AL456" s="2"/>
      <c r="AM456" s="2"/>
      <c r="AN456"/>
      <c r="AO456"/>
      <c r="AP456" s="394"/>
      <c r="AQ456" s="394"/>
      <c r="AR456" s="175"/>
      <c r="AS456" s="2"/>
      <c r="AT456" s="2"/>
      <c r="AU456"/>
      <c r="AV456" s="2"/>
      <c r="AW456" s="2"/>
      <c r="AX456" s="2"/>
      <c r="AY456" s="2"/>
      <c r="AZ456" s="2"/>
      <c r="BA456" s="2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</row>
    <row r="457" spans="1:99" s="380" customFormat="1" x14ac:dyDescent="0.3">
      <c r="A457"/>
      <c r="B457" s="2"/>
      <c r="C457" s="2"/>
      <c r="D457" s="2"/>
      <c r="E457" s="279"/>
      <c r="F457" s="279"/>
      <c r="G457" s="279"/>
      <c r="H457" s="432"/>
      <c r="L457" s="391"/>
      <c r="R457" s="391"/>
      <c r="T457" s="392"/>
      <c r="U457" s="3"/>
      <c r="V457" s="3"/>
      <c r="W457" s="3"/>
      <c r="X457" s="57"/>
      <c r="Y457" s="1"/>
      <c r="Z457"/>
      <c r="AA457"/>
      <c r="AB457"/>
      <c r="AC457"/>
      <c r="AD457" s="57"/>
      <c r="AE457" s="393"/>
      <c r="AF457" s="393"/>
      <c r="AG457"/>
      <c r="AH457"/>
      <c r="AI457" s="394"/>
      <c r="AJ457" s="394"/>
      <c r="AK457" s="394"/>
      <c r="AL457" s="2"/>
      <c r="AM457" s="2"/>
      <c r="AN457"/>
      <c r="AO457"/>
      <c r="AP457" s="394"/>
      <c r="AQ457" s="394"/>
      <c r="AR457" s="175"/>
      <c r="AS457" s="2"/>
      <c r="AT457" s="2"/>
      <c r="AU457"/>
      <c r="AV457" s="2"/>
      <c r="AW457" s="2"/>
      <c r="AX457" s="2"/>
      <c r="AY457" s="2"/>
      <c r="AZ457" s="2"/>
      <c r="BA457" s="2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</row>
    <row r="458" spans="1:99" s="380" customFormat="1" x14ac:dyDescent="0.3">
      <c r="A458"/>
      <c r="B458" s="2"/>
      <c r="C458" s="2"/>
      <c r="D458" s="2"/>
      <c r="E458" s="279"/>
      <c r="F458" s="279"/>
      <c r="G458" s="279"/>
      <c r="H458" s="432"/>
      <c r="L458" s="391"/>
      <c r="R458" s="391"/>
      <c r="T458" s="392"/>
      <c r="U458" s="3"/>
      <c r="V458" s="3"/>
      <c r="W458" s="3"/>
      <c r="X458" s="57"/>
      <c r="Y458" s="1"/>
      <c r="Z458"/>
      <c r="AA458"/>
      <c r="AB458"/>
      <c r="AC458"/>
      <c r="AD458" s="57"/>
      <c r="AE458" s="393"/>
      <c r="AF458" s="393"/>
      <c r="AG458"/>
      <c r="AH458"/>
      <c r="AI458" s="394"/>
      <c r="AJ458" s="394"/>
      <c r="AK458" s="394"/>
      <c r="AL458" s="2"/>
      <c r="AM458" s="2"/>
      <c r="AN458"/>
      <c r="AO458"/>
      <c r="AP458" s="394"/>
      <c r="AQ458" s="394"/>
      <c r="AR458" s="175"/>
      <c r="AS458" s="2"/>
      <c r="AT458" s="2"/>
      <c r="AU458"/>
      <c r="AV458" s="2"/>
      <c r="AW458" s="2"/>
      <c r="AX458" s="2"/>
      <c r="AY458" s="2"/>
      <c r="AZ458" s="2"/>
      <c r="BA458" s="2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</row>
    <row r="459" spans="1:99" s="380" customFormat="1" x14ac:dyDescent="0.3">
      <c r="A459"/>
      <c r="B459" s="2"/>
      <c r="C459" s="2"/>
      <c r="D459" s="2"/>
      <c r="E459" s="279"/>
      <c r="F459" s="279"/>
      <c r="G459" s="279"/>
      <c r="H459" s="432"/>
      <c r="L459" s="391"/>
      <c r="R459" s="391"/>
      <c r="T459" s="392"/>
      <c r="U459" s="3"/>
      <c r="V459" s="3"/>
      <c r="W459" s="3"/>
      <c r="X459" s="57"/>
      <c r="Y459" s="1"/>
      <c r="Z459"/>
      <c r="AA459"/>
      <c r="AB459"/>
      <c r="AC459"/>
      <c r="AD459" s="57"/>
      <c r="AE459" s="393"/>
      <c r="AF459" s="393"/>
      <c r="AG459"/>
      <c r="AH459"/>
      <c r="AI459" s="394"/>
      <c r="AJ459" s="394"/>
      <c r="AK459" s="394"/>
      <c r="AL459" s="2"/>
      <c r="AM459" s="2"/>
      <c r="AN459"/>
      <c r="AO459"/>
      <c r="AP459" s="394"/>
      <c r="AQ459" s="394"/>
      <c r="AR459" s="175"/>
      <c r="AS459" s="2"/>
      <c r="AT459" s="2"/>
      <c r="AU459"/>
      <c r="AV459" s="2"/>
      <c r="AW459" s="2"/>
      <c r="AX459" s="2"/>
      <c r="AY459" s="2"/>
      <c r="AZ459" s="2"/>
      <c r="BA459" s="2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</row>
    <row r="460" spans="1:99" s="380" customFormat="1" x14ac:dyDescent="0.3">
      <c r="A460"/>
      <c r="B460" s="2"/>
      <c r="C460" s="2"/>
      <c r="D460" s="2"/>
      <c r="E460" s="279"/>
      <c r="F460" s="279"/>
      <c r="G460" s="279"/>
      <c r="H460" s="432"/>
      <c r="L460" s="391"/>
      <c r="R460" s="391"/>
      <c r="T460" s="392"/>
      <c r="U460" s="3"/>
      <c r="V460" s="3"/>
      <c r="W460" s="3"/>
      <c r="X460" s="57"/>
      <c r="Y460" s="1"/>
      <c r="Z460"/>
      <c r="AA460"/>
      <c r="AB460"/>
      <c r="AC460"/>
      <c r="AD460" s="57"/>
      <c r="AE460" s="393"/>
      <c r="AF460" s="393"/>
      <c r="AG460"/>
      <c r="AH460"/>
      <c r="AI460" s="394"/>
      <c r="AJ460" s="394"/>
      <c r="AK460" s="394"/>
      <c r="AL460" s="2"/>
      <c r="AM460" s="2"/>
      <c r="AN460"/>
      <c r="AO460"/>
      <c r="AP460" s="394"/>
      <c r="AQ460" s="394"/>
      <c r="AR460" s="175"/>
      <c r="AS460" s="2"/>
      <c r="AT460" s="2"/>
      <c r="AU460"/>
      <c r="AV460" s="2"/>
      <c r="AW460" s="2"/>
      <c r="AX460" s="2"/>
      <c r="AY460" s="2"/>
      <c r="AZ460" s="2"/>
      <c r="BA460" s="2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</row>
    <row r="461" spans="1:99" s="380" customFormat="1" x14ac:dyDescent="0.3">
      <c r="A461"/>
      <c r="B461" s="2"/>
      <c r="C461" s="2"/>
      <c r="D461" s="2"/>
      <c r="E461" s="279"/>
      <c r="F461" s="279"/>
      <c r="G461" s="279"/>
      <c r="H461" s="432"/>
      <c r="L461" s="391"/>
      <c r="R461" s="391"/>
      <c r="T461" s="392"/>
      <c r="U461" s="3"/>
      <c r="V461" s="3"/>
      <c r="W461" s="3"/>
      <c r="X461" s="57"/>
      <c r="Y461" s="1"/>
      <c r="Z461"/>
      <c r="AA461"/>
      <c r="AB461"/>
      <c r="AC461"/>
      <c r="AD461" s="57"/>
      <c r="AE461" s="393"/>
      <c r="AF461" s="393"/>
      <c r="AG461"/>
      <c r="AH461"/>
      <c r="AI461" s="394"/>
      <c r="AJ461" s="394"/>
      <c r="AK461" s="394"/>
      <c r="AL461" s="2"/>
      <c r="AM461" s="2"/>
      <c r="AN461"/>
      <c r="AO461"/>
      <c r="AP461" s="394"/>
      <c r="AQ461" s="394"/>
      <c r="AR461" s="175"/>
      <c r="AS461" s="2"/>
      <c r="AT461" s="2"/>
      <c r="AU461"/>
      <c r="AV461" s="2"/>
      <c r="AW461" s="2"/>
      <c r="AX461" s="2"/>
      <c r="AY461" s="2"/>
      <c r="AZ461" s="2"/>
      <c r="BA461" s="2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</row>
    <row r="462" spans="1:99" s="380" customFormat="1" x14ac:dyDescent="0.3">
      <c r="A462"/>
      <c r="B462" s="2"/>
      <c r="C462" s="2"/>
      <c r="D462" s="2"/>
      <c r="E462" s="279"/>
      <c r="F462" s="279"/>
      <c r="G462" s="279"/>
      <c r="H462" s="432"/>
      <c r="L462" s="391"/>
      <c r="R462" s="391"/>
      <c r="T462" s="392"/>
      <c r="U462" s="3"/>
      <c r="V462" s="3"/>
      <c r="W462" s="3"/>
      <c r="X462" s="57"/>
      <c r="Y462" s="1"/>
      <c r="Z462"/>
      <c r="AA462"/>
      <c r="AB462"/>
      <c r="AC462"/>
      <c r="AD462" s="57"/>
      <c r="AE462" s="393"/>
      <c r="AF462" s="393"/>
      <c r="AG462"/>
      <c r="AH462"/>
      <c r="AI462" s="394"/>
      <c r="AJ462" s="394"/>
      <c r="AK462" s="394"/>
      <c r="AL462" s="2"/>
      <c r="AM462" s="2"/>
      <c r="AN462"/>
      <c r="AO462"/>
      <c r="AP462" s="394"/>
      <c r="AQ462" s="394"/>
      <c r="AR462" s="175"/>
      <c r="AS462" s="2"/>
      <c r="AT462" s="2"/>
      <c r="AU462"/>
      <c r="AV462" s="2"/>
      <c r="AW462" s="2"/>
      <c r="AX462" s="2"/>
      <c r="AY462" s="2"/>
      <c r="AZ462" s="2"/>
      <c r="BA462" s="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</row>
    <row r="463" spans="1:99" s="380" customFormat="1" x14ac:dyDescent="0.3">
      <c r="A463"/>
      <c r="B463" s="2"/>
      <c r="C463" s="2"/>
      <c r="D463" s="2"/>
      <c r="E463" s="279"/>
      <c r="F463" s="279"/>
      <c r="G463" s="279"/>
      <c r="H463" s="432"/>
      <c r="L463" s="391"/>
      <c r="R463" s="391"/>
      <c r="T463" s="392"/>
      <c r="U463" s="3"/>
      <c r="V463" s="3"/>
      <c r="W463" s="3"/>
      <c r="X463" s="57"/>
      <c r="Y463" s="1"/>
      <c r="Z463"/>
      <c r="AA463"/>
      <c r="AB463"/>
      <c r="AC463"/>
      <c r="AD463" s="57"/>
      <c r="AE463" s="393"/>
      <c r="AF463" s="393"/>
      <c r="AG463"/>
      <c r="AH463"/>
      <c r="AI463" s="394"/>
      <c r="AJ463" s="394"/>
      <c r="AK463" s="394"/>
      <c r="AL463" s="2"/>
      <c r="AM463" s="2"/>
      <c r="AN463"/>
      <c r="AO463"/>
      <c r="AP463" s="394"/>
      <c r="AQ463" s="394"/>
      <c r="AR463" s="175"/>
      <c r="AS463" s="2"/>
      <c r="AT463" s="2"/>
      <c r="AU463"/>
      <c r="AV463" s="2"/>
      <c r="AW463" s="2"/>
      <c r="AX463" s="2"/>
      <c r="AY463" s="2"/>
      <c r="AZ463" s="2"/>
      <c r="BA463" s="2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</row>
    <row r="464" spans="1:99" s="380" customFormat="1" x14ac:dyDescent="0.3">
      <c r="A464"/>
      <c r="B464" s="2"/>
      <c r="C464" s="2"/>
      <c r="D464" s="2"/>
      <c r="E464" s="279"/>
      <c r="F464" s="279"/>
      <c r="G464" s="279"/>
      <c r="H464" s="432"/>
      <c r="L464" s="391"/>
      <c r="R464" s="391"/>
      <c r="T464" s="392"/>
      <c r="U464" s="3"/>
      <c r="V464" s="3"/>
      <c r="W464" s="3"/>
      <c r="X464" s="57"/>
      <c r="Y464" s="1"/>
      <c r="Z464"/>
      <c r="AA464"/>
      <c r="AB464"/>
      <c r="AC464"/>
      <c r="AD464" s="57"/>
      <c r="AE464" s="393"/>
      <c r="AF464" s="393"/>
      <c r="AG464"/>
      <c r="AH464"/>
      <c r="AI464" s="394"/>
      <c r="AJ464" s="394"/>
      <c r="AK464" s="394"/>
      <c r="AL464" s="2"/>
      <c r="AM464" s="2"/>
      <c r="AN464"/>
      <c r="AO464"/>
      <c r="AP464" s="394"/>
      <c r="AQ464" s="394"/>
      <c r="AR464" s="175"/>
      <c r="AS464" s="2"/>
      <c r="AT464" s="2"/>
      <c r="AU464"/>
      <c r="AV464" s="2"/>
      <c r="AW464" s="2"/>
      <c r="AX464" s="2"/>
      <c r="AY464" s="2"/>
      <c r="AZ464" s="2"/>
      <c r="BA464" s="2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</row>
    <row r="465" spans="1:99" s="380" customFormat="1" x14ac:dyDescent="0.3">
      <c r="A465"/>
      <c r="B465" s="2"/>
      <c r="C465" s="2"/>
      <c r="D465" s="2"/>
      <c r="E465" s="279"/>
      <c r="F465" s="279"/>
      <c r="G465" s="279"/>
      <c r="H465" s="431"/>
      <c r="L465" s="391"/>
      <c r="R465" s="391"/>
      <c r="T465" s="392"/>
      <c r="U465" s="3"/>
      <c r="V465" s="3"/>
      <c r="W465" s="3"/>
      <c r="X465" s="57"/>
      <c r="Y465" s="1"/>
      <c r="Z465"/>
      <c r="AA465"/>
      <c r="AB465"/>
      <c r="AC465"/>
      <c r="AD465" s="57"/>
      <c r="AE465" s="393"/>
      <c r="AF465" s="393"/>
      <c r="AG465"/>
      <c r="AH465"/>
      <c r="AI465" s="394"/>
      <c r="AJ465" s="394"/>
      <c r="AK465" s="394"/>
      <c r="AL465" s="2"/>
      <c r="AM465" s="2"/>
      <c r="AN465"/>
      <c r="AO465"/>
      <c r="AP465" s="394"/>
      <c r="AQ465" s="394"/>
      <c r="AR465" s="175"/>
      <c r="AS465" s="2"/>
      <c r="AT465" s="2"/>
      <c r="AU465"/>
      <c r="AV465" s="2"/>
      <c r="AW465" s="2"/>
      <c r="AX465" s="2"/>
      <c r="AY465" s="2"/>
      <c r="AZ465" s="2"/>
      <c r="BA465" s="2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</row>
    <row r="466" spans="1:99" s="380" customFormat="1" x14ac:dyDescent="0.3">
      <c r="A466"/>
      <c r="B466" s="2"/>
      <c r="C466" s="2"/>
      <c r="D466" s="2"/>
      <c r="E466" s="279"/>
      <c r="F466" s="279"/>
      <c r="G466" s="279"/>
      <c r="H466" s="431"/>
      <c r="L466" s="391"/>
      <c r="R466" s="391"/>
      <c r="T466" s="392"/>
      <c r="U466" s="3"/>
      <c r="V466" s="3"/>
      <c r="W466" s="3"/>
      <c r="X466" s="57"/>
      <c r="Y466" s="1"/>
      <c r="Z466"/>
      <c r="AA466"/>
      <c r="AB466"/>
      <c r="AC466"/>
      <c r="AD466" s="57"/>
      <c r="AE466" s="393"/>
      <c r="AF466" s="393"/>
      <c r="AG466"/>
      <c r="AH466"/>
      <c r="AI466" s="394"/>
      <c r="AJ466" s="394"/>
      <c r="AK466" s="394"/>
      <c r="AL466" s="2"/>
      <c r="AM466" s="2"/>
      <c r="AN466"/>
      <c r="AO466"/>
      <c r="AP466" s="394"/>
      <c r="AQ466" s="394"/>
      <c r="AR466" s="175"/>
      <c r="AS466" s="2"/>
      <c r="AT466" s="2"/>
      <c r="AU466"/>
      <c r="AV466" s="2"/>
      <c r="AW466" s="2"/>
      <c r="AX466" s="2"/>
      <c r="AY466" s="2"/>
      <c r="AZ466" s="2"/>
      <c r="BA466" s="2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</row>
    <row r="467" spans="1:99" s="380" customFormat="1" x14ac:dyDescent="0.3">
      <c r="A467"/>
      <c r="B467" s="2"/>
      <c r="C467" s="2"/>
      <c r="D467" s="2"/>
      <c r="E467" s="279"/>
      <c r="F467" s="279"/>
      <c r="G467" s="279"/>
      <c r="H467" s="431"/>
      <c r="L467" s="391"/>
      <c r="R467" s="391"/>
      <c r="T467" s="392"/>
      <c r="U467" s="3"/>
      <c r="V467" s="3"/>
      <c r="W467" s="3"/>
      <c r="X467" s="57"/>
      <c r="Y467" s="1"/>
      <c r="Z467"/>
      <c r="AA467"/>
      <c r="AB467"/>
      <c r="AC467"/>
      <c r="AD467" s="57"/>
      <c r="AE467" s="393"/>
      <c r="AF467" s="393"/>
      <c r="AG467"/>
      <c r="AH467"/>
      <c r="AI467" s="394"/>
      <c r="AJ467" s="394"/>
      <c r="AK467" s="394"/>
      <c r="AL467" s="2"/>
      <c r="AM467" s="2"/>
      <c r="AN467"/>
      <c r="AO467"/>
      <c r="AP467" s="394"/>
      <c r="AQ467" s="394"/>
      <c r="AR467" s="175"/>
      <c r="AS467" s="2"/>
      <c r="AT467" s="2"/>
      <c r="AU467"/>
      <c r="AV467" s="2"/>
      <c r="AW467" s="2"/>
      <c r="AX467" s="2"/>
      <c r="AY467" s="2"/>
      <c r="AZ467" s="2"/>
      <c r="BA467" s="2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</row>
    <row r="468" spans="1:99" s="380" customFormat="1" x14ac:dyDescent="0.3">
      <c r="A468"/>
      <c r="B468" s="2"/>
      <c r="C468" s="2"/>
      <c r="D468" s="2"/>
      <c r="E468" s="279"/>
      <c r="F468" s="279"/>
      <c r="G468" s="279"/>
      <c r="H468" s="431"/>
      <c r="L468" s="391"/>
      <c r="R468" s="391"/>
      <c r="T468" s="392"/>
      <c r="U468" s="3"/>
      <c r="V468" s="3"/>
      <c r="W468" s="3"/>
      <c r="X468" s="57"/>
      <c r="Y468" s="1"/>
      <c r="Z468"/>
      <c r="AA468"/>
      <c r="AB468"/>
      <c r="AC468"/>
      <c r="AD468" s="57"/>
      <c r="AE468" s="393"/>
      <c r="AF468" s="393"/>
      <c r="AG468"/>
      <c r="AH468"/>
      <c r="AI468" s="394"/>
      <c r="AJ468" s="394"/>
      <c r="AK468" s="394"/>
      <c r="AL468" s="2"/>
      <c r="AM468" s="2"/>
      <c r="AN468"/>
      <c r="AO468"/>
      <c r="AP468" s="394"/>
      <c r="AQ468" s="394"/>
      <c r="AR468" s="175"/>
      <c r="AS468" s="2"/>
      <c r="AT468" s="2"/>
      <c r="AU468"/>
      <c r="AV468" s="2"/>
      <c r="AW468" s="2"/>
      <c r="AX468" s="2"/>
      <c r="AY468" s="2"/>
      <c r="AZ468" s="2"/>
      <c r="BA468" s="2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</row>
    <row r="469" spans="1:99" s="380" customFormat="1" x14ac:dyDescent="0.3">
      <c r="A469"/>
      <c r="B469" s="2"/>
      <c r="C469" s="2"/>
      <c r="D469" s="2"/>
      <c r="E469" s="279"/>
      <c r="F469" s="279"/>
      <c r="G469" s="279"/>
      <c r="H469" s="431"/>
      <c r="L469" s="391"/>
      <c r="R469" s="391"/>
      <c r="T469" s="392"/>
      <c r="U469" s="3"/>
      <c r="V469" s="3"/>
      <c r="W469" s="3"/>
      <c r="X469" s="57"/>
      <c r="Y469" s="1"/>
      <c r="Z469"/>
      <c r="AA469"/>
      <c r="AB469"/>
      <c r="AC469"/>
      <c r="AD469" s="57"/>
      <c r="AE469" s="393"/>
      <c r="AF469" s="393"/>
      <c r="AG469"/>
      <c r="AH469"/>
      <c r="AI469" s="394"/>
      <c r="AJ469" s="394"/>
      <c r="AK469" s="394"/>
      <c r="AL469" s="2"/>
      <c r="AM469" s="2"/>
      <c r="AN469"/>
      <c r="AO469"/>
      <c r="AP469" s="394"/>
      <c r="AQ469" s="394"/>
      <c r="AR469" s="175"/>
      <c r="AS469" s="2"/>
      <c r="AT469" s="2"/>
      <c r="AU469"/>
      <c r="AV469" s="2"/>
      <c r="AW469" s="2"/>
      <c r="AX469" s="2"/>
      <c r="AY469" s="2"/>
      <c r="AZ469" s="2"/>
      <c r="BA469" s="2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</row>
    <row r="470" spans="1:99" s="380" customFormat="1" x14ac:dyDescent="0.3">
      <c r="A470"/>
      <c r="B470" s="2"/>
      <c r="C470" s="2"/>
      <c r="D470" s="2"/>
      <c r="E470" s="279"/>
      <c r="F470" s="279"/>
      <c r="G470" s="279"/>
      <c r="H470" s="431"/>
      <c r="L470" s="391"/>
      <c r="R470" s="391"/>
      <c r="T470" s="392"/>
      <c r="U470" s="3"/>
      <c r="V470" s="3"/>
      <c r="W470" s="3"/>
      <c r="X470" s="57"/>
      <c r="Y470" s="1"/>
      <c r="Z470"/>
      <c r="AA470"/>
      <c r="AB470"/>
      <c r="AC470"/>
      <c r="AD470" s="57"/>
      <c r="AE470" s="393"/>
      <c r="AF470" s="393"/>
      <c r="AG470"/>
      <c r="AH470"/>
      <c r="AI470" s="394"/>
      <c r="AJ470" s="394"/>
      <c r="AK470" s="394"/>
      <c r="AL470" s="2"/>
      <c r="AM470" s="2"/>
      <c r="AN470"/>
      <c r="AO470"/>
      <c r="AP470" s="394"/>
      <c r="AQ470" s="394"/>
      <c r="AR470" s="175"/>
      <c r="AS470" s="2"/>
      <c r="AT470" s="2"/>
      <c r="AU470"/>
      <c r="AV470" s="2"/>
      <c r="AW470" s="2"/>
      <c r="AX470" s="2"/>
      <c r="AY470" s="2"/>
      <c r="AZ470" s="2"/>
      <c r="BA470" s="2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</row>
    <row r="471" spans="1:99" s="380" customFormat="1" x14ac:dyDescent="0.3">
      <c r="A471"/>
      <c r="B471" s="2"/>
      <c r="C471" s="2"/>
      <c r="D471" s="2"/>
      <c r="E471" s="279"/>
      <c r="F471" s="279"/>
      <c r="G471" s="279"/>
      <c r="H471" s="431"/>
      <c r="L471" s="391"/>
      <c r="R471" s="391"/>
      <c r="T471" s="392"/>
      <c r="U471" s="3"/>
      <c r="V471" s="3"/>
      <c r="W471" s="3"/>
      <c r="X471" s="57"/>
      <c r="Y471" s="1"/>
      <c r="Z471"/>
      <c r="AA471"/>
      <c r="AB471"/>
      <c r="AC471"/>
      <c r="AD471" s="57"/>
      <c r="AE471" s="393"/>
      <c r="AF471" s="393"/>
      <c r="AG471"/>
      <c r="AH471"/>
      <c r="AI471" s="394"/>
      <c r="AJ471" s="394"/>
      <c r="AK471" s="394"/>
      <c r="AL471" s="2"/>
      <c r="AM471" s="2"/>
      <c r="AN471"/>
      <c r="AO471"/>
      <c r="AP471" s="394"/>
      <c r="AQ471" s="394"/>
      <c r="AR471" s="175"/>
      <c r="AS471" s="2"/>
      <c r="AT471" s="2"/>
      <c r="AU471"/>
      <c r="AV471" s="2"/>
      <c r="AW471" s="2"/>
      <c r="AX471" s="2"/>
      <c r="AY471" s="2"/>
      <c r="AZ471" s="2"/>
      <c r="BA471" s="2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</row>
    <row r="472" spans="1:99" s="380" customFormat="1" x14ac:dyDescent="0.3">
      <c r="A472"/>
      <c r="B472" s="2"/>
      <c r="C472" s="2"/>
      <c r="D472" s="2"/>
      <c r="E472" s="279"/>
      <c r="F472" s="279"/>
      <c r="G472" s="279"/>
      <c r="H472" s="431"/>
      <c r="L472" s="391"/>
      <c r="R472" s="391"/>
      <c r="T472" s="392"/>
      <c r="U472" s="3"/>
      <c r="V472" s="3"/>
      <c r="W472" s="3"/>
      <c r="X472" s="57"/>
      <c r="Y472" s="1"/>
      <c r="Z472"/>
      <c r="AA472"/>
      <c r="AB472"/>
      <c r="AC472"/>
      <c r="AD472" s="57"/>
      <c r="AE472" s="393"/>
      <c r="AF472" s="393"/>
      <c r="AG472"/>
      <c r="AH472"/>
      <c r="AI472" s="394"/>
      <c r="AJ472" s="394"/>
      <c r="AK472" s="394"/>
      <c r="AL472" s="2"/>
      <c r="AM472" s="2"/>
      <c r="AN472"/>
      <c r="AO472"/>
      <c r="AP472" s="394"/>
      <c r="AQ472" s="394"/>
      <c r="AR472" s="175"/>
      <c r="AS472" s="2"/>
      <c r="AT472" s="2"/>
      <c r="AU472"/>
      <c r="AV472" s="2"/>
      <c r="AW472" s="2"/>
      <c r="AX472" s="2"/>
      <c r="AY472" s="2"/>
      <c r="AZ472" s="2"/>
      <c r="BA472" s="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</row>
    <row r="473" spans="1:99" s="380" customFormat="1" x14ac:dyDescent="0.3">
      <c r="A473"/>
      <c r="B473" s="2"/>
      <c r="C473" s="2"/>
      <c r="D473" s="2"/>
      <c r="E473" s="279"/>
      <c r="F473" s="279"/>
      <c r="G473" s="279"/>
      <c r="H473" s="431"/>
      <c r="L473" s="391"/>
      <c r="R473" s="391"/>
      <c r="T473" s="392"/>
      <c r="U473" s="3"/>
      <c r="V473" s="3"/>
      <c r="W473" s="3"/>
      <c r="X473" s="57"/>
      <c r="Y473" s="1"/>
      <c r="Z473"/>
      <c r="AA473"/>
      <c r="AB473"/>
      <c r="AC473"/>
      <c r="AD473" s="57"/>
      <c r="AE473" s="393"/>
      <c r="AF473" s="393"/>
      <c r="AG473"/>
      <c r="AH473"/>
      <c r="AI473" s="394"/>
      <c r="AJ473" s="394"/>
      <c r="AK473" s="394"/>
      <c r="AL473" s="2"/>
      <c r="AM473" s="2"/>
      <c r="AN473"/>
      <c r="AO473"/>
      <c r="AP473" s="394"/>
      <c r="AQ473" s="394"/>
      <c r="AR473" s="175"/>
      <c r="AS473" s="2"/>
      <c r="AT473" s="2"/>
      <c r="AU473"/>
      <c r="AV473" s="2"/>
      <c r="AW473" s="2"/>
      <c r="AX473" s="2"/>
      <c r="AY473" s="2"/>
      <c r="AZ473" s="2"/>
      <c r="BA473" s="2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</row>
    <row r="474" spans="1:99" s="380" customFormat="1" x14ac:dyDescent="0.3">
      <c r="A474"/>
      <c r="B474" s="2"/>
      <c r="C474" s="2"/>
      <c r="D474" s="2"/>
      <c r="E474" s="279"/>
      <c r="F474" s="279"/>
      <c r="G474" s="279"/>
      <c r="H474" s="431"/>
      <c r="L474" s="391"/>
      <c r="R474" s="391"/>
      <c r="T474" s="392"/>
      <c r="U474" s="3"/>
      <c r="V474" s="3"/>
      <c r="W474" s="3"/>
      <c r="X474" s="57"/>
      <c r="Y474" s="1"/>
      <c r="Z474"/>
      <c r="AA474"/>
      <c r="AB474"/>
      <c r="AC474"/>
      <c r="AD474" s="57"/>
      <c r="AE474" s="393"/>
      <c r="AF474" s="393"/>
      <c r="AG474"/>
      <c r="AH474"/>
      <c r="AI474" s="394"/>
      <c r="AJ474" s="394"/>
      <c r="AK474" s="394"/>
      <c r="AL474" s="2"/>
      <c r="AM474" s="2"/>
      <c r="AN474"/>
      <c r="AO474"/>
      <c r="AP474" s="394"/>
      <c r="AQ474" s="394"/>
      <c r="AR474" s="175"/>
      <c r="AS474" s="2"/>
      <c r="AT474" s="2"/>
      <c r="AU474"/>
      <c r="AV474" s="2"/>
      <c r="AW474" s="2"/>
      <c r="AX474" s="2"/>
      <c r="AY474" s="2"/>
      <c r="AZ474" s="2"/>
      <c r="BA474" s="2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</row>
    <row r="475" spans="1:99" s="380" customFormat="1" x14ac:dyDescent="0.3">
      <c r="A475"/>
      <c r="B475" s="2"/>
      <c r="C475" s="2"/>
      <c r="D475" s="2"/>
      <c r="E475" s="279"/>
      <c r="F475" s="279"/>
      <c r="G475" s="279"/>
      <c r="H475" s="431"/>
      <c r="L475" s="391"/>
      <c r="R475" s="391"/>
      <c r="T475" s="392"/>
      <c r="U475" s="3"/>
      <c r="V475" s="3"/>
      <c r="W475" s="3"/>
      <c r="X475" s="57"/>
      <c r="Y475" s="1"/>
      <c r="Z475"/>
      <c r="AA475"/>
      <c r="AB475"/>
      <c r="AC475"/>
      <c r="AD475" s="57"/>
      <c r="AE475" s="393"/>
      <c r="AF475" s="393"/>
      <c r="AG475"/>
      <c r="AH475"/>
      <c r="AI475" s="394"/>
      <c r="AJ475" s="394"/>
      <c r="AK475" s="394"/>
      <c r="AL475" s="2"/>
      <c r="AM475" s="2"/>
      <c r="AN475"/>
      <c r="AO475"/>
      <c r="AP475" s="394"/>
      <c r="AQ475" s="394"/>
      <c r="AR475" s="175"/>
      <c r="AS475" s="2"/>
      <c r="AT475" s="2"/>
      <c r="AU475"/>
      <c r="AV475" s="2"/>
      <c r="AW475" s="2"/>
      <c r="AX475" s="2"/>
      <c r="AY475" s="2"/>
      <c r="AZ475" s="2"/>
      <c r="BA475" s="2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</row>
    <row r="476" spans="1:99" s="380" customFormat="1" x14ac:dyDescent="0.3">
      <c r="A476"/>
      <c r="B476" s="2"/>
      <c r="C476" s="2"/>
      <c r="D476" s="2"/>
      <c r="E476" s="279"/>
      <c r="F476" s="279"/>
      <c r="G476" s="279"/>
      <c r="H476" s="431"/>
      <c r="L476" s="391"/>
      <c r="R476" s="391"/>
      <c r="T476" s="392"/>
      <c r="U476" s="3"/>
      <c r="V476" s="3"/>
      <c r="W476" s="3"/>
      <c r="X476" s="57"/>
      <c r="Y476" s="1"/>
      <c r="Z476"/>
      <c r="AA476"/>
      <c r="AB476"/>
      <c r="AC476"/>
      <c r="AD476" s="57"/>
      <c r="AE476" s="393"/>
      <c r="AF476" s="393"/>
      <c r="AG476"/>
      <c r="AH476"/>
      <c r="AI476" s="394"/>
      <c r="AJ476" s="394"/>
      <c r="AK476" s="394"/>
      <c r="AL476" s="2"/>
      <c r="AM476" s="2"/>
      <c r="AN476"/>
      <c r="AO476"/>
      <c r="AP476" s="394"/>
      <c r="AQ476" s="394"/>
      <c r="AR476" s="175"/>
      <c r="AS476" s="2"/>
      <c r="AT476" s="2"/>
      <c r="AU476"/>
      <c r="AV476" s="2"/>
      <c r="AW476" s="2"/>
      <c r="AX476" s="2"/>
      <c r="AY476" s="2"/>
      <c r="AZ476" s="2"/>
      <c r="BA476" s="2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</row>
    <row r="477" spans="1:99" s="380" customFormat="1" x14ac:dyDescent="0.3">
      <c r="A477"/>
      <c r="B477" s="2"/>
      <c r="C477" s="2"/>
      <c r="D477" s="2"/>
      <c r="E477" s="279"/>
      <c r="F477" s="279"/>
      <c r="G477" s="279"/>
      <c r="H477" s="431"/>
      <c r="L477" s="391"/>
      <c r="R477" s="391"/>
      <c r="T477" s="392"/>
      <c r="U477" s="3"/>
      <c r="V477" s="3"/>
      <c r="W477" s="3"/>
      <c r="X477" s="57"/>
      <c r="Y477" s="1"/>
      <c r="Z477"/>
      <c r="AA477"/>
      <c r="AB477"/>
      <c r="AC477"/>
      <c r="AD477" s="57"/>
      <c r="AE477" s="393"/>
      <c r="AF477" s="393"/>
      <c r="AG477"/>
      <c r="AH477"/>
      <c r="AI477" s="394"/>
      <c r="AJ477" s="394"/>
      <c r="AK477" s="394"/>
      <c r="AL477" s="2"/>
      <c r="AM477" s="2"/>
      <c r="AN477"/>
      <c r="AO477"/>
      <c r="AP477" s="394"/>
      <c r="AQ477" s="394"/>
      <c r="AR477" s="175"/>
      <c r="AS477" s="2"/>
      <c r="AT477" s="2"/>
      <c r="AU477"/>
      <c r="AV477" s="2"/>
      <c r="AW477" s="2"/>
      <c r="AX477" s="2"/>
      <c r="AY477" s="2"/>
      <c r="AZ477" s="2"/>
      <c r="BA477" s="2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</row>
    <row r="478" spans="1:99" s="380" customFormat="1" x14ac:dyDescent="0.3">
      <c r="A478"/>
      <c r="B478" s="2"/>
      <c r="C478" s="2"/>
      <c r="D478" s="2"/>
      <c r="E478" s="279"/>
      <c r="F478" s="279"/>
      <c r="G478" s="279"/>
      <c r="H478" s="431"/>
      <c r="L478" s="391"/>
      <c r="R478" s="391"/>
      <c r="T478" s="392"/>
      <c r="U478" s="3"/>
      <c r="V478" s="3"/>
      <c r="W478" s="3"/>
      <c r="X478" s="57"/>
      <c r="Y478" s="1"/>
      <c r="Z478"/>
      <c r="AA478"/>
      <c r="AB478"/>
      <c r="AC478"/>
      <c r="AD478" s="57"/>
      <c r="AE478" s="393"/>
      <c r="AF478" s="393"/>
      <c r="AG478"/>
      <c r="AH478"/>
      <c r="AI478" s="394"/>
      <c r="AJ478" s="394"/>
      <c r="AK478" s="394"/>
      <c r="AL478" s="2"/>
      <c r="AM478" s="2"/>
      <c r="AN478"/>
      <c r="AO478"/>
      <c r="AP478" s="394"/>
      <c r="AQ478" s="394"/>
      <c r="AR478" s="175"/>
      <c r="AS478" s="2"/>
      <c r="AT478" s="2"/>
      <c r="AU478"/>
      <c r="AV478" s="2"/>
      <c r="AW478" s="2"/>
      <c r="AX478" s="2"/>
      <c r="AY478" s="2"/>
      <c r="AZ478" s="2"/>
      <c r="BA478" s="2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</row>
    <row r="479" spans="1:99" s="380" customFormat="1" x14ac:dyDescent="0.3">
      <c r="A479"/>
      <c r="B479" s="2"/>
      <c r="C479" s="2"/>
      <c r="D479" s="2"/>
      <c r="E479" s="279"/>
      <c r="F479" s="279"/>
      <c r="G479" s="279"/>
      <c r="H479" s="431"/>
      <c r="L479" s="391"/>
      <c r="R479" s="391"/>
      <c r="T479" s="392"/>
      <c r="U479" s="3"/>
      <c r="V479" s="3"/>
      <c r="W479" s="3"/>
      <c r="X479" s="57"/>
      <c r="Y479" s="1"/>
      <c r="Z479"/>
      <c r="AA479"/>
      <c r="AB479"/>
      <c r="AC479"/>
      <c r="AD479" s="57"/>
      <c r="AE479" s="393"/>
      <c r="AF479" s="393"/>
      <c r="AG479"/>
      <c r="AH479"/>
      <c r="AI479" s="394"/>
      <c r="AJ479" s="394"/>
      <c r="AK479" s="394"/>
      <c r="AL479" s="2"/>
      <c r="AM479" s="2"/>
      <c r="AN479"/>
      <c r="AO479"/>
      <c r="AP479" s="394"/>
      <c r="AQ479" s="394"/>
      <c r="AR479" s="175"/>
      <c r="AS479" s="2"/>
      <c r="AT479" s="2"/>
      <c r="AU479"/>
      <c r="AV479" s="2"/>
      <c r="AW479" s="2"/>
      <c r="AX479" s="2"/>
      <c r="AY479" s="2"/>
      <c r="AZ479" s="2"/>
      <c r="BA479" s="2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</row>
    <row r="480" spans="1:99" s="380" customFormat="1" x14ac:dyDescent="0.3">
      <c r="A480"/>
      <c r="B480" s="2"/>
      <c r="C480" s="2"/>
      <c r="D480" s="2"/>
      <c r="E480" s="279"/>
      <c r="F480" s="279"/>
      <c r="G480" s="279"/>
      <c r="H480" s="431"/>
      <c r="L480" s="391"/>
      <c r="R480" s="391"/>
      <c r="T480" s="392"/>
      <c r="U480" s="3"/>
      <c r="V480" s="3"/>
      <c r="W480" s="3"/>
      <c r="X480" s="57"/>
      <c r="Y480" s="1"/>
      <c r="Z480"/>
      <c r="AA480"/>
      <c r="AB480"/>
      <c r="AC480"/>
      <c r="AD480" s="57"/>
      <c r="AE480" s="393"/>
      <c r="AF480" s="393"/>
      <c r="AG480"/>
      <c r="AH480"/>
      <c r="AI480" s="394"/>
      <c r="AJ480" s="394"/>
      <c r="AK480" s="394"/>
      <c r="AL480" s="2"/>
      <c r="AM480" s="2"/>
      <c r="AN480"/>
      <c r="AO480"/>
      <c r="AP480" s="394"/>
      <c r="AQ480" s="394"/>
      <c r="AR480" s="175"/>
      <c r="AS480" s="2"/>
      <c r="AT480" s="2"/>
      <c r="AU480"/>
      <c r="AV480" s="2"/>
      <c r="AW480" s="2"/>
      <c r="AX480" s="2"/>
      <c r="AY480" s="2"/>
      <c r="AZ480" s="2"/>
      <c r="BA480" s="2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</row>
    <row r="481" spans="1:99" s="380" customFormat="1" x14ac:dyDescent="0.3">
      <c r="A481"/>
      <c r="B481" s="2"/>
      <c r="C481" s="2"/>
      <c r="D481" s="2"/>
      <c r="E481" s="279"/>
      <c r="F481" s="279"/>
      <c r="G481" s="279"/>
      <c r="H481" s="431"/>
      <c r="L481" s="391"/>
      <c r="R481" s="391"/>
      <c r="T481" s="392"/>
      <c r="U481" s="3"/>
      <c r="V481" s="3"/>
      <c r="W481" s="3"/>
      <c r="X481" s="57"/>
      <c r="Y481" s="1"/>
      <c r="Z481"/>
      <c r="AA481"/>
      <c r="AB481"/>
      <c r="AC481"/>
      <c r="AD481" s="57"/>
      <c r="AE481" s="393"/>
      <c r="AF481" s="393"/>
      <c r="AG481"/>
      <c r="AH481"/>
      <c r="AI481" s="394"/>
      <c r="AJ481" s="394"/>
      <c r="AK481" s="394"/>
      <c r="AL481" s="2"/>
      <c r="AM481" s="2"/>
      <c r="AN481"/>
      <c r="AO481"/>
      <c r="AP481" s="394"/>
      <c r="AQ481" s="394"/>
      <c r="AR481" s="175"/>
      <c r="AS481" s="2"/>
      <c r="AT481" s="2"/>
      <c r="AU481"/>
      <c r="AV481" s="2"/>
      <c r="AW481" s="2"/>
      <c r="AX481" s="2"/>
      <c r="AY481" s="2"/>
      <c r="AZ481" s="2"/>
      <c r="BA481" s="2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</row>
    <row r="482" spans="1:99" s="380" customFormat="1" x14ac:dyDescent="0.3">
      <c r="A482"/>
      <c r="B482" s="2"/>
      <c r="C482" s="2"/>
      <c r="D482" s="2"/>
      <c r="E482" s="279"/>
      <c r="F482" s="279"/>
      <c r="G482" s="279"/>
      <c r="H482" s="431"/>
      <c r="L482" s="391"/>
      <c r="R482" s="391"/>
      <c r="T482" s="392"/>
      <c r="U482" s="3"/>
      <c r="V482" s="3"/>
      <c r="W482" s="3"/>
      <c r="X482" s="57"/>
      <c r="Y482" s="1"/>
      <c r="Z482"/>
      <c r="AA482"/>
      <c r="AB482"/>
      <c r="AC482"/>
      <c r="AD482" s="57"/>
      <c r="AE482" s="393"/>
      <c r="AF482" s="393"/>
      <c r="AG482"/>
      <c r="AH482"/>
      <c r="AI482" s="394"/>
      <c r="AJ482" s="394"/>
      <c r="AK482" s="394"/>
      <c r="AL482" s="2"/>
      <c r="AM482" s="2"/>
      <c r="AN482"/>
      <c r="AO482"/>
      <c r="AP482" s="394"/>
      <c r="AQ482" s="394"/>
      <c r="AR482" s="175"/>
      <c r="AS482" s="2"/>
      <c r="AT482" s="2"/>
      <c r="AU482"/>
      <c r="AV482" s="2"/>
      <c r="AW482" s="2"/>
      <c r="AX482" s="2"/>
      <c r="AY482" s="2"/>
      <c r="AZ482" s="2"/>
      <c r="BA482" s="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</row>
    <row r="483" spans="1:99" s="380" customFormat="1" x14ac:dyDescent="0.3">
      <c r="A483"/>
      <c r="B483" s="2"/>
      <c r="C483" s="2"/>
      <c r="D483" s="2"/>
      <c r="E483" s="279"/>
      <c r="F483" s="279"/>
      <c r="G483" s="279"/>
      <c r="H483" s="431"/>
      <c r="L483" s="391"/>
      <c r="R483" s="391"/>
      <c r="T483" s="392"/>
      <c r="U483" s="3"/>
      <c r="V483" s="3"/>
      <c r="W483" s="3"/>
      <c r="X483" s="57"/>
      <c r="Y483" s="1"/>
      <c r="Z483"/>
      <c r="AA483"/>
      <c r="AB483"/>
      <c r="AC483"/>
      <c r="AD483" s="57"/>
      <c r="AE483" s="393"/>
      <c r="AF483" s="393"/>
      <c r="AG483"/>
      <c r="AH483"/>
      <c r="AI483" s="394"/>
      <c r="AJ483" s="394"/>
      <c r="AK483" s="394"/>
      <c r="AL483" s="2"/>
      <c r="AM483" s="2"/>
      <c r="AN483"/>
      <c r="AO483"/>
      <c r="AP483" s="394"/>
      <c r="AQ483" s="394"/>
      <c r="AR483" s="175"/>
      <c r="AS483" s="2"/>
      <c r="AT483" s="2"/>
      <c r="AU483"/>
      <c r="AV483" s="2"/>
      <c r="AW483" s="2"/>
      <c r="AX483" s="2"/>
      <c r="AY483" s="2"/>
      <c r="AZ483" s="2"/>
      <c r="BA483" s="2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</row>
    <row r="484" spans="1:99" s="380" customFormat="1" x14ac:dyDescent="0.3">
      <c r="A484"/>
      <c r="B484" s="2"/>
      <c r="C484" s="2"/>
      <c r="D484" s="2"/>
      <c r="E484" s="279"/>
      <c r="F484" s="279"/>
      <c r="G484" s="279"/>
      <c r="H484" s="431"/>
      <c r="L484" s="391"/>
      <c r="R484" s="391"/>
      <c r="T484" s="392"/>
      <c r="U484" s="3"/>
      <c r="V484" s="3"/>
      <c r="W484" s="3"/>
      <c r="X484" s="57"/>
      <c r="Y484" s="1"/>
      <c r="Z484"/>
      <c r="AA484"/>
      <c r="AB484"/>
      <c r="AC484"/>
      <c r="AD484" s="57"/>
      <c r="AE484" s="393"/>
      <c r="AF484" s="393"/>
      <c r="AG484"/>
      <c r="AH484"/>
      <c r="AI484" s="394"/>
      <c r="AJ484" s="394"/>
      <c r="AK484" s="394"/>
      <c r="AL484" s="2"/>
      <c r="AM484" s="2"/>
      <c r="AN484"/>
      <c r="AO484"/>
      <c r="AP484" s="394"/>
      <c r="AQ484" s="394"/>
      <c r="AR484" s="175"/>
      <c r="AS484" s="2"/>
      <c r="AT484" s="2"/>
      <c r="AU484"/>
      <c r="AV484" s="2"/>
      <c r="AW484" s="2"/>
      <c r="AX484" s="2"/>
      <c r="AY484" s="2"/>
      <c r="AZ484" s="2"/>
      <c r="BA484" s="2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</row>
    <row r="485" spans="1:99" s="380" customFormat="1" x14ac:dyDescent="0.3">
      <c r="A485"/>
      <c r="B485" s="2"/>
      <c r="C485" s="2"/>
      <c r="D485" s="2"/>
      <c r="E485" s="279"/>
      <c r="F485" s="279"/>
      <c r="G485" s="279"/>
      <c r="H485" s="431"/>
      <c r="L485" s="391"/>
      <c r="R485" s="391"/>
      <c r="T485" s="392"/>
      <c r="U485" s="3"/>
      <c r="V485" s="3"/>
      <c r="W485" s="3"/>
      <c r="X485" s="57"/>
      <c r="Y485" s="1"/>
      <c r="Z485"/>
      <c r="AA485"/>
      <c r="AB485"/>
      <c r="AC485"/>
      <c r="AD485" s="57"/>
      <c r="AE485" s="393"/>
      <c r="AF485" s="393"/>
      <c r="AG485"/>
      <c r="AH485"/>
      <c r="AI485" s="394"/>
      <c r="AJ485" s="394"/>
      <c r="AK485" s="394"/>
      <c r="AL485" s="2"/>
      <c r="AM485" s="2"/>
      <c r="AN485"/>
      <c r="AO485"/>
      <c r="AP485" s="394"/>
      <c r="AQ485" s="394"/>
      <c r="AR485" s="175"/>
      <c r="AS485" s="2"/>
      <c r="AT485" s="2"/>
      <c r="AU485"/>
      <c r="AV485" s="2"/>
      <c r="AW485" s="2"/>
      <c r="AX485" s="2"/>
      <c r="AY485" s="2"/>
      <c r="AZ485" s="2"/>
      <c r="BA485" s="2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</row>
    <row r="486" spans="1:99" s="380" customFormat="1" x14ac:dyDescent="0.3">
      <c r="A486"/>
      <c r="B486" s="2"/>
      <c r="C486" s="2"/>
      <c r="D486" s="2"/>
      <c r="E486" s="279"/>
      <c r="F486" s="279"/>
      <c r="G486" s="279"/>
      <c r="H486" s="431"/>
      <c r="L486" s="391"/>
      <c r="R486" s="391"/>
      <c r="T486" s="392"/>
      <c r="U486" s="3"/>
      <c r="V486" s="3"/>
      <c r="W486" s="3"/>
      <c r="X486" s="57"/>
      <c r="Y486" s="1"/>
      <c r="Z486"/>
      <c r="AA486"/>
      <c r="AB486"/>
      <c r="AC486"/>
      <c r="AD486" s="57"/>
      <c r="AE486" s="393"/>
      <c r="AF486" s="393"/>
      <c r="AG486"/>
      <c r="AH486"/>
      <c r="AI486" s="394"/>
      <c r="AJ486" s="394"/>
      <c r="AK486" s="394"/>
      <c r="AL486" s="2"/>
      <c r="AM486" s="2"/>
      <c r="AN486"/>
      <c r="AO486"/>
      <c r="AP486" s="394"/>
      <c r="AQ486" s="394"/>
      <c r="AR486" s="175"/>
      <c r="AS486" s="2"/>
      <c r="AT486" s="2"/>
      <c r="AU486"/>
      <c r="AV486" s="2"/>
      <c r="AW486" s="2"/>
      <c r="AX486" s="2"/>
      <c r="AY486" s="2"/>
      <c r="AZ486" s="2"/>
      <c r="BA486" s="2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</row>
    <row r="487" spans="1:99" s="380" customFormat="1" x14ac:dyDescent="0.3">
      <c r="A487"/>
      <c r="B487" s="2"/>
      <c r="C487" s="2"/>
      <c r="D487" s="2"/>
      <c r="E487" s="279"/>
      <c r="F487" s="279"/>
      <c r="G487" s="279"/>
      <c r="H487" s="432"/>
      <c r="L487" s="391"/>
      <c r="R487" s="391"/>
      <c r="T487" s="392"/>
      <c r="U487" s="3"/>
      <c r="V487" s="3"/>
      <c r="W487" s="3"/>
      <c r="X487" s="57"/>
      <c r="Y487" s="1"/>
      <c r="Z487"/>
      <c r="AA487"/>
      <c r="AB487"/>
      <c r="AC487"/>
      <c r="AD487" s="57"/>
      <c r="AE487" s="393"/>
      <c r="AF487" s="393"/>
      <c r="AG487"/>
      <c r="AH487"/>
      <c r="AI487" s="394"/>
      <c r="AJ487" s="394"/>
      <c r="AK487" s="394"/>
      <c r="AL487" s="2"/>
      <c r="AM487" s="2"/>
      <c r="AN487"/>
      <c r="AO487"/>
      <c r="AP487" s="394"/>
      <c r="AQ487" s="394"/>
      <c r="AR487" s="175"/>
      <c r="AS487" s="2"/>
      <c r="AT487" s="2"/>
      <c r="AU487"/>
      <c r="AV487" s="2"/>
      <c r="AW487" s="2"/>
      <c r="AX487" s="2"/>
      <c r="AY487" s="2"/>
      <c r="AZ487" s="2"/>
      <c r="BA487" s="2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</row>
    <row r="488" spans="1:99" s="380" customFormat="1" x14ac:dyDescent="0.3">
      <c r="A488"/>
      <c r="B488" s="2"/>
      <c r="C488" s="2"/>
      <c r="D488" s="2"/>
      <c r="E488" s="279"/>
      <c r="F488" s="279"/>
      <c r="G488" s="279"/>
      <c r="H488" s="432"/>
      <c r="L488" s="391"/>
      <c r="R488" s="391"/>
      <c r="T488" s="392"/>
      <c r="U488" s="3"/>
      <c r="V488" s="3"/>
      <c r="W488" s="3"/>
      <c r="X488" s="57"/>
      <c r="Y488" s="1"/>
      <c r="Z488"/>
      <c r="AA488"/>
      <c r="AB488"/>
      <c r="AC488"/>
      <c r="AD488" s="57"/>
      <c r="AE488" s="393"/>
      <c r="AF488" s="393"/>
      <c r="AG488"/>
      <c r="AH488"/>
      <c r="AI488" s="394"/>
      <c r="AJ488" s="394"/>
      <c r="AK488" s="394"/>
      <c r="AL488" s="2"/>
      <c r="AM488" s="2"/>
      <c r="AN488"/>
      <c r="AO488"/>
      <c r="AP488" s="394"/>
      <c r="AQ488" s="394"/>
      <c r="AR488" s="175"/>
      <c r="AS488" s="2"/>
      <c r="AT488" s="2"/>
      <c r="AU488"/>
      <c r="AV488" s="2"/>
      <c r="AW488" s="2"/>
      <c r="AX488" s="2"/>
      <c r="AY488" s="2"/>
      <c r="AZ488" s="2"/>
      <c r="BA488" s="2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</row>
    <row r="489" spans="1:99" s="380" customFormat="1" x14ac:dyDescent="0.3">
      <c r="A489"/>
      <c r="B489" s="2"/>
      <c r="C489" s="2"/>
      <c r="D489" s="2"/>
      <c r="E489" s="279"/>
      <c r="F489" s="279"/>
      <c r="G489" s="279"/>
      <c r="H489" s="432"/>
      <c r="L489" s="391"/>
      <c r="R489" s="391"/>
      <c r="T489" s="392"/>
      <c r="U489" s="3"/>
      <c r="V489" s="3"/>
      <c r="W489" s="3"/>
      <c r="X489" s="57"/>
      <c r="Y489" s="1"/>
      <c r="Z489"/>
      <c r="AA489"/>
      <c r="AB489"/>
      <c r="AC489"/>
      <c r="AD489" s="57"/>
      <c r="AE489" s="393"/>
      <c r="AF489" s="393"/>
      <c r="AG489"/>
      <c r="AH489"/>
      <c r="AI489" s="394"/>
      <c r="AJ489" s="394"/>
      <c r="AK489" s="394"/>
      <c r="AL489" s="2"/>
      <c r="AM489" s="2"/>
      <c r="AN489"/>
      <c r="AO489"/>
      <c r="AP489" s="394"/>
      <c r="AQ489" s="394"/>
      <c r="AR489" s="175"/>
      <c r="AS489" s="2"/>
      <c r="AT489" s="2"/>
      <c r="AU489"/>
      <c r="AV489" s="2"/>
      <c r="AW489" s="2"/>
      <c r="AX489" s="2"/>
      <c r="AY489" s="2"/>
      <c r="AZ489" s="2"/>
      <c r="BA489" s="2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</row>
    <row r="490" spans="1:99" s="380" customFormat="1" x14ac:dyDescent="0.3">
      <c r="A490"/>
      <c r="B490" s="2"/>
      <c r="C490" s="2"/>
      <c r="D490" s="2"/>
      <c r="E490" s="279"/>
      <c r="F490" s="279"/>
      <c r="G490" s="279"/>
      <c r="H490" s="432"/>
      <c r="L490" s="391"/>
      <c r="R490" s="391"/>
      <c r="T490" s="392"/>
      <c r="U490" s="3"/>
      <c r="V490" s="3"/>
      <c r="W490" s="3"/>
      <c r="X490" s="57"/>
      <c r="Y490" s="1"/>
      <c r="Z490"/>
      <c r="AA490"/>
      <c r="AB490"/>
      <c r="AC490"/>
      <c r="AD490" s="57"/>
      <c r="AE490" s="393"/>
      <c r="AF490" s="393"/>
      <c r="AG490"/>
      <c r="AH490"/>
      <c r="AI490" s="394"/>
      <c r="AJ490" s="394"/>
      <c r="AK490" s="394"/>
      <c r="AL490" s="2"/>
      <c r="AM490" s="2"/>
      <c r="AN490"/>
      <c r="AO490"/>
      <c r="AP490" s="394"/>
      <c r="AQ490" s="394"/>
      <c r="AR490" s="175"/>
      <c r="AS490" s="2"/>
      <c r="AT490" s="2"/>
      <c r="AU490"/>
      <c r="AV490" s="2"/>
      <c r="AW490" s="2"/>
      <c r="AX490" s="2"/>
      <c r="AY490" s="2"/>
      <c r="AZ490" s="2"/>
      <c r="BA490" s="2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</row>
    <row r="491" spans="1:99" s="380" customFormat="1" x14ac:dyDescent="0.3">
      <c r="A491"/>
      <c r="B491" s="2"/>
      <c r="C491" s="2"/>
      <c r="D491" s="2"/>
      <c r="E491" s="279"/>
      <c r="F491" s="279"/>
      <c r="G491" s="279"/>
      <c r="H491" s="432"/>
      <c r="L491" s="391"/>
      <c r="R491" s="391"/>
      <c r="T491" s="392"/>
      <c r="U491" s="3"/>
      <c r="V491" s="3"/>
      <c r="W491" s="3"/>
      <c r="X491" s="57"/>
      <c r="Y491" s="1"/>
      <c r="Z491"/>
      <c r="AA491"/>
      <c r="AB491"/>
      <c r="AC491"/>
      <c r="AD491" s="57"/>
      <c r="AE491" s="393"/>
      <c r="AF491" s="393"/>
      <c r="AG491"/>
      <c r="AH491"/>
      <c r="AI491" s="394"/>
      <c r="AJ491" s="394"/>
      <c r="AK491" s="394"/>
      <c r="AL491" s="2"/>
      <c r="AM491" s="2"/>
      <c r="AN491"/>
      <c r="AO491"/>
      <c r="AP491" s="394"/>
      <c r="AQ491" s="394"/>
      <c r="AR491" s="175"/>
      <c r="AS491" s="2"/>
      <c r="AT491" s="2"/>
      <c r="AU491"/>
      <c r="AV491" s="2"/>
      <c r="AW491" s="2"/>
      <c r="AX491" s="2"/>
      <c r="AY491" s="2"/>
      <c r="AZ491" s="2"/>
      <c r="BA491" s="2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</row>
    <row r="492" spans="1:99" s="380" customFormat="1" x14ac:dyDescent="0.3">
      <c r="A492"/>
      <c r="B492" s="2"/>
      <c r="C492" s="2"/>
      <c r="D492" s="2"/>
      <c r="E492" s="279"/>
      <c r="F492" s="279"/>
      <c r="G492" s="279"/>
      <c r="H492" s="432"/>
      <c r="L492" s="391"/>
      <c r="R492" s="391"/>
      <c r="T492" s="392"/>
      <c r="U492" s="3"/>
      <c r="V492" s="3"/>
      <c r="W492" s="3"/>
      <c r="X492" s="57"/>
      <c r="Y492" s="1"/>
      <c r="Z492"/>
      <c r="AA492"/>
      <c r="AB492"/>
      <c r="AC492"/>
      <c r="AD492" s="57"/>
      <c r="AE492" s="393"/>
      <c r="AF492" s="393"/>
      <c r="AG492"/>
      <c r="AH492"/>
      <c r="AI492" s="394"/>
      <c r="AJ492" s="394"/>
      <c r="AK492" s="394"/>
      <c r="AL492" s="2"/>
      <c r="AM492" s="2"/>
      <c r="AN492"/>
      <c r="AO492"/>
      <c r="AP492" s="394"/>
      <c r="AQ492" s="394"/>
      <c r="AR492" s="175"/>
      <c r="AS492" s="2"/>
      <c r="AT492" s="2"/>
      <c r="AU492"/>
      <c r="AV492" s="2"/>
      <c r="AW492" s="2"/>
      <c r="AX492" s="2"/>
      <c r="AY492" s="2"/>
      <c r="AZ492" s="2"/>
      <c r="BA492" s="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</row>
    <row r="493" spans="1:99" s="380" customFormat="1" x14ac:dyDescent="0.3">
      <c r="A493"/>
      <c r="B493" s="2"/>
      <c r="C493" s="2"/>
      <c r="D493" s="2"/>
      <c r="E493" s="279"/>
      <c r="F493" s="279"/>
      <c r="G493" s="279"/>
      <c r="H493" s="432"/>
      <c r="L493" s="391"/>
      <c r="R493" s="391"/>
      <c r="T493" s="392"/>
      <c r="U493" s="3"/>
      <c r="V493" s="3"/>
      <c r="W493" s="3"/>
      <c r="X493" s="57"/>
      <c r="Y493" s="1"/>
      <c r="Z493"/>
      <c r="AA493"/>
      <c r="AB493"/>
      <c r="AC493"/>
      <c r="AD493" s="57"/>
      <c r="AE493" s="393"/>
      <c r="AF493" s="393"/>
      <c r="AG493"/>
      <c r="AH493"/>
      <c r="AI493" s="394"/>
      <c r="AJ493" s="394"/>
      <c r="AK493" s="394"/>
      <c r="AL493" s="2"/>
      <c r="AM493" s="2"/>
      <c r="AN493"/>
      <c r="AO493"/>
      <c r="AP493" s="394"/>
      <c r="AQ493" s="394"/>
      <c r="AR493" s="175"/>
      <c r="AS493" s="2"/>
      <c r="AT493" s="2"/>
      <c r="AU493"/>
      <c r="AV493" s="2"/>
      <c r="AW493" s="2"/>
      <c r="AX493" s="2"/>
      <c r="AY493" s="2"/>
      <c r="AZ493" s="2"/>
      <c r="BA493" s="2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</row>
    <row r="494" spans="1:99" s="380" customFormat="1" x14ac:dyDescent="0.3">
      <c r="A494"/>
      <c r="B494" s="2"/>
      <c r="C494" s="2"/>
      <c r="D494" s="2"/>
      <c r="E494" s="279"/>
      <c r="F494" s="279"/>
      <c r="G494" s="279"/>
      <c r="H494" s="432"/>
      <c r="L494" s="391"/>
      <c r="R494" s="391"/>
      <c r="T494" s="392"/>
      <c r="U494" s="3"/>
      <c r="V494" s="3"/>
      <c r="W494" s="3"/>
      <c r="X494" s="57"/>
      <c r="Y494" s="1"/>
      <c r="Z494"/>
      <c r="AA494"/>
      <c r="AB494"/>
      <c r="AC494"/>
      <c r="AD494" s="57"/>
      <c r="AE494" s="393"/>
      <c r="AF494" s="393"/>
      <c r="AG494"/>
      <c r="AH494"/>
      <c r="AI494" s="394"/>
      <c r="AJ494" s="394"/>
      <c r="AK494" s="394"/>
      <c r="AL494" s="2"/>
      <c r="AM494" s="2"/>
      <c r="AN494"/>
      <c r="AO494"/>
      <c r="AP494" s="394"/>
      <c r="AQ494" s="394"/>
      <c r="AR494" s="175"/>
      <c r="AS494" s="2"/>
      <c r="AT494" s="2"/>
      <c r="AU494"/>
      <c r="AV494" s="2"/>
      <c r="AW494" s="2"/>
      <c r="AX494" s="2"/>
      <c r="AY494" s="2"/>
      <c r="AZ494" s="2"/>
      <c r="BA494" s="2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</row>
    <row r="495" spans="1:99" s="380" customFormat="1" x14ac:dyDescent="0.3">
      <c r="A495"/>
      <c r="B495" s="2"/>
      <c r="C495" s="2"/>
      <c r="D495" s="2"/>
      <c r="E495" s="279"/>
      <c r="F495" s="279"/>
      <c r="G495" s="279"/>
      <c r="H495" s="432"/>
      <c r="L495" s="391"/>
      <c r="R495" s="391"/>
      <c r="T495" s="392"/>
      <c r="U495" s="3"/>
      <c r="V495" s="3"/>
      <c r="W495" s="3"/>
      <c r="X495" s="57"/>
      <c r="Y495" s="1"/>
      <c r="Z495"/>
      <c r="AA495"/>
      <c r="AB495"/>
      <c r="AC495"/>
      <c r="AD495" s="57"/>
      <c r="AE495" s="393"/>
      <c r="AF495" s="393"/>
      <c r="AG495"/>
      <c r="AH495"/>
      <c r="AI495" s="394"/>
      <c r="AJ495" s="394"/>
      <c r="AK495" s="394"/>
      <c r="AL495" s="2"/>
      <c r="AM495" s="2"/>
      <c r="AN495"/>
      <c r="AO495"/>
      <c r="AP495" s="394"/>
      <c r="AQ495" s="394"/>
      <c r="AR495" s="175"/>
      <c r="AS495" s="2"/>
      <c r="AT495" s="2"/>
      <c r="AU495"/>
      <c r="AV495" s="2"/>
      <c r="AW495" s="2"/>
      <c r="AX495" s="2"/>
      <c r="AY495" s="2"/>
      <c r="AZ495" s="2"/>
      <c r="BA495" s="2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</row>
    <row r="496" spans="1:99" s="380" customFormat="1" x14ac:dyDescent="0.3">
      <c r="A496"/>
      <c r="B496" s="2"/>
      <c r="C496" s="2"/>
      <c r="D496" s="2"/>
      <c r="E496" s="279"/>
      <c r="F496" s="279"/>
      <c r="G496" s="279"/>
      <c r="H496" s="432"/>
      <c r="L496" s="391"/>
      <c r="R496" s="391"/>
      <c r="T496" s="392"/>
      <c r="U496" s="3"/>
      <c r="V496" s="3"/>
      <c r="W496" s="3"/>
      <c r="X496" s="57"/>
      <c r="Y496" s="1"/>
      <c r="Z496"/>
      <c r="AA496"/>
      <c r="AB496"/>
      <c r="AC496"/>
      <c r="AD496" s="57"/>
      <c r="AE496" s="393"/>
      <c r="AF496" s="393"/>
      <c r="AG496"/>
      <c r="AH496"/>
      <c r="AI496" s="394"/>
      <c r="AJ496" s="394"/>
      <c r="AK496" s="394"/>
      <c r="AL496" s="2"/>
      <c r="AM496" s="2"/>
      <c r="AN496"/>
      <c r="AO496"/>
      <c r="AP496" s="394"/>
      <c r="AQ496" s="394"/>
      <c r="AR496" s="175"/>
      <c r="AS496" s="2"/>
      <c r="AT496" s="2"/>
      <c r="AU496"/>
      <c r="AV496" s="2"/>
      <c r="AW496" s="2"/>
      <c r="AX496" s="2"/>
      <c r="AY496" s="2"/>
      <c r="AZ496" s="2"/>
      <c r="BA496" s="2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</row>
    <row r="497" spans="1:99" s="380" customFormat="1" x14ac:dyDescent="0.3">
      <c r="A497"/>
      <c r="B497" s="2"/>
      <c r="C497" s="2"/>
      <c r="D497" s="2"/>
      <c r="E497" s="279"/>
      <c r="F497" s="279"/>
      <c r="G497" s="279"/>
      <c r="H497" s="432"/>
      <c r="L497" s="391"/>
      <c r="R497" s="391"/>
      <c r="T497" s="392"/>
      <c r="U497" s="3"/>
      <c r="V497" s="3"/>
      <c r="W497" s="3"/>
      <c r="X497" s="57"/>
      <c r="Y497" s="1"/>
      <c r="Z497"/>
      <c r="AA497"/>
      <c r="AB497"/>
      <c r="AC497"/>
      <c r="AD497" s="57"/>
      <c r="AE497" s="393"/>
      <c r="AF497" s="393"/>
      <c r="AG497"/>
      <c r="AH497"/>
      <c r="AI497" s="394"/>
      <c r="AJ497" s="394"/>
      <c r="AK497" s="394"/>
      <c r="AL497" s="2"/>
      <c r="AM497" s="2"/>
      <c r="AN497"/>
      <c r="AO497"/>
      <c r="AP497" s="394"/>
      <c r="AQ497" s="394"/>
      <c r="AR497" s="175"/>
      <c r="AS497" s="2"/>
      <c r="AT497" s="2"/>
      <c r="AU497"/>
      <c r="AV497" s="2"/>
      <c r="AW497" s="2"/>
      <c r="AX497" s="2"/>
      <c r="AY497" s="2"/>
      <c r="AZ497" s="2"/>
      <c r="BA497" s="2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</row>
    <row r="498" spans="1:99" s="380" customFormat="1" x14ac:dyDescent="0.3">
      <c r="A498"/>
      <c r="B498" s="2"/>
      <c r="C498" s="2"/>
      <c r="D498" s="2"/>
      <c r="E498" s="279"/>
      <c r="F498" s="279"/>
      <c r="G498" s="279"/>
      <c r="H498" s="432"/>
      <c r="L498" s="391"/>
      <c r="R498" s="391"/>
      <c r="T498" s="392"/>
      <c r="U498" s="3"/>
      <c r="V498" s="3"/>
      <c r="W498" s="3"/>
      <c r="X498" s="57"/>
      <c r="Y498" s="1"/>
      <c r="Z498"/>
      <c r="AA498"/>
      <c r="AB498"/>
      <c r="AC498"/>
      <c r="AD498" s="57"/>
      <c r="AE498" s="393"/>
      <c r="AF498" s="393"/>
      <c r="AG498"/>
      <c r="AH498"/>
      <c r="AI498" s="394"/>
      <c r="AJ498" s="394"/>
      <c r="AK498" s="394"/>
      <c r="AL498" s="2"/>
      <c r="AM498" s="2"/>
      <c r="AN498"/>
      <c r="AO498"/>
      <c r="AP498" s="394"/>
      <c r="AQ498" s="394"/>
      <c r="AR498" s="175"/>
      <c r="AS498" s="2"/>
      <c r="AT498" s="2"/>
      <c r="AU498"/>
      <c r="AV498" s="2"/>
      <c r="AW498" s="2"/>
      <c r="AX498" s="2"/>
      <c r="AY498" s="2"/>
      <c r="AZ498" s="2"/>
      <c r="BA498" s="2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</row>
    <row r="499" spans="1:99" s="380" customFormat="1" x14ac:dyDescent="0.3">
      <c r="A499"/>
      <c r="B499" s="2"/>
      <c r="C499" s="2"/>
      <c r="D499" s="2"/>
      <c r="E499" s="279"/>
      <c r="F499" s="279"/>
      <c r="G499" s="279"/>
      <c r="H499" s="432"/>
      <c r="L499" s="391"/>
      <c r="R499" s="391"/>
      <c r="T499" s="392"/>
      <c r="U499" s="3"/>
      <c r="V499" s="3"/>
      <c r="W499" s="3"/>
      <c r="X499" s="57"/>
      <c r="Y499" s="1"/>
      <c r="Z499"/>
      <c r="AA499"/>
      <c r="AB499"/>
      <c r="AC499"/>
      <c r="AD499" s="57"/>
      <c r="AE499" s="393"/>
      <c r="AF499" s="393"/>
      <c r="AG499"/>
      <c r="AH499"/>
      <c r="AI499" s="394"/>
      <c r="AJ499" s="394"/>
      <c r="AK499" s="394"/>
      <c r="AL499" s="2"/>
      <c r="AM499" s="2"/>
      <c r="AN499"/>
      <c r="AO499"/>
      <c r="AP499" s="394"/>
      <c r="AQ499" s="394"/>
      <c r="AR499" s="175"/>
      <c r="AS499" s="2"/>
      <c r="AT499" s="2"/>
      <c r="AU499"/>
      <c r="AV499" s="2"/>
      <c r="AW499" s="2"/>
      <c r="AX499" s="2"/>
      <c r="AY499" s="2"/>
      <c r="AZ499" s="2"/>
      <c r="BA499" s="2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</row>
    <row r="500" spans="1:99" s="380" customFormat="1" x14ac:dyDescent="0.3">
      <c r="A500"/>
      <c r="B500" s="2"/>
      <c r="C500" s="2"/>
      <c r="D500" s="2"/>
      <c r="E500" s="279"/>
      <c r="F500" s="279"/>
      <c r="G500" s="279"/>
      <c r="H500" s="432"/>
      <c r="L500" s="391"/>
      <c r="R500" s="391"/>
      <c r="T500" s="392"/>
      <c r="U500" s="3"/>
      <c r="V500" s="3"/>
      <c r="W500" s="3"/>
      <c r="X500" s="57"/>
      <c r="Y500" s="1"/>
      <c r="Z500"/>
      <c r="AA500"/>
      <c r="AB500"/>
      <c r="AC500"/>
      <c r="AD500" s="57"/>
      <c r="AE500" s="393"/>
      <c r="AF500" s="393"/>
      <c r="AG500"/>
      <c r="AH500"/>
      <c r="AI500" s="394"/>
      <c r="AJ500" s="394"/>
      <c r="AK500" s="394"/>
      <c r="AL500" s="2"/>
      <c r="AM500" s="2"/>
      <c r="AN500"/>
      <c r="AO500"/>
      <c r="AP500" s="394"/>
      <c r="AQ500" s="394"/>
      <c r="AR500" s="175"/>
      <c r="AS500" s="2"/>
      <c r="AT500" s="2"/>
      <c r="AU500"/>
      <c r="AV500" s="2"/>
      <c r="AW500" s="2"/>
      <c r="AX500" s="2"/>
      <c r="AY500" s="2"/>
      <c r="AZ500" s="2"/>
      <c r="BA500" s="2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</row>
    <row r="501" spans="1:99" s="380" customFormat="1" x14ac:dyDescent="0.3">
      <c r="A501"/>
      <c r="B501" s="2"/>
      <c r="C501" s="2"/>
      <c r="D501" s="2"/>
      <c r="E501" s="279"/>
      <c r="F501" s="279"/>
      <c r="G501" s="279"/>
      <c r="H501" s="432"/>
      <c r="L501" s="391"/>
      <c r="R501" s="391"/>
      <c r="T501" s="392"/>
      <c r="U501" s="3"/>
      <c r="V501" s="3"/>
      <c r="W501" s="3"/>
      <c r="X501" s="57"/>
      <c r="Y501" s="1"/>
      <c r="Z501"/>
      <c r="AA501"/>
      <c r="AB501"/>
      <c r="AC501"/>
      <c r="AD501" s="57"/>
      <c r="AE501" s="393"/>
      <c r="AF501" s="393"/>
      <c r="AG501"/>
      <c r="AH501"/>
      <c r="AI501" s="394"/>
      <c r="AJ501" s="394"/>
      <c r="AK501" s="394"/>
      <c r="AL501" s="2"/>
      <c r="AM501" s="2"/>
      <c r="AN501"/>
      <c r="AO501"/>
      <c r="AP501" s="394"/>
      <c r="AQ501" s="394"/>
      <c r="AR501" s="175"/>
      <c r="AS501" s="2"/>
      <c r="AT501" s="2"/>
      <c r="AU501"/>
      <c r="AV501" s="2"/>
      <c r="AW501" s="2"/>
      <c r="AX501" s="2"/>
      <c r="AY501" s="2"/>
      <c r="AZ501" s="2"/>
      <c r="BA501" s="2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</row>
    <row r="502" spans="1:99" s="380" customFormat="1" x14ac:dyDescent="0.3">
      <c r="A502"/>
      <c r="B502" s="2"/>
      <c r="C502" s="2"/>
      <c r="D502" s="2"/>
      <c r="E502" s="279"/>
      <c r="F502" s="279"/>
      <c r="G502" s="279"/>
      <c r="H502" s="432"/>
      <c r="L502" s="391"/>
      <c r="R502" s="391"/>
      <c r="T502" s="392"/>
      <c r="U502" s="3"/>
      <c r="V502" s="3"/>
      <c r="W502" s="3"/>
      <c r="X502" s="57"/>
      <c r="Y502" s="1"/>
      <c r="Z502"/>
      <c r="AA502"/>
      <c r="AB502"/>
      <c r="AC502"/>
      <c r="AD502" s="57"/>
      <c r="AE502" s="393"/>
      <c r="AF502" s="393"/>
      <c r="AG502"/>
      <c r="AH502"/>
      <c r="AI502" s="394"/>
      <c r="AJ502" s="394"/>
      <c r="AK502" s="394"/>
      <c r="AL502" s="2"/>
      <c r="AM502" s="2"/>
      <c r="AN502"/>
      <c r="AO502"/>
      <c r="AP502" s="394"/>
      <c r="AQ502" s="394"/>
      <c r="AR502" s="175"/>
      <c r="AS502" s="2"/>
      <c r="AT502" s="2"/>
      <c r="AU502"/>
      <c r="AV502" s="2"/>
      <c r="AW502" s="2"/>
      <c r="AX502" s="2"/>
      <c r="AY502" s="2"/>
      <c r="AZ502" s="2"/>
      <c r="BA502" s="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</row>
    <row r="503" spans="1:99" s="380" customFormat="1" x14ac:dyDescent="0.3">
      <c r="A503"/>
      <c r="B503" s="2"/>
      <c r="C503" s="2"/>
      <c r="D503" s="2"/>
      <c r="E503" s="279"/>
      <c r="F503" s="279"/>
      <c r="G503" s="279"/>
      <c r="H503" s="432"/>
      <c r="L503" s="391"/>
      <c r="R503" s="391"/>
      <c r="T503" s="392"/>
      <c r="U503" s="3"/>
      <c r="V503" s="3"/>
      <c r="W503" s="3"/>
      <c r="X503" s="57"/>
      <c r="Y503" s="1"/>
      <c r="Z503"/>
      <c r="AA503"/>
      <c r="AB503"/>
      <c r="AC503"/>
      <c r="AD503" s="57"/>
      <c r="AE503" s="393"/>
      <c r="AF503" s="393"/>
      <c r="AG503"/>
      <c r="AH503"/>
      <c r="AI503" s="394"/>
      <c r="AJ503" s="394"/>
      <c r="AK503" s="394"/>
      <c r="AL503" s="2"/>
      <c r="AM503" s="2"/>
      <c r="AN503"/>
      <c r="AO503"/>
      <c r="AP503" s="394"/>
      <c r="AQ503" s="394"/>
      <c r="AR503" s="175"/>
      <c r="AS503" s="2"/>
      <c r="AT503" s="2"/>
      <c r="AU503"/>
      <c r="AV503" s="2"/>
      <c r="AW503" s="2"/>
      <c r="AX503" s="2"/>
      <c r="AY503" s="2"/>
      <c r="AZ503" s="2"/>
      <c r="BA503" s="2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</row>
    <row r="504" spans="1:99" s="380" customFormat="1" x14ac:dyDescent="0.3">
      <c r="A504"/>
      <c r="B504" s="2"/>
      <c r="C504" s="2"/>
      <c r="D504" s="2"/>
      <c r="E504" s="279"/>
      <c r="F504" s="279"/>
      <c r="G504" s="279"/>
      <c r="H504" s="432"/>
      <c r="L504" s="391"/>
      <c r="R504" s="391"/>
      <c r="T504" s="392"/>
      <c r="U504" s="3"/>
      <c r="V504" s="3"/>
      <c r="W504" s="3"/>
      <c r="X504" s="57"/>
      <c r="Y504" s="1"/>
      <c r="Z504"/>
      <c r="AA504"/>
      <c r="AB504"/>
      <c r="AC504"/>
      <c r="AD504" s="57"/>
      <c r="AE504" s="393"/>
      <c r="AF504" s="393"/>
      <c r="AG504"/>
      <c r="AH504"/>
      <c r="AI504" s="394"/>
      <c r="AJ504" s="394"/>
      <c r="AK504" s="394"/>
      <c r="AL504" s="2"/>
      <c r="AM504" s="2"/>
      <c r="AN504"/>
      <c r="AO504"/>
      <c r="AP504" s="394"/>
      <c r="AQ504" s="394"/>
      <c r="AR504" s="175"/>
      <c r="AS504" s="2"/>
      <c r="AT504" s="2"/>
      <c r="AU504"/>
      <c r="AV504" s="2"/>
      <c r="AW504" s="2"/>
      <c r="AX504" s="2"/>
      <c r="AY504" s="2"/>
      <c r="AZ504" s="2"/>
      <c r="BA504" s="2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</row>
    <row r="505" spans="1:99" s="380" customFormat="1" x14ac:dyDescent="0.3">
      <c r="A505"/>
      <c r="B505" s="2"/>
      <c r="C505" s="2"/>
      <c r="D505" s="2"/>
      <c r="E505" s="279"/>
      <c r="F505" s="279"/>
      <c r="G505" s="279"/>
      <c r="H505" s="432"/>
      <c r="L505" s="391"/>
      <c r="R505" s="391"/>
      <c r="T505" s="392"/>
      <c r="U505" s="3"/>
      <c r="V505" s="3"/>
      <c r="W505" s="3"/>
      <c r="X505" s="57"/>
      <c r="Y505" s="1"/>
      <c r="Z505"/>
      <c r="AA505"/>
      <c r="AB505"/>
      <c r="AC505"/>
      <c r="AD505" s="57"/>
      <c r="AE505" s="393"/>
      <c r="AF505" s="393"/>
      <c r="AG505"/>
      <c r="AH505"/>
      <c r="AI505" s="394"/>
      <c r="AJ505" s="394"/>
      <c r="AK505" s="394"/>
      <c r="AL505" s="2"/>
      <c r="AM505" s="2"/>
      <c r="AN505"/>
      <c r="AO505"/>
      <c r="AP505" s="394"/>
      <c r="AQ505" s="394"/>
      <c r="AR505" s="175"/>
      <c r="AS505" s="2"/>
      <c r="AT505" s="2"/>
      <c r="AU505"/>
      <c r="AV505" s="2"/>
      <c r="AW505" s="2"/>
      <c r="AX505" s="2"/>
      <c r="AY505" s="2"/>
      <c r="AZ505" s="2"/>
      <c r="BA505" s="2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</row>
    <row r="506" spans="1:99" s="380" customFormat="1" x14ac:dyDescent="0.3">
      <c r="A506"/>
      <c r="B506" s="2"/>
      <c r="C506" s="2"/>
      <c r="D506" s="2"/>
      <c r="E506" s="279"/>
      <c r="F506" s="279"/>
      <c r="G506" s="279"/>
      <c r="H506" s="432"/>
      <c r="L506" s="391"/>
      <c r="R506" s="391"/>
      <c r="T506" s="392"/>
      <c r="U506" s="3"/>
      <c r="V506" s="3"/>
      <c r="W506" s="3"/>
      <c r="X506" s="57"/>
      <c r="Y506" s="1"/>
      <c r="Z506"/>
      <c r="AA506"/>
      <c r="AB506"/>
      <c r="AC506"/>
      <c r="AD506" s="57"/>
      <c r="AE506" s="393"/>
      <c r="AF506" s="393"/>
      <c r="AG506"/>
      <c r="AH506"/>
      <c r="AI506" s="394"/>
      <c r="AJ506" s="394"/>
      <c r="AK506" s="394"/>
      <c r="AL506" s="2"/>
      <c r="AM506" s="2"/>
      <c r="AN506"/>
      <c r="AO506"/>
      <c r="AP506" s="394"/>
      <c r="AQ506" s="394"/>
      <c r="AR506" s="175"/>
      <c r="AS506" s="2"/>
      <c r="AT506" s="2"/>
      <c r="AU506"/>
      <c r="AV506" s="2"/>
      <c r="AW506" s="2"/>
      <c r="AX506" s="2"/>
      <c r="AY506" s="2"/>
      <c r="AZ506" s="2"/>
      <c r="BA506" s="2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</row>
    <row r="507" spans="1:99" s="380" customFormat="1" x14ac:dyDescent="0.3">
      <c r="A507"/>
      <c r="B507" s="2"/>
      <c r="C507" s="2"/>
      <c r="D507" s="2"/>
      <c r="E507" s="279"/>
      <c r="F507" s="279"/>
      <c r="G507" s="279"/>
      <c r="H507" s="431"/>
      <c r="L507" s="391"/>
      <c r="R507" s="391"/>
      <c r="T507" s="392"/>
      <c r="U507" s="3"/>
      <c r="V507" s="3"/>
      <c r="W507" s="3"/>
      <c r="X507" s="57"/>
      <c r="Y507" s="1"/>
      <c r="Z507"/>
      <c r="AA507"/>
      <c r="AB507"/>
      <c r="AC507"/>
      <c r="AD507" s="57"/>
      <c r="AE507" s="393"/>
      <c r="AF507" s="393"/>
      <c r="AG507"/>
      <c r="AH507"/>
      <c r="AI507" s="394"/>
      <c r="AJ507" s="394"/>
      <c r="AK507" s="394"/>
      <c r="AL507" s="2"/>
      <c r="AM507" s="2"/>
      <c r="AN507"/>
      <c r="AO507"/>
      <c r="AP507" s="394"/>
      <c r="AQ507" s="394"/>
      <c r="AR507" s="175"/>
      <c r="AS507" s="2"/>
      <c r="AT507" s="2"/>
      <c r="AU507"/>
      <c r="AV507" s="2"/>
      <c r="AW507" s="2"/>
      <c r="AX507" s="2"/>
      <c r="AY507" s="2"/>
      <c r="AZ507" s="2"/>
      <c r="BA507" s="2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</row>
    <row r="508" spans="1:99" s="380" customFormat="1" x14ac:dyDescent="0.3">
      <c r="A508"/>
      <c r="B508" s="2"/>
      <c r="C508" s="2"/>
      <c r="D508" s="2"/>
      <c r="E508" s="279"/>
      <c r="F508" s="279"/>
      <c r="G508" s="279"/>
      <c r="H508" s="431"/>
      <c r="L508" s="391"/>
      <c r="R508" s="391"/>
      <c r="T508" s="392"/>
      <c r="U508" s="3"/>
      <c r="V508" s="3"/>
      <c r="W508" s="3"/>
      <c r="X508" s="57"/>
      <c r="Y508" s="1"/>
      <c r="Z508"/>
      <c r="AA508"/>
      <c r="AB508"/>
      <c r="AC508"/>
      <c r="AD508" s="57"/>
      <c r="AE508" s="393"/>
      <c r="AF508" s="393"/>
      <c r="AG508"/>
      <c r="AH508"/>
      <c r="AI508" s="394"/>
      <c r="AJ508" s="394"/>
      <c r="AK508" s="394"/>
      <c r="AL508" s="2"/>
      <c r="AM508" s="2"/>
      <c r="AN508"/>
      <c r="AO508"/>
      <c r="AP508" s="394"/>
      <c r="AQ508" s="394"/>
      <c r="AR508" s="175"/>
      <c r="AS508" s="2"/>
      <c r="AT508" s="2"/>
      <c r="AU508"/>
      <c r="AV508" s="2"/>
      <c r="AW508" s="2"/>
      <c r="AX508" s="2"/>
      <c r="AY508" s="2"/>
      <c r="AZ508" s="2"/>
      <c r="BA508" s="2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</row>
    <row r="509" spans="1:99" s="380" customFormat="1" x14ac:dyDescent="0.3">
      <c r="A509"/>
      <c r="B509" s="2"/>
      <c r="C509" s="2"/>
      <c r="D509" s="2"/>
      <c r="E509" s="279"/>
      <c r="F509" s="279"/>
      <c r="G509" s="279"/>
      <c r="H509" s="431"/>
      <c r="L509" s="391"/>
      <c r="R509" s="391"/>
      <c r="T509" s="392"/>
      <c r="U509" s="3"/>
      <c r="V509" s="3"/>
      <c r="W509" s="3"/>
      <c r="X509" s="57"/>
      <c r="Y509" s="1"/>
      <c r="Z509"/>
      <c r="AA509"/>
      <c r="AB509"/>
      <c r="AC509"/>
      <c r="AD509" s="57"/>
      <c r="AE509" s="393"/>
      <c r="AF509" s="393"/>
      <c r="AG509"/>
      <c r="AH509"/>
      <c r="AI509" s="394"/>
      <c r="AJ509" s="394"/>
      <c r="AK509" s="394"/>
      <c r="AL509" s="2"/>
      <c r="AM509" s="2"/>
      <c r="AN509"/>
      <c r="AO509"/>
      <c r="AP509" s="394"/>
      <c r="AQ509" s="394"/>
      <c r="AR509" s="175"/>
      <c r="AS509" s="2"/>
      <c r="AT509" s="2"/>
      <c r="AU509"/>
      <c r="AV509" s="2"/>
      <c r="AW509" s="2"/>
      <c r="AX509" s="2"/>
      <c r="AY509" s="2"/>
      <c r="AZ509" s="2"/>
      <c r="BA509" s="2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</row>
    <row r="510" spans="1:99" s="380" customFormat="1" x14ac:dyDescent="0.3">
      <c r="A510"/>
      <c r="B510" s="2"/>
      <c r="C510" s="2"/>
      <c r="D510" s="2"/>
      <c r="E510" s="279"/>
      <c r="F510" s="279"/>
      <c r="G510" s="279"/>
      <c r="H510" s="431"/>
      <c r="L510" s="391"/>
      <c r="R510" s="391"/>
      <c r="T510" s="392"/>
      <c r="U510" s="3"/>
      <c r="V510" s="3"/>
      <c r="W510" s="3"/>
      <c r="X510" s="57"/>
      <c r="Y510" s="1"/>
      <c r="Z510"/>
      <c r="AA510"/>
      <c r="AB510"/>
      <c r="AC510"/>
      <c r="AD510" s="57"/>
      <c r="AE510" s="393"/>
      <c r="AF510" s="393"/>
      <c r="AG510"/>
      <c r="AH510"/>
      <c r="AI510" s="394"/>
      <c r="AJ510" s="394"/>
      <c r="AK510" s="394"/>
      <c r="AL510" s="2"/>
      <c r="AM510" s="2"/>
      <c r="AN510"/>
      <c r="AO510"/>
      <c r="AP510" s="394"/>
      <c r="AQ510" s="394"/>
      <c r="AR510" s="175"/>
      <c r="AS510" s="2"/>
      <c r="AT510" s="2"/>
      <c r="AU510"/>
      <c r="AV510" s="2"/>
      <c r="AW510" s="2"/>
      <c r="AX510" s="2"/>
      <c r="AY510" s="2"/>
      <c r="AZ510" s="2"/>
      <c r="BA510" s="2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</row>
    <row r="511" spans="1:99" s="380" customFormat="1" x14ac:dyDescent="0.3">
      <c r="A511"/>
      <c r="B511" s="2"/>
      <c r="C511" s="2"/>
      <c r="D511" s="2"/>
      <c r="E511" s="279"/>
      <c r="F511" s="279"/>
      <c r="G511" s="279"/>
      <c r="H511" s="431"/>
      <c r="L511" s="391"/>
      <c r="R511" s="391"/>
      <c r="T511" s="392"/>
      <c r="U511" s="3"/>
      <c r="V511" s="3"/>
      <c r="W511" s="3"/>
      <c r="X511" s="57"/>
      <c r="Y511" s="1"/>
      <c r="Z511"/>
      <c r="AA511"/>
      <c r="AB511"/>
      <c r="AC511"/>
      <c r="AD511" s="57"/>
      <c r="AE511" s="393"/>
      <c r="AF511" s="393"/>
      <c r="AG511"/>
      <c r="AH511"/>
      <c r="AI511" s="394"/>
      <c r="AJ511" s="394"/>
      <c r="AK511" s="394"/>
      <c r="AL511" s="2"/>
      <c r="AM511" s="2"/>
      <c r="AN511"/>
      <c r="AO511"/>
      <c r="AP511" s="394"/>
      <c r="AQ511" s="394"/>
      <c r="AR511" s="175"/>
      <c r="AS511" s="2"/>
      <c r="AT511" s="2"/>
      <c r="AU511"/>
      <c r="AV511" s="2"/>
      <c r="AW511" s="2"/>
      <c r="AX511" s="2"/>
      <c r="AY511" s="2"/>
      <c r="AZ511" s="2"/>
      <c r="BA511" s="2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</row>
    <row r="512" spans="1:99" s="380" customFormat="1" x14ac:dyDescent="0.3">
      <c r="A512"/>
      <c r="B512" s="2"/>
      <c r="C512" s="2"/>
      <c r="D512" s="2"/>
      <c r="E512" s="279"/>
      <c r="F512" s="279"/>
      <c r="G512" s="279"/>
      <c r="H512" s="431"/>
      <c r="L512" s="391"/>
      <c r="R512" s="391"/>
      <c r="T512" s="392"/>
      <c r="U512" s="3"/>
      <c r="V512" s="3"/>
      <c r="W512" s="3"/>
      <c r="X512" s="57"/>
      <c r="Y512" s="1"/>
      <c r="Z512"/>
      <c r="AA512"/>
      <c r="AB512"/>
      <c r="AC512"/>
      <c r="AD512" s="57"/>
      <c r="AE512" s="393"/>
      <c r="AF512" s="393"/>
      <c r="AG512"/>
      <c r="AH512"/>
      <c r="AI512" s="394"/>
      <c r="AJ512" s="394"/>
      <c r="AK512" s="394"/>
      <c r="AL512" s="2"/>
      <c r="AM512" s="2"/>
      <c r="AN512"/>
      <c r="AO512"/>
      <c r="AP512" s="394"/>
      <c r="AQ512" s="394"/>
      <c r="AR512" s="175"/>
      <c r="AS512" s="2"/>
      <c r="AT512" s="2"/>
      <c r="AU512"/>
      <c r="AV512" s="2"/>
      <c r="AW512" s="2"/>
      <c r="AX512" s="2"/>
      <c r="AY512" s="2"/>
      <c r="AZ512" s="2"/>
      <c r="BA512" s="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</row>
    <row r="513" spans="1:99" s="380" customFormat="1" x14ac:dyDescent="0.3">
      <c r="A513"/>
      <c r="B513" s="2"/>
      <c r="C513" s="2"/>
      <c r="D513" s="2"/>
      <c r="E513" s="279"/>
      <c r="F513" s="279"/>
      <c r="G513" s="279"/>
      <c r="H513" s="431"/>
      <c r="L513" s="391"/>
      <c r="R513" s="391"/>
      <c r="T513" s="392"/>
      <c r="U513" s="3"/>
      <c r="V513" s="3"/>
      <c r="W513" s="3"/>
      <c r="X513" s="57"/>
      <c r="Y513" s="1"/>
      <c r="Z513"/>
      <c r="AA513"/>
      <c r="AB513"/>
      <c r="AC513"/>
      <c r="AD513" s="57"/>
      <c r="AE513" s="393"/>
      <c r="AF513" s="393"/>
      <c r="AG513"/>
      <c r="AH513"/>
      <c r="AI513" s="394"/>
      <c r="AJ513" s="394"/>
      <c r="AK513" s="394"/>
      <c r="AL513" s="2"/>
      <c r="AM513" s="2"/>
      <c r="AN513"/>
      <c r="AO513"/>
      <c r="AP513" s="394"/>
      <c r="AQ513" s="394"/>
      <c r="AR513" s="175"/>
      <c r="AS513" s="2"/>
      <c r="AT513" s="2"/>
      <c r="AU513"/>
      <c r="AV513" s="2"/>
      <c r="AW513" s="2"/>
      <c r="AX513" s="2"/>
      <c r="AY513" s="2"/>
      <c r="AZ513" s="2"/>
      <c r="BA513" s="2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</row>
    <row r="514" spans="1:99" s="380" customFormat="1" x14ac:dyDescent="0.3">
      <c r="A514"/>
      <c r="B514" s="2"/>
      <c r="C514" s="2"/>
      <c r="D514" s="2"/>
      <c r="E514" s="279"/>
      <c r="F514" s="279"/>
      <c r="G514" s="279"/>
      <c r="H514" s="431"/>
      <c r="L514" s="391"/>
      <c r="R514" s="391"/>
      <c r="T514" s="392"/>
      <c r="U514" s="3"/>
      <c r="V514" s="3"/>
      <c r="W514" s="3"/>
      <c r="X514" s="57"/>
      <c r="Y514" s="1"/>
      <c r="Z514"/>
      <c r="AA514"/>
      <c r="AB514"/>
      <c r="AC514"/>
      <c r="AD514" s="57"/>
      <c r="AE514" s="393"/>
      <c r="AF514" s="393"/>
      <c r="AG514"/>
      <c r="AH514"/>
      <c r="AI514" s="394"/>
      <c r="AJ514" s="394"/>
      <c r="AK514" s="394"/>
      <c r="AL514" s="2"/>
      <c r="AM514" s="2"/>
      <c r="AN514"/>
      <c r="AO514"/>
      <c r="AP514" s="394"/>
      <c r="AQ514" s="394"/>
      <c r="AR514" s="175"/>
      <c r="AS514" s="2"/>
      <c r="AT514" s="2"/>
      <c r="AU514"/>
      <c r="AV514" s="2"/>
      <c r="AW514" s="2"/>
      <c r="AX514" s="2"/>
      <c r="AY514" s="2"/>
      <c r="AZ514" s="2"/>
      <c r="BA514" s="2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</row>
    <row r="515" spans="1:99" s="380" customFormat="1" x14ac:dyDescent="0.3">
      <c r="A515"/>
      <c r="B515" s="2"/>
      <c r="C515" s="2"/>
      <c r="D515" s="2"/>
      <c r="E515" s="279"/>
      <c r="F515" s="279"/>
      <c r="G515" s="279"/>
      <c r="H515" s="431"/>
      <c r="L515" s="391"/>
      <c r="R515" s="391"/>
      <c r="T515" s="392"/>
      <c r="U515" s="3"/>
      <c r="V515" s="3"/>
      <c r="W515" s="3"/>
      <c r="X515" s="57"/>
      <c r="Y515" s="1"/>
      <c r="Z515"/>
      <c r="AA515"/>
      <c r="AB515"/>
      <c r="AC515"/>
      <c r="AD515" s="57"/>
      <c r="AE515" s="393"/>
      <c r="AF515" s="393"/>
      <c r="AG515"/>
      <c r="AH515"/>
      <c r="AI515" s="394"/>
      <c r="AJ515" s="394"/>
      <c r="AK515" s="394"/>
      <c r="AL515" s="2"/>
      <c r="AM515" s="2"/>
      <c r="AN515"/>
      <c r="AO515"/>
      <c r="AP515" s="394"/>
      <c r="AQ515" s="394"/>
      <c r="AR515" s="175"/>
      <c r="AS515" s="2"/>
      <c r="AT515" s="2"/>
      <c r="AU515"/>
      <c r="AV515" s="2"/>
      <c r="AW515" s="2"/>
      <c r="AX515" s="2"/>
      <c r="AY515" s="2"/>
      <c r="AZ515" s="2"/>
      <c r="BA515" s="2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</row>
    <row r="516" spans="1:99" s="380" customFormat="1" x14ac:dyDescent="0.3">
      <c r="A516"/>
      <c r="B516" s="2"/>
      <c r="C516" s="2"/>
      <c r="D516" s="2"/>
      <c r="E516" s="279"/>
      <c r="F516" s="279"/>
      <c r="G516" s="279"/>
      <c r="H516" s="431"/>
      <c r="L516" s="391"/>
      <c r="R516" s="391"/>
      <c r="T516" s="392"/>
      <c r="U516" s="3"/>
      <c r="V516" s="3"/>
      <c r="W516" s="3"/>
      <c r="X516" s="57"/>
      <c r="Y516" s="1"/>
      <c r="Z516"/>
      <c r="AA516"/>
      <c r="AB516"/>
      <c r="AC516"/>
      <c r="AD516" s="57"/>
      <c r="AE516" s="393"/>
      <c r="AF516" s="393"/>
      <c r="AG516"/>
      <c r="AH516"/>
      <c r="AI516" s="394"/>
      <c r="AJ516" s="394"/>
      <c r="AK516" s="394"/>
      <c r="AL516" s="2"/>
      <c r="AM516" s="2"/>
      <c r="AN516"/>
      <c r="AO516"/>
      <c r="AP516" s="394"/>
      <c r="AQ516" s="394"/>
      <c r="AR516" s="175"/>
      <c r="AS516" s="2"/>
      <c r="AT516" s="2"/>
      <c r="AU516"/>
      <c r="AV516" s="2"/>
      <c r="AW516" s="2"/>
      <c r="AX516" s="2"/>
      <c r="AY516" s="2"/>
      <c r="AZ516" s="2"/>
      <c r="BA516" s="2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</row>
    <row r="517" spans="1:99" s="380" customFormat="1" x14ac:dyDescent="0.3">
      <c r="A517"/>
      <c r="B517" s="2"/>
      <c r="C517" s="2"/>
      <c r="D517" s="2"/>
      <c r="E517" s="279"/>
      <c r="F517" s="279"/>
      <c r="G517" s="279"/>
      <c r="H517" s="431"/>
      <c r="L517" s="391"/>
      <c r="R517" s="391"/>
      <c r="T517" s="392"/>
      <c r="U517" s="3"/>
      <c r="V517" s="3"/>
      <c r="W517" s="3"/>
      <c r="X517" s="57"/>
      <c r="Y517" s="1"/>
      <c r="Z517"/>
      <c r="AA517"/>
      <c r="AB517"/>
      <c r="AC517"/>
      <c r="AD517" s="57"/>
      <c r="AE517" s="393"/>
      <c r="AF517" s="393"/>
      <c r="AG517"/>
      <c r="AH517"/>
      <c r="AI517" s="394"/>
      <c r="AJ517" s="394"/>
      <c r="AK517" s="394"/>
      <c r="AL517" s="2"/>
      <c r="AM517" s="2"/>
      <c r="AN517"/>
      <c r="AO517"/>
      <c r="AP517" s="394"/>
      <c r="AQ517" s="394"/>
      <c r="AR517" s="175"/>
      <c r="AS517" s="2"/>
      <c r="AT517" s="2"/>
      <c r="AU517"/>
      <c r="AV517" s="2"/>
      <c r="AW517" s="2"/>
      <c r="AX517" s="2"/>
      <c r="AY517" s="2"/>
      <c r="AZ517" s="2"/>
      <c r="BA517" s="2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</row>
    <row r="518" spans="1:99" s="380" customFormat="1" x14ac:dyDescent="0.3">
      <c r="A518"/>
      <c r="B518" s="2"/>
      <c r="C518" s="2"/>
      <c r="D518" s="2"/>
      <c r="E518" s="279"/>
      <c r="F518" s="279"/>
      <c r="G518" s="279"/>
      <c r="H518" s="431"/>
      <c r="L518" s="391"/>
      <c r="R518" s="391"/>
      <c r="T518" s="392"/>
      <c r="U518" s="3"/>
      <c r="V518" s="3"/>
      <c r="W518" s="3"/>
      <c r="X518" s="57"/>
      <c r="Y518" s="1"/>
      <c r="Z518"/>
      <c r="AA518"/>
      <c r="AB518"/>
      <c r="AC518"/>
      <c r="AD518" s="57"/>
      <c r="AE518" s="393"/>
      <c r="AF518" s="393"/>
      <c r="AG518"/>
      <c r="AH518"/>
      <c r="AI518" s="394"/>
      <c r="AJ518" s="394"/>
      <c r="AK518" s="394"/>
      <c r="AL518" s="2"/>
      <c r="AM518" s="2"/>
      <c r="AN518"/>
      <c r="AO518"/>
      <c r="AP518" s="394"/>
      <c r="AQ518" s="394"/>
      <c r="AR518" s="175"/>
      <c r="AS518" s="2"/>
      <c r="AT518" s="2"/>
      <c r="AU518"/>
      <c r="AV518" s="2"/>
      <c r="AW518" s="2"/>
      <c r="AX518" s="2"/>
      <c r="AY518" s="2"/>
      <c r="AZ518" s="2"/>
      <c r="BA518" s="2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</row>
    <row r="519" spans="1:99" s="380" customFormat="1" x14ac:dyDescent="0.3">
      <c r="A519"/>
      <c r="B519" s="2"/>
      <c r="C519" s="2"/>
      <c r="D519" s="2"/>
      <c r="E519" s="279"/>
      <c r="F519" s="279"/>
      <c r="G519" s="279"/>
      <c r="H519" s="431"/>
      <c r="L519" s="391"/>
      <c r="R519" s="391"/>
      <c r="T519" s="392"/>
      <c r="U519" s="3"/>
      <c r="V519" s="3"/>
      <c r="W519" s="3"/>
      <c r="X519" s="57"/>
      <c r="Y519" s="1"/>
      <c r="Z519"/>
      <c r="AA519"/>
      <c r="AB519"/>
      <c r="AC519"/>
      <c r="AD519" s="57"/>
      <c r="AE519" s="393"/>
      <c r="AF519" s="393"/>
      <c r="AG519"/>
      <c r="AH519"/>
      <c r="AI519" s="394"/>
      <c r="AJ519" s="394"/>
      <c r="AK519" s="394"/>
      <c r="AL519" s="2"/>
      <c r="AM519" s="2"/>
      <c r="AN519"/>
      <c r="AO519"/>
      <c r="AP519" s="394"/>
      <c r="AQ519" s="394"/>
      <c r="AR519" s="175"/>
      <c r="AS519" s="2"/>
      <c r="AT519" s="2"/>
      <c r="AU519"/>
      <c r="AV519" s="2"/>
      <c r="AW519" s="2"/>
      <c r="AX519" s="2"/>
      <c r="AY519" s="2"/>
      <c r="AZ519" s="2"/>
      <c r="BA519" s="2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</row>
    <row r="520" spans="1:99" s="380" customFormat="1" x14ac:dyDescent="0.3">
      <c r="A520"/>
      <c r="B520" s="2"/>
      <c r="C520" s="2"/>
      <c r="D520" s="2"/>
      <c r="E520" s="279"/>
      <c r="F520" s="279"/>
      <c r="G520" s="279"/>
      <c r="H520" s="431"/>
      <c r="L520" s="391"/>
      <c r="R520" s="391"/>
      <c r="T520" s="392"/>
      <c r="U520" s="3"/>
      <c r="V520" s="3"/>
      <c r="W520" s="3"/>
      <c r="X520" s="57"/>
      <c r="Y520" s="1"/>
      <c r="Z520"/>
      <c r="AA520"/>
      <c r="AB520"/>
      <c r="AC520"/>
      <c r="AD520" s="57"/>
      <c r="AE520" s="393"/>
      <c r="AF520" s="393"/>
      <c r="AG520"/>
      <c r="AH520"/>
      <c r="AI520" s="394"/>
      <c r="AJ520" s="394"/>
      <c r="AK520" s="394"/>
      <c r="AL520" s="2"/>
      <c r="AM520" s="2"/>
      <c r="AN520"/>
      <c r="AO520"/>
      <c r="AP520" s="394"/>
      <c r="AQ520" s="394"/>
      <c r="AR520" s="175"/>
      <c r="AS520" s="2"/>
      <c r="AT520" s="2"/>
      <c r="AU520"/>
      <c r="AV520" s="2"/>
      <c r="AW520" s="2"/>
      <c r="AX520" s="2"/>
      <c r="AY520" s="2"/>
      <c r="AZ520" s="2"/>
      <c r="BA520" s="2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</row>
    <row r="521" spans="1:99" s="380" customFormat="1" x14ac:dyDescent="0.3">
      <c r="A521"/>
      <c r="B521" s="2"/>
      <c r="C521" s="2"/>
      <c r="D521" s="2"/>
      <c r="E521" s="279"/>
      <c r="F521" s="279"/>
      <c r="G521" s="279"/>
      <c r="H521" s="431"/>
      <c r="L521" s="391"/>
      <c r="R521" s="391"/>
      <c r="T521" s="392"/>
      <c r="U521" s="3"/>
      <c r="V521" s="3"/>
      <c r="W521" s="3"/>
      <c r="X521" s="57"/>
      <c r="Y521" s="1"/>
      <c r="Z521"/>
      <c r="AA521"/>
      <c r="AB521"/>
      <c r="AC521"/>
      <c r="AD521" s="57"/>
      <c r="AE521" s="393"/>
      <c r="AF521" s="393"/>
      <c r="AG521"/>
      <c r="AH521"/>
      <c r="AI521" s="394"/>
      <c r="AJ521" s="394"/>
      <c r="AK521" s="394"/>
      <c r="AL521" s="2"/>
      <c r="AM521" s="2"/>
      <c r="AN521"/>
      <c r="AO521"/>
      <c r="AP521" s="394"/>
      <c r="AQ521" s="394"/>
      <c r="AR521" s="175"/>
      <c r="AS521" s="2"/>
      <c r="AT521" s="2"/>
      <c r="AU521"/>
      <c r="AV521" s="2"/>
      <c r="AW521" s="2"/>
      <c r="AX521" s="2"/>
      <c r="AY521" s="2"/>
      <c r="AZ521" s="2"/>
      <c r="BA521" s="2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</row>
    <row r="522" spans="1:99" s="380" customFormat="1" x14ac:dyDescent="0.3">
      <c r="A522"/>
      <c r="B522" s="2"/>
      <c r="C522" s="2"/>
      <c r="D522" s="2"/>
      <c r="E522" s="279"/>
      <c r="F522" s="279"/>
      <c r="G522" s="279"/>
      <c r="H522" s="431"/>
      <c r="L522" s="391"/>
      <c r="R522" s="391"/>
      <c r="T522" s="392"/>
      <c r="U522" s="3"/>
      <c r="V522" s="3"/>
      <c r="W522" s="3"/>
      <c r="X522" s="57"/>
      <c r="Y522" s="1"/>
      <c r="Z522"/>
      <c r="AA522"/>
      <c r="AB522"/>
      <c r="AC522"/>
      <c r="AD522" s="57"/>
      <c r="AE522" s="393"/>
      <c r="AF522" s="393"/>
      <c r="AG522"/>
      <c r="AH522"/>
      <c r="AI522" s="394"/>
      <c r="AJ522" s="394"/>
      <c r="AK522" s="394"/>
      <c r="AL522" s="2"/>
      <c r="AM522" s="2"/>
      <c r="AN522"/>
      <c r="AO522"/>
      <c r="AP522" s="394"/>
      <c r="AQ522" s="394"/>
      <c r="AR522" s="175"/>
      <c r="AS522" s="2"/>
      <c r="AT522" s="2"/>
      <c r="AU522"/>
      <c r="AV522" s="2"/>
      <c r="AW522" s="2"/>
      <c r="AX522" s="2"/>
      <c r="AY522" s="2"/>
      <c r="AZ522" s="2"/>
      <c r="BA522" s="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</row>
    <row r="523" spans="1:99" s="380" customFormat="1" x14ac:dyDescent="0.3">
      <c r="A523"/>
      <c r="B523" s="2"/>
      <c r="C523" s="2"/>
      <c r="D523" s="2"/>
      <c r="E523" s="279"/>
      <c r="F523" s="279"/>
      <c r="G523" s="279"/>
      <c r="H523" s="431"/>
      <c r="L523" s="391"/>
      <c r="R523" s="391"/>
      <c r="T523" s="392"/>
      <c r="U523" s="3"/>
      <c r="V523" s="3"/>
      <c r="W523" s="3"/>
      <c r="X523" s="57"/>
      <c r="Y523" s="1"/>
      <c r="Z523"/>
      <c r="AA523"/>
      <c r="AB523"/>
      <c r="AC523"/>
      <c r="AD523" s="57"/>
      <c r="AE523" s="393"/>
      <c r="AF523" s="393"/>
      <c r="AG523"/>
      <c r="AH523"/>
      <c r="AI523" s="394"/>
      <c r="AJ523" s="394"/>
      <c r="AK523" s="394"/>
      <c r="AL523" s="2"/>
      <c r="AM523" s="2"/>
      <c r="AN523"/>
      <c r="AO523"/>
      <c r="AP523" s="394"/>
      <c r="AQ523" s="394"/>
      <c r="AR523" s="175"/>
      <c r="AS523" s="2"/>
      <c r="AT523" s="2"/>
      <c r="AU523"/>
      <c r="AV523" s="2"/>
      <c r="AW523" s="2"/>
      <c r="AX523" s="2"/>
      <c r="AY523" s="2"/>
      <c r="AZ523" s="2"/>
      <c r="BA523" s="2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</row>
    <row r="524" spans="1:99" s="380" customFormat="1" x14ac:dyDescent="0.3">
      <c r="A524"/>
      <c r="B524" s="2"/>
      <c r="C524" s="2"/>
      <c r="D524" s="2"/>
      <c r="E524" s="279"/>
      <c r="F524" s="279"/>
      <c r="G524" s="279"/>
      <c r="H524" s="431"/>
      <c r="L524" s="391"/>
      <c r="R524" s="391"/>
      <c r="T524" s="392"/>
      <c r="U524" s="3"/>
      <c r="V524" s="3"/>
      <c r="W524" s="3"/>
      <c r="X524" s="57"/>
      <c r="Y524" s="1"/>
      <c r="Z524"/>
      <c r="AA524"/>
      <c r="AB524"/>
      <c r="AC524"/>
      <c r="AD524" s="57"/>
      <c r="AE524" s="393"/>
      <c r="AF524" s="393"/>
      <c r="AG524"/>
      <c r="AH524"/>
      <c r="AI524" s="394"/>
      <c r="AJ524" s="394"/>
      <c r="AK524" s="394"/>
      <c r="AL524" s="2"/>
      <c r="AM524" s="2"/>
      <c r="AN524"/>
      <c r="AO524"/>
      <c r="AP524" s="394"/>
      <c r="AQ524" s="394"/>
      <c r="AR524" s="175"/>
      <c r="AS524" s="2"/>
      <c r="AT524" s="2"/>
      <c r="AU524"/>
      <c r="AV524" s="2"/>
      <c r="AW524" s="2"/>
      <c r="AX524" s="2"/>
      <c r="AY524" s="2"/>
      <c r="AZ524" s="2"/>
      <c r="BA524" s="2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</row>
    <row r="525" spans="1:99" s="380" customFormat="1" x14ac:dyDescent="0.3">
      <c r="A525"/>
      <c r="B525" s="2"/>
      <c r="C525" s="2"/>
      <c r="D525" s="2"/>
      <c r="E525" s="279"/>
      <c r="F525" s="279"/>
      <c r="G525" s="279"/>
      <c r="H525" s="431"/>
      <c r="L525" s="391"/>
      <c r="R525" s="391"/>
      <c r="T525" s="392"/>
      <c r="U525" s="3"/>
      <c r="V525" s="3"/>
      <c r="W525" s="3"/>
      <c r="X525" s="57"/>
      <c r="Y525" s="1"/>
      <c r="Z525"/>
      <c r="AA525"/>
      <c r="AB525"/>
      <c r="AC525"/>
      <c r="AD525" s="57"/>
      <c r="AE525" s="393"/>
      <c r="AF525" s="393"/>
      <c r="AG525"/>
      <c r="AH525"/>
      <c r="AI525" s="394"/>
      <c r="AJ525" s="394"/>
      <c r="AK525" s="394"/>
      <c r="AL525" s="2"/>
      <c r="AM525" s="2"/>
      <c r="AN525"/>
      <c r="AO525"/>
      <c r="AP525" s="394"/>
      <c r="AQ525" s="394"/>
      <c r="AR525" s="175"/>
      <c r="AS525" s="2"/>
      <c r="AT525" s="2"/>
      <c r="AU525"/>
      <c r="AV525" s="2"/>
      <c r="AW525" s="2"/>
      <c r="AX525" s="2"/>
      <c r="AY525" s="2"/>
      <c r="AZ525" s="2"/>
      <c r="BA525" s="2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</row>
    <row r="526" spans="1:99" s="380" customFormat="1" x14ac:dyDescent="0.3">
      <c r="A526"/>
      <c r="B526" s="2"/>
      <c r="C526" s="2"/>
      <c r="D526" s="2"/>
      <c r="E526" s="279"/>
      <c r="F526" s="279"/>
      <c r="G526" s="279"/>
      <c r="H526" s="431"/>
      <c r="L526" s="391"/>
      <c r="R526" s="391"/>
      <c r="T526" s="392"/>
      <c r="U526" s="3"/>
      <c r="V526" s="3"/>
      <c r="W526" s="3"/>
      <c r="X526" s="57"/>
      <c r="Y526" s="1"/>
      <c r="Z526"/>
      <c r="AA526"/>
      <c r="AB526"/>
      <c r="AC526"/>
      <c r="AD526" s="57"/>
      <c r="AE526" s="393"/>
      <c r="AF526" s="393"/>
      <c r="AG526"/>
      <c r="AH526"/>
      <c r="AI526" s="394"/>
      <c r="AJ526" s="394"/>
      <c r="AK526" s="394"/>
      <c r="AL526" s="2"/>
      <c r="AM526" s="2"/>
      <c r="AN526"/>
      <c r="AO526"/>
      <c r="AP526" s="394"/>
      <c r="AQ526" s="394"/>
      <c r="AR526" s="175"/>
      <c r="AS526" s="2"/>
      <c r="AT526" s="2"/>
      <c r="AU526"/>
      <c r="AV526" s="2"/>
      <c r="AW526" s="2"/>
      <c r="AX526" s="2"/>
      <c r="AY526" s="2"/>
      <c r="AZ526" s="2"/>
      <c r="BA526" s="2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</row>
    <row r="527" spans="1:99" s="380" customFormat="1" x14ac:dyDescent="0.3">
      <c r="A527"/>
      <c r="B527" s="2"/>
      <c r="C527" s="2"/>
      <c r="D527" s="2"/>
      <c r="E527" s="279"/>
      <c r="F527" s="279"/>
      <c r="G527" s="279"/>
      <c r="H527" s="431"/>
      <c r="L527" s="391"/>
      <c r="R527" s="391"/>
      <c r="T527" s="392"/>
      <c r="U527" s="3"/>
      <c r="V527" s="3"/>
      <c r="W527" s="3"/>
      <c r="X527" s="57"/>
      <c r="Y527" s="1"/>
      <c r="Z527"/>
      <c r="AA527"/>
      <c r="AB527"/>
      <c r="AC527"/>
      <c r="AD527" s="57"/>
      <c r="AE527" s="393"/>
      <c r="AF527" s="393"/>
      <c r="AG527"/>
      <c r="AH527"/>
      <c r="AI527" s="394"/>
      <c r="AJ527" s="394"/>
      <c r="AK527" s="394"/>
      <c r="AL527" s="2"/>
      <c r="AM527" s="2"/>
      <c r="AN527"/>
      <c r="AO527"/>
      <c r="AP527" s="394"/>
      <c r="AQ527" s="394"/>
      <c r="AR527" s="175"/>
      <c r="AS527" s="2"/>
      <c r="AT527" s="2"/>
      <c r="AU527"/>
      <c r="AV527" s="2"/>
      <c r="AW527" s="2"/>
      <c r="AX527" s="2"/>
      <c r="AY527" s="2"/>
      <c r="AZ527" s="2"/>
      <c r="BA527" s="2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</row>
    <row r="528" spans="1:99" s="380" customFormat="1" x14ac:dyDescent="0.3">
      <c r="A528"/>
      <c r="B528" s="2"/>
      <c r="C528" s="2"/>
      <c r="D528" s="2"/>
      <c r="E528" s="279"/>
      <c r="F528" s="279"/>
      <c r="G528" s="279"/>
      <c r="H528" s="431"/>
      <c r="L528" s="391"/>
      <c r="R528" s="391"/>
      <c r="T528" s="392"/>
      <c r="U528" s="3"/>
      <c r="V528" s="3"/>
      <c r="W528" s="3"/>
      <c r="X528" s="57"/>
      <c r="Y528" s="1"/>
      <c r="Z528"/>
      <c r="AA528"/>
      <c r="AB528"/>
      <c r="AC528"/>
      <c r="AD528" s="57"/>
      <c r="AE528" s="393"/>
      <c r="AF528" s="393"/>
      <c r="AG528"/>
      <c r="AH528"/>
      <c r="AI528" s="394"/>
      <c r="AJ528" s="394"/>
      <c r="AK528" s="394"/>
      <c r="AL528" s="2"/>
      <c r="AM528" s="2"/>
      <c r="AN528"/>
      <c r="AO528"/>
      <c r="AP528" s="394"/>
      <c r="AQ528" s="394"/>
      <c r="AR528" s="175"/>
      <c r="AS528" s="2"/>
      <c r="AT528" s="2"/>
      <c r="AU528"/>
      <c r="AV528" s="2"/>
      <c r="AW528" s="2"/>
      <c r="AX528" s="2"/>
      <c r="AY528" s="2"/>
      <c r="AZ528" s="2"/>
      <c r="BA528" s="2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</row>
    <row r="529" spans="1:99" s="380" customFormat="1" x14ac:dyDescent="0.3">
      <c r="A529"/>
      <c r="B529" s="2"/>
      <c r="C529" s="2"/>
      <c r="D529" s="2"/>
      <c r="E529" s="279"/>
      <c r="F529" s="279"/>
      <c r="G529" s="279"/>
      <c r="H529" s="431"/>
      <c r="L529" s="391"/>
      <c r="R529" s="391"/>
      <c r="T529" s="392"/>
      <c r="U529" s="3"/>
      <c r="V529" s="3"/>
      <c r="W529" s="3"/>
      <c r="X529" s="57"/>
      <c r="Y529" s="1"/>
      <c r="Z529"/>
      <c r="AA529"/>
      <c r="AB529"/>
      <c r="AC529"/>
      <c r="AD529" s="57"/>
      <c r="AE529" s="393"/>
      <c r="AF529" s="393"/>
      <c r="AG529"/>
      <c r="AH529"/>
      <c r="AI529" s="394"/>
      <c r="AJ529" s="394"/>
      <c r="AK529" s="394"/>
      <c r="AL529" s="2"/>
      <c r="AM529" s="2"/>
      <c r="AN529"/>
      <c r="AO529"/>
      <c r="AP529" s="394"/>
      <c r="AQ529" s="394"/>
      <c r="AR529" s="175"/>
      <c r="AS529" s="2"/>
      <c r="AT529" s="2"/>
      <c r="AU529"/>
      <c r="AV529" s="2"/>
      <c r="AW529" s="2"/>
      <c r="AX529" s="2"/>
      <c r="AY529" s="2"/>
      <c r="AZ529" s="2"/>
      <c r="BA529" s="2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</row>
    <row r="530" spans="1:99" s="380" customFormat="1" x14ac:dyDescent="0.3">
      <c r="A530"/>
      <c r="B530" s="2"/>
      <c r="C530" s="2"/>
      <c r="D530" s="2"/>
      <c r="E530" s="279"/>
      <c r="F530" s="279"/>
      <c r="G530" s="279"/>
      <c r="H530" s="431"/>
      <c r="L530" s="391"/>
      <c r="R530" s="391"/>
      <c r="T530" s="392"/>
      <c r="U530" s="3"/>
      <c r="V530" s="3"/>
      <c r="W530" s="3"/>
      <c r="X530" s="57"/>
      <c r="Y530" s="1"/>
      <c r="Z530"/>
      <c r="AA530"/>
      <c r="AB530"/>
      <c r="AC530"/>
      <c r="AD530" s="57"/>
      <c r="AE530" s="393"/>
      <c r="AF530" s="393"/>
      <c r="AG530"/>
      <c r="AH530"/>
      <c r="AI530" s="394"/>
      <c r="AJ530" s="394"/>
      <c r="AK530" s="394"/>
      <c r="AL530" s="2"/>
      <c r="AM530" s="2"/>
      <c r="AN530"/>
      <c r="AO530"/>
      <c r="AP530" s="394"/>
      <c r="AQ530" s="394"/>
      <c r="AR530" s="175"/>
      <c r="AS530" s="2"/>
      <c r="AT530" s="2"/>
      <c r="AU530"/>
      <c r="AV530" s="2"/>
      <c r="AW530" s="2"/>
      <c r="AX530" s="2"/>
      <c r="AY530" s="2"/>
      <c r="AZ530" s="2"/>
      <c r="BA530" s="2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</row>
    <row r="531" spans="1:99" s="380" customFormat="1" x14ac:dyDescent="0.3">
      <c r="A531"/>
      <c r="B531" s="2"/>
      <c r="C531" s="2"/>
      <c r="D531" s="2"/>
      <c r="E531" s="279"/>
      <c r="F531" s="279"/>
      <c r="G531" s="279"/>
      <c r="H531" s="431"/>
      <c r="L531" s="391"/>
      <c r="R531" s="391"/>
      <c r="T531" s="392"/>
      <c r="U531" s="3"/>
      <c r="V531" s="3"/>
      <c r="W531" s="3"/>
      <c r="X531" s="57"/>
      <c r="Y531" s="1"/>
      <c r="Z531"/>
      <c r="AA531"/>
      <c r="AB531"/>
      <c r="AC531"/>
      <c r="AD531" s="57"/>
      <c r="AE531" s="393"/>
      <c r="AF531" s="393"/>
      <c r="AG531"/>
      <c r="AH531"/>
      <c r="AI531" s="394"/>
      <c r="AJ531" s="394"/>
      <c r="AK531" s="394"/>
      <c r="AL531" s="2"/>
      <c r="AM531" s="2"/>
      <c r="AN531"/>
      <c r="AO531"/>
      <c r="AP531" s="394"/>
      <c r="AQ531" s="394"/>
      <c r="AR531" s="175"/>
      <c r="AS531" s="2"/>
      <c r="AT531" s="2"/>
      <c r="AU531"/>
      <c r="AV531" s="2"/>
      <c r="AW531" s="2"/>
      <c r="AX531" s="2"/>
      <c r="AY531" s="2"/>
      <c r="AZ531" s="2"/>
      <c r="BA531" s="2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</row>
    <row r="532" spans="1:99" s="380" customFormat="1" x14ac:dyDescent="0.3">
      <c r="A532"/>
      <c r="B532" s="2"/>
      <c r="C532" s="2"/>
      <c r="D532" s="2"/>
      <c r="E532" s="279"/>
      <c r="F532" s="279"/>
      <c r="G532" s="279"/>
      <c r="H532" s="431"/>
      <c r="L532" s="391"/>
      <c r="R532" s="391"/>
      <c r="T532" s="392"/>
      <c r="U532" s="3"/>
      <c r="V532" s="3"/>
      <c r="W532" s="3"/>
      <c r="X532" s="57"/>
      <c r="Y532" s="1"/>
      <c r="Z532"/>
      <c r="AA532"/>
      <c r="AB532"/>
      <c r="AC532"/>
      <c r="AD532" s="57"/>
      <c r="AE532" s="393"/>
      <c r="AF532" s="393"/>
      <c r="AG532"/>
      <c r="AH532"/>
      <c r="AI532" s="394"/>
      <c r="AJ532" s="394"/>
      <c r="AK532" s="394"/>
      <c r="AL532" s="2"/>
      <c r="AM532" s="2"/>
      <c r="AN532"/>
      <c r="AO532"/>
      <c r="AP532" s="394"/>
      <c r="AQ532" s="394"/>
      <c r="AR532" s="175"/>
      <c r="AS532" s="2"/>
      <c r="AT532" s="2"/>
      <c r="AU532"/>
      <c r="AV532" s="2"/>
      <c r="AW532" s="2"/>
      <c r="AX532" s="2"/>
      <c r="AY532" s="2"/>
      <c r="AZ532" s="2"/>
      <c r="BA532" s="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</row>
    <row r="533" spans="1:99" s="380" customFormat="1" x14ac:dyDescent="0.3">
      <c r="A533"/>
      <c r="B533" s="2"/>
      <c r="C533" s="2"/>
      <c r="D533" s="2"/>
      <c r="E533" s="279"/>
      <c r="F533" s="279"/>
      <c r="G533" s="279"/>
      <c r="H533" s="432"/>
      <c r="L533" s="391"/>
      <c r="R533" s="391"/>
      <c r="T533" s="392"/>
      <c r="U533" s="3"/>
      <c r="V533" s="3"/>
      <c r="W533" s="3"/>
      <c r="X533" s="57"/>
      <c r="Y533" s="1"/>
      <c r="Z533"/>
      <c r="AA533"/>
      <c r="AB533"/>
      <c r="AC533"/>
      <c r="AD533" s="57"/>
      <c r="AE533" s="393"/>
      <c r="AF533" s="393"/>
      <c r="AG533"/>
      <c r="AH533"/>
      <c r="AI533" s="394"/>
      <c r="AJ533" s="394"/>
      <c r="AK533" s="394"/>
      <c r="AL533" s="2"/>
      <c r="AM533" s="2"/>
      <c r="AN533"/>
      <c r="AO533"/>
      <c r="AP533" s="394"/>
      <c r="AQ533" s="394"/>
      <c r="AR533" s="175"/>
      <c r="AS533" s="2"/>
      <c r="AT533" s="2"/>
      <c r="AU533"/>
      <c r="AV533" s="2"/>
      <c r="AW533" s="2"/>
      <c r="AX533" s="2"/>
      <c r="AY533" s="2"/>
      <c r="AZ533" s="2"/>
      <c r="BA533" s="2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</row>
    <row r="534" spans="1:99" s="380" customFormat="1" x14ac:dyDescent="0.3">
      <c r="A534"/>
      <c r="B534" s="2"/>
      <c r="C534" s="2"/>
      <c r="D534" s="2"/>
      <c r="E534" s="279"/>
      <c r="F534" s="279"/>
      <c r="G534" s="279"/>
      <c r="H534" s="432"/>
      <c r="L534" s="391"/>
      <c r="R534" s="391"/>
      <c r="T534" s="392"/>
      <c r="U534" s="3"/>
      <c r="V534" s="3"/>
      <c r="W534" s="3"/>
      <c r="X534" s="57"/>
      <c r="Y534" s="1"/>
      <c r="Z534"/>
      <c r="AA534"/>
      <c r="AB534"/>
      <c r="AC534"/>
      <c r="AD534" s="57"/>
      <c r="AE534" s="393"/>
      <c r="AF534" s="393"/>
      <c r="AG534"/>
      <c r="AH534"/>
      <c r="AI534" s="394"/>
      <c r="AJ534" s="394"/>
      <c r="AK534" s="394"/>
      <c r="AL534" s="2"/>
      <c r="AM534" s="2"/>
      <c r="AN534"/>
      <c r="AO534"/>
      <c r="AP534" s="394"/>
      <c r="AQ534" s="394"/>
      <c r="AR534" s="175"/>
      <c r="AS534" s="2"/>
      <c r="AT534" s="2"/>
      <c r="AU534"/>
      <c r="AV534" s="2"/>
      <c r="AW534" s="2"/>
      <c r="AX534" s="2"/>
      <c r="AY534" s="2"/>
      <c r="AZ534" s="2"/>
      <c r="BA534" s="2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</row>
    <row r="535" spans="1:99" s="380" customFormat="1" x14ac:dyDescent="0.3">
      <c r="A535"/>
      <c r="B535" s="2"/>
      <c r="C535" s="2"/>
      <c r="D535" s="2"/>
      <c r="E535" s="279"/>
      <c r="F535" s="279"/>
      <c r="G535" s="279"/>
      <c r="H535" s="432"/>
      <c r="L535" s="391"/>
      <c r="R535" s="391"/>
      <c r="T535" s="392"/>
      <c r="U535" s="3"/>
      <c r="V535" s="3"/>
      <c r="W535" s="3"/>
      <c r="X535" s="57"/>
      <c r="Y535" s="1"/>
      <c r="Z535"/>
      <c r="AA535"/>
      <c r="AB535"/>
      <c r="AC535"/>
      <c r="AD535" s="57"/>
      <c r="AE535" s="393"/>
      <c r="AF535" s="393"/>
      <c r="AG535"/>
      <c r="AH535"/>
      <c r="AI535" s="394"/>
      <c r="AJ535" s="394"/>
      <c r="AK535" s="394"/>
      <c r="AL535" s="2"/>
      <c r="AM535" s="2"/>
      <c r="AN535"/>
      <c r="AO535"/>
      <c r="AP535" s="394"/>
      <c r="AQ535" s="394"/>
      <c r="AR535" s="175"/>
      <c r="AS535" s="2"/>
      <c r="AT535" s="2"/>
      <c r="AU535"/>
      <c r="AV535" s="2"/>
      <c r="AW535" s="2"/>
      <c r="AX535" s="2"/>
      <c r="AY535" s="2"/>
      <c r="AZ535" s="2"/>
      <c r="BA535" s="2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</row>
    <row r="536" spans="1:99" s="380" customFormat="1" x14ac:dyDescent="0.3">
      <c r="A536"/>
      <c r="B536" s="2"/>
      <c r="C536" s="2"/>
      <c r="D536" s="2"/>
      <c r="E536" s="279"/>
      <c r="F536" s="279"/>
      <c r="G536" s="279"/>
      <c r="H536" s="432"/>
      <c r="L536" s="391"/>
      <c r="R536" s="391"/>
      <c r="T536" s="392"/>
      <c r="U536" s="3"/>
      <c r="V536" s="3"/>
      <c r="W536" s="3"/>
      <c r="X536" s="57"/>
      <c r="Y536" s="1"/>
      <c r="Z536"/>
      <c r="AA536"/>
      <c r="AB536"/>
      <c r="AC536"/>
      <c r="AD536" s="57"/>
      <c r="AE536" s="393"/>
      <c r="AF536" s="393"/>
      <c r="AG536"/>
      <c r="AH536"/>
      <c r="AI536" s="394"/>
      <c r="AJ536" s="394"/>
      <c r="AK536" s="394"/>
      <c r="AL536" s="2"/>
      <c r="AM536" s="2"/>
      <c r="AN536"/>
      <c r="AO536"/>
      <c r="AP536" s="394"/>
      <c r="AQ536" s="394"/>
      <c r="AR536" s="175"/>
      <c r="AS536" s="2"/>
      <c r="AT536" s="2"/>
      <c r="AU536"/>
      <c r="AV536" s="2"/>
      <c r="AW536" s="2"/>
      <c r="AX536" s="2"/>
      <c r="AY536" s="2"/>
      <c r="AZ536" s="2"/>
      <c r="BA536" s="2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</row>
    <row r="537" spans="1:99" s="380" customFormat="1" x14ac:dyDescent="0.3">
      <c r="A537"/>
      <c r="B537" s="2"/>
      <c r="C537" s="2"/>
      <c r="D537" s="2"/>
      <c r="E537" s="279"/>
      <c r="F537" s="279"/>
      <c r="G537" s="279"/>
      <c r="H537" s="432"/>
      <c r="L537" s="391"/>
      <c r="R537" s="391"/>
      <c r="T537" s="392"/>
      <c r="U537" s="3"/>
      <c r="V537" s="3"/>
      <c r="W537" s="3"/>
      <c r="X537" s="57"/>
      <c r="Y537" s="1"/>
      <c r="Z537"/>
      <c r="AA537"/>
      <c r="AB537"/>
      <c r="AC537"/>
      <c r="AD537" s="57"/>
      <c r="AE537" s="393"/>
      <c r="AF537" s="393"/>
      <c r="AG537"/>
      <c r="AH537"/>
      <c r="AI537" s="394"/>
      <c r="AJ537" s="394"/>
      <c r="AK537" s="394"/>
      <c r="AL537" s="2"/>
      <c r="AM537" s="2"/>
      <c r="AN537"/>
      <c r="AO537"/>
      <c r="AP537" s="394"/>
      <c r="AQ537" s="394"/>
      <c r="AR537" s="175"/>
      <c r="AS537" s="2"/>
      <c r="AT537" s="2"/>
      <c r="AU537"/>
      <c r="AV537" s="2"/>
      <c r="AW537" s="2"/>
      <c r="AX537" s="2"/>
      <c r="AY537" s="2"/>
      <c r="AZ537" s="2"/>
      <c r="BA537" s="2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</row>
    <row r="538" spans="1:99" s="380" customFormat="1" x14ac:dyDescent="0.3">
      <c r="A538"/>
      <c r="B538" s="2"/>
      <c r="C538" s="2"/>
      <c r="D538" s="2"/>
      <c r="E538" s="279"/>
      <c r="F538" s="279"/>
      <c r="G538" s="279"/>
      <c r="H538" s="432"/>
      <c r="L538" s="391"/>
      <c r="R538" s="391"/>
      <c r="T538" s="392"/>
      <c r="U538" s="3"/>
      <c r="V538" s="3"/>
      <c r="W538" s="3"/>
      <c r="X538" s="57"/>
      <c r="Y538" s="1"/>
      <c r="Z538"/>
      <c r="AA538"/>
      <c r="AB538"/>
      <c r="AC538"/>
      <c r="AD538" s="57"/>
      <c r="AE538" s="393"/>
      <c r="AF538" s="393"/>
      <c r="AG538"/>
      <c r="AH538"/>
      <c r="AI538" s="394"/>
      <c r="AJ538" s="394"/>
      <c r="AK538" s="394"/>
      <c r="AL538" s="2"/>
      <c r="AM538" s="2"/>
      <c r="AN538"/>
      <c r="AO538"/>
      <c r="AP538" s="394"/>
      <c r="AQ538" s="394"/>
      <c r="AR538" s="175"/>
      <c r="AS538" s="2"/>
      <c r="AT538" s="2"/>
      <c r="AU538"/>
      <c r="AV538" s="2"/>
      <c r="AW538" s="2"/>
      <c r="AX538" s="2"/>
      <c r="AY538" s="2"/>
      <c r="AZ538" s="2"/>
      <c r="BA538" s="2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</row>
    <row r="539" spans="1:99" s="380" customFormat="1" x14ac:dyDescent="0.3">
      <c r="A539"/>
      <c r="B539" s="2"/>
      <c r="C539" s="2"/>
      <c r="D539" s="2"/>
      <c r="E539" s="279"/>
      <c r="F539" s="279"/>
      <c r="G539" s="279"/>
      <c r="H539" s="432"/>
      <c r="L539" s="391"/>
      <c r="R539" s="391"/>
      <c r="T539" s="392"/>
      <c r="U539" s="3"/>
      <c r="V539" s="3"/>
      <c r="W539" s="3"/>
      <c r="X539" s="57"/>
      <c r="Y539" s="1"/>
      <c r="Z539"/>
      <c r="AA539"/>
      <c r="AB539"/>
      <c r="AC539"/>
      <c r="AD539" s="57"/>
      <c r="AE539" s="393"/>
      <c r="AF539" s="393"/>
      <c r="AG539"/>
      <c r="AH539"/>
      <c r="AI539" s="394"/>
      <c r="AJ539" s="394"/>
      <c r="AK539" s="394"/>
      <c r="AL539" s="2"/>
      <c r="AM539" s="2"/>
      <c r="AN539"/>
      <c r="AO539"/>
      <c r="AP539" s="394"/>
      <c r="AQ539" s="394"/>
      <c r="AR539" s="175"/>
      <c r="AS539" s="2"/>
      <c r="AT539" s="2"/>
      <c r="AU539"/>
      <c r="AV539" s="2"/>
      <c r="AW539" s="2"/>
      <c r="AX539" s="2"/>
      <c r="AY539" s="2"/>
      <c r="AZ539" s="2"/>
      <c r="BA539" s="2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</row>
    <row r="540" spans="1:99" s="380" customFormat="1" x14ac:dyDescent="0.3">
      <c r="A540"/>
      <c r="B540" s="2"/>
      <c r="C540" s="2"/>
      <c r="D540" s="2"/>
      <c r="E540" s="279"/>
      <c r="F540" s="279"/>
      <c r="G540" s="279"/>
      <c r="H540" s="432"/>
      <c r="L540" s="391"/>
      <c r="R540" s="391"/>
      <c r="T540" s="392"/>
      <c r="U540" s="3"/>
      <c r="V540" s="3"/>
      <c r="W540" s="3"/>
      <c r="X540" s="57"/>
      <c r="Y540" s="1"/>
      <c r="Z540"/>
      <c r="AA540"/>
      <c r="AB540"/>
      <c r="AC540"/>
      <c r="AD540" s="57"/>
      <c r="AE540" s="393"/>
      <c r="AF540" s="393"/>
      <c r="AG540"/>
      <c r="AH540"/>
      <c r="AI540" s="394"/>
      <c r="AJ540" s="394"/>
      <c r="AK540" s="394"/>
      <c r="AL540" s="2"/>
      <c r="AM540" s="2"/>
      <c r="AN540"/>
      <c r="AO540"/>
      <c r="AP540" s="394"/>
      <c r="AQ540" s="394"/>
      <c r="AR540" s="175"/>
      <c r="AS540" s="2"/>
      <c r="AT540" s="2"/>
      <c r="AU540"/>
      <c r="AV540" s="2"/>
      <c r="AW540" s="2"/>
      <c r="AX540" s="2"/>
      <c r="AY540" s="2"/>
      <c r="AZ540" s="2"/>
      <c r="BA540" s="2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</row>
    <row r="541" spans="1:99" s="380" customFormat="1" x14ac:dyDescent="0.3">
      <c r="A541"/>
      <c r="B541" s="2"/>
      <c r="C541" s="2"/>
      <c r="D541" s="2"/>
      <c r="E541" s="279"/>
      <c r="F541" s="279"/>
      <c r="G541" s="279"/>
      <c r="H541" s="432"/>
      <c r="L541" s="391"/>
      <c r="R541" s="391"/>
      <c r="T541" s="392"/>
      <c r="U541" s="3"/>
      <c r="V541" s="3"/>
      <c r="W541" s="3"/>
      <c r="X541" s="57"/>
      <c r="Y541" s="1"/>
      <c r="Z541"/>
      <c r="AA541"/>
      <c r="AB541"/>
      <c r="AC541"/>
      <c r="AD541" s="57"/>
      <c r="AE541" s="393"/>
      <c r="AF541" s="393"/>
      <c r="AG541"/>
      <c r="AH541"/>
      <c r="AI541" s="394"/>
      <c r="AJ541" s="394"/>
      <c r="AK541" s="394"/>
      <c r="AL541" s="2"/>
      <c r="AM541" s="2"/>
      <c r="AN541"/>
      <c r="AO541"/>
      <c r="AP541" s="394"/>
      <c r="AQ541" s="394"/>
      <c r="AR541" s="175"/>
      <c r="AS541" s="2"/>
      <c r="AT541" s="2"/>
      <c r="AU541"/>
      <c r="AV541" s="2"/>
      <c r="AW541" s="2"/>
      <c r="AX541" s="2"/>
      <c r="AY541" s="2"/>
      <c r="AZ541" s="2"/>
      <c r="BA541" s="2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</row>
    <row r="542" spans="1:99" s="380" customFormat="1" x14ac:dyDescent="0.3">
      <c r="A542"/>
      <c r="B542" s="2"/>
      <c r="C542" s="2"/>
      <c r="D542" s="2"/>
      <c r="E542" s="279"/>
      <c r="F542" s="279"/>
      <c r="G542" s="279"/>
      <c r="H542" s="432"/>
      <c r="L542" s="391"/>
      <c r="R542" s="391"/>
      <c r="T542" s="392"/>
      <c r="U542" s="3"/>
      <c r="V542" s="3"/>
      <c r="W542" s="3"/>
      <c r="X542" s="57"/>
      <c r="Y542" s="1"/>
      <c r="Z542"/>
      <c r="AA542"/>
      <c r="AB542"/>
      <c r="AC542"/>
      <c r="AD542" s="57"/>
      <c r="AE542" s="393"/>
      <c r="AF542" s="393"/>
      <c r="AG542"/>
      <c r="AH542"/>
      <c r="AI542" s="394"/>
      <c r="AJ542" s="394"/>
      <c r="AK542" s="394"/>
      <c r="AL542" s="2"/>
      <c r="AM542" s="2"/>
      <c r="AN542"/>
      <c r="AO542"/>
      <c r="AP542" s="394"/>
      <c r="AQ542" s="394"/>
      <c r="AR542" s="175"/>
      <c r="AS542" s="2"/>
      <c r="AT542" s="2"/>
      <c r="AU542"/>
      <c r="AV542" s="2"/>
      <c r="AW542" s="2"/>
      <c r="AX542" s="2"/>
      <c r="AY542" s="2"/>
      <c r="AZ542" s="2"/>
      <c r="BA542" s="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</row>
    <row r="543" spans="1:99" s="380" customFormat="1" x14ac:dyDescent="0.3">
      <c r="A543"/>
      <c r="B543" s="2"/>
      <c r="C543" s="2"/>
      <c r="D543" s="2"/>
      <c r="E543" s="279"/>
      <c r="F543" s="279"/>
      <c r="G543" s="279"/>
      <c r="H543" s="432"/>
      <c r="L543" s="391"/>
      <c r="R543" s="391"/>
      <c r="T543" s="392"/>
      <c r="U543" s="3"/>
      <c r="V543" s="3"/>
      <c r="W543" s="3"/>
      <c r="X543" s="57"/>
      <c r="Y543" s="1"/>
      <c r="Z543"/>
      <c r="AA543"/>
      <c r="AB543"/>
      <c r="AC543"/>
      <c r="AD543" s="57"/>
      <c r="AE543" s="393"/>
      <c r="AF543" s="393"/>
      <c r="AG543"/>
      <c r="AH543"/>
      <c r="AI543" s="394"/>
      <c r="AJ543" s="394"/>
      <c r="AK543" s="394"/>
      <c r="AL543" s="2"/>
      <c r="AM543" s="2"/>
      <c r="AN543"/>
      <c r="AO543"/>
      <c r="AP543" s="394"/>
      <c r="AQ543" s="394"/>
      <c r="AR543" s="175"/>
      <c r="AS543" s="2"/>
      <c r="AT543" s="2"/>
      <c r="AU543"/>
      <c r="AV543" s="2"/>
      <c r="AW543" s="2"/>
      <c r="AX543" s="2"/>
      <c r="AY543" s="2"/>
      <c r="AZ543" s="2"/>
      <c r="BA543" s="2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</row>
    <row r="544" spans="1:99" s="380" customFormat="1" x14ac:dyDescent="0.3">
      <c r="A544"/>
      <c r="B544" s="2"/>
      <c r="C544" s="2"/>
      <c r="D544" s="2"/>
      <c r="E544" s="279"/>
      <c r="F544" s="279"/>
      <c r="G544" s="279"/>
      <c r="H544" s="432"/>
      <c r="L544" s="391"/>
      <c r="R544" s="391"/>
      <c r="T544" s="392"/>
      <c r="U544" s="3"/>
      <c r="V544" s="3"/>
      <c r="W544" s="3"/>
      <c r="X544" s="57"/>
      <c r="Y544" s="1"/>
      <c r="Z544"/>
      <c r="AA544"/>
      <c r="AB544"/>
      <c r="AC544"/>
      <c r="AD544" s="57"/>
      <c r="AE544" s="393"/>
      <c r="AF544" s="393"/>
      <c r="AG544"/>
      <c r="AH544"/>
      <c r="AI544" s="394"/>
      <c r="AJ544" s="394"/>
      <c r="AK544" s="394"/>
      <c r="AL544" s="2"/>
      <c r="AM544" s="2"/>
      <c r="AN544"/>
      <c r="AO544"/>
      <c r="AP544" s="394"/>
      <c r="AQ544" s="394"/>
      <c r="AR544" s="175"/>
      <c r="AS544" s="2"/>
      <c r="AT544" s="2"/>
      <c r="AU544"/>
      <c r="AV544" s="2"/>
      <c r="AW544" s="2"/>
      <c r="AX544" s="2"/>
      <c r="AY544" s="2"/>
      <c r="AZ544" s="2"/>
      <c r="BA544" s="2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</row>
    <row r="545" spans="1:99" s="380" customFormat="1" x14ac:dyDescent="0.3">
      <c r="A545"/>
      <c r="B545" s="2"/>
      <c r="C545" s="2"/>
      <c r="D545" s="2"/>
      <c r="E545" s="279"/>
      <c r="F545" s="279"/>
      <c r="G545" s="279"/>
      <c r="H545" s="432"/>
      <c r="L545" s="391"/>
      <c r="R545" s="391"/>
      <c r="T545" s="392"/>
      <c r="U545" s="3"/>
      <c r="V545" s="3"/>
      <c r="W545" s="3"/>
      <c r="X545" s="57"/>
      <c r="Y545" s="1"/>
      <c r="Z545"/>
      <c r="AA545"/>
      <c r="AB545"/>
      <c r="AC545"/>
      <c r="AD545" s="57"/>
      <c r="AE545" s="393"/>
      <c r="AF545" s="393"/>
      <c r="AG545"/>
      <c r="AH545"/>
      <c r="AI545" s="394"/>
      <c r="AJ545" s="394"/>
      <c r="AK545" s="394"/>
      <c r="AL545" s="2"/>
      <c r="AM545" s="2"/>
      <c r="AN545"/>
      <c r="AO545"/>
      <c r="AP545" s="394"/>
      <c r="AQ545" s="394"/>
      <c r="AR545" s="175"/>
      <c r="AS545" s="2"/>
      <c r="AT545" s="2"/>
      <c r="AU545"/>
      <c r="AV545" s="2"/>
      <c r="AW545" s="2"/>
      <c r="AX545" s="2"/>
      <c r="AY545" s="2"/>
      <c r="AZ545" s="2"/>
      <c r="BA545" s="2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</row>
    <row r="546" spans="1:99" s="380" customFormat="1" x14ac:dyDescent="0.3">
      <c r="A546"/>
      <c r="B546" s="2"/>
      <c r="C546" s="2"/>
      <c r="D546" s="2"/>
      <c r="E546" s="279"/>
      <c r="F546" s="279"/>
      <c r="G546" s="279"/>
      <c r="H546" s="432"/>
      <c r="L546" s="391"/>
      <c r="R546" s="391"/>
      <c r="T546" s="392"/>
      <c r="U546" s="3"/>
      <c r="V546" s="3"/>
      <c r="W546" s="3"/>
      <c r="X546" s="57"/>
      <c r="Y546" s="1"/>
      <c r="Z546"/>
      <c r="AA546"/>
      <c r="AB546"/>
      <c r="AC546"/>
      <c r="AD546" s="57"/>
      <c r="AE546" s="393"/>
      <c r="AF546" s="393"/>
      <c r="AG546"/>
      <c r="AH546"/>
      <c r="AI546" s="394"/>
      <c r="AJ546" s="394"/>
      <c r="AK546" s="394"/>
      <c r="AL546" s="2"/>
      <c r="AM546" s="2"/>
      <c r="AN546"/>
      <c r="AO546"/>
      <c r="AP546" s="394"/>
      <c r="AQ546" s="394"/>
      <c r="AR546" s="175"/>
      <c r="AS546" s="2"/>
      <c r="AT546" s="2"/>
      <c r="AU546"/>
      <c r="AV546" s="2"/>
      <c r="AW546" s="2"/>
      <c r="AX546" s="2"/>
      <c r="AY546" s="2"/>
      <c r="AZ546" s="2"/>
      <c r="BA546" s="2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</row>
    <row r="547" spans="1:99" s="380" customFormat="1" x14ac:dyDescent="0.3">
      <c r="A547"/>
      <c r="B547" s="2"/>
      <c r="C547" s="2"/>
      <c r="D547" s="2"/>
      <c r="E547" s="279"/>
      <c r="F547" s="279"/>
      <c r="G547" s="279"/>
      <c r="H547" s="432"/>
      <c r="L547" s="391"/>
      <c r="R547" s="391"/>
      <c r="T547" s="392"/>
      <c r="U547" s="3"/>
      <c r="V547" s="3"/>
      <c r="W547" s="3"/>
      <c r="X547" s="57"/>
      <c r="Y547" s="1"/>
      <c r="Z547"/>
      <c r="AA547"/>
      <c r="AB547"/>
      <c r="AC547"/>
      <c r="AD547" s="57"/>
      <c r="AE547" s="393"/>
      <c r="AF547" s="393"/>
      <c r="AG547"/>
      <c r="AH547"/>
      <c r="AI547" s="394"/>
      <c r="AJ547" s="394"/>
      <c r="AK547" s="394"/>
      <c r="AL547" s="2"/>
      <c r="AM547" s="2"/>
      <c r="AN547"/>
      <c r="AO547"/>
      <c r="AP547" s="394"/>
      <c r="AQ547" s="394"/>
      <c r="AR547" s="175"/>
      <c r="AS547" s="2"/>
      <c r="AT547" s="2"/>
      <c r="AU547"/>
      <c r="AV547" s="2"/>
      <c r="AW547" s="2"/>
      <c r="AX547" s="2"/>
      <c r="AY547" s="2"/>
      <c r="AZ547" s="2"/>
      <c r="BA547" s="2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</row>
    <row r="548" spans="1:99" s="380" customFormat="1" x14ac:dyDescent="0.3">
      <c r="A548"/>
      <c r="B548" s="2"/>
      <c r="C548" s="2"/>
      <c r="D548" s="2"/>
      <c r="E548" s="279"/>
      <c r="F548" s="279"/>
      <c r="G548" s="279"/>
      <c r="H548" s="432"/>
      <c r="L548" s="391"/>
      <c r="R548" s="391"/>
      <c r="T548" s="392"/>
      <c r="U548" s="3"/>
      <c r="V548" s="3"/>
      <c r="W548" s="3"/>
      <c r="X548" s="57"/>
      <c r="Y548" s="1"/>
      <c r="Z548"/>
      <c r="AA548"/>
      <c r="AB548"/>
      <c r="AC548"/>
      <c r="AD548" s="57"/>
      <c r="AE548" s="393"/>
      <c r="AF548" s="393"/>
      <c r="AG548"/>
      <c r="AH548"/>
      <c r="AI548" s="394"/>
      <c r="AJ548" s="394"/>
      <c r="AK548" s="394"/>
      <c r="AL548" s="2"/>
      <c r="AM548" s="2"/>
      <c r="AN548"/>
      <c r="AO548"/>
      <c r="AP548" s="394"/>
      <c r="AQ548" s="394"/>
      <c r="AR548" s="175"/>
      <c r="AS548" s="2"/>
      <c r="AT548" s="2"/>
      <c r="AU548"/>
      <c r="AV548" s="2"/>
      <c r="AW548" s="2"/>
      <c r="AX548" s="2"/>
      <c r="AY548" s="2"/>
      <c r="AZ548" s="2"/>
      <c r="BA548" s="2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</row>
    <row r="549" spans="1:99" s="380" customFormat="1" x14ac:dyDescent="0.3">
      <c r="A549"/>
      <c r="B549" s="2"/>
      <c r="C549" s="2"/>
      <c r="D549" s="2"/>
      <c r="E549" s="279"/>
      <c r="F549" s="279"/>
      <c r="G549" s="279"/>
      <c r="H549" s="432"/>
      <c r="L549" s="391"/>
      <c r="R549" s="391"/>
      <c r="T549" s="392"/>
      <c r="U549" s="3"/>
      <c r="V549" s="3"/>
      <c r="W549" s="3"/>
      <c r="X549" s="57"/>
      <c r="Y549" s="1"/>
      <c r="Z549"/>
      <c r="AA549"/>
      <c r="AB549"/>
      <c r="AC549"/>
      <c r="AD549" s="57"/>
      <c r="AE549" s="393"/>
      <c r="AF549" s="393"/>
      <c r="AG549"/>
      <c r="AH549"/>
      <c r="AI549" s="394"/>
      <c r="AJ549" s="394"/>
      <c r="AK549" s="394"/>
      <c r="AL549" s="2"/>
      <c r="AM549" s="2"/>
      <c r="AN549"/>
      <c r="AO549"/>
      <c r="AP549" s="394"/>
      <c r="AQ549" s="394"/>
      <c r="AR549" s="175"/>
      <c r="AS549" s="2"/>
      <c r="AT549" s="2"/>
      <c r="AU549"/>
      <c r="AV549" s="2"/>
      <c r="AW549" s="2"/>
      <c r="AX549" s="2"/>
      <c r="AY549" s="2"/>
      <c r="AZ549" s="2"/>
      <c r="BA549" s="2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</row>
    <row r="550" spans="1:99" s="380" customFormat="1" x14ac:dyDescent="0.3">
      <c r="A550"/>
      <c r="B550" s="2"/>
      <c r="C550" s="2"/>
      <c r="D550" s="2"/>
      <c r="E550" s="279"/>
      <c r="F550" s="279"/>
      <c r="G550" s="279"/>
      <c r="H550" s="432"/>
      <c r="L550" s="391"/>
      <c r="R550" s="391"/>
      <c r="T550" s="392"/>
      <c r="U550" s="3"/>
      <c r="V550" s="3"/>
      <c r="W550" s="3"/>
      <c r="X550" s="57"/>
      <c r="Y550" s="1"/>
      <c r="Z550"/>
      <c r="AA550"/>
      <c r="AB550"/>
      <c r="AC550"/>
      <c r="AD550" s="57"/>
      <c r="AE550" s="393"/>
      <c r="AF550" s="393"/>
      <c r="AG550"/>
      <c r="AH550"/>
      <c r="AI550" s="394"/>
      <c r="AJ550" s="394"/>
      <c r="AK550" s="394"/>
      <c r="AL550" s="2"/>
      <c r="AM550" s="2"/>
      <c r="AN550"/>
      <c r="AO550"/>
      <c r="AP550" s="394"/>
      <c r="AQ550" s="394"/>
      <c r="AR550" s="175"/>
      <c r="AS550" s="2"/>
      <c r="AT550" s="2"/>
      <c r="AU550"/>
      <c r="AV550" s="2"/>
      <c r="AW550" s="2"/>
      <c r="AX550" s="2"/>
      <c r="AY550" s="2"/>
      <c r="AZ550" s="2"/>
      <c r="BA550" s="2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</row>
  </sheetData>
  <autoFilter ref="A2:BB282" xr:uid="{66274115-D583-4E01-99C1-C7F89DA95BC0}">
    <sortState ref="A3:BB282">
      <sortCondition ref="A2:A282"/>
    </sortState>
  </autoFilter>
  <conditionalFormatting sqref="D3:D282 G3:G282">
    <cfRule type="cellIs" dxfId="29" priority="1" operator="equal">
      <formula>"F"</formula>
    </cfRule>
  </conditionalFormatting>
  <conditionalFormatting sqref="AK3:AK97 AR3:AR97 AY3:AY97 AD3:AD282">
    <cfRule type="cellIs" dxfId="28" priority="7" operator="lessThanOrEqual">
      <formula>0</formula>
    </cfRule>
  </conditionalFormatting>
  <conditionalFormatting sqref="AL3:AL97 AS3:AS97 AZ3:AZ97 AE3:AE282">
    <cfRule type="cellIs" dxfId="27" priority="8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3AC6A-7E17-483C-B271-3C16C1AB77DD}">
  <dimension ref="A1:CU141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activeCell="A81" sqref="A81"/>
    </sheetView>
  </sheetViews>
  <sheetFormatPr defaultColWidth="8.88671875" defaultRowHeight="14.4" x14ac:dyDescent="0.3"/>
  <cols>
    <col min="1" max="1" width="28.6640625" bestFit="1" customWidth="1"/>
    <col min="2" max="2" width="8.88671875" style="2"/>
    <col min="3" max="4" width="8.88671875" style="2" hidden="1" customWidth="1"/>
    <col min="5" max="5" width="8.88671875" style="377" customWidth="1"/>
    <col min="6" max="7" width="8.88671875" style="377" hidden="1" customWidth="1"/>
    <col min="8" max="8" width="13.5546875" style="380" bestFit="1" customWidth="1"/>
    <col min="9" max="9" width="9.44140625" style="380" customWidth="1"/>
    <col min="10" max="10" width="5.88671875" style="380" customWidth="1"/>
    <col min="11" max="11" width="9.44140625" style="380" customWidth="1"/>
    <col min="12" max="12" width="9.44140625" style="391" customWidth="1"/>
    <col min="13" max="13" width="6.33203125" style="380" customWidth="1"/>
    <col min="14" max="14" width="8.6640625" style="380" customWidth="1"/>
    <col min="15" max="15" width="8.44140625" style="380" customWidth="1"/>
    <col min="16" max="16" width="6.44140625" style="380" customWidth="1"/>
    <col min="17" max="17" width="7.33203125" style="380" customWidth="1"/>
    <col min="18" max="18" width="7.88671875" style="391" customWidth="1"/>
    <col min="19" max="19" width="7.88671875" style="380" customWidth="1"/>
    <col min="20" max="20" width="7.88671875" style="392" customWidth="1"/>
    <col min="21" max="22" width="8.44140625" style="3" customWidth="1"/>
    <col min="23" max="23" width="8" style="3" customWidth="1"/>
    <col min="24" max="24" width="7.44140625" style="57" customWidth="1"/>
    <col min="25" max="25" width="7.44140625" style="1" customWidth="1"/>
    <col min="26" max="26" width="2.5546875" customWidth="1"/>
    <col min="27" max="27" width="9.44140625" customWidth="1"/>
    <col min="28" max="28" width="7.109375" customWidth="1"/>
    <col min="29" max="29" width="8.109375" customWidth="1"/>
    <col min="30" max="30" width="5.88671875" style="57" customWidth="1"/>
    <col min="31" max="31" width="7.6640625" style="393" customWidth="1"/>
    <col min="32" max="32" width="7.33203125" style="393" customWidth="1"/>
    <col min="33" max="33" width="1.5546875" customWidth="1"/>
    <col min="34" max="34" width="9.44140625" hidden="1" customWidth="1"/>
    <col min="35" max="35" width="6.88671875" style="394" hidden="1" customWidth="1"/>
    <col min="36" max="36" width="7.33203125" style="394" hidden="1" customWidth="1"/>
    <col min="37" max="37" width="6.109375" style="394" hidden="1" customWidth="1"/>
    <col min="38" max="39" width="8.109375" style="2" hidden="1" customWidth="1"/>
    <col min="40" max="40" width="2.5546875" hidden="1" customWidth="1"/>
    <col min="41" max="41" width="9.44140625" hidden="1" customWidth="1"/>
    <col min="42" max="43" width="7.88671875" style="394" hidden="1" customWidth="1"/>
    <col min="44" max="44" width="5.5546875" style="175" hidden="1" customWidth="1"/>
    <col min="45" max="45" width="7.109375" style="2" hidden="1" customWidth="1"/>
    <col min="46" max="46" width="8" style="2" hidden="1" customWidth="1"/>
    <col min="47" max="47" width="2.5546875" hidden="1" customWidth="1"/>
    <col min="48" max="48" width="9.44140625" style="2" hidden="1" customWidth="1"/>
    <col min="49" max="50" width="8" style="2" hidden="1" customWidth="1"/>
    <col min="51" max="51" width="5.5546875" style="2" hidden="1" customWidth="1"/>
    <col min="52" max="52" width="7.6640625" style="2" hidden="1" customWidth="1"/>
    <col min="53" max="53" width="8" style="2" hidden="1" customWidth="1"/>
    <col min="54" max="54" width="2.6640625" customWidth="1"/>
    <col min="57" max="57" width="29.44140625" bestFit="1" customWidth="1"/>
  </cols>
  <sheetData>
    <row r="1" spans="1:99" ht="16.2" thickBot="1" x14ac:dyDescent="0.35">
      <c r="A1" s="395" t="s">
        <v>1969</v>
      </c>
      <c r="B1" s="10"/>
      <c r="C1" s="10"/>
      <c r="D1" s="10"/>
      <c r="E1" s="374"/>
      <c r="F1" s="374"/>
      <c r="G1" s="374"/>
      <c r="H1" s="373"/>
      <c r="I1" s="373"/>
      <c r="J1" s="373"/>
      <c r="K1" s="373"/>
      <c r="L1" s="375"/>
      <c r="M1" s="373"/>
      <c r="N1" s="373"/>
      <c r="O1" s="373"/>
      <c r="P1" s="373"/>
      <c r="Q1" s="373"/>
      <c r="R1" s="375"/>
      <c r="S1" s="373"/>
      <c r="T1" s="376"/>
      <c r="U1" s="60"/>
      <c r="V1" s="60"/>
      <c r="W1" s="60"/>
      <c r="X1" s="230"/>
      <c r="Y1" s="61"/>
      <c r="AA1" s="59" t="s">
        <v>1762</v>
      </c>
      <c r="AB1" s="59"/>
      <c r="AC1" s="59"/>
      <c r="AD1" s="242"/>
      <c r="AE1" s="65"/>
      <c r="AF1" s="65"/>
      <c r="AH1" s="59" t="s">
        <v>1026</v>
      </c>
      <c r="AI1" s="121"/>
      <c r="AJ1" s="121"/>
      <c r="AK1" s="121"/>
      <c r="AL1" s="122"/>
      <c r="AM1" s="122"/>
      <c r="AO1" s="176" t="s">
        <v>1986</v>
      </c>
      <c r="AP1" s="177"/>
      <c r="AQ1" s="177"/>
      <c r="AR1" s="178"/>
      <c r="AS1" s="179"/>
      <c r="AT1" s="179"/>
      <c r="AV1" s="176" t="s">
        <v>1987</v>
      </c>
      <c r="AW1" s="272"/>
      <c r="AX1" s="272"/>
      <c r="AY1" s="272"/>
      <c r="AZ1" s="272"/>
      <c r="BA1" s="272"/>
    </row>
    <row r="2" spans="1:99" s="403" customFormat="1" ht="62.4" x14ac:dyDescent="0.3">
      <c r="A2" s="396" t="s">
        <v>0</v>
      </c>
      <c r="B2" s="397" t="s">
        <v>1981</v>
      </c>
      <c r="C2" s="397" t="s">
        <v>1980</v>
      </c>
      <c r="D2" s="397"/>
      <c r="E2" s="397" t="s">
        <v>1476</v>
      </c>
      <c r="F2" s="397"/>
      <c r="G2" s="397"/>
      <c r="H2" s="397" t="s">
        <v>1985</v>
      </c>
      <c r="I2" s="398" t="s">
        <v>1982</v>
      </c>
      <c r="J2" s="398" t="s">
        <v>1983</v>
      </c>
      <c r="K2" s="398" t="s">
        <v>1984</v>
      </c>
      <c r="L2" s="399" t="s">
        <v>1617</v>
      </c>
      <c r="M2" s="398" t="s">
        <v>1618</v>
      </c>
      <c r="N2" s="398" t="s">
        <v>1619</v>
      </c>
      <c r="O2" s="397" t="s">
        <v>1588</v>
      </c>
      <c r="P2" s="397" t="s">
        <v>1589</v>
      </c>
      <c r="Q2" s="397" t="s">
        <v>1590</v>
      </c>
      <c r="R2" s="398" t="s">
        <v>1477</v>
      </c>
      <c r="S2" s="398" t="s">
        <v>1478</v>
      </c>
      <c r="T2" s="400" t="s">
        <v>1591</v>
      </c>
      <c r="U2" s="401" t="s">
        <v>951</v>
      </c>
      <c r="V2" s="401" t="s">
        <v>1022</v>
      </c>
      <c r="W2" s="401" t="s">
        <v>952</v>
      </c>
      <c r="X2" s="401" t="s">
        <v>889</v>
      </c>
      <c r="Y2" s="402" t="s">
        <v>872</v>
      </c>
      <c r="AA2" s="62" t="s">
        <v>676</v>
      </c>
      <c r="AB2" s="404" t="s">
        <v>873</v>
      </c>
      <c r="AC2" s="404" t="s">
        <v>871</v>
      </c>
      <c r="AD2" s="405" t="s">
        <v>869</v>
      </c>
      <c r="AE2" s="398" t="s">
        <v>883</v>
      </c>
      <c r="AF2" s="398" t="s">
        <v>884</v>
      </c>
      <c r="AH2" s="62" t="s">
        <v>676</v>
      </c>
      <c r="AI2" s="406" t="s">
        <v>1027</v>
      </c>
      <c r="AJ2" s="406" t="s">
        <v>871</v>
      </c>
      <c r="AK2" s="407" t="s">
        <v>869</v>
      </c>
      <c r="AL2" s="398" t="s">
        <v>883</v>
      </c>
      <c r="AM2" s="398" t="s">
        <v>884</v>
      </c>
      <c r="AO2" s="180" t="s">
        <v>676</v>
      </c>
      <c r="AP2" s="408" t="s">
        <v>1988</v>
      </c>
      <c r="AQ2" s="408" t="s">
        <v>871</v>
      </c>
      <c r="AR2" s="409" t="s">
        <v>869</v>
      </c>
      <c r="AS2" s="410" t="s">
        <v>883</v>
      </c>
      <c r="AT2" s="397" t="s">
        <v>884</v>
      </c>
      <c r="AV2" s="9" t="s">
        <v>676</v>
      </c>
      <c r="AW2" s="398" t="s">
        <v>1989</v>
      </c>
      <c r="AX2" s="398" t="s">
        <v>871</v>
      </c>
      <c r="AY2" s="411" t="s">
        <v>869</v>
      </c>
      <c r="AZ2" s="412" t="s">
        <v>883</v>
      </c>
      <c r="BA2" s="413" t="s">
        <v>935</v>
      </c>
    </row>
    <row r="3" spans="1:99" x14ac:dyDescent="0.3">
      <c r="A3" s="199" t="s">
        <v>1858</v>
      </c>
      <c r="B3" s="199" t="s">
        <v>25</v>
      </c>
      <c r="C3" s="199" t="s">
        <v>1020</v>
      </c>
      <c r="D3" s="441" t="s">
        <v>1020</v>
      </c>
      <c r="E3" s="441" t="s">
        <v>11</v>
      </c>
      <c r="F3" s="441" t="s">
        <v>1020</v>
      </c>
      <c r="G3" s="441" t="s">
        <v>1020</v>
      </c>
      <c r="H3" s="245">
        <v>117300</v>
      </c>
      <c r="I3" s="246" t="s">
        <v>1020</v>
      </c>
      <c r="J3" s="246" t="s">
        <v>1020</v>
      </c>
      <c r="K3" s="442" t="s">
        <v>1020</v>
      </c>
      <c r="L3" s="322" t="s">
        <v>1020</v>
      </c>
      <c r="M3" s="246" t="s">
        <v>1020</v>
      </c>
      <c r="N3" s="246" t="s">
        <v>1020</v>
      </c>
      <c r="O3" s="246" t="s">
        <v>1020</v>
      </c>
      <c r="P3" s="246" t="s">
        <v>1020</v>
      </c>
      <c r="Q3" s="246" t="s">
        <v>1020</v>
      </c>
      <c r="R3" s="443" t="s">
        <v>1020</v>
      </c>
      <c r="S3" s="444" t="s">
        <v>1020</v>
      </c>
      <c r="T3" s="445" t="s">
        <v>1020</v>
      </c>
      <c r="U3" s="444" t="s">
        <v>1020</v>
      </c>
      <c r="V3" s="444" t="s">
        <v>1020</v>
      </c>
      <c r="W3" s="444" t="s">
        <v>1020</v>
      </c>
      <c r="X3" s="444" t="s">
        <v>1020</v>
      </c>
      <c r="Y3" s="446" t="s">
        <v>1020</v>
      </c>
      <c r="Z3" s="372"/>
      <c r="AA3" s="245">
        <v>117300</v>
      </c>
      <c r="AB3" s="442">
        <v>0</v>
      </c>
      <c r="AC3" s="442">
        <v>0</v>
      </c>
      <c r="AD3" s="246">
        <v>22</v>
      </c>
      <c r="AE3" s="246">
        <v>0</v>
      </c>
      <c r="AF3" s="246">
        <v>0</v>
      </c>
      <c r="AG3" s="200"/>
      <c r="AH3" s="449"/>
      <c r="AI3" s="444"/>
      <c r="AJ3" s="444"/>
      <c r="AK3" s="444"/>
      <c r="AL3" s="444"/>
      <c r="AM3" s="444"/>
      <c r="AN3" s="447"/>
      <c r="AO3" s="450"/>
      <c r="AP3" s="444"/>
      <c r="AQ3" s="444"/>
      <c r="AR3" s="444"/>
      <c r="AS3" s="444"/>
      <c r="AT3" s="444"/>
      <c r="AU3" s="447"/>
      <c r="AV3" s="450"/>
      <c r="AW3" s="444"/>
      <c r="AX3" s="444"/>
      <c r="AY3" s="444"/>
      <c r="AZ3" s="444"/>
      <c r="BA3" s="444"/>
      <c r="BB3" s="447"/>
    </row>
    <row r="4" spans="1:99" x14ac:dyDescent="0.3">
      <c r="A4" s="199" t="s">
        <v>1628</v>
      </c>
      <c r="B4" s="199" t="s">
        <v>14</v>
      </c>
      <c r="C4" s="199" t="s">
        <v>14</v>
      </c>
      <c r="D4" s="441" t="s">
        <v>1998</v>
      </c>
      <c r="E4" s="435" t="s">
        <v>1973</v>
      </c>
      <c r="F4" s="441" t="s">
        <v>11</v>
      </c>
      <c r="G4" s="441" t="s">
        <v>38</v>
      </c>
      <c r="H4" s="245">
        <v>187900</v>
      </c>
      <c r="I4" s="246">
        <v>128</v>
      </c>
      <c r="J4" s="246">
        <v>3</v>
      </c>
      <c r="K4" s="442">
        <v>42.666666666666664</v>
      </c>
      <c r="L4" s="322">
        <v>128</v>
      </c>
      <c r="M4" s="246">
        <v>3</v>
      </c>
      <c r="N4" s="246">
        <v>42.666666666666664</v>
      </c>
      <c r="O4" s="246">
        <v>0</v>
      </c>
      <c r="P4" s="246">
        <v>0</v>
      </c>
      <c r="Q4" s="246">
        <v>0</v>
      </c>
      <c r="R4" s="443">
        <v>0</v>
      </c>
      <c r="S4" s="444">
        <v>0</v>
      </c>
      <c r="T4" s="445">
        <v>0</v>
      </c>
      <c r="U4" s="444">
        <v>0</v>
      </c>
      <c r="V4" s="444">
        <v>0</v>
      </c>
      <c r="W4" s="444">
        <v>0</v>
      </c>
      <c r="X4" s="444">
        <v>0</v>
      </c>
      <c r="Y4" s="446">
        <v>0</v>
      </c>
      <c r="Z4" s="372"/>
      <c r="AA4" s="245">
        <v>187900</v>
      </c>
      <c r="AB4" s="442">
        <v>0</v>
      </c>
      <c r="AC4" s="442">
        <v>0</v>
      </c>
      <c r="AD4" s="246">
        <v>35</v>
      </c>
      <c r="AE4" s="246">
        <v>0</v>
      </c>
      <c r="AF4" s="246">
        <v>0</v>
      </c>
      <c r="AG4" s="200"/>
      <c r="AH4" s="449"/>
      <c r="AI4" s="444"/>
      <c r="AJ4" s="444"/>
      <c r="AK4" s="444"/>
      <c r="AL4" s="444"/>
      <c r="AM4" s="444"/>
      <c r="AN4" s="199"/>
      <c r="AO4" s="450"/>
      <c r="AP4" s="444"/>
      <c r="AQ4" s="444"/>
      <c r="AR4" s="444"/>
      <c r="AS4" s="444"/>
      <c r="AT4" s="444"/>
      <c r="AU4" s="199"/>
      <c r="AV4" s="450"/>
      <c r="AW4" s="444"/>
      <c r="AX4" s="444"/>
      <c r="AY4" s="444"/>
      <c r="AZ4" s="444"/>
      <c r="BA4" s="444"/>
      <c r="BB4" s="199"/>
    </row>
    <row r="5" spans="1:99" x14ac:dyDescent="0.3">
      <c r="A5" s="199" t="s">
        <v>1629</v>
      </c>
      <c r="B5" s="199" t="s">
        <v>16</v>
      </c>
      <c r="C5" s="199" t="s">
        <v>16</v>
      </c>
      <c r="D5" s="441" t="s">
        <v>1998</v>
      </c>
      <c r="E5" s="435" t="s">
        <v>11</v>
      </c>
      <c r="F5" s="441" t="s">
        <v>1973</v>
      </c>
      <c r="G5" s="441" t="s">
        <v>38</v>
      </c>
      <c r="H5" s="245">
        <v>123900</v>
      </c>
      <c r="I5" s="246">
        <v>0</v>
      </c>
      <c r="J5" s="246">
        <v>0</v>
      </c>
      <c r="K5" s="442" t="s">
        <v>1020</v>
      </c>
      <c r="L5" s="322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443">
        <v>0</v>
      </c>
      <c r="S5" s="444">
        <v>0</v>
      </c>
      <c r="T5" s="445">
        <v>0</v>
      </c>
      <c r="U5" s="444">
        <v>0</v>
      </c>
      <c r="V5" s="444">
        <v>0</v>
      </c>
      <c r="W5" s="444">
        <v>0</v>
      </c>
      <c r="X5" s="444">
        <v>0</v>
      </c>
      <c r="Y5" s="446">
        <v>0</v>
      </c>
      <c r="Z5" s="246"/>
      <c r="AA5" s="245">
        <v>123900</v>
      </c>
      <c r="AB5" s="442">
        <v>0</v>
      </c>
      <c r="AC5" s="442">
        <v>0</v>
      </c>
      <c r="AD5" s="246">
        <v>23</v>
      </c>
      <c r="AE5" s="246">
        <v>0</v>
      </c>
      <c r="AF5" s="246">
        <v>0</v>
      </c>
      <c r="AH5" s="379"/>
      <c r="AI5" s="378"/>
      <c r="AJ5" s="378"/>
      <c r="AK5" s="378"/>
      <c r="AL5" s="378"/>
      <c r="AM5" s="378"/>
      <c r="AN5" s="25"/>
      <c r="AO5" s="418"/>
      <c r="AP5" s="378"/>
      <c r="AQ5" s="378"/>
      <c r="AR5" s="378"/>
      <c r="AS5" s="378"/>
      <c r="AT5" s="378"/>
      <c r="AU5" s="25"/>
      <c r="AV5" s="418"/>
      <c r="AW5" s="378"/>
      <c r="AX5" s="378"/>
      <c r="AY5" s="378"/>
      <c r="AZ5" s="378"/>
      <c r="BA5" s="378"/>
      <c r="BB5" s="25"/>
    </row>
    <row r="6" spans="1:99" x14ac:dyDescent="0.3">
      <c r="A6" s="21" t="s">
        <v>1056</v>
      </c>
      <c r="B6" s="21" t="s">
        <v>18</v>
      </c>
      <c r="C6" s="21" t="s">
        <v>18</v>
      </c>
      <c r="D6" s="299" t="s">
        <v>1998</v>
      </c>
      <c r="E6" s="435" t="s">
        <v>1977</v>
      </c>
      <c r="F6" s="299" t="s">
        <v>1976</v>
      </c>
      <c r="G6" s="299" t="s">
        <v>38</v>
      </c>
      <c r="H6" s="241">
        <v>537200</v>
      </c>
      <c r="I6" s="20">
        <v>2049</v>
      </c>
      <c r="J6" s="20">
        <v>21</v>
      </c>
      <c r="K6" s="417">
        <v>97.571428571428569</v>
      </c>
      <c r="L6" s="243">
        <v>2049</v>
      </c>
      <c r="M6" s="20">
        <v>21</v>
      </c>
      <c r="N6" s="20">
        <v>97.571428571428569</v>
      </c>
      <c r="O6" s="20">
        <v>1761</v>
      </c>
      <c r="P6" s="20">
        <v>21</v>
      </c>
      <c r="Q6" s="20">
        <v>83.9</v>
      </c>
      <c r="R6" s="414">
        <v>1682</v>
      </c>
      <c r="S6" s="378">
        <v>17</v>
      </c>
      <c r="T6" s="415">
        <v>98.9</v>
      </c>
      <c r="U6" s="378">
        <v>1820</v>
      </c>
      <c r="V6" s="378">
        <v>22</v>
      </c>
      <c r="W6" s="378">
        <v>82.73</v>
      </c>
      <c r="X6" s="378">
        <v>1642</v>
      </c>
      <c r="Y6" s="416">
        <v>22</v>
      </c>
      <c r="Z6" s="280"/>
      <c r="AA6" s="241">
        <v>519000</v>
      </c>
      <c r="AB6" s="417">
        <v>93.25</v>
      </c>
      <c r="AC6" s="417">
        <v>104</v>
      </c>
      <c r="AD6" s="20">
        <v>81</v>
      </c>
      <c r="AE6" s="20">
        <v>8</v>
      </c>
      <c r="AF6" s="20">
        <v>746</v>
      </c>
      <c r="AH6" s="379"/>
      <c r="AI6" s="378"/>
      <c r="AJ6" s="378"/>
      <c r="AK6" s="378"/>
      <c r="AL6" s="378"/>
      <c r="AM6" s="378"/>
      <c r="AN6" s="20"/>
      <c r="AO6" s="418"/>
      <c r="AP6" s="378"/>
      <c r="AQ6" s="378"/>
      <c r="AR6" s="378"/>
      <c r="AS6" s="378"/>
      <c r="AT6" s="378"/>
      <c r="AU6" s="20"/>
      <c r="AV6" s="418"/>
      <c r="AW6" s="378"/>
      <c r="AX6" s="378"/>
      <c r="AY6" s="378"/>
      <c r="AZ6" s="378"/>
      <c r="BA6" s="378"/>
      <c r="BB6" s="20"/>
    </row>
    <row r="7" spans="1:99" x14ac:dyDescent="0.3">
      <c r="A7" s="21" t="s">
        <v>961</v>
      </c>
      <c r="B7" s="21" t="s">
        <v>19</v>
      </c>
      <c r="C7" s="21" t="s">
        <v>19</v>
      </c>
      <c r="D7" s="299" t="s">
        <v>1998</v>
      </c>
      <c r="E7" s="299" t="s">
        <v>11</v>
      </c>
      <c r="F7" s="299" t="s">
        <v>11</v>
      </c>
      <c r="G7" s="299" t="s">
        <v>1998</v>
      </c>
      <c r="H7" s="241">
        <v>254400</v>
      </c>
      <c r="I7" s="20">
        <v>231</v>
      </c>
      <c r="J7" s="20">
        <v>4</v>
      </c>
      <c r="K7" s="417">
        <v>57.75</v>
      </c>
      <c r="L7" s="243">
        <v>231</v>
      </c>
      <c r="M7" s="20">
        <v>4</v>
      </c>
      <c r="N7" s="20">
        <v>57.75</v>
      </c>
      <c r="O7" s="20">
        <v>358</v>
      </c>
      <c r="P7" s="20">
        <v>5</v>
      </c>
      <c r="Q7" s="20">
        <v>71.599999999999994</v>
      </c>
      <c r="R7" s="414">
        <v>0</v>
      </c>
      <c r="S7" s="378">
        <v>0</v>
      </c>
      <c r="T7" s="415">
        <v>0</v>
      </c>
      <c r="U7" s="378">
        <v>0</v>
      </c>
      <c r="V7" s="378">
        <v>0</v>
      </c>
      <c r="W7" s="378">
        <v>0</v>
      </c>
      <c r="X7" s="378">
        <v>0</v>
      </c>
      <c r="Y7" s="416">
        <v>0</v>
      </c>
      <c r="Z7" s="298"/>
      <c r="AA7" s="241">
        <v>254400</v>
      </c>
      <c r="AB7" s="417">
        <v>0</v>
      </c>
      <c r="AC7" s="417">
        <v>0</v>
      </c>
      <c r="AD7" s="20">
        <v>48</v>
      </c>
      <c r="AE7" s="20">
        <v>0</v>
      </c>
      <c r="AF7" s="20">
        <v>0</v>
      </c>
    </row>
    <row r="8" spans="1:99" x14ac:dyDescent="0.3">
      <c r="A8" s="199" t="s">
        <v>1074</v>
      </c>
      <c r="B8" s="199" t="s">
        <v>15</v>
      </c>
      <c r="C8" s="199" t="s">
        <v>15</v>
      </c>
      <c r="D8" s="441" t="s">
        <v>1998</v>
      </c>
      <c r="E8" s="441" t="s">
        <v>1973</v>
      </c>
      <c r="F8" s="441" t="s">
        <v>1973</v>
      </c>
      <c r="G8" s="441" t="s">
        <v>1998</v>
      </c>
      <c r="H8" s="245">
        <v>200000</v>
      </c>
      <c r="I8" s="246">
        <v>227</v>
      </c>
      <c r="J8" s="246">
        <v>5</v>
      </c>
      <c r="K8" s="442">
        <v>45.4</v>
      </c>
      <c r="L8" s="322">
        <v>227</v>
      </c>
      <c r="M8" s="246">
        <v>5</v>
      </c>
      <c r="N8" s="246">
        <v>45.4</v>
      </c>
      <c r="O8" s="246">
        <v>51</v>
      </c>
      <c r="P8" s="246">
        <v>1</v>
      </c>
      <c r="Q8" s="246">
        <v>51</v>
      </c>
      <c r="R8" s="443">
        <v>0</v>
      </c>
      <c r="S8" s="444">
        <v>0</v>
      </c>
      <c r="T8" s="445">
        <v>0</v>
      </c>
      <c r="U8" s="444">
        <v>0</v>
      </c>
      <c r="V8" s="444">
        <v>0</v>
      </c>
      <c r="W8" s="444">
        <v>0</v>
      </c>
      <c r="X8" s="444">
        <v>0</v>
      </c>
      <c r="Y8" s="446">
        <v>0</v>
      </c>
      <c r="Z8" s="301"/>
      <c r="AA8" s="245">
        <v>200000</v>
      </c>
      <c r="AB8" s="442">
        <v>0</v>
      </c>
      <c r="AC8" s="442">
        <v>0</v>
      </c>
      <c r="AD8" s="246">
        <v>38</v>
      </c>
      <c r="AE8" s="246">
        <v>0</v>
      </c>
      <c r="AF8" s="246">
        <v>0</v>
      </c>
    </row>
    <row r="9" spans="1:99" s="380" customFormat="1" x14ac:dyDescent="0.3">
      <c r="A9" s="21" t="s">
        <v>897</v>
      </c>
      <c r="B9" s="21" t="s">
        <v>14</v>
      </c>
      <c r="C9" s="21" t="s">
        <v>14</v>
      </c>
      <c r="D9" s="299" t="s">
        <v>1998</v>
      </c>
      <c r="E9" s="435" t="s">
        <v>1973</v>
      </c>
      <c r="F9" s="299" t="s">
        <v>1975</v>
      </c>
      <c r="G9" s="299" t="s">
        <v>38</v>
      </c>
      <c r="H9" s="241">
        <v>465900</v>
      </c>
      <c r="I9" s="20">
        <v>1777</v>
      </c>
      <c r="J9" s="20">
        <v>21</v>
      </c>
      <c r="K9" s="417">
        <v>84.61904761904762</v>
      </c>
      <c r="L9" s="243">
        <v>1777</v>
      </c>
      <c r="M9" s="20">
        <v>21</v>
      </c>
      <c r="N9" s="20">
        <v>84.61904761904762</v>
      </c>
      <c r="O9" s="20">
        <v>1391</v>
      </c>
      <c r="P9" s="20">
        <v>18</v>
      </c>
      <c r="Q9" s="20">
        <v>77.3</v>
      </c>
      <c r="R9" s="414">
        <v>451</v>
      </c>
      <c r="S9" s="378">
        <v>8</v>
      </c>
      <c r="T9" s="415">
        <v>56.4</v>
      </c>
      <c r="U9" s="378">
        <v>0</v>
      </c>
      <c r="V9" s="378">
        <v>0</v>
      </c>
      <c r="W9" s="378">
        <v>0</v>
      </c>
      <c r="X9" s="378">
        <v>25</v>
      </c>
      <c r="Y9" s="416">
        <v>1</v>
      </c>
      <c r="Z9" s="280"/>
      <c r="AA9" s="241">
        <v>494000</v>
      </c>
      <c r="AB9" s="417">
        <v>109.66666666666667</v>
      </c>
      <c r="AC9" s="417">
        <v>109.66666666666667</v>
      </c>
      <c r="AD9" s="20">
        <v>53</v>
      </c>
      <c r="AE9" s="20">
        <v>3</v>
      </c>
      <c r="AF9" s="20">
        <v>329</v>
      </c>
      <c r="AG9"/>
      <c r="AH9"/>
      <c r="AI9" s="394"/>
      <c r="AJ9" s="394"/>
      <c r="AK9" s="394"/>
      <c r="AL9" s="2"/>
      <c r="AM9" s="2"/>
      <c r="AN9"/>
      <c r="AO9"/>
      <c r="AP9" s="394"/>
      <c r="AQ9" s="394"/>
      <c r="AR9" s="175"/>
      <c r="AS9" s="2"/>
      <c r="AT9" s="2"/>
      <c r="AU9"/>
      <c r="AV9" s="2"/>
      <c r="AW9" s="2"/>
      <c r="AX9" s="2"/>
      <c r="AY9" s="2"/>
      <c r="AZ9" s="2"/>
      <c r="BA9" s="2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</row>
    <row r="10" spans="1:99" x14ac:dyDescent="0.3">
      <c r="A10" s="21" t="s">
        <v>1086</v>
      </c>
      <c r="B10" s="21" t="s">
        <v>41</v>
      </c>
      <c r="C10" s="21" t="s">
        <v>41</v>
      </c>
      <c r="D10" s="299" t="s">
        <v>1998</v>
      </c>
      <c r="E10" s="299" t="s">
        <v>1973</v>
      </c>
      <c r="F10" s="299" t="s">
        <v>1973</v>
      </c>
      <c r="G10" s="299" t="s">
        <v>1998</v>
      </c>
      <c r="H10" s="241">
        <v>302500</v>
      </c>
      <c r="I10" s="20">
        <v>0</v>
      </c>
      <c r="J10" s="20">
        <v>0</v>
      </c>
      <c r="K10" s="417" t="s">
        <v>1020</v>
      </c>
      <c r="L10" s="243">
        <v>0</v>
      </c>
      <c r="M10" s="20">
        <v>0</v>
      </c>
      <c r="N10" s="20">
        <v>0</v>
      </c>
      <c r="O10" s="20">
        <v>517</v>
      </c>
      <c r="P10" s="20">
        <v>9</v>
      </c>
      <c r="Q10" s="20">
        <v>57.4</v>
      </c>
      <c r="R10" s="414">
        <v>36</v>
      </c>
      <c r="S10" s="378">
        <v>1</v>
      </c>
      <c r="T10" s="415">
        <v>36</v>
      </c>
      <c r="U10" s="378">
        <v>105</v>
      </c>
      <c r="V10" s="378">
        <v>2</v>
      </c>
      <c r="W10" s="378">
        <v>52.5</v>
      </c>
      <c r="X10" s="378">
        <v>0</v>
      </c>
      <c r="Y10" s="416">
        <v>0</v>
      </c>
      <c r="Z10" s="298"/>
      <c r="AA10" s="241">
        <v>302500</v>
      </c>
      <c r="AB10" s="417">
        <v>0</v>
      </c>
      <c r="AC10" s="417">
        <v>0</v>
      </c>
      <c r="AD10" s="20">
        <v>57</v>
      </c>
      <c r="AE10" s="20">
        <v>0</v>
      </c>
      <c r="AF10" s="20">
        <v>0</v>
      </c>
    </row>
    <row r="11" spans="1:99" x14ac:dyDescent="0.3">
      <c r="A11" s="21" t="s">
        <v>1089</v>
      </c>
      <c r="B11" s="21" t="s">
        <v>18</v>
      </c>
      <c r="C11" s="21" t="s">
        <v>18</v>
      </c>
      <c r="D11" s="299" t="s">
        <v>1998</v>
      </c>
      <c r="E11" s="299" t="s">
        <v>11</v>
      </c>
      <c r="F11" s="299" t="s">
        <v>11</v>
      </c>
      <c r="G11" s="299" t="s">
        <v>1998</v>
      </c>
      <c r="H11" s="241">
        <v>374400</v>
      </c>
      <c r="I11" s="20">
        <v>170</v>
      </c>
      <c r="J11" s="20">
        <v>2</v>
      </c>
      <c r="K11" s="417">
        <v>85</v>
      </c>
      <c r="L11" s="243">
        <v>170</v>
      </c>
      <c r="M11" s="20">
        <v>2</v>
      </c>
      <c r="N11" s="20">
        <v>85</v>
      </c>
      <c r="O11" s="20">
        <v>1084</v>
      </c>
      <c r="P11" s="20">
        <v>12</v>
      </c>
      <c r="Q11" s="20">
        <v>90.3</v>
      </c>
      <c r="R11" s="414">
        <v>939</v>
      </c>
      <c r="S11" s="378">
        <v>13</v>
      </c>
      <c r="T11" s="415">
        <v>72.2</v>
      </c>
      <c r="U11" s="378">
        <v>1152</v>
      </c>
      <c r="V11" s="378">
        <v>15</v>
      </c>
      <c r="W11" s="378">
        <v>76.8</v>
      </c>
      <c r="X11" s="378">
        <v>731</v>
      </c>
      <c r="Y11" s="416">
        <v>10</v>
      </c>
      <c r="Z11" s="298"/>
      <c r="AA11" s="241">
        <v>374400</v>
      </c>
      <c r="AB11" s="417">
        <v>80</v>
      </c>
      <c r="AC11" s="417">
        <v>80</v>
      </c>
      <c r="AD11" s="20">
        <v>52</v>
      </c>
      <c r="AE11" s="20">
        <v>2</v>
      </c>
      <c r="AF11" s="20">
        <v>160</v>
      </c>
    </row>
    <row r="12" spans="1:99" x14ac:dyDescent="0.3">
      <c r="A12" s="21" t="s">
        <v>898</v>
      </c>
      <c r="B12" s="21" t="s">
        <v>22</v>
      </c>
      <c r="C12" s="21" t="s">
        <v>22</v>
      </c>
      <c r="D12" s="299" t="s">
        <v>1998</v>
      </c>
      <c r="E12" s="299" t="s">
        <v>1973</v>
      </c>
      <c r="F12" s="299" t="s">
        <v>1973</v>
      </c>
      <c r="G12" s="299" t="s">
        <v>1998</v>
      </c>
      <c r="H12" s="241">
        <v>312700</v>
      </c>
      <c r="I12" s="20">
        <v>568</v>
      </c>
      <c r="J12" s="20">
        <v>10</v>
      </c>
      <c r="K12" s="417">
        <v>56.8</v>
      </c>
      <c r="L12" s="243">
        <v>568</v>
      </c>
      <c r="M12" s="20">
        <v>10</v>
      </c>
      <c r="N12" s="20">
        <v>56.8</v>
      </c>
      <c r="O12" s="20">
        <v>531</v>
      </c>
      <c r="P12" s="20">
        <v>8</v>
      </c>
      <c r="Q12" s="20">
        <v>66.400000000000006</v>
      </c>
      <c r="R12" s="414">
        <v>0</v>
      </c>
      <c r="S12" s="378">
        <v>0</v>
      </c>
      <c r="T12" s="415">
        <v>0</v>
      </c>
      <c r="U12" s="378">
        <v>60</v>
      </c>
      <c r="V12" s="378">
        <v>1</v>
      </c>
      <c r="W12" s="378">
        <v>60</v>
      </c>
      <c r="X12" s="378">
        <v>0</v>
      </c>
      <c r="Y12" s="416">
        <v>0</v>
      </c>
      <c r="Z12" s="280"/>
      <c r="AA12" s="241">
        <v>312700</v>
      </c>
      <c r="AB12" s="417">
        <v>14</v>
      </c>
      <c r="AC12" s="417">
        <v>14</v>
      </c>
      <c r="AD12" s="20">
        <v>106</v>
      </c>
      <c r="AE12" s="20">
        <v>1</v>
      </c>
      <c r="AF12" s="20">
        <v>14</v>
      </c>
    </row>
    <row r="13" spans="1:99" s="380" customFormat="1" x14ac:dyDescent="0.3">
      <c r="A13" s="199" t="s">
        <v>1502</v>
      </c>
      <c r="B13" s="199" t="s">
        <v>2</v>
      </c>
      <c r="C13" s="199" t="s">
        <v>2</v>
      </c>
      <c r="D13" s="441" t="s">
        <v>1998</v>
      </c>
      <c r="E13" s="435" t="s">
        <v>1973</v>
      </c>
      <c r="F13" s="441" t="s">
        <v>11</v>
      </c>
      <c r="G13" s="441" t="s">
        <v>38</v>
      </c>
      <c r="H13" s="245">
        <v>123900</v>
      </c>
      <c r="I13" s="246">
        <v>0</v>
      </c>
      <c r="J13" s="246">
        <v>0</v>
      </c>
      <c r="K13" s="442" t="s">
        <v>1020</v>
      </c>
      <c r="L13" s="322">
        <v>0</v>
      </c>
      <c r="M13" s="246">
        <v>0</v>
      </c>
      <c r="N13" s="246">
        <v>0</v>
      </c>
      <c r="O13" s="246">
        <v>0</v>
      </c>
      <c r="P13" s="246">
        <v>0</v>
      </c>
      <c r="Q13" s="246">
        <v>0</v>
      </c>
      <c r="R13" s="443">
        <v>0</v>
      </c>
      <c r="S13" s="444">
        <v>0</v>
      </c>
      <c r="T13" s="445">
        <v>0</v>
      </c>
      <c r="U13" s="444">
        <v>0</v>
      </c>
      <c r="V13" s="444">
        <v>0</v>
      </c>
      <c r="W13" s="444">
        <v>0</v>
      </c>
      <c r="X13" s="444">
        <v>0</v>
      </c>
      <c r="Y13" s="446">
        <v>0</v>
      </c>
      <c r="Z13" s="199"/>
      <c r="AA13" s="245">
        <v>123900</v>
      </c>
      <c r="AB13" s="442">
        <v>0</v>
      </c>
      <c r="AC13" s="442">
        <v>0</v>
      </c>
      <c r="AD13" s="246">
        <v>23</v>
      </c>
      <c r="AE13" s="246">
        <v>0</v>
      </c>
      <c r="AF13" s="246">
        <v>0</v>
      </c>
      <c r="AG13"/>
      <c r="AH13"/>
      <c r="AI13" s="394"/>
      <c r="AJ13" s="394"/>
      <c r="AK13" s="394"/>
      <c r="AL13" s="2"/>
      <c r="AM13" s="2"/>
      <c r="AN13"/>
      <c r="AO13"/>
      <c r="AP13" s="394"/>
      <c r="AQ13" s="394"/>
      <c r="AR13" s="175"/>
      <c r="AS13" s="2"/>
      <c r="AT13" s="2"/>
      <c r="AU13"/>
      <c r="AV13" s="2"/>
      <c r="AW13" s="2"/>
      <c r="AX13" s="2"/>
      <c r="AY13" s="2"/>
      <c r="AZ13" s="2"/>
      <c r="BA13" s="2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</row>
    <row r="14" spans="1:99" s="380" customFormat="1" x14ac:dyDescent="0.3">
      <c r="A14" s="199" t="s">
        <v>1642</v>
      </c>
      <c r="B14" s="199" t="s">
        <v>18</v>
      </c>
      <c r="C14" s="199" t="s">
        <v>18</v>
      </c>
      <c r="D14" s="441" t="s">
        <v>1998</v>
      </c>
      <c r="E14" s="441" t="s">
        <v>11</v>
      </c>
      <c r="F14" s="441" t="s">
        <v>11</v>
      </c>
      <c r="G14" s="441" t="s">
        <v>1998</v>
      </c>
      <c r="H14" s="245">
        <v>123900</v>
      </c>
      <c r="I14" s="246">
        <v>0</v>
      </c>
      <c r="J14" s="246">
        <v>0</v>
      </c>
      <c r="K14" s="442" t="s">
        <v>1020</v>
      </c>
      <c r="L14" s="322">
        <v>0</v>
      </c>
      <c r="M14" s="246">
        <v>0</v>
      </c>
      <c r="N14" s="246">
        <v>0</v>
      </c>
      <c r="O14" s="246">
        <v>0</v>
      </c>
      <c r="P14" s="246">
        <v>0</v>
      </c>
      <c r="Q14" s="246">
        <v>0</v>
      </c>
      <c r="R14" s="443">
        <v>0</v>
      </c>
      <c r="S14" s="444">
        <v>0</v>
      </c>
      <c r="T14" s="445">
        <v>0</v>
      </c>
      <c r="U14" s="444">
        <v>0</v>
      </c>
      <c r="V14" s="444">
        <v>0</v>
      </c>
      <c r="W14" s="444">
        <v>0</v>
      </c>
      <c r="X14" s="444">
        <v>0</v>
      </c>
      <c r="Y14" s="446">
        <v>0</v>
      </c>
      <c r="Z14" s="246"/>
      <c r="AA14" s="245">
        <v>123900</v>
      </c>
      <c r="AB14" s="442">
        <v>0</v>
      </c>
      <c r="AC14" s="442">
        <v>0</v>
      </c>
      <c r="AD14" s="246">
        <v>23</v>
      </c>
      <c r="AE14" s="246">
        <v>0</v>
      </c>
      <c r="AF14" s="246">
        <v>0</v>
      </c>
      <c r="AG14"/>
      <c r="AH14"/>
      <c r="AI14" s="394"/>
      <c r="AJ14" s="394"/>
      <c r="AK14" s="394"/>
      <c r="AL14" s="2"/>
      <c r="AM14" s="2"/>
      <c r="AN14"/>
      <c r="AO14"/>
      <c r="AP14" s="394"/>
      <c r="AQ14" s="394"/>
      <c r="AR14" s="175"/>
      <c r="AS14" s="2"/>
      <c r="AT14" s="2"/>
      <c r="AU14"/>
      <c r="AV14" s="2"/>
      <c r="AW14" s="2"/>
      <c r="AX14" s="2"/>
      <c r="AY14" s="2"/>
      <c r="AZ14" s="2"/>
      <c r="BA14" s="2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</row>
    <row r="15" spans="1:99" s="380" customFormat="1" x14ac:dyDescent="0.3">
      <c r="A15" s="21" t="s">
        <v>1108</v>
      </c>
      <c r="B15" s="21" t="s">
        <v>14</v>
      </c>
      <c r="C15" s="21" t="s">
        <v>14</v>
      </c>
      <c r="D15" s="299" t="s">
        <v>1998</v>
      </c>
      <c r="E15" s="435" t="s">
        <v>1973</v>
      </c>
      <c r="F15" s="299" t="s">
        <v>38</v>
      </c>
      <c r="G15" s="299" t="s">
        <v>38</v>
      </c>
      <c r="H15" s="241">
        <v>335100</v>
      </c>
      <c r="I15" s="20">
        <v>913</v>
      </c>
      <c r="J15" s="20">
        <v>15</v>
      </c>
      <c r="K15" s="417">
        <v>60.866666666666667</v>
      </c>
      <c r="L15" s="243">
        <v>913</v>
      </c>
      <c r="M15" s="20">
        <v>15</v>
      </c>
      <c r="N15" s="20">
        <v>60.866666666666667</v>
      </c>
      <c r="O15" s="20">
        <v>354</v>
      </c>
      <c r="P15" s="20">
        <v>7</v>
      </c>
      <c r="Q15" s="20">
        <v>50.6</v>
      </c>
      <c r="R15" s="414">
        <v>523</v>
      </c>
      <c r="S15" s="378">
        <v>9</v>
      </c>
      <c r="T15" s="415">
        <v>58.1</v>
      </c>
      <c r="U15" s="378">
        <v>757</v>
      </c>
      <c r="V15" s="378">
        <v>14</v>
      </c>
      <c r="W15" s="378">
        <v>54.07</v>
      </c>
      <c r="X15" s="378">
        <v>1234</v>
      </c>
      <c r="Y15" s="416">
        <v>20</v>
      </c>
      <c r="Z15" s="20"/>
      <c r="AA15" s="241">
        <v>340800</v>
      </c>
      <c r="AB15" s="417">
        <v>67.333333333333329</v>
      </c>
      <c r="AC15" s="417">
        <v>67.333333333333329</v>
      </c>
      <c r="AD15" s="20">
        <v>60</v>
      </c>
      <c r="AE15" s="20">
        <v>3</v>
      </c>
      <c r="AF15" s="20">
        <v>202</v>
      </c>
      <c r="AG15"/>
      <c r="AH15"/>
      <c r="AI15" s="394"/>
      <c r="AJ15" s="394"/>
      <c r="AK15" s="394"/>
      <c r="AL15" s="2"/>
      <c r="AM15" s="2"/>
      <c r="AN15"/>
      <c r="AO15"/>
      <c r="AP15" s="394"/>
      <c r="AQ15" s="394"/>
      <c r="AR15" s="175"/>
      <c r="AS15" s="2"/>
      <c r="AT15" s="2"/>
      <c r="AU15"/>
      <c r="AV15" s="2"/>
      <c r="AW15" s="2"/>
      <c r="AX15" s="2"/>
      <c r="AY15" s="2"/>
      <c r="AZ15" s="2"/>
      <c r="BA15" s="2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</row>
    <row r="16" spans="1:99" s="380" customFormat="1" x14ac:dyDescent="0.3">
      <c r="A16" s="21" t="s">
        <v>1129</v>
      </c>
      <c r="B16" s="21" t="s">
        <v>16</v>
      </c>
      <c r="C16" s="21" t="s">
        <v>16</v>
      </c>
      <c r="D16" s="299" t="s">
        <v>1998</v>
      </c>
      <c r="E16" s="299" t="s">
        <v>11</v>
      </c>
      <c r="F16" s="299" t="s">
        <v>11</v>
      </c>
      <c r="G16" s="299" t="s">
        <v>1998</v>
      </c>
      <c r="H16" s="241">
        <v>562200</v>
      </c>
      <c r="I16" s="20">
        <v>1940</v>
      </c>
      <c r="J16" s="20">
        <v>19</v>
      </c>
      <c r="K16" s="417">
        <v>102.10526315789474</v>
      </c>
      <c r="L16" s="243">
        <v>1940</v>
      </c>
      <c r="M16" s="20">
        <v>19</v>
      </c>
      <c r="N16" s="20">
        <v>102.10526315789474</v>
      </c>
      <c r="O16" s="20">
        <v>2479</v>
      </c>
      <c r="P16" s="20">
        <v>21</v>
      </c>
      <c r="Q16" s="20">
        <v>118</v>
      </c>
      <c r="R16" s="414">
        <v>1173</v>
      </c>
      <c r="S16" s="378">
        <v>15</v>
      </c>
      <c r="T16" s="415">
        <v>78.2</v>
      </c>
      <c r="U16" s="378">
        <v>816</v>
      </c>
      <c r="V16" s="378">
        <v>11</v>
      </c>
      <c r="W16" s="378">
        <v>74.180000000000007</v>
      </c>
      <c r="X16" s="378">
        <v>518</v>
      </c>
      <c r="Y16" s="416">
        <v>7</v>
      </c>
      <c r="Z16" s="21"/>
      <c r="AA16" s="241">
        <v>611700</v>
      </c>
      <c r="AB16" s="417">
        <v>107.25</v>
      </c>
      <c r="AC16" s="417">
        <v>109.33333333333333</v>
      </c>
      <c r="AD16" s="20">
        <v>155</v>
      </c>
      <c r="AE16" s="20">
        <v>8</v>
      </c>
      <c r="AF16" s="20">
        <v>858</v>
      </c>
      <c r="AG16"/>
      <c r="AH16"/>
      <c r="AI16" s="394"/>
      <c r="AJ16" s="394"/>
      <c r="AK16" s="394"/>
      <c r="AL16" s="2"/>
      <c r="AM16" s="2"/>
      <c r="AN16"/>
      <c r="AO16"/>
      <c r="AP16" s="394"/>
      <c r="AQ16" s="394"/>
      <c r="AR16" s="175"/>
      <c r="AS16" s="2"/>
      <c r="AT16" s="2"/>
      <c r="AU16"/>
      <c r="AV16" s="2"/>
      <c r="AW16" s="2"/>
      <c r="AX16" s="2"/>
      <c r="AY16" s="2"/>
      <c r="AZ16" s="2"/>
      <c r="BA16" s="2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</row>
    <row r="17" spans="1:99" s="380" customFormat="1" x14ac:dyDescent="0.3">
      <c r="A17" s="21" t="s">
        <v>970</v>
      </c>
      <c r="B17" s="21" t="s">
        <v>26</v>
      </c>
      <c r="C17" s="21" t="s">
        <v>26</v>
      </c>
      <c r="D17" s="299" t="s">
        <v>1998</v>
      </c>
      <c r="E17" s="435" t="s">
        <v>11</v>
      </c>
      <c r="F17" s="299" t="s">
        <v>1973</v>
      </c>
      <c r="G17" s="299" t="s">
        <v>38</v>
      </c>
      <c r="H17" s="241">
        <v>412100</v>
      </c>
      <c r="I17" s="20">
        <v>1422</v>
      </c>
      <c r="J17" s="20">
        <v>19</v>
      </c>
      <c r="K17" s="417">
        <v>74.84210526315789</v>
      </c>
      <c r="L17" s="243">
        <v>1422</v>
      </c>
      <c r="M17" s="20">
        <v>19</v>
      </c>
      <c r="N17" s="20">
        <v>74.84210526315789</v>
      </c>
      <c r="O17" s="20">
        <v>778</v>
      </c>
      <c r="P17" s="20">
        <v>13</v>
      </c>
      <c r="Q17" s="20">
        <v>59.8</v>
      </c>
      <c r="R17" s="414">
        <v>398</v>
      </c>
      <c r="S17" s="378">
        <v>7</v>
      </c>
      <c r="T17" s="415">
        <v>56.9</v>
      </c>
      <c r="U17" s="378">
        <v>0</v>
      </c>
      <c r="V17" s="378">
        <v>0</v>
      </c>
      <c r="W17" s="378">
        <v>0</v>
      </c>
      <c r="X17" s="378">
        <v>79</v>
      </c>
      <c r="Y17" s="416">
        <v>2</v>
      </c>
      <c r="Z17" s="20"/>
      <c r="AA17" s="241">
        <v>391300</v>
      </c>
      <c r="AB17" s="417">
        <v>73.400000000000006</v>
      </c>
      <c r="AC17" s="417">
        <v>62</v>
      </c>
      <c r="AD17" s="20">
        <v>114</v>
      </c>
      <c r="AE17" s="20">
        <v>5</v>
      </c>
      <c r="AF17" s="20">
        <v>367</v>
      </c>
      <c r="AG17"/>
      <c r="AH17"/>
      <c r="AI17" s="394"/>
      <c r="AJ17" s="394"/>
      <c r="AK17" s="394"/>
      <c r="AL17" s="2"/>
      <c r="AM17" s="2"/>
      <c r="AN17"/>
      <c r="AO17"/>
      <c r="AP17" s="394"/>
      <c r="AQ17" s="394"/>
      <c r="AR17" s="175"/>
      <c r="AS17" s="2"/>
      <c r="AT17" s="2"/>
      <c r="AU17"/>
      <c r="AV17" s="2"/>
      <c r="AW17" s="2"/>
      <c r="AX17" s="2"/>
      <c r="AY17" s="2"/>
      <c r="AZ17" s="2"/>
      <c r="BA17" s="2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</row>
    <row r="18" spans="1:99" s="380" customFormat="1" x14ac:dyDescent="0.3">
      <c r="A18" s="21" t="s">
        <v>902</v>
      </c>
      <c r="B18" s="21" t="s">
        <v>15</v>
      </c>
      <c r="C18" s="21" t="s">
        <v>15</v>
      </c>
      <c r="D18" s="299" t="s">
        <v>1998</v>
      </c>
      <c r="E18" s="299" t="s">
        <v>11</v>
      </c>
      <c r="F18" s="299" t="s">
        <v>11</v>
      </c>
      <c r="G18" s="299" t="s">
        <v>1998</v>
      </c>
      <c r="H18" s="241">
        <v>398700</v>
      </c>
      <c r="I18" s="20">
        <v>1593</v>
      </c>
      <c r="J18" s="20">
        <v>22</v>
      </c>
      <c r="K18" s="417">
        <v>72.409090909090907</v>
      </c>
      <c r="L18" s="243">
        <v>1593</v>
      </c>
      <c r="M18" s="20">
        <v>22</v>
      </c>
      <c r="N18" s="20">
        <v>72.409090909090907</v>
      </c>
      <c r="O18" s="20">
        <v>874</v>
      </c>
      <c r="P18" s="20">
        <v>12</v>
      </c>
      <c r="Q18" s="20">
        <v>72.8</v>
      </c>
      <c r="R18" s="414">
        <v>563</v>
      </c>
      <c r="S18" s="378">
        <v>8</v>
      </c>
      <c r="T18" s="415">
        <v>70.400000000000006</v>
      </c>
      <c r="U18" s="378">
        <v>0</v>
      </c>
      <c r="V18" s="378">
        <v>0</v>
      </c>
      <c r="W18" s="378">
        <v>0</v>
      </c>
      <c r="X18" s="378">
        <v>0</v>
      </c>
      <c r="Y18" s="416">
        <v>0</v>
      </c>
      <c r="Z18" s="20"/>
      <c r="AA18" s="241">
        <v>440100</v>
      </c>
      <c r="AB18" s="417">
        <v>83.5</v>
      </c>
      <c r="AC18" s="417">
        <v>80.666666666666671</v>
      </c>
      <c r="AD18" s="20">
        <v>98</v>
      </c>
      <c r="AE18" s="20">
        <v>8</v>
      </c>
      <c r="AF18" s="20">
        <v>668</v>
      </c>
      <c r="AG18"/>
      <c r="AH18"/>
      <c r="AI18" s="394"/>
      <c r="AJ18" s="394"/>
      <c r="AK18" s="394"/>
      <c r="AL18" s="2"/>
      <c r="AM18" s="2"/>
      <c r="AN18"/>
      <c r="AO18"/>
      <c r="AP18" s="394"/>
      <c r="AQ18" s="394"/>
      <c r="AR18" s="175"/>
      <c r="AS18" s="2"/>
      <c r="AT18" s="2"/>
      <c r="AU18"/>
      <c r="AV18" s="2"/>
      <c r="AW18" s="2"/>
      <c r="AX18" s="2"/>
      <c r="AY18" s="2"/>
      <c r="AZ18" s="2"/>
      <c r="BA18" s="2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</row>
    <row r="19" spans="1:99" s="380" customFormat="1" x14ac:dyDescent="0.3">
      <c r="A19" s="199" t="s">
        <v>1649</v>
      </c>
      <c r="B19" s="199" t="s">
        <v>22</v>
      </c>
      <c r="C19" s="199" t="s">
        <v>22</v>
      </c>
      <c r="D19" s="441" t="s">
        <v>1998</v>
      </c>
      <c r="E19" s="441" t="s">
        <v>1973</v>
      </c>
      <c r="F19" s="441" t="s">
        <v>1973</v>
      </c>
      <c r="G19" s="441" t="s">
        <v>1998</v>
      </c>
      <c r="H19" s="245">
        <v>123900</v>
      </c>
      <c r="I19" s="246">
        <v>0</v>
      </c>
      <c r="J19" s="246">
        <v>0</v>
      </c>
      <c r="K19" s="442" t="s">
        <v>1020</v>
      </c>
      <c r="L19" s="322">
        <v>0</v>
      </c>
      <c r="M19" s="246">
        <v>0</v>
      </c>
      <c r="N19" s="246">
        <v>0</v>
      </c>
      <c r="O19" s="246">
        <v>0</v>
      </c>
      <c r="P19" s="246">
        <v>0</v>
      </c>
      <c r="Q19" s="246">
        <v>0</v>
      </c>
      <c r="R19" s="443">
        <v>0</v>
      </c>
      <c r="S19" s="444">
        <v>0</v>
      </c>
      <c r="T19" s="445">
        <v>0</v>
      </c>
      <c r="U19" s="444">
        <v>0</v>
      </c>
      <c r="V19" s="444">
        <v>0</v>
      </c>
      <c r="W19" s="444">
        <v>0</v>
      </c>
      <c r="X19" s="444">
        <v>0</v>
      </c>
      <c r="Y19" s="446">
        <v>0</v>
      </c>
      <c r="Z19" s="246"/>
      <c r="AA19" s="245">
        <v>123900</v>
      </c>
      <c r="AB19" s="442">
        <v>0</v>
      </c>
      <c r="AC19" s="442">
        <v>0</v>
      </c>
      <c r="AD19" s="246">
        <v>23</v>
      </c>
      <c r="AE19" s="246">
        <v>0</v>
      </c>
      <c r="AF19" s="246">
        <v>0</v>
      </c>
      <c r="AG19"/>
      <c r="AH19"/>
      <c r="AI19" s="394"/>
      <c r="AJ19" s="394"/>
      <c r="AK19" s="394"/>
      <c r="AL19" s="2"/>
      <c r="AM19" s="2"/>
      <c r="AN19"/>
      <c r="AO19"/>
      <c r="AP19" s="394"/>
      <c r="AQ19" s="394"/>
      <c r="AR19" s="175"/>
      <c r="AS19" s="2"/>
      <c r="AT19" s="2"/>
      <c r="AU19"/>
      <c r="AV19" s="2"/>
      <c r="AW19" s="2"/>
      <c r="AX19" s="2"/>
      <c r="AY19" s="2"/>
      <c r="AZ19" s="2"/>
      <c r="BA19" s="2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</row>
    <row r="20" spans="1:99" s="380" customFormat="1" x14ac:dyDescent="0.3">
      <c r="A20" s="21" t="s">
        <v>1155</v>
      </c>
      <c r="B20" s="21" t="s">
        <v>3</v>
      </c>
      <c r="C20" s="21" t="s">
        <v>3</v>
      </c>
      <c r="D20" s="299" t="s">
        <v>1998</v>
      </c>
      <c r="E20" s="435" t="s">
        <v>11</v>
      </c>
      <c r="F20" s="299" t="s">
        <v>1973</v>
      </c>
      <c r="G20" s="299" t="s">
        <v>38</v>
      </c>
      <c r="H20" s="241">
        <v>581000</v>
      </c>
      <c r="I20" s="20">
        <v>1583</v>
      </c>
      <c r="J20" s="20">
        <v>15</v>
      </c>
      <c r="K20" s="417">
        <v>105.53333333333333</v>
      </c>
      <c r="L20" s="243">
        <v>1583</v>
      </c>
      <c r="M20" s="20">
        <v>15</v>
      </c>
      <c r="N20" s="20">
        <v>105.53333333333333</v>
      </c>
      <c r="O20" s="20">
        <v>1596</v>
      </c>
      <c r="P20" s="20">
        <v>18</v>
      </c>
      <c r="Q20" s="20">
        <v>88.7</v>
      </c>
      <c r="R20" s="414">
        <v>1744</v>
      </c>
      <c r="S20" s="378">
        <v>17</v>
      </c>
      <c r="T20" s="415">
        <v>102.6</v>
      </c>
      <c r="U20" s="378">
        <v>1569</v>
      </c>
      <c r="V20" s="378">
        <v>19</v>
      </c>
      <c r="W20" s="378">
        <v>82.58</v>
      </c>
      <c r="X20" s="378">
        <v>445</v>
      </c>
      <c r="Y20" s="416">
        <v>7</v>
      </c>
      <c r="Z20" s="280"/>
      <c r="AA20" s="241">
        <v>654700</v>
      </c>
      <c r="AB20" s="417">
        <v>130.125</v>
      </c>
      <c r="AC20" s="417">
        <v>115</v>
      </c>
      <c r="AD20" s="20">
        <v>156</v>
      </c>
      <c r="AE20" s="20">
        <v>8</v>
      </c>
      <c r="AF20" s="20">
        <v>1041</v>
      </c>
      <c r="AG20"/>
      <c r="AH20"/>
      <c r="AI20" s="394"/>
      <c r="AJ20" s="394"/>
      <c r="AK20" s="394"/>
      <c r="AL20" s="2"/>
      <c r="AM20" s="2"/>
      <c r="AN20"/>
      <c r="AO20"/>
      <c r="AP20" s="394"/>
      <c r="AQ20" s="394"/>
      <c r="AR20" s="175"/>
      <c r="AS20" s="2"/>
      <c r="AT20" s="2"/>
      <c r="AU20"/>
      <c r="AV20" s="2"/>
      <c r="AW20" s="2"/>
      <c r="AX20" s="2"/>
      <c r="AY20" s="2"/>
      <c r="AZ20" s="2"/>
      <c r="BA20" s="2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</row>
    <row r="21" spans="1:99" s="380" customFormat="1" x14ac:dyDescent="0.3">
      <c r="A21" s="199" t="s">
        <v>1892</v>
      </c>
      <c r="B21" s="199" t="s">
        <v>21</v>
      </c>
      <c r="C21" s="199" t="s">
        <v>1020</v>
      </c>
      <c r="D21" s="441" t="s">
        <v>1020</v>
      </c>
      <c r="E21" s="441" t="s">
        <v>11</v>
      </c>
      <c r="F21" s="441" t="s">
        <v>1020</v>
      </c>
      <c r="G21" s="441" t="s">
        <v>1020</v>
      </c>
      <c r="H21" s="245">
        <v>102400</v>
      </c>
      <c r="I21" s="246" t="s">
        <v>1020</v>
      </c>
      <c r="J21" s="246" t="s">
        <v>1020</v>
      </c>
      <c r="K21" s="442" t="s">
        <v>1020</v>
      </c>
      <c r="L21" s="322" t="s">
        <v>1020</v>
      </c>
      <c r="M21" s="246" t="s">
        <v>1020</v>
      </c>
      <c r="N21" s="246" t="s">
        <v>1020</v>
      </c>
      <c r="O21" s="246" t="s">
        <v>1020</v>
      </c>
      <c r="P21" s="246" t="s">
        <v>1020</v>
      </c>
      <c r="Q21" s="246" t="s">
        <v>1020</v>
      </c>
      <c r="R21" s="443" t="s">
        <v>1020</v>
      </c>
      <c r="S21" s="444" t="s">
        <v>1020</v>
      </c>
      <c r="T21" s="445" t="s">
        <v>1020</v>
      </c>
      <c r="U21" s="444" t="s">
        <v>1020</v>
      </c>
      <c r="V21" s="444" t="s">
        <v>1020</v>
      </c>
      <c r="W21" s="444" t="s">
        <v>1020</v>
      </c>
      <c r="X21" s="444" t="s">
        <v>1020</v>
      </c>
      <c r="Y21" s="446" t="s">
        <v>1020</v>
      </c>
      <c r="Z21" s="199"/>
      <c r="AA21" s="245">
        <v>102400</v>
      </c>
      <c r="AB21" s="442">
        <v>0</v>
      </c>
      <c r="AC21" s="442">
        <v>0</v>
      </c>
      <c r="AD21" s="246">
        <v>19</v>
      </c>
      <c r="AE21" s="246">
        <v>0</v>
      </c>
      <c r="AF21" s="246">
        <v>0</v>
      </c>
      <c r="AG21"/>
      <c r="AH21"/>
      <c r="AI21" s="394"/>
      <c r="AJ21" s="394"/>
      <c r="AK21" s="394"/>
      <c r="AL21" s="2"/>
      <c r="AM21" s="2"/>
      <c r="AN21"/>
      <c r="AO21"/>
      <c r="AP21" s="394"/>
      <c r="AQ21" s="394"/>
      <c r="AR21" s="175"/>
      <c r="AS21" s="2"/>
      <c r="AT21" s="2"/>
      <c r="AU21"/>
      <c r="AV21" s="2"/>
      <c r="AW21" s="2"/>
      <c r="AX21" s="2"/>
      <c r="AY21" s="2"/>
      <c r="AZ21" s="2"/>
      <c r="BA21" s="2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</row>
    <row r="22" spans="1:99" s="380" customFormat="1" x14ac:dyDescent="0.3">
      <c r="A22" s="21" t="s">
        <v>1160</v>
      </c>
      <c r="B22" s="21" t="s">
        <v>23</v>
      </c>
      <c r="C22" s="21" t="s">
        <v>23</v>
      </c>
      <c r="D22" s="299" t="s">
        <v>1998</v>
      </c>
      <c r="E22" s="299" t="s">
        <v>1973</v>
      </c>
      <c r="F22" s="299" t="s">
        <v>1973</v>
      </c>
      <c r="G22" s="299" t="s">
        <v>1998</v>
      </c>
      <c r="H22" s="241">
        <v>456200</v>
      </c>
      <c r="I22" s="20">
        <v>1657</v>
      </c>
      <c r="J22" s="20">
        <v>20</v>
      </c>
      <c r="K22" s="417">
        <v>82.85</v>
      </c>
      <c r="L22" s="243">
        <v>1657</v>
      </c>
      <c r="M22" s="20">
        <v>20</v>
      </c>
      <c r="N22" s="20">
        <v>82.85</v>
      </c>
      <c r="O22" s="20">
        <v>888</v>
      </c>
      <c r="P22" s="20">
        <v>13</v>
      </c>
      <c r="Q22" s="20">
        <v>68.3</v>
      </c>
      <c r="R22" s="414">
        <v>968</v>
      </c>
      <c r="S22" s="378">
        <v>15</v>
      </c>
      <c r="T22" s="415">
        <v>64.5</v>
      </c>
      <c r="U22" s="378">
        <v>1562</v>
      </c>
      <c r="V22" s="378">
        <v>19</v>
      </c>
      <c r="W22" s="378">
        <v>82.21</v>
      </c>
      <c r="X22" s="378">
        <v>981</v>
      </c>
      <c r="Y22" s="416">
        <v>14</v>
      </c>
      <c r="Z22" s="21"/>
      <c r="AA22" s="241">
        <v>499300</v>
      </c>
      <c r="AB22" s="417">
        <v>91.166666666666671</v>
      </c>
      <c r="AC22" s="417">
        <v>109.66666666666667</v>
      </c>
      <c r="AD22" s="20">
        <v>78</v>
      </c>
      <c r="AE22" s="20">
        <v>6</v>
      </c>
      <c r="AF22" s="20">
        <v>547</v>
      </c>
      <c r="AG22"/>
      <c r="AH22"/>
      <c r="AI22" s="394"/>
      <c r="AJ22" s="394"/>
      <c r="AK22" s="394"/>
      <c r="AL22" s="2"/>
      <c r="AM22" s="2"/>
      <c r="AN22"/>
      <c r="AO22"/>
      <c r="AP22" s="394"/>
      <c r="AQ22" s="394"/>
      <c r="AR22" s="175"/>
      <c r="AS22" s="2"/>
      <c r="AT22" s="2"/>
      <c r="AU22"/>
      <c r="AV22" s="2"/>
      <c r="AW22" s="2"/>
      <c r="AX22" s="2"/>
      <c r="AY22" s="2"/>
      <c r="AZ22" s="2"/>
      <c r="BA22" s="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</row>
    <row r="23" spans="1:99" s="380" customFormat="1" x14ac:dyDescent="0.3">
      <c r="A23" s="21" t="s">
        <v>1749</v>
      </c>
      <c r="B23" s="21" t="s">
        <v>19</v>
      </c>
      <c r="C23" s="21" t="s">
        <v>19</v>
      </c>
      <c r="D23" s="299" t="s">
        <v>1998</v>
      </c>
      <c r="E23" s="299" t="s">
        <v>11</v>
      </c>
      <c r="F23" s="299" t="s">
        <v>11</v>
      </c>
      <c r="G23" s="299" t="s">
        <v>1998</v>
      </c>
      <c r="H23" s="241">
        <v>464300</v>
      </c>
      <c r="I23" s="20">
        <v>1012</v>
      </c>
      <c r="J23" s="20">
        <v>12</v>
      </c>
      <c r="K23" s="417">
        <v>84.333333333333329</v>
      </c>
      <c r="L23" s="243">
        <v>1012</v>
      </c>
      <c r="M23" s="20">
        <v>12</v>
      </c>
      <c r="N23" s="20">
        <v>84.333333333333329</v>
      </c>
      <c r="O23" s="20">
        <v>1044</v>
      </c>
      <c r="P23" s="20">
        <v>12</v>
      </c>
      <c r="Q23" s="20">
        <v>87</v>
      </c>
      <c r="R23" s="414">
        <v>0</v>
      </c>
      <c r="S23" s="378">
        <v>0</v>
      </c>
      <c r="T23" s="415">
        <v>0</v>
      </c>
      <c r="U23" s="378">
        <v>0</v>
      </c>
      <c r="V23" s="378">
        <v>0</v>
      </c>
      <c r="W23" s="378">
        <v>0</v>
      </c>
      <c r="X23" s="378">
        <v>0</v>
      </c>
      <c r="Y23" s="416">
        <v>0</v>
      </c>
      <c r="Z23" s="20"/>
      <c r="AA23" s="241">
        <v>434300</v>
      </c>
      <c r="AB23" s="417">
        <v>86.375</v>
      </c>
      <c r="AC23" s="417">
        <v>76</v>
      </c>
      <c r="AD23" s="20">
        <v>107</v>
      </c>
      <c r="AE23" s="20">
        <v>8</v>
      </c>
      <c r="AF23" s="20">
        <v>691</v>
      </c>
      <c r="AG23"/>
      <c r="AH23"/>
      <c r="AI23" s="394"/>
      <c r="AJ23" s="394"/>
      <c r="AK23" s="394"/>
      <c r="AL23" s="2"/>
      <c r="AM23" s="2"/>
      <c r="AN23"/>
      <c r="AO23"/>
      <c r="AP23" s="394"/>
      <c r="AQ23" s="394"/>
      <c r="AR23" s="175"/>
      <c r="AS23" s="2"/>
      <c r="AT23" s="2"/>
      <c r="AU23"/>
      <c r="AV23" s="2"/>
      <c r="AW23" s="2"/>
      <c r="AX23" s="2"/>
      <c r="AY23" s="2"/>
      <c r="AZ23" s="2"/>
      <c r="BA23" s="2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</row>
    <row r="24" spans="1:99" s="380" customFormat="1" x14ac:dyDescent="0.3">
      <c r="A24" s="21" t="s">
        <v>974</v>
      </c>
      <c r="B24" s="21" t="s">
        <v>13</v>
      </c>
      <c r="C24" s="21" t="s">
        <v>13</v>
      </c>
      <c r="D24" s="299" t="s">
        <v>1998</v>
      </c>
      <c r="E24" s="299" t="s">
        <v>1973</v>
      </c>
      <c r="F24" s="299" t="s">
        <v>1973</v>
      </c>
      <c r="G24" s="299" t="s">
        <v>1998</v>
      </c>
      <c r="H24" s="241">
        <v>379900</v>
      </c>
      <c r="I24" s="20">
        <v>1173</v>
      </c>
      <c r="J24" s="20">
        <v>17</v>
      </c>
      <c r="K24" s="417">
        <v>69</v>
      </c>
      <c r="L24" s="243">
        <v>1173</v>
      </c>
      <c r="M24" s="20">
        <v>17</v>
      </c>
      <c r="N24" s="20">
        <v>69</v>
      </c>
      <c r="O24" s="20">
        <v>0</v>
      </c>
      <c r="P24" s="20">
        <v>0</v>
      </c>
      <c r="Q24" s="20">
        <v>0</v>
      </c>
      <c r="R24" s="414">
        <v>404</v>
      </c>
      <c r="S24" s="378">
        <v>5</v>
      </c>
      <c r="T24" s="415">
        <v>80.8</v>
      </c>
      <c r="U24" s="378">
        <v>209</v>
      </c>
      <c r="V24" s="378">
        <v>3</v>
      </c>
      <c r="W24" s="378">
        <v>69.67</v>
      </c>
      <c r="X24" s="378">
        <v>0</v>
      </c>
      <c r="Y24" s="416">
        <v>0</v>
      </c>
      <c r="Z24" s="20"/>
      <c r="AA24" s="241">
        <v>378200</v>
      </c>
      <c r="AB24" s="417">
        <v>72</v>
      </c>
      <c r="AC24" s="417">
        <v>72</v>
      </c>
      <c r="AD24" s="20">
        <v>61</v>
      </c>
      <c r="AE24" s="20">
        <v>3</v>
      </c>
      <c r="AF24" s="20">
        <v>216</v>
      </c>
      <c r="AG24"/>
      <c r="AH24"/>
      <c r="AI24" s="394"/>
      <c r="AJ24" s="394"/>
      <c r="AK24" s="394"/>
      <c r="AL24" s="2"/>
      <c r="AM24" s="2"/>
      <c r="AN24"/>
      <c r="AO24"/>
      <c r="AP24" s="394"/>
      <c r="AQ24" s="394"/>
      <c r="AR24" s="175"/>
      <c r="AS24" s="2"/>
      <c r="AT24" s="2"/>
      <c r="AU24"/>
      <c r="AV24" s="2"/>
      <c r="AW24" s="2"/>
      <c r="AX24" s="2"/>
      <c r="AY24" s="2"/>
      <c r="AZ24" s="2"/>
      <c r="BA24" s="2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</row>
    <row r="25" spans="1:99" s="380" customFormat="1" x14ac:dyDescent="0.3">
      <c r="A25" s="199" t="s">
        <v>1895</v>
      </c>
      <c r="B25" s="199" t="s">
        <v>18</v>
      </c>
      <c r="C25" s="199" t="s">
        <v>1020</v>
      </c>
      <c r="D25" s="441" t="s">
        <v>1020</v>
      </c>
      <c r="E25" s="441" t="s">
        <v>1973</v>
      </c>
      <c r="F25" s="441" t="s">
        <v>1020</v>
      </c>
      <c r="G25" s="441" t="s">
        <v>1020</v>
      </c>
      <c r="H25" s="245">
        <v>117300</v>
      </c>
      <c r="I25" s="246" t="s">
        <v>1020</v>
      </c>
      <c r="J25" s="246" t="s">
        <v>1020</v>
      </c>
      <c r="K25" s="442" t="s">
        <v>1020</v>
      </c>
      <c r="L25" s="322" t="s">
        <v>1020</v>
      </c>
      <c r="M25" s="246" t="s">
        <v>1020</v>
      </c>
      <c r="N25" s="246" t="s">
        <v>1020</v>
      </c>
      <c r="O25" s="246" t="s">
        <v>1020</v>
      </c>
      <c r="P25" s="246" t="s">
        <v>1020</v>
      </c>
      <c r="Q25" s="246" t="s">
        <v>1020</v>
      </c>
      <c r="R25" s="443" t="s">
        <v>1020</v>
      </c>
      <c r="S25" s="444" t="s">
        <v>1020</v>
      </c>
      <c r="T25" s="445" t="s">
        <v>1020</v>
      </c>
      <c r="U25" s="444" t="s">
        <v>1020</v>
      </c>
      <c r="V25" s="444" t="s">
        <v>1020</v>
      </c>
      <c r="W25" s="444" t="s">
        <v>1020</v>
      </c>
      <c r="X25" s="444" t="s">
        <v>1020</v>
      </c>
      <c r="Y25" s="446" t="s">
        <v>1020</v>
      </c>
      <c r="Z25" s="199"/>
      <c r="AA25" s="245">
        <v>117300</v>
      </c>
      <c r="AB25" s="442">
        <v>0</v>
      </c>
      <c r="AC25" s="442">
        <v>0</v>
      </c>
      <c r="AD25" s="246">
        <v>22</v>
      </c>
      <c r="AE25" s="246">
        <v>0</v>
      </c>
      <c r="AF25" s="246">
        <v>0</v>
      </c>
      <c r="AG25"/>
      <c r="AH25"/>
      <c r="AI25" s="394"/>
      <c r="AJ25" s="394"/>
      <c r="AK25" s="394"/>
      <c r="AL25" s="2"/>
      <c r="AM25" s="2"/>
      <c r="AN25"/>
      <c r="AO25"/>
      <c r="AP25" s="394"/>
      <c r="AQ25" s="394"/>
      <c r="AR25" s="175"/>
      <c r="AS25" s="2"/>
      <c r="AT25" s="2"/>
      <c r="AU25"/>
      <c r="AV25" s="2"/>
      <c r="AW25" s="2"/>
      <c r="AX25" s="2"/>
      <c r="AY25" s="2"/>
      <c r="AZ25" s="2"/>
      <c r="BA25" s="2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</row>
    <row r="26" spans="1:99" s="380" customFormat="1" x14ac:dyDescent="0.3">
      <c r="A26" s="199" t="s">
        <v>1896</v>
      </c>
      <c r="B26" s="199" t="s">
        <v>22</v>
      </c>
      <c r="C26" s="199" t="s">
        <v>1020</v>
      </c>
      <c r="D26" s="441" t="s">
        <v>1020</v>
      </c>
      <c r="E26" s="441" t="s">
        <v>11</v>
      </c>
      <c r="F26" s="441" t="s">
        <v>1020</v>
      </c>
      <c r="G26" s="441" t="s">
        <v>1020</v>
      </c>
      <c r="H26" s="245">
        <v>102400</v>
      </c>
      <c r="I26" s="246" t="s">
        <v>1020</v>
      </c>
      <c r="J26" s="246" t="s">
        <v>1020</v>
      </c>
      <c r="K26" s="442" t="s">
        <v>1020</v>
      </c>
      <c r="L26" s="322" t="s">
        <v>1020</v>
      </c>
      <c r="M26" s="246" t="s">
        <v>1020</v>
      </c>
      <c r="N26" s="246" t="s">
        <v>1020</v>
      </c>
      <c r="O26" s="246" t="s">
        <v>1020</v>
      </c>
      <c r="P26" s="246" t="s">
        <v>1020</v>
      </c>
      <c r="Q26" s="246" t="s">
        <v>1020</v>
      </c>
      <c r="R26" s="443" t="s">
        <v>1020</v>
      </c>
      <c r="S26" s="444" t="s">
        <v>1020</v>
      </c>
      <c r="T26" s="445" t="s">
        <v>1020</v>
      </c>
      <c r="U26" s="444" t="s">
        <v>1020</v>
      </c>
      <c r="V26" s="444" t="s">
        <v>1020</v>
      </c>
      <c r="W26" s="444" t="s">
        <v>1020</v>
      </c>
      <c r="X26" s="444" t="s">
        <v>1020</v>
      </c>
      <c r="Y26" s="446" t="s">
        <v>1020</v>
      </c>
      <c r="Z26" s="301"/>
      <c r="AA26" s="245">
        <v>102400</v>
      </c>
      <c r="AB26" s="442">
        <v>0</v>
      </c>
      <c r="AC26" s="442">
        <v>0</v>
      </c>
      <c r="AD26" s="246">
        <v>19</v>
      </c>
      <c r="AE26" s="246">
        <v>0</v>
      </c>
      <c r="AF26" s="246">
        <v>0</v>
      </c>
      <c r="AG26"/>
      <c r="AH26"/>
      <c r="AI26" s="394"/>
      <c r="AJ26" s="394"/>
      <c r="AK26" s="394"/>
      <c r="AL26" s="2"/>
      <c r="AM26" s="2"/>
      <c r="AN26"/>
      <c r="AO26"/>
      <c r="AP26" s="394"/>
      <c r="AQ26" s="394"/>
      <c r="AR26" s="175"/>
      <c r="AS26" s="2"/>
      <c r="AT26" s="2"/>
      <c r="AU26"/>
      <c r="AV26" s="2"/>
      <c r="AW26" s="2"/>
      <c r="AX26" s="2"/>
      <c r="AY26" s="2"/>
      <c r="AZ26" s="2"/>
      <c r="BA26" s="2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</row>
    <row r="27" spans="1:99" s="380" customFormat="1" x14ac:dyDescent="0.3">
      <c r="A27" s="21" t="s">
        <v>1176</v>
      </c>
      <c r="B27" s="21" t="s">
        <v>21</v>
      </c>
      <c r="C27" s="21" t="s">
        <v>21</v>
      </c>
      <c r="D27" s="299" t="s">
        <v>1998</v>
      </c>
      <c r="E27" s="299" t="s">
        <v>11</v>
      </c>
      <c r="F27" s="299" t="s">
        <v>11</v>
      </c>
      <c r="G27" s="299" t="s">
        <v>1998</v>
      </c>
      <c r="H27" s="241">
        <v>622100</v>
      </c>
      <c r="I27" s="20">
        <v>2260</v>
      </c>
      <c r="J27" s="20">
        <v>20</v>
      </c>
      <c r="K27" s="417">
        <v>113</v>
      </c>
      <c r="L27" s="243">
        <v>2260</v>
      </c>
      <c r="M27" s="20">
        <v>20</v>
      </c>
      <c r="N27" s="20">
        <v>113</v>
      </c>
      <c r="O27" s="20">
        <v>2657</v>
      </c>
      <c r="P27" s="20">
        <v>22</v>
      </c>
      <c r="Q27" s="20">
        <v>120.8</v>
      </c>
      <c r="R27" s="414">
        <v>1958</v>
      </c>
      <c r="S27" s="378">
        <v>14</v>
      </c>
      <c r="T27" s="415">
        <v>139.9</v>
      </c>
      <c r="U27" s="378">
        <v>2696</v>
      </c>
      <c r="V27" s="378">
        <v>21</v>
      </c>
      <c r="W27" s="378">
        <v>128.38</v>
      </c>
      <c r="X27" s="378">
        <v>2805</v>
      </c>
      <c r="Y27" s="416">
        <v>22</v>
      </c>
      <c r="Z27" s="21"/>
      <c r="AA27" s="241">
        <v>512799.99999999994</v>
      </c>
      <c r="AB27" s="417">
        <v>89.6</v>
      </c>
      <c r="AC27" s="417">
        <v>102.66666666666667</v>
      </c>
      <c r="AD27" s="20">
        <v>80</v>
      </c>
      <c r="AE27" s="20">
        <v>5</v>
      </c>
      <c r="AF27" s="20">
        <v>448</v>
      </c>
      <c r="AG27"/>
      <c r="AH27"/>
      <c r="AI27" s="394"/>
      <c r="AJ27" s="394"/>
      <c r="AK27" s="394"/>
      <c r="AL27" s="2"/>
      <c r="AM27" s="2"/>
      <c r="AN27"/>
      <c r="AO27"/>
      <c r="AP27" s="394"/>
      <c r="AQ27" s="394"/>
      <c r="AR27" s="175"/>
      <c r="AS27" s="2"/>
      <c r="AT27" s="2"/>
      <c r="AU27"/>
      <c r="AV27" s="2"/>
      <c r="AW27" s="2"/>
      <c r="AX27" s="2"/>
      <c r="AY27" s="2"/>
      <c r="AZ27" s="2"/>
      <c r="BA27" s="2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</row>
    <row r="28" spans="1:99" s="380" customFormat="1" x14ac:dyDescent="0.3">
      <c r="A28" s="21" t="s">
        <v>1178</v>
      </c>
      <c r="B28" s="21" t="s">
        <v>22</v>
      </c>
      <c r="C28" s="21" t="s">
        <v>22</v>
      </c>
      <c r="D28" s="299" t="s">
        <v>1998</v>
      </c>
      <c r="E28" s="435" t="s">
        <v>11</v>
      </c>
      <c r="F28" s="299" t="s">
        <v>1973</v>
      </c>
      <c r="G28" s="299" t="s">
        <v>38</v>
      </c>
      <c r="H28" s="241">
        <v>513299.99999999994</v>
      </c>
      <c r="I28" s="20">
        <v>2051</v>
      </c>
      <c r="J28" s="20">
        <v>22</v>
      </c>
      <c r="K28" s="417">
        <v>93.227272727272734</v>
      </c>
      <c r="L28" s="243">
        <v>2051</v>
      </c>
      <c r="M28" s="20">
        <v>22</v>
      </c>
      <c r="N28" s="20">
        <v>93.227272727272734</v>
      </c>
      <c r="O28" s="20">
        <v>2218</v>
      </c>
      <c r="P28" s="20">
        <v>22</v>
      </c>
      <c r="Q28" s="20">
        <v>100.8</v>
      </c>
      <c r="R28" s="414">
        <v>1904</v>
      </c>
      <c r="S28" s="378">
        <v>17</v>
      </c>
      <c r="T28" s="415">
        <v>112</v>
      </c>
      <c r="U28" s="378">
        <v>2469</v>
      </c>
      <c r="V28" s="378">
        <v>22</v>
      </c>
      <c r="W28" s="378">
        <v>112.23</v>
      </c>
      <c r="X28" s="378">
        <v>2221</v>
      </c>
      <c r="Y28" s="416">
        <v>22</v>
      </c>
      <c r="Z28" s="21"/>
      <c r="AA28" s="241">
        <v>518200.00000000006</v>
      </c>
      <c r="AB28" s="417">
        <v>98.857142857142861</v>
      </c>
      <c r="AC28" s="417">
        <v>101.33333333333333</v>
      </c>
      <c r="AD28" s="20">
        <v>120</v>
      </c>
      <c r="AE28" s="20">
        <v>7</v>
      </c>
      <c r="AF28" s="20">
        <v>692</v>
      </c>
      <c r="AG28"/>
      <c r="AH28"/>
      <c r="AI28" s="394"/>
      <c r="AJ28" s="394"/>
      <c r="AK28" s="394"/>
      <c r="AL28" s="2"/>
      <c r="AM28" s="2"/>
      <c r="AN28"/>
      <c r="AO28"/>
      <c r="AP28" s="394"/>
      <c r="AQ28" s="394"/>
      <c r="AR28" s="175"/>
      <c r="AS28" s="2"/>
      <c r="AT28" s="2"/>
      <c r="AU28"/>
      <c r="AV28" s="2"/>
      <c r="AW28" s="2"/>
      <c r="AX28" s="2"/>
      <c r="AY28" s="2"/>
      <c r="AZ28" s="2"/>
      <c r="BA28" s="2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</row>
    <row r="29" spans="1:99" s="380" customFormat="1" x14ac:dyDescent="0.3">
      <c r="A29" s="21" t="s">
        <v>1189</v>
      </c>
      <c r="B29" s="437" t="s">
        <v>21</v>
      </c>
      <c r="C29" s="21" t="s">
        <v>14</v>
      </c>
      <c r="D29" s="299" t="s">
        <v>38</v>
      </c>
      <c r="E29" s="299" t="s">
        <v>11</v>
      </c>
      <c r="F29" s="299" t="s">
        <v>11</v>
      </c>
      <c r="G29" s="299" t="s">
        <v>1998</v>
      </c>
      <c r="H29" s="241">
        <v>512900</v>
      </c>
      <c r="I29" s="20">
        <v>621</v>
      </c>
      <c r="J29" s="20">
        <v>6</v>
      </c>
      <c r="K29" s="417">
        <v>103.5</v>
      </c>
      <c r="L29" s="243">
        <v>621</v>
      </c>
      <c r="M29" s="20">
        <v>6</v>
      </c>
      <c r="N29" s="20">
        <v>103.5</v>
      </c>
      <c r="O29" s="20">
        <v>2304</v>
      </c>
      <c r="P29" s="20">
        <v>20</v>
      </c>
      <c r="Q29" s="20">
        <v>115.2</v>
      </c>
      <c r="R29" s="414">
        <v>2051</v>
      </c>
      <c r="S29" s="378">
        <v>17</v>
      </c>
      <c r="T29" s="415">
        <v>120.6</v>
      </c>
      <c r="U29" s="378">
        <v>2860</v>
      </c>
      <c r="V29" s="378">
        <v>22</v>
      </c>
      <c r="W29" s="378">
        <v>130</v>
      </c>
      <c r="X29" s="378">
        <v>2870</v>
      </c>
      <c r="Y29" s="416">
        <v>22</v>
      </c>
      <c r="Z29" s="203"/>
      <c r="AA29" s="241">
        <v>532000</v>
      </c>
      <c r="AB29" s="417">
        <v>98.5</v>
      </c>
      <c r="AC29" s="417">
        <v>76.666666666666671</v>
      </c>
      <c r="AD29" s="20">
        <v>152</v>
      </c>
      <c r="AE29" s="20">
        <v>8</v>
      </c>
      <c r="AF29" s="20">
        <v>788</v>
      </c>
      <c r="AG29"/>
      <c r="AH29"/>
      <c r="AI29" s="394"/>
      <c r="AJ29" s="394"/>
      <c r="AK29" s="394"/>
      <c r="AL29" s="2"/>
      <c r="AM29" s="2"/>
      <c r="AN29"/>
      <c r="AO29"/>
      <c r="AP29" s="394"/>
      <c r="AQ29" s="394"/>
      <c r="AR29" s="175"/>
      <c r="AS29" s="2"/>
      <c r="AT29" s="2"/>
      <c r="AU29"/>
      <c r="AV29" s="2"/>
      <c r="AW29" s="2"/>
      <c r="AX29" s="2"/>
      <c r="AY29" s="2"/>
      <c r="AZ29" s="2"/>
      <c r="BA29" s="2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</row>
    <row r="30" spans="1:99" s="380" customFormat="1" x14ac:dyDescent="0.3">
      <c r="A30" s="21" t="s">
        <v>908</v>
      </c>
      <c r="B30" s="21" t="s">
        <v>23</v>
      </c>
      <c r="C30" s="21" t="s">
        <v>23</v>
      </c>
      <c r="D30" s="299" t="s">
        <v>1998</v>
      </c>
      <c r="E30" s="299" t="s">
        <v>11</v>
      </c>
      <c r="F30" s="299" t="s">
        <v>11</v>
      </c>
      <c r="G30" s="299" t="s">
        <v>1998</v>
      </c>
      <c r="H30" s="241">
        <v>359600</v>
      </c>
      <c r="I30" s="20">
        <v>508</v>
      </c>
      <c r="J30" s="20">
        <v>7</v>
      </c>
      <c r="K30" s="417">
        <v>72.571428571428569</v>
      </c>
      <c r="L30" s="243">
        <v>508</v>
      </c>
      <c r="M30" s="20">
        <v>7</v>
      </c>
      <c r="N30" s="20">
        <v>72.571428571428569</v>
      </c>
      <c r="O30" s="20">
        <v>0</v>
      </c>
      <c r="P30" s="20">
        <v>0</v>
      </c>
      <c r="Q30" s="20">
        <v>0</v>
      </c>
      <c r="R30" s="414">
        <v>0</v>
      </c>
      <c r="S30" s="378">
        <v>0</v>
      </c>
      <c r="T30" s="415">
        <v>0</v>
      </c>
      <c r="U30" s="378">
        <v>0</v>
      </c>
      <c r="V30" s="378">
        <v>0</v>
      </c>
      <c r="W30" s="378">
        <v>0</v>
      </c>
      <c r="X30" s="378">
        <v>0</v>
      </c>
      <c r="Y30" s="416">
        <v>0</v>
      </c>
      <c r="Z30" s="20"/>
      <c r="AA30" s="241">
        <v>359600</v>
      </c>
      <c r="AB30" s="417">
        <v>0</v>
      </c>
      <c r="AC30" s="417">
        <v>0</v>
      </c>
      <c r="AD30" s="20">
        <v>68</v>
      </c>
      <c r="AE30" s="20">
        <v>0</v>
      </c>
      <c r="AF30" s="20">
        <v>0</v>
      </c>
      <c r="AG30"/>
      <c r="AH30"/>
      <c r="AI30" s="394"/>
      <c r="AJ30" s="394"/>
      <c r="AK30" s="394"/>
      <c r="AL30" s="2"/>
      <c r="AM30" s="2"/>
      <c r="AN30"/>
      <c r="AO30"/>
      <c r="AP30" s="394"/>
      <c r="AQ30" s="394"/>
      <c r="AR30" s="175"/>
      <c r="AS30" s="2"/>
      <c r="AT30" s="2"/>
      <c r="AU30"/>
      <c r="AV30" s="2"/>
      <c r="AW30" s="2"/>
      <c r="AX30" s="2"/>
      <c r="AY30" s="2"/>
      <c r="AZ30" s="2"/>
      <c r="BA30" s="2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</row>
    <row r="31" spans="1:99" s="380" customFormat="1" x14ac:dyDescent="0.3">
      <c r="A31" s="199" t="s">
        <v>1655</v>
      </c>
      <c r="B31" s="199" t="s">
        <v>41</v>
      </c>
      <c r="C31" s="199" t="s">
        <v>41</v>
      </c>
      <c r="D31" s="441" t="s">
        <v>1998</v>
      </c>
      <c r="E31" s="441" t="s">
        <v>1973</v>
      </c>
      <c r="F31" s="441" t="s">
        <v>1973</v>
      </c>
      <c r="G31" s="441" t="s">
        <v>1998</v>
      </c>
      <c r="H31" s="245">
        <v>123900</v>
      </c>
      <c r="I31" s="246">
        <v>0</v>
      </c>
      <c r="J31" s="246">
        <v>0</v>
      </c>
      <c r="K31" s="442" t="s">
        <v>1020</v>
      </c>
      <c r="L31" s="322">
        <v>0</v>
      </c>
      <c r="M31" s="246">
        <v>0</v>
      </c>
      <c r="N31" s="246">
        <v>0</v>
      </c>
      <c r="O31" s="246">
        <v>0</v>
      </c>
      <c r="P31" s="246">
        <v>0</v>
      </c>
      <c r="Q31" s="246">
        <v>0</v>
      </c>
      <c r="R31" s="443">
        <v>0</v>
      </c>
      <c r="S31" s="444">
        <v>0</v>
      </c>
      <c r="T31" s="445">
        <v>0</v>
      </c>
      <c r="U31" s="444">
        <v>0</v>
      </c>
      <c r="V31" s="444">
        <v>0</v>
      </c>
      <c r="W31" s="444">
        <v>0</v>
      </c>
      <c r="X31" s="444">
        <v>0</v>
      </c>
      <c r="Y31" s="446">
        <v>0</v>
      </c>
      <c r="Z31" s="372"/>
      <c r="AA31" s="245">
        <v>123900</v>
      </c>
      <c r="AB31" s="442">
        <v>0</v>
      </c>
      <c r="AC31" s="442">
        <v>0</v>
      </c>
      <c r="AD31" s="246">
        <v>23</v>
      </c>
      <c r="AE31" s="246">
        <v>0</v>
      </c>
      <c r="AF31" s="246">
        <v>0</v>
      </c>
      <c r="AG31"/>
      <c r="AH31"/>
      <c r="AI31" s="394"/>
      <c r="AJ31" s="394"/>
      <c r="AK31" s="394"/>
      <c r="AL31" s="2"/>
      <c r="AM31" s="2"/>
      <c r="AN31"/>
      <c r="AO31"/>
      <c r="AP31" s="394"/>
      <c r="AQ31" s="394"/>
      <c r="AR31" s="175"/>
      <c r="AS31" s="2"/>
      <c r="AT31" s="2"/>
      <c r="AU31"/>
      <c r="AV31" s="2"/>
      <c r="AW31" s="2"/>
      <c r="AX31" s="2"/>
      <c r="AY31" s="2"/>
      <c r="AZ31" s="2"/>
      <c r="BA31" s="2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</row>
    <row r="32" spans="1:99" s="380" customFormat="1" x14ac:dyDescent="0.3">
      <c r="A32" s="21" t="s">
        <v>1208</v>
      </c>
      <c r="B32" s="21" t="s">
        <v>24</v>
      </c>
      <c r="C32" s="21" t="s">
        <v>24</v>
      </c>
      <c r="D32" s="299" t="s">
        <v>1998</v>
      </c>
      <c r="E32" s="299" t="s">
        <v>11</v>
      </c>
      <c r="F32" s="299" t="s">
        <v>11</v>
      </c>
      <c r="G32" s="299" t="s">
        <v>1998</v>
      </c>
      <c r="H32" s="241">
        <v>465900</v>
      </c>
      <c r="I32" s="20">
        <v>1100</v>
      </c>
      <c r="J32" s="20">
        <v>13</v>
      </c>
      <c r="K32" s="417">
        <v>84.615384615384613</v>
      </c>
      <c r="L32" s="243">
        <v>1100</v>
      </c>
      <c r="M32" s="20">
        <v>13</v>
      </c>
      <c r="N32" s="20">
        <v>84.615384615384613</v>
      </c>
      <c r="O32" s="20">
        <v>2065</v>
      </c>
      <c r="P32" s="20">
        <v>20</v>
      </c>
      <c r="Q32" s="20">
        <v>103.2</v>
      </c>
      <c r="R32" s="414">
        <v>162</v>
      </c>
      <c r="S32" s="378">
        <v>3</v>
      </c>
      <c r="T32" s="415">
        <v>54</v>
      </c>
      <c r="U32" s="378">
        <v>1411</v>
      </c>
      <c r="V32" s="378">
        <v>18</v>
      </c>
      <c r="W32" s="378">
        <v>78.39</v>
      </c>
      <c r="X32" s="378">
        <v>1163</v>
      </c>
      <c r="Y32" s="416">
        <v>13</v>
      </c>
      <c r="Z32" s="20"/>
      <c r="AA32" s="241">
        <v>465900</v>
      </c>
      <c r="AB32" s="417">
        <v>0</v>
      </c>
      <c r="AC32" s="417">
        <v>0</v>
      </c>
      <c r="AD32" s="20">
        <v>88</v>
      </c>
      <c r="AE32" s="20">
        <v>0</v>
      </c>
      <c r="AF32" s="20">
        <v>0</v>
      </c>
      <c r="AG32"/>
      <c r="AH32"/>
      <c r="AI32" s="394"/>
      <c r="AJ32" s="394"/>
      <c r="AK32" s="394"/>
      <c r="AL32" s="2"/>
      <c r="AM32" s="2"/>
      <c r="AN32"/>
      <c r="AO32"/>
      <c r="AP32" s="394"/>
      <c r="AQ32" s="394"/>
      <c r="AR32" s="175"/>
      <c r="AS32" s="2"/>
      <c r="AT32" s="2"/>
      <c r="AU32"/>
      <c r="AV32" s="2"/>
      <c r="AW32" s="2"/>
      <c r="AX32" s="2"/>
      <c r="AY32" s="2"/>
      <c r="AZ32" s="2"/>
      <c r="BA32" s="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</row>
    <row r="33" spans="1:99" s="380" customFormat="1" x14ac:dyDescent="0.3">
      <c r="A33" s="21" t="s">
        <v>1230</v>
      </c>
      <c r="B33" s="437" t="s">
        <v>16</v>
      </c>
      <c r="C33" s="21" t="s">
        <v>21</v>
      </c>
      <c r="D33" s="299" t="s">
        <v>38</v>
      </c>
      <c r="E33" s="299" t="s">
        <v>1973</v>
      </c>
      <c r="F33" s="299" t="s">
        <v>1973</v>
      </c>
      <c r="G33" s="299" t="s">
        <v>1998</v>
      </c>
      <c r="H33" s="241">
        <v>465500</v>
      </c>
      <c r="I33" s="20">
        <v>1691</v>
      </c>
      <c r="J33" s="20">
        <v>20</v>
      </c>
      <c r="K33" s="417">
        <v>84.55</v>
      </c>
      <c r="L33" s="243">
        <v>1691</v>
      </c>
      <c r="M33" s="20">
        <v>20</v>
      </c>
      <c r="N33" s="20">
        <v>84.55</v>
      </c>
      <c r="O33" s="20">
        <v>1504</v>
      </c>
      <c r="P33" s="20">
        <v>21</v>
      </c>
      <c r="Q33" s="20">
        <v>71.599999999999994</v>
      </c>
      <c r="R33" s="414">
        <v>349</v>
      </c>
      <c r="S33" s="378">
        <v>6</v>
      </c>
      <c r="T33" s="415">
        <v>58.2</v>
      </c>
      <c r="U33" s="378">
        <v>0</v>
      </c>
      <c r="V33" s="378">
        <v>0</v>
      </c>
      <c r="W33" s="378">
        <v>0</v>
      </c>
      <c r="X33" s="378">
        <v>0</v>
      </c>
      <c r="Y33" s="416">
        <v>0</v>
      </c>
      <c r="Z33" s="21"/>
      <c r="AA33" s="241">
        <v>452700</v>
      </c>
      <c r="AB33" s="417">
        <v>84.875</v>
      </c>
      <c r="AC33" s="417">
        <v>86</v>
      </c>
      <c r="AD33" s="20">
        <v>65</v>
      </c>
      <c r="AE33" s="20">
        <v>8</v>
      </c>
      <c r="AF33" s="20">
        <v>679</v>
      </c>
      <c r="AG33"/>
      <c r="AH33"/>
      <c r="AI33" s="394"/>
      <c r="AJ33" s="394"/>
      <c r="AK33" s="394"/>
      <c r="AL33" s="2"/>
      <c r="AM33" s="2"/>
      <c r="AN33"/>
      <c r="AO33"/>
      <c r="AP33" s="394"/>
      <c r="AQ33" s="394"/>
      <c r="AR33" s="175"/>
      <c r="AS33" s="2"/>
      <c r="AT33" s="2"/>
      <c r="AU33"/>
      <c r="AV33" s="2"/>
      <c r="AW33" s="2"/>
      <c r="AX33" s="2"/>
      <c r="AY33" s="2"/>
      <c r="AZ33" s="2"/>
      <c r="BA33" s="2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</row>
    <row r="34" spans="1:99" s="380" customFormat="1" x14ac:dyDescent="0.3">
      <c r="A34" s="21" t="s">
        <v>1231</v>
      </c>
      <c r="B34" s="21" t="s">
        <v>25</v>
      </c>
      <c r="C34" s="21" t="s">
        <v>25</v>
      </c>
      <c r="D34" s="299" t="s">
        <v>1998</v>
      </c>
      <c r="E34" s="299" t="s">
        <v>11</v>
      </c>
      <c r="F34" s="299" t="s">
        <v>11</v>
      </c>
      <c r="G34" s="299" t="s">
        <v>1998</v>
      </c>
      <c r="H34" s="241">
        <v>251400</v>
      </c>
      <c r="I34" s="20">
        <v>411</v>
      </c>
      <c r="J34" s="20">
        <v>9</v>
      </c>
      <c r="K34" s="417">
        <v>45.666666666666664</v>
      </c>
      <c r="L34" s="243">
        <v>411</v>
      </c>
      <c r="M34" s="20">
        <v>9</v>
      </c>
      <c r="N34" s="20">
        <v>45.666666666666664</v>
      </c>
      <c r="O34" s="20">
        <v>0</v>
      </c>
      <c r="P34" s="20">
        <v>0</v>
      </c>
      <c r="Q34" s="20">
        <v>0</v>
      </c>
      <c r="R34" s="414">
        <v>0</v>
      </c>
      <c r="S34" s="378">
        <v>0</v>
      </c>
      <c r="T34" s="415">
        <v>0</v>
      </c>
      <c r="U34" s="378">
        <v>0</v>
      </c>
      <c r="V34" s="378">
        <v>0</v>
      </c>
      <c r="W34" s="378">
        <v>0</v>
      </c>
      <c r="X34" s="378">
        <v>0</v>
      </c>
      <c r="Y34" s="416">
        <v>0</v>
      </c>
      <c r="Z34" s="21"/>
      <c r="AA34" s="241">
        <v>251400</v>
      </c>
      <c r="AB34" s="417">
        <v>7</v>
      </c>
      <c r="AC34" s="417">
        <v>7</v>
      </c>
      <c r="AD34" s="20">
        <v>89</v>
      </c>
      <c r="AE34" s="20">
        <v>1</v>
      </c>
      <c r="AF34" s="20">
        <v>7</v>
      </c>
      <c r="AG34"/>
      <c r="AH34"/>
      <c r="AI34" s="394"/>
      <c r="AJ34" s="394"/>
      <c r="AK34" s="394"/>
      <c r="AL34" s="2"/>
      <c r="AM34" s="2"/>
      <c r="AN34"/>
      <c r="AO34"/>
      <c r="AP34" s="394"/>
      <c r="AQ34" s="394"/>
      <c r="AR34" s="175"/>
      <c r="AS34" s="2"/>
      <c r="AT34" s="2"/>
      <c r="AU34"/>
      <c r="AV34" s="2"/>
      <c r="AW34" s="2"/>
      <c r="AX34" s="2"/>
      <c r="AY34" s="2"/>
      <c r="AZ34" s="2"/>
      <c r="BA34" s="2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</row>
    <row r="35" spans="1:99" s="380" customFormat="1" x14ac:dyDescent="0.3">
      <c r="A35" s="199" t="s">
        <v>1915</v>
      </c>
      <c r="B35" s="199" t="s">
        <v>41</v>
      </c>
      <c r="C35" s="199" t="s">
        <v>1020</v>
      </c>
      <c r="D35" s="441" t="s">
        <v>1020</v>
      </c>
      <c r="E35" s="441" t="s">
        <v>1973</v>
      </c>
      <c r="F35" s="441" t="s">
        <v>1020</v>
      </c>
      <c r="G35" s="441" t="s">
        <v>1020</v>
      </c>
      <c r="H35" s="245">
        <v>117300</v>
      </c>
      <c r="I35" s="246" t="s">
        <v>1020</v>
      </c>
      <c r="J35" s="246" t="s">
        <v>1020</v>
      </c>
      <c r="K35" s="442" t="s">
        <v>1020</v>
      </c>
      <c r="L35" s="322" t="s">
        <v>1020</v>
      </c>
      <c r="M35" s="246" t="s">
        <v>1020</v>
      </c>
      <c r="N35" s="246" t="s">
        <v>1020</v>
      </c>
      <c r="O35" s="246" t="s">
        <v>1020</v>
      </c>
      <c r="P35" s="246" t="s">
        <v>1020</v>
      </c>
      <c r="Q35" s="246" t="s">
        <v>1020</v>
      </c>
      <c r="R35" s="443" t="s">
        <v>1020</v>
      </c>
      <c r="S35" s="444" t="s">
        <v>1020</v>
      </c>
      <c r="T35" s="445" t="s">
        <v>1020</v>
      </c>
      <c r="U35" s="444" t="s">
        <v>1020</v>
      </c>
      <c r="V35" s="444" t="s">
        <v>1020</v>
      </c>
      <c r="W35" s="444" t="s">
        <v>1020</v>
      </c>
      <c r="X35" s="444" t="s">
        <v>1020</v>
      </c>
      <c r="Y35" s="446" t="s">
        <v>1020</v>
      </c>
      <c r="Z35" s="199"/>
      <c r="AA35" s="245">
        <v>117300</v>
      </c>
      <c r="AB35" s="442">
        <v>0</v>
      </c>
      <c r="AC35" s="442">
        <v>0</v>
      </c>
      <c r="AD35" s="246">
        <v>22</v>
      </c>
      <c r="AE35" s="246">
        <v>0</v>
      </c>
      <c r="AF35" s="246">
        <v>0</v>
      </c>
      <c r="AG35"/>
      <c r="AH35"/>
      <c r="AI35" s="394"/>
      <c r="AJ35" s="394"/>
      <c r="AK35" s="394"/>
      <c r="AL35" s="2"/>
      <c r="AM35" s="2"/>
      <c r="AN35"/>
      <c r="AO35"/>
      <c r="AP35" s="394"/>
      <c r="AQ35" s="394"/>
      <c r="AR35" s="175"/>
      <c r="AS35" s="2"/>
      <c r="AT35" s="2"/>
      <c r="AU35"/>
      <c r="AV35" s="2"/>
      <c r="AW35" s="2"/>
      <c r="AX35" s="2"/>
      <c r="AY35" s="2"/>
      <c r="AZ35" s="2"/>
      <c r="BA35" s="2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</row>
    <row r="36" spans="1:99" s="380" customFormat="1" x14ac:dyDescent="0.3">
      <c r="A36" s="199" t="s">
        <v>1917</v>
      </c>
      <c r="B36" s="199" t="s">
        <v>16</v>
      </c>
      <c r="C36" s="199" t="s">
        <v>1020</v>
      </c>
      <c r="D36" s="441" t="s">
        <v>1020</v>
      </c>
      <c r="E36" s="441" t="s">
        <v>11</v>
      </c>
      <c r="F36" s="441" t="s">
        <v>1020</v>
      </c>
      <c r="G36" s="441" t="s">
        <v>1020</v>
      </c>
      <c r="H36" s="245">
        <v>117300</v>
      </c>
      <c r="I36" s="246" t="s">
        <v>1020</v>
      </c>
      <c r="J36" s="246" t="s">
        <v>1020</v>
      </c>
      <c r="K36" s="442" t="s">
        <v>1020</v>
      </c>
      <c r="L36" s="322" t="s">
        <v>1020</v>
      </c>
      <c r="M36" s="246" t="s">
        <v>1020</v>
      </c>
      <c r="N36" s="246" t="s">
        <v>1020</v>
      </c>
      <c r="O36" s="246" t="s">
        <v>1020</v>
      </c>
      <c r="P36" s="246" t="s">
        <v>1020</v>
      </c>
      <c r="Q36" s="246" t="s">
        <v>1020</v>
      </c>
      <c r="R36" s="443" t="s">
        <v>1020</v>
      </c>
      <c r="S36" s="444" t="s">
        <v>1020</v>
      </c>
      <c r="T36" s="445" t="s">
        <v>1020</v>
      </c>
      <c r="U36" s="444" t="s">
        <v>1020</v>
      </c>
      <c r="V36" s="444" t="s">
        <v>1020</v>
      </c>
      <c r="W36" s="444" t="s">
        <v>1020</v>
      </c>
      <c r="X36" s="444" t="s">
        <v>1020</v>
      </c>
      <c r="Y36" s="446" t="s">
        <v>1020</v>
      </c>
      <c r="Z36" s="199"/>
      <c r="AA36" s="245">
        <v>117300</v>
      </c>
      <c r="AB36" s="442">
        <v>0</v>
      </c>
      <c r="AC36" s="442">
        <v>0</v>
      </c>
      <c r="AD36" s="246">
        <v>22</v>
      </c>
      <c r="AE36" s="246">
        <v>0</v>
      </c>
      <c r="AF36" s="246">
        <v>0</v>
      </c>
      <c r="AG36"/>
      <c r="AH36"/>
      <c r="AI36" s="394"/>
      <c r="AJ36" s="394"/>
      <c r="AK36" s="394"/>
      <c r="AL36" s="2"/>
      <c r="AM36" s="2"/>
      <c r="AN36"/>
      <c r="AO36"/>
      <c r="AP36" s="394"/>
      <c r="AQ36" s="394"/>
      <c r="AR36" s="175"/>
      <c r="AS36" s="2"/>
      <c r="AT36" s="2"/>
      <c r="AU36"/>
      <c r="AV36" s="2"/>
      <c r="AW36" s="2"/>
      <c r="AX36" s="2"/>
      <c r="AY36" s="2"/>
      <c r="AZ36" s="2"/>
      <c r="BA36" s="2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</row>
    <row r="37" spans="1:99" s="380" customFormat="1" x14ac:dyDescent="0.3">
      <c r="A37" s="21" t="s">
        <v>912</v>
      </c>
      <c r="B37" s="21" t="s">
        <v>24</v>
      </c>
      <c r="C37" s="21" t="s">
        <v>24</v>
      </c>
      <c r="D37" s="299" t="s">
        <v>1998</v>
      </c>
      <c r="E37" s="435" t="s">
        <v>11</v>
      </c>
      <c r="F37" s="299" t="s">
        <v>1973</v>
      </c>
      <c r="G37" s="299" t="s">
        <v>38</v>
      </c>
      <c r="H37" s="241">
        <v>429400</v>
      </c>
      <c r="I37" s="20">
        <v>858</v>
      </c>
      <c r="J37" s="20">
        <v>11</v>
      </c>
      <c r="K37" s="417">
        <v>78</v>
      </c>
      <c r="L37" s="243">
        <v>858</v>
      </c>
      <c r="M37" s="20">
        <v>11</v>
      </c>
      <c r="N37" s="20">
        <v>78</v>
      </c>
      <c r="O37" s="20">
        <v>1144</v>
      </c>
      <c r="P37" s="20">
        <v>15</v>
      </c>
      <c r="Q37" s="20">
        <v>76.3</v>
      </c>
      <c r="R37" s="414">
        <v>685</v>
      </c>
      <c r="S37" s="378">
        <v>8</v>
      </c>
      <c r="T37" s="415">
        <v>85.6</v>
      </c>
      <c r="U37" s="378">
        <v>376</v>
      </c>
      <c r="V37" s="378">
        <v>5</v>
      </c>
      <c r="W37" s="378">
        <v>75.2</v>
      </c>
      <c r="X37" s="378">
        <v>0</v>
      </c>
      <c r="Y37" s="416">
        <v>0</v>
      </c>
      <c r="Z37" s="20"/>
      <c r="AA37" s="241">
        <v>413100</v>
      </c>
      <c r="AB37" s="417">
        <v>74.125</v>
      </c>
      <c r="AC37" s="417">
        <v>72.333333333333329</v>
      </c>
      <c r="AD37" s="20">
        <v>90</v>
      </c>
      <c r="AE37" s="20">
        <v>8</v>
      </c>
      <c r="AF37" s="20">
        <v>593</v>
      </c>
      <c r="AG37"/>
      <c r="AH37"/>
      <c r="AI37" s="394"/>
      <c r="AJ37" s="394"/>
      <c r="AK37" s="394"/>
      <c r="AL37" s="2"/>
      <c r="AM37" s="2"/>
      <c r="AN37"/>
      <c r="AO37"/>
      <c r="AP37" s="394"/>
      <c r="AQ37" s="394"/>
      <c r="AR37" s="175"/>
      <c r="AS37" s="2"/>
      <c r="AT37" s="2"/>
      <c r="AU37"/>
      <c r="AV37" s="2"/>
      <c r="AW37" s="2"/>
      <c r="AX37" s="2"/>
      <c r="AY37" s="2"/>
      <c r="AZ37" s="2"/>
      <c r="BA37" s="2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</row>
    <row r="38" spans="1:99" s="380" customFormat="1" x14ac:dyDescent="0.3">
      <c r="A38" s="199" t="s">
        <v>1666</v>
      </c>
      <c r="B38" s="199" t="s">
        <v>13</v>
      </c>
      <c r="C38" s="199" t="s">
        <v>13</v>
      </c>
      <c r="D38" s="441" t="s">
        <v>1998</v>
      </c>
      <c r="E38" s="441" t="s">
        <v>11</v>
      </c>
      <c r="F38" s="441" t="s">
        <v>11</v>
      </c>
      <c r="G38" s="441" t="s">
        <v>1998</v>
      </c>
      <c r="H38" s="245">
        <v>123900</v>
      </c>
      <c r="I38" s="246">
        <v>0</v>
      </c>
      <c r="J38" s="246">
        <v>0</v>
      </c>
      <c r="K38" s="442" t="s">
        <v>1020</v>
      </c>
      <c r="L38" s="322">
        <v>0</v>
      </c>
      <c r="M38" s="246">
        <v>0</v>
      </c>
      <c r="N38" s="246">
        <v>0</v>
      </c>
      <c r="O38" s="246">
        <v>0</v>
      </c>
      <c r="P38" s="246">
        <v>0</v>
      </c>
      <c r="Q38" s="246">
        <v>0</v>
      </c>
      <c r="R38" s="443">
        <v>0</v>
      </c>
      <c r="S38" s="444">
        <v>0</v>
      </c>
      <c r="T38" s="445">
        <v>0</v>
      </c>
      <c r="U38" s="444">
        <v>0</v>
      </c>
      <c r="V38" s="444">
        <v>0</v>
      </c>
      <c r="W38" s="444">
        <v>0</v>
      </c>
      <c r="X38" s="444">
        <v>0</v>
      </c>
      <c r="Y38" s="446">
        <v>0</v>
      </c>
      <c r="Z38" s="246"/>
      <c r="AA38" s="245">
        <v>123900</v>
      </c>
      <c r="AB38" s="442">
        <v>0</v>
      </c>
      <c r="AC38" s="442">
        <v>0</v>
      </c>
      <c r="AD38" s="246">
        <v>23</v>
      </c>
      <c r="AE38" s="246">
        <v>0</v>
      </c>
      <c r="AF38" s="246">
        <v>0</v>
      </c>
      <c r="AG38"/>
      <c r="AH38"/>
      <c r="AI38" s="394"/>
      <c r="AJ38" s="394"/>
      <c r="AK38" s="394"/>
      <c r="AL38" s="2"/>
      <c r="AM38" s="2"/>
      <c r="AN38"/>
      <c r="AO38"/>
      <c r="AP38" s="394"/>
      <c r="AQ38" s="394"/>
      <c r="AR38" s="175"/>
      <c r="AS38" s="2"/>
      <c r="AT38" s="2"/>
      <c r="AU38"/>
      <c r="AV38" s="2"/>
      <c r="AW38" s="2"/>
      <c r="AX38" s="2"/>
      <c r="AY38" s="2"/>
      <c r="AZ38" s="2"/>
      <c r="BA38" s="2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</row>
    <row r="39" spans="1:99" s="380" customFormat="1" x14ac:dyDescent="0.3">
      <c r="A39" s="21" t="s">
        <v>1266</v>
      </c>
      <c r="B39" s="21" t="s">
        <v>23</v>
      </c>
      <c r="C39" s="21" t="s">
        <v>23</v>
      </c>
      <c r="D39" s="299" t="s">
        <v>1998</v>
      </c>
      <c r="E39" s="299" t="s">
        <v>11</v>
      </c>
      <c r="F39" s="299" t="s">
        <v>11</v>
      </c>
      <c r="G39" s="299" t="s">
        <v>1998</v>
      </c>
      <c r="H39" s="241">
        <v>429900</v>
      </c>
      <c r="I39" s="20">
        <v>347</v>
      </c>
      <c r="J39" s="20">
        <v>4</v>
      </c>
      <c r="K39" s="417">
        <v>86.75</v>
      </c>
      <c r="L39" s="243">
        <v>347</v>
      </c>
      <c r="M39" s="20">
        <v>4</v>
      </c>
      <c r="N39" s="20">
        <v>86.75</v>
      </c>
      <c r="O39" s="20">
        <v>1695</v>
      </c>
      <c r="P39" s="20">
        <v>18</v>
      </c>
      <c r="Q39" s="20">
        <v>94.2</v>
      </c>
      <c r="R39" s="414">
        <v>1260</v>
      </c>
      <c r="S39" s="378">
        <v>13</v>
      </c>
      <c r="T39" s="415">
        <v>96.9</v>
      </c>
      <c r="U39" s="378">
        <v>1825</v>
      </c>
      <c r="V39" s="378">
        <v>18</v>
      </c>
      <c r="W39" s="378">
        <v>101.39</v>
      </c>
      <c r="X39" s="378">
        <v>1788</v>
      </c>
      <c r="Y39" s="416">
        <v>22</v>
      </c>
      <c r="Z39" s="280"/>
      <c r="AA39" s="241">
        <v>383900</v>
      </c>
      <c r="AB39" s="417">
        <v>63.6</v>
      </c>
      <c r="AC39" s="417">
        <v>61</v>
      </c>
      <c r="AD39" s="20">
        <v>123</v>
      </c>
      <c r="AE39" s="20">
        <v>5</v>
      </c>
      <c r="AF39" s="20">
        <v>318</v>
      </c>
      <c r="AG39"/>
      <c r="AH39"/>
      <c r="AI39" s="394"/>
      <c r="AJ39" s="394"/>
      <c r="AK39" s="394"/>
      <c r="AL39" s="2"/>
      <c r="AM39" s="2"/>
      <c r="AN39"/>
      <c r="AO39"/>
      <c r="AP39" s="394"/>
      <c r="AQ39" s="394"/>
      <c r="AR39" s="175"/>
      <c r="AS39" s="2"/>
      <c r="AT39" s="2"/>
      <c r="AU39"/>
      <c r="AV39" s="2"/>
      <c r="AW39" s="2"/>
      <c r="AX39" s="2"/>
      <c r="AY39" s="2"/>
      <c r="AZ39" s="2"/>
      <c r="BA39" s="2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</row>
    <row r="40" spans="1:99" s="380" customFormat="1" x14ac:dyDescent="0.3">
      <c r="A40" s="21" t="s">
        <v>914</v>
      </c>
      <c r="B40" s="21" t="s">
        <v>20</v>
      </c>
      <c r="C40" s="21" t="s">
        <v>20</v>
      </c>
      <c r="D40" s="299" t="s">
        <v>1998</v>
      </c>
      <c r="E40" s="299" t="s">
        <v>11</v>
      </c>
      <c r="F40" s="299" t="s">
        <v>11</v>
      </c>
      <c r="G40" s="299" t="s">
        <v>1998</v>
      </c>
      <c r="H40" s="241">
        <v>290900</v>
      </c>
      <c r="I40" s="20">
        <v>411</v>
      </c>
      <c r="J40" s="20">
        <v>7</v>
      </c>
      <c r="K40" s="417">
        <v>58.714285714285715</v>
      </c>
      <c r="L40" s="243">
        <v>411</v>
      </c>
      <c r="M40" s="20">
        <v>7</v>
      </c>
      <c r="N40" s="20">
        <v>58.714285714285715</v>
      </c>
      <c r="O40" s="20">
        <v>109</v>
      </c>
      <c r="P40" s="20">
        <v>2</v>
      </c>
      <c r="Q40" s="20">
        <v>54.5</v>
      </c>
      <c r="R40" s="414">
        <v>22</v>
      </c>
      <c r="S40" s="378">
        <v>1</v>
      </c>
      <c r="T40" s="415">
        <v>22</v>
      </c>
      <c r="U40" s="378">
        <v>0</v>
      </c>
      <c r="V40" s="378">
        <v>0</v>
      </c>
      <c r="W40" s="378">
        <v>0</v>
      </c>
      <c r="X40" s="378">
        <v>0</v>
      </c>
      <c r="Y40" s="416">
        <v>0</v>
      </c>
      <c r="Z40" s="21"/>
      <c r="AA40" s="241">
        <v>290900</v>
      </c>
      <c r="AB40" s="417">
        <v>15</v>
      </c>
      <c r="AC40" s="417">
        <v>15</v>
      </c>
      <c r="AD40" s="20">
        <v>97</v>
      </c>
      <c r="AE40" s="20">
        <v>1</v>
      </c>
      <c r="AF40" s="20">
        <v>15</v>
      </c>
      <c r="AG40"/>
      <c r="AH40"/>
      <c r="AI40" s="394"/>
      <c r="AJ40" s="394"/>
      <c r="AK40" s="394"/>
      <c r="AL40" s="2"/>
      <c r="AM40" s="2"/>
      <c r="AN40"/>
      <c r="AO40"/>
      <c r="AP40" s="394"/>
      <c r="AQ40" s="394"/>
      <c r="AR40" s="175"/>
      <c r="AS40" s="2"/>
      <c r="AT40" s="2"/>
      <c r="AU40"/>
      <c r="AV40" s="2"/>
      <c r="AW40" s="2"/>
      <c r="AX40" s="2"/>
      <c r="AY40" s="2"/>
      <c r="AZ40" s="2"/>
      <c r="BA40" s="2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</row>
    <row r="41" spans="1:99" s="380" customFormat="1" x14ac:dyDescent="0.3">
      <c r="A41" s="199" t="s">
        <v>1925</v>
      </c>
      <c r="B41" s="199" t="s">
        <v>19</v>
      </c>
      <c r="C41" s="199" t="s">
        <v>1020</v>
      </c>
      <c r="D41" s="441" t="s">
        <v>1020</v>
      </c>
      <c r="E41" s="441" t="s">
        <v>1973</v>
      </c>
      <c r="F41" s="441" t="s">
        <v>1020</v>
      </c>
      <c r="G41" s="441" t="s">
        <v>1020</v>
      </c>
      <c r="H41" s="245">
        <v>102400</v>
      </c>
      <c r="I41" s="246" t="s">
        <v>1020</v>
      </c>
      <c r="J41" s="246" t="s">
        <v>1020</v>
      </c>
      <c r="K41" s="442" t="s">
        <v>1020</v>
      </c>
      <c r="L41" s="322" t="s">
        <v>1020</v>
      </c>
      <c r="M41" s="246" t="s">
        <v>1020</v>
      </c>
      <c r="N41" s="246" t="s">
        <v>1020</v>
      </c>
      <c r="O41" s="246" t="s">
        <v>1020</v>
      </c>
      <c r="P41" s="246" t="s">
        <v>1020</v>
      </c>
      <c r="Q41" s="246" t="s">
        <v>1020</v>
      </c>
      <c r="R41" s="443" t="s">
        <v>1020</v>
      </c>
      <c r="S41" s="444" t="s">
        <v>1020</v>
      </c>
      <c r="T41" s="445" t="s">
        <v>1020</v>
      </c>
      <c r="U41" s="444" t="s">
        <v>1020</v>
      </c>
      <c r="V41" s="444" t="s">
        <v>1020</v>
      </c>
      <c r="W41" s="444" t="s">
        <v>1020</v>
      </c>
      <c r="X41" s="444" t="s">
        <v>1020</v>
      </c>
      <c r="Y41" s="446" t="s">
        <v>1020</v>
      </c>
      <c r="Z41" s="199"/>
      <c r="AA41" s="245">
        <v>102400</v>
      </c>
      <c r="AB41" s="442">
        <v>0</v>
      </c>
      <c r="AC41" s="442">
        <v>0</v>
      </c>
      <c r="AD41" s="246">
        <v>19</v>
      </c>
      <c r="AE41" s="246">
        <v>0</v>
      </c>
      <c r="AF41" s="246">
        <v>0</v>
      </c>
      <c r="AG41"/>
      <c r="AH41"/>
      <c r="AI41" s="394"/>
      <c r="AJ41" s="394"/>
      <c r="AK41" s="394"/>
      <c r="AL41" s="2"/>
      <c r="AM41" s="2"/>
      <c r="AN41"/>
      <c r="AO41"/>
      <c r="AP41" s="394"/>
      <c r="AQ41" s="394"/>
      <c r="AR41" s="175"/>
      <c r="AS41" s="2"/>
      <c r="AT41" s="2"/>
      <c r="AU41"/>
      <c r="AV41" s="2"/>
      <c r="AW41" s="2"/>
      <c r="AX41" s="2"/>
      <c r="AY41" s="2"/>
      <c r="AZ41" s="2"/>
      <c r="BA41" s="2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</row>
    <row r="42" spans="1:99" s="380" customFormat="1" x14ac:dyDescent="0.3">
      <c r="A42" s="21" t="s">
        <v>916</v>
      </c>
      <c r="B42" s="21" t="s">
        <v>41</v>
      </c>
      <c r="C42" s="21" t="s">
        <v>41</v>
      </c>
      <c r="D42" s="299" t="s">
        <v>1998</v>
      </c>
      <c r="E42" s="435" t="s">
        <v>11</v>
      </c>
      <c r="F42" s="299" t="s">
        <v>1973</v>
      </c>
      <c r="G42" s="299" t="s">
        <v>38</v>
      </c>
      <c r="H42" s="241">
        <v>506500</v>
      </c>
      <c r="I42" s="20">
        <v>1932</v>
      </c>
      <c r="J42" s="20">
        <v>21</v>
      </c>
      <c r="K42" s="417">
        <v>92</v>
      </c>
      <c r="L42" s="243">
        <v>1932</v>
      </c>
      <c r="M42" s="20">
        <v>21</v>
      </c>
      <c r="N42" s="20">
        <v>92</v>
      </c>
      <c r="O42" s="20">
        <v>1282</v>
      </c>
      <c r="P42" s="20">
        <v>13</v>
      </c>
      <c r="Q42" s="20">
        <v>98.6</v>
      </c>
      <c r="R42" s="414">
        <v>1763</v>
      </c>
      <c r="S42" s="378">
        <v>17</v>
      </c>
      <c r="T42" s="415">
        <v>103.7</v>
      </c>
      <c r="U42" s="378">
        <v>2205</v>
      </c>
      <c r="V42" s="378">
        <v>20</v>
      </c>
      <c r="W42" s="378">
        <v>110.25</v>
      </c>
      <c r="X42" s="378">
        <v>754</v>
      </c>
      <c r="Y42" s="416">
        <v>12</v>
      </c>
      <c r="Z42" s="20"/>
      <c r="AA42" s="241">
        <v>570600</v>
      </c>
      <c r="AB42" s="417">
        <v>107.5</v>
      </c>
      <c r="AC42" s="417">
        <v>118</v>
      </c>
      <c r="AD42" s="20">
        <v>57</v>
      </c>
      <c r="AE42" s="20">
        <v>8</v>
      </c>
      <c r="AF42" s="20">
        <v>860</v>
      </c>
      <c r="AG42"/>
      <c r="AH42"/>
      <c r="AI42" s="394"/>
      <c r="AJ42" s="394"/>
      <c r="AK42" s="394"/>
      <c r="AL42" s="2"/>
      <c r="AM42" s="2"/>
      <c r="AN42"/>
      <c r="AO42"/>
      <c r="AP42" s="394"/>
      <c r="AQ42" s="394"/>
      <c r="AR42" s="175"/>
      <c r="AS42" s="2"/>
      <c r="AT42" s="2"/>
      <c r="AU42"/>
      <c r="AV42" s="2"/>
      <c r="AW42" s="2"/>
      <c r="AX42" s="2"/>
      <c r="AY42" s="2"/>
      <c r="AZ42" s="2"/>
      <c r="BA42" s="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</row>
    <row r="43" spans="1:99" s="380" customFormat="1" x14ac:dyDescent="0.3">
      <c r="A43" s="199" t="s">
        <v>1670</v>
      </c>
      <c r="B43" s="199" t="s">
        <v>24</v>
      </c>
      <c r="C43" s="199" t="s">
        <v>24</v>
      </c>
      <c r="D43" s="441" t="s">
        <v>1998</v>
      </c>
      <c r="E43" s="435" t="s">
        <v>1973</v>
      </c>
      <c r="F43" s="441" t="s">
        <v>11</v>
      </c>
      <c r="G43" s="441" t="s">
        <v>38</v>
      </c>
      <c r="H43" s="245">
        <v>123900</v>
      </c>
      <c r="I43" s="246">
        <v>0</v>
      </c>
      <c r="J43" s="246">
        <v>0</v>
      </c>
      <c r="K43" s="442" t="s">
        <v>1020</v>
      </c>
      <c r="L43" s="322">
        <v>0</v>
      </c>
      <c r="M43" s="246">
        <v>0</v>
      </c>
      <c r="N43" s="246">
        <v>0</v>
      </c>
      <c r="O43" s="246">
        <v>0</v>
      </c>
      <c r="P43" s="246">
        <v>0</v>
      </c>
      <c r="Q43" s="246">
        <v>0</v>
      </c>
      <c r="R43" s="443">
        <v>0</v>
      </c>
      <c r="S43" s="444">
        <v>0</v>
      </c>
      <c r="T43" s="445">
        <v>0</v>
      </c>
      <c r="U43" s="444">
        <v>0</v>
      </c>
      <c r="V43" s="444">
        <v>0</v>
      </c>
      <c r="W43" s="444">
        <v>0</v>
      </c>
      <c r="X43" s="444">
        <v>0</v>
      </c>
      <c r="Y43" s="446">
        <v>0</v>
      </c>
      <c r="Z43" s="246"/>
      <c r="AA43" s="245">
        <v>123900</v>
      </c>
      <c r="AB43" s="442">
        <v>0</v>
      </c>
      <c r="AC43" s="442">
        <v>0</v>
      </c>
      <c r="AD43" s="246">
        <v>23</v>
      </c>
      <c r="AE43" s="246">
        <v>0</v>
      </c>
      <c r="AF43" s="246">
        <v>0</v>
      </c>
      <c r="AG43"/>
      <c r="AH43"/>
      <c r="AI43" s="394"/>
      <c r="AJ43" s="394"/>
      <c r="AK43" s="394"/>
      <c r="AL43" s="2"/>
      <c r="AM43" s="2"/>
      <c r="AN43"/>
      <c r="AO43"/>
      <c r="AP43" s="394"/>
      <c r="AQ43" s="394"/>
      <c r="AR43" s="175"/>
      <c r="AS43" s="2"/>
      <c r="AT43" s="2"/>
      <c r="AU43"/>
      <c r="AV43" s="2"/>
      <c r="AW43" s="2"/>
      <c r="AX43" s="2"/>
      <c r="AY43" s="2"/>
      <c r="AZ43" s="2"/>
      <c r="BA43" s="2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</row>
    <row r="44" spans="1:99" s="380" customFormat="1" x14ac:dyDescent="0.3">
      <c r="A44" s="199" t="s">
        <v>1283</v>
      </c>
      <c r="B44" s="199" t="s">
        <v>15</v>
      </c>
      <c r="C44" s="199" t="s">
        <v>15</v>
      </c>
      <c r="D44" s="441" t="s">
        <v>1998</v>
      </c>
      <c r="E44" s="435" t="s">
        <v>1976</v>
      </c>
      <c r="F44" s="441" t="s">
        <v>1973</v>
      </c>
      <c r="G44" s="441" t="s">
        <v>38</v>
      </c>
      <c r="H44" s="245">
        <v>123900</v>
      </c>
      <c r="I44" s="246">
        <v>0</v>
      </c>
      <c r="J44" s="246">
        <v>0</v>
      </c>
      <c r="K44" s="442" t="s">
        <v>1020</v>
      </c>
      <c r="L44" s="322">
        <v>0</v>
      </c>
      <c r="M44" s="246">
        <v>0</v>
      </c>
      <c r="N44" s="246">
        <v>0</v>
      </c>
      <c r="O44" s="246">
        <v>0</v>
      </c>
      <c r="P44" s="246">
        <v>0</v>
      </c>
      <c r="Q44" s="246">
        <v>0</v>
      </c>
      <c r="R44" s="443">
        <v>0</v>
      </c>
      <c r="S44" s="444">
        <v>0</v>
      </c>
      <c r="T44" s="445">
        <v>0</v>
      </c>
      <c r="U44" s="444">
        <v>0</v>
      </c>
      <c r="V44" s="444">
        <v>0</v>
      </c>
      <c r="W44" s="444">
        <v>0</v>
      </c>
      <c r="X44" s="444">
        <v>0</v>
      </c>
      <c r="Y44" s="446">
        <v>0</v>
      </c>
      <c r="Z44" s="301"/>
      <c r="AA44" s="245">
        <v>123900</v>
      </c>
      <c r="AB44" s="442">
        <v>0</v>
      </c>
      <c r="AC44" s="442">
        <v>0</v>
      </c>
      <c r="AD44" s="246">
        <v>23</v>
      </c>
      <c r="AE44" s="246">
        <v>0</v>
      </c>
      <c r="AF44" s="246">
        <v>0</v>
      </c>
      <c r="AG44"/>
      <c r="AH44"/>
      <c r="AI44" s="394"/>
      <c r="AJ44" s="394"/>
      <c r="AK44" s="394"/>
      <c r="AL44" s="2"/>
      <c r="AM44" s="2"/>
      <c r="AN44"/>
      <c r="AO44"/>
      <c r="AP44" s="394"/>
      <c r="AQ44" s="394"/>
      <c r="AR44" s="175"/>
      <c r="AS44" s="2"/>
      <c r="AT44" s="2"/>
      <c r="AU44"/>
      <c r="AV44" s="2"/>
      <c r="AW44" s="2"/>
      <c r="AX44" s="2"/>
      <c r="AY44" s="2"/>
      <c r="AZ44" s="2"/>
      <c r="BA44" s="2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</row>
    <row r="45" spans="1:99" s="380" customFormat="1" x14ac:dyDescent="0.3">
      <c r="A45" s="21" t="s">
        <v>918</v>
      </c>
      <c r="B45" s="21" t="s">
        <v>13</v>
      </c>
      <c r="C45" s="21" t="s">
        <v>13</v>
      </c>
      <c r="D45" s="299" t="s">
        <v>1998</v>
      </c>
      <c r="E45" s="299" t="s">
        <v>11</v>
      </c>
      <c r="F45" s="299" t="s">
        <v>11</v>
      </c>
      <c r="G45" s="299" t="s">
        <v>1998</v>
      </c>
      <c r="H45" s="241">
        <v>487000</v>
      </c>
      <c r="I45" s="20">
        <v>1769</v>
      </c>
      <c r="J45" s="20">
        <v>20</v>
      </c>
      <c r="K45" s="417">
        <v>88.45</v>
      </c>
      <c r="L45" s="243">
        <v>1769</v>
      </c>
      <c r="M45" s="20">
        <v>20</v>
      </c>
      <c r="N45" s="20">
        <v>88.45</v>
      </c>
      <c r="O45" s="20">
        <v>1966</v>
      </c>
      <c r="P45" s="20">
        <v>21</v>
      </c>
      <c r="Q45" s="20">
        <v>93.6</v>
      </c>
      <c r="R45" s="414">
        <v>1403</v>
      </c>
      <c r="S45" s="378">
        <v>17</v>
      </c>
      <c r="T45" s="415">
        <v>82.5</v>
      </c>
      <c r="U45" s="378">
        <v>1289</v>
      </c>
      <c r="V45" s="378">
        <v>19</v>
      </c>
      <c r="W45" s="378">
        <v>67.84</v>
      </c>
      <c r="X45" s="378">
        <v>936</v>
      </c>
      <c r="Y45" s="416">
        <v>16</v>
      </c>
      <c r="Z45" s="21"/>
      <c r="AA45" s="241">
        <v>475500</v>
      </c>
      <c r="AB45" s="417">
        <v>87.5</v>
      </c>
      <c r="AC45" s="417">
        <v>104</v>
      </c>
      <c r="AD45" s="20">
        <v>66</v>
      </c>
      <c r="AE45" s="20">
        <v>8</v>
      </c>
      <c r="AF45" s="20">
        <v>700</v>
      </c>
      <c r="AG45"/>
      <c r="AH45"/>
      <c r="AI45" s="394"/>
      <c r="AJ45" s="394"/>
      <c r="AK45" s="394"/>
      <c r="AL45" s="2"/>
      <c r="AM45" s="2"/>
      <c r="AN45"/>
      <c r="AO45"/>
      <c r="AP45" s="394"/>
      <c r="AQ45" s="394"/>
      <c r="AR45" s="175"/>
      <c r="AS45" s="2"/>
      <c r="AT45" s="2"/>
      <c r="AU45"/>
      <c r="AV45" s="2"/>
      <c r="AW45" s="2"/>
      <c r="AX45" s="2"/>
      <c r="AY45" s="2"/>
      <c r="AZ45" s="2"/>
      <c r="BA45" s="2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</row>
    <row r="46" spans="1:99" s="380" customFormat="1" x14ac:dyDescent="0.3">
      <c r="A46" s="21" t="s">
        <v>919</v>
      </c>
      <c r="B46" s="437" t="s">
        <v>20</v>
      </c>
      <c r="C46" s="21" t="s">
        <v>16</v>
      </c>
      <c r="D46" s="299" t="s">
        <v>38</v>
      </c>
      <c r="E46" s="435" t="s">
        <v>1973</v>
      </c>
      <c r="F46" s="299" t="s">
        <v>11</v>
      </c>
      <c r="G46" s="299" t="s">
        <v>38</v>
      </c>
      <c r="H46" s="241">
        <v>431100</v>
      </c>
      <c r="I46" s="20">
        <v>525</v>
      </c>
      <c r="J46" s="20">
        <v>6</v>
      </c>
      <c r="K46" s="417">
        <v>87.5</v>
      </c>
      <c r="L46" s="243">
        <v>525</v>
      </c>
      <c r="M46" s="20">
        <v>6</v>
      </c>
      <c r="N46" s="20">
        <v>87.5</v>
      </c>
      <c r="O46" s="20">
        <v>436</v>
      </c>
      <c r="P46" s="20">
        <v>9</v>
      </c>
      <c r="Q46" s="20">
        <v>48.4</v>
      </c>
      <c r="R46" s="414">
        <v>0</v>
      </c>
      <c r="S46" s="378">
        <v>0</v>
      </c>
      <c r="T46" s="415">
        <v>0</v>
      </c>
      <c r="U46" s="378">
        <v>0</v>
      </c>
      <c r="V46" s="378">
        <v>0</v>
      </c>
      <c r="W46" s="378">
        <v>0</v>
      </c>
      <c r="X46" s="378">
        <v>0</v>
      </c>
      <c r="Y46" s="416">
        <v>0</v>
      </c>
      <c r="Z46" s="63"/>
      <c r="AA46" s="241">
        <v>353100</v>
      </c>
      <c r="AB46" s="417">
        <v>65.166666666666671</v>
      </c>
      <c r="AC46" s="417">
        <v>73.666666666666671</v>
      </c>
      <c r="AD46" s="20">
        <v>25</v>
      </c>
      <c r="AE46" s="20">
        <v>6</v>
      </c>
      <c r="AF46" s="20">
        <v>391</v>
      </c>
      <c r="AG46"/>
      <c r="AH46"/>
      <c r="AI46" s="394"/>
      <c r="AJ46" s="394"/>
      <c r="AK46" s="394"/>
      <c r="AL46" s="2"/>
      <c r="AM46" s="2"/>
      <c r="AN46"/>
      <c r="AO46"/>
      <c r="AP46" s="394"/>
      <c r="AQ46" s="394"/>
      <c r="AR46" s="175"/>
      <c r="AS46" s="2"/>
      <c r="AT46" s="2"/>
      <c r="AU46"/>
      <c r="AV46" s="2"/>
      <c r="AW46" s="2"/>
      <c r="AX46" s="2"/>
      <c r="AY46" s="2"/>
      <c r="AZ46" s="2"/>
      <c r="BA46" s="2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</row>
    <row r="47" spans="1:99" s="380" customFormat="1" x14ac:dyDescent="0.3">
      <c r="A47" s="199" t="s">
        <v>1676</v>
      </c>
      <c r="B47" s="199" t="s">
        <v>26</v>
      </c>
      <c r="C47" s="199" t="s">
        <v>26</v>
      </c>
      <c r="D47" s="441" t="s">
        <v>1998</v>
      </c>
      <c r="E47" s="441" t="s">
        <v>11</v>
      </c>
      <c r="F47" s="441" t="s">
        <v>11</v>
      </c>
      <c r="G47" s="441" t="s">
        <v>1998</v>
      </c>
      <c r="H47" s="245">
        <v>123900</v>
      </c>
      <c r="I47" s="246">
        <v>0</v>
      </c>
      <c r="J47" s="246">
        <v>0</v>
      </c>
      <c r="K47" s="442" t="s">
        <v>1020</v>
      </c>
      <c r="L47" s="322">
        <v>0</v>
      </c>
      <c r="M47" s="246">
        <v>0</v>
      </c>
      <c r="N47" s="246">
        <v>0</v>
      </c>
      <c r="O47" s="246">
        <v>0</v>
      </c>
      <c r="P47" s="246">
        <v>0</v>
      </c>
      <c r="Q47" s="246">
        <v>0</v>
      </c>
      <c r="R47" s="443">
        <v>0</v>
      </c>
      <c r="S47" s="444">
        <v>0</v>
      </c>
      <c r="T47" s="445">
        <v>0</v>
      </c>
      <c r="U47" s="444">
        <v>0</v>
      </c>
      <c r="V47" s="444">
        <v>0</v>
      </c>
      <c r="W47" s="444">
        <v>0</v>
      </c>
      <c r="X47" s="444">
        <v>0</v>
      </c>
      <c r="Y47" s="446">
        <v>0</v>
      </c>
      <c r="Z47" s="246"/>
      <c r="AA47" s="245">
        <v>123900</v>
      </c>
      <c r="AB47" s="442">
        <v>0</v>
      </c>
      <c r="AC47" s="442">
        <v>0</v>
      </c>
      <c r="AD47" s="246">
        <v>23</v>
      </c>
      <c r="AE47" s="246">
        <v>0</v>
      </c>
      <c r="AF47" s="246">
        <v>0</v>
      </c>
      <c r="AG47"/>
      <c r="AH47"/>
      <c r="AI47" s="394"/>
      <c r="AJ47" s="394"/>
      <c r="AK47" s="394"/>
      <c r="AL47" s="2"/>
      <c r="AM47" s="2"/>
      <c r="AN47"/>
      <c r="AO47"/>
      <c r="AP47" s="394"/>
      <c r="AQ47" s="394"/>
      <c r="AR47" s="175"/>
      <c r="AS47" s="2"/>
      <c r="AT47" s="2"/>
      <c r="AU47"/>
      <c r="AV47" s="2"/>
      <c r="AW47" s="2"/>
      <c r="AX47" s="2"/>
      <c r="AY47" s="2"/>
      <c r="AZ47" s="2"/>
      <c r="BA47" s="2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</row>
    <row r="48" spans="1:99" s="380" customFormat="1" x14ac:dyDescent="0.3">
      <c r="A48" s="199" t="s">
        <v>1679</v>
      </c>
      <c r="B48" s="199" t="s">
        <v>17</v>
      </c>
      <c r="C48" s="199" t="s">
        <v>17</v>
      </c>
      <c r="D48" s="441" t="s">
        <v>1998</v>
      </c>
      <c r="E48" s="441" t="s">
        <v>11</v>
      </c>
      <c r="F48" s="441" t="s">
        <v>11</v>
      </c>
      <c r="G48" s="441" t="s">
        <v>1998</v>
      </c>
      <c r="H48" s="245">
        <v>123900</v>
      </c>
      <c r="I48" s="246">
        <v>0</v>
      </c>
      <c r="J48" s="246">
        <v>0</v>
      </c>
      <c r="K48" s="442" t="s">
        <v>1020</v>
      </c>
      <c r="L48" s="322">
        <v>0</v>
      </c>
      <c r="M48" s="246">
        <v>0</v>
      </c>
      <c r="N48" s="246">
        <v>0</v>
      </c>
      <c r="O48" s="246">
        <v>0</v>
      </c>
      <c r="P48" s="246">
        <v>0</v>
      </c>
      <c r="Q48" s="246">
        <v>0</v>
      </c>
      <c r="R48" s="443">
        <v>0</v>
      </c>
      <c r="S48" s="444">
        <v>0</v>
      </c>
      <c r="T48" s="445">
        <v>0</v>
      </c>
      <c r="U48" s="444">
        <v>0</v>
      </c>
      <c r="V48" s="444">
        <v>0</v>
      </c>
      <c r="W48" s="444">
        <v>0</v>
      </c>
      <c r="X48" s="444">
        <v>0</v>
      </c>
      <c r="Y48" s="446">
        <v>0</v>
      </c>
      <c r="Z48" s="372"/>
      <c r="AA48" s="245">
        <v>123900</v>
      </c>
      <c r="AB48" s="442">
        <v>49.5</v>
      </c>
      <c r="AC48" s="442">
        <v>49.5</v>
      </c>
      <c r="AD48" s="246">
        <v>-29</v>
      </c>
      <c r="AE48" s="246">
        <v>2</v>
      </c>
      <c r="AF48" s="246">
        <v>99</v>
      </c>
      <c r="AG48"/>
      <c r="AH48"/>
      <c r="AI48" s="394"/>
      <c r="AJ48" s="394"/>
      <c r="AK48" s="394"/>
      <c r="AL48" s="2"/>
      <c r="AM48" s="2"/>
      <c r="AN48"/>
      <c r="AO48"/>
      <c r="AP48" s="394"/>
      <c r="AQ48" s="394"/>
      <c r="AR48" s="175"/>
      <c r="AS48" s="2"/>
      <c r="AT48" s="2"/>
      <c r="AU48"/>
      <c r="AV48" s="2"/>
      <c r="AW48" s="2"/>
      <c r="AX48" s="2"/>
      <c r="AY48" s="2"/>
      <c r="AZ48" s="2"/>
      <c r="BA48" s="2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</row>
    <row r="49" spans="1:99" s="380" customFormat="1" x14ac:dyDescent="0.3">
      <c r="A49" s="21" t="s">
        <v>1324</v>
      </c>
      <c r="B49" s="21" t="s">
        <v>25</v>
      </c>
      <c r="C49" s="21" t="s">
        <v>25</v>
      </c>
      <c r="D49" s="299" t="s">
        <v>1998</v>
      </c>
      <c r="E49" s="299" t="s">
        <v>11</v>
      </c>
      <c r="F49" s="299" t="s">
        <v>11</v>
      </c>
      <c r="G49" s="299" t="s">
        <v>1998</v>
      </c>
      <c r="H49" s="241">
        <v>537500</v>
      </c>
      <c r="I49" s="20">
        <v>780</v>
      </c>
      <c r="J49" s="20">
        <v>8</v>
      </c>
      <c r="K49" s="417">
        <v>97.5</v>
      </c>
      <c r="L49" s="243">
        <v>780</v>
      </c>
      <c r="M49" s="20">
        <v>8</v>
      </c>
      <c r="N49" s="20">
        <v>97.5</v>
      </c>
      <c r="O49" s="20">
        <v>2536</v>
      </c>
      <c r="P49" s="20">
        <v>22</v>
      </c>
      <c r="Q49" s="20">
        <v>115.3</v>
      </c>
      <c r="R49" s="414">
        <v>1768</v>
      </c>
      <c r="S49" s="378">
        <v>16</v>
      </c>
      <c r="T49" s="415">
        <v>110.5</v>
      </c>
      <c r="U49" s="378">
        <v>281</v>
      </c>
      <c r="V49" s="378">
        <v>3</v>
      </c>
      <c r="W49" s="378">
        <v>93.67</v>
      </c>
      <c r="X49" s="378">
        <v>1449</v>
      </c>
      <c r="Y49" s="416">
        <v>15</v>
      </c>
      <c r="Z49" s="21"/>
      <c r="AA49" s="241">
        <v>537500</v>
      </c>
      <c r="AB49" s="417">
        <v>0</v>
      </c>
      <c r="AC49" s="417">
        <v>0</v>
      </c>
      <c r="AD49" s="20">
        <v>101</v>
      </c>
      <c r="AE49" s="20">
        <v>0</v>
      </c>
      <c r="AF49" s="20">
        <v>0</v>
      </c>
      <c r="AG49"/>
      <c r="AH49"/>
      <c r="AI49" s="394"/>
      <c r="AJ49" s="394"/>
      <c r="AK49" s="394"/>
      <c r="AL49" s="2"/>
      <c r="AM49" s="2"/>
      <c r="AN49"/>
      <c r="AO49"/>
      <c r="AP49" s="394"/>
      <c r="AQ49" s="394"/>
      <c r="AR49" s="175"/>
      <c r="AS49" s="2"/>
      <c r="AT49" s="2"/>
      <c r="AU49"/>
      <c r="AV49" s="2"/>
      <c r="AW49" s="2"/>
      <c r="AX49" s="2"/>
      <c r="AY49" s="2"/>
      <c r="AZ49" s="2"/>
      <c r="BA49" s="2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</row>
    <row r="50" spans="1:99" s="380" customFormat="1" x14ac:dyDescent="0.3">
      <c r="A50" s="21" t="s">
        <v>1325</v>
      </c>
      <c r="B50" s="21" t="s">
        <v>2</v>
      </c>
      <c r="C50" s="21" t="s">
        <v>2</v>
      </c>
      <c r="D50" s="299" t="s">
        <v>1998</v>
      </c>
      <c r="E50" s="299" t="s">
        <v>11</v>
      </c>
      <c r="F50" s="299" t="s">
        <v>11</v>
      </c>
      <c r="G50" s="299" t="s">
        <v>1998</v>
      </c>
      <c r="H50" s="241">
        <v>531100</v>
      </c>
      <c r="I50" s="20">
        <v>2122</v>
      </c>
      <c r="J50" s="20">
        <v>22</v>
      </c>
      <c r="K50" s="417">
        <v>96.454545454545453</v>
      </c>
      <c r="L50" s="243">
        <v>2122</v>
      </c>
      <c r="M50" s="20">
        <v>22</v>
      </c>
      <c r="N50" s="20">
        <v>96.454545454545453</v>
      </c>
      <c r="O50" s="20">
        <v>1497</v>
      </c>
      <c r="P50" s="20">
        <v>16</v>
      </c>
      <c r="Q50" s="20">
        <v>93.6</v>
      </c>
      <c r="R50" s="414">
        <v>577</v>
      </c>
      <c r="S50" s="378">
        <v>7</v>
      </c>
      <c r="T50" s="415">
        <v>82.4</v>
      </c>
      <c r="U50" s="378">
        <v>670</v>
      </c>
      <c r="V50" s="378">
        <v>9</v>
      </c>
      <c r="W50" s="378">
        <v>74.44</v>
      </c>
      <c r="X50" s="378">
        <v>2062</v>
      </c>
      <c r="Y50" s="416">
        <v>21</v>
      </c>
      <c r="Z50" s="298"/>
      <c r="AA50" s="241">
        <v>563500</v>
      </c>
      <c r="AB50" s="417">
        <v>112.75</v>
      </c>
      <c r="AC50" s="417">
        <v>113</v>
      </c>
      <c r="AD50" s="20">
        <v>98</v>
      </c>
      <c r="AE50" s="20">
        <v>4</v>
      </c>
      <c r="AF50" s="20">
        <v>451</v>
      </c>
      <c r="AG50"/>
      <c r="AH50"/>
      <c r="AI50" s="394"/>
      <c r="AJ50" s="394"/>
      <c r="AK50" s="394"/>
      <c r="AL50" s="2"/>
      <c r="AM50" s="2"/>
      <c r="AN50"/>
      <c r="AO50"/>
      <c r="AP50" s="394"/>
      <c r="AQ50" s="394"/>
      <c r="AR50" s="175"/>
      <c r="AS50" s="2"/>
      <c r="AT50" s="2"/>
      <c r="AU50"/>
      <c r="AV50" s="2"/>
      <c r="AW50" s="2"/>
      <c r="AX50" s="2"/>
      <c r="AY50" s="2"/>
      <c r="AZ50" s="2"/>
      <c r="BA50" s="2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</row>
    <row r="51" spans="1:99" s="380" customFormat="1" x14ac:dyDescent="0.3">
      <c r="A51" s="21" t="s">
        <v>1334</v>
      </c>
      <c r="B51" s="21" t="s">
        <v>12</v>
      </c>
      <c r="C51" s="21" t="s">
        <v>12</v>
      </c>
      <c r="D51" s="299" t="s">
        <v>1998</v>
      </c>
      <c r="E51" s="299" t="s">
        <v>11</v>
      </c>
      <c r="F51" s="299" t="s">
        <v>11</v>
      </c>
      <c r="G51" s="299" t="s">
        <v>1998</v>
      </c>
      <c r="H51" s="241">
        <v>560500</v>
      </c>
      <c r="I51" s="20">
        <v>2036</v>
      </c>
      <c r="J51" s="20">
        <v>20</v>
      </c>
      <c r="K51" s="417">
        <v>101.8</v>
      </c>
      <c r="L51" s="243">
        <v>2036</v>
      </c>
      <c r="M51" s="20">
        <v>20</v>
      </c>
      <c r="N51" s="20">
        <v>101.8</v>
      </c>
      <c r="O51" s="20">
        <v>1913</v>
      </c>
      <c r="P51" s="20">
        <v>20</v>
      </c>
      <c r="Q51" s="20">
        <v>95.7</v>
      </c>
      <c r="R51" s="414">
        <v>1806</v>
      </c>
      <c r="S51" s="378">
        <v>17</v>
      </c>
      <c r="T51" s="415">
        <v>106.2</v>
      </c>
      <c r="U51" s="378">
        <v>1715</v>
      </c>
      <c r="V51" s="378">
        <v>18</v>
      </c>
      <c r="W51" s="378">
        <v>95.28</v>
      </c>
      <c r="X51" s="378">
        <v>0</v>
      </c>
      <c r="Y51" s="416">
        <v>0</v>
      </c>
      <c r="Z51" s="20"/>
      <c r="AA51" s="241">
        <v>480800</v>
      </c>
      <c r="AB51" s="417">
        <v>94.625</v>
      </c>
      <c r="AC51" s="417">
        <v>98</v>
      </c>
      <c r="AD51" s="20">
        <v>54</v>
      </c>
      <c r="AE51" s="20">
        <v>8</v>
      </c>
      <c r="AF51" s="20">
        <v>757</v>
      </c>
      <c r="AG51"/>
      <c r="AH51"/>
      <c r="AI51" s="394"/>
      <c r="AJ51" s="394"/>
      <c r="AK51" s="394"/>
      <c r="AL51" s="2"/>
      <c r="AM51" s="2"/>
      <c r="AN51"/>
      <c r="AO51"/>
      <c r="AP51" s="394"/>
      <c r="AQ51" s="394"/>
      <c r="AR51" s="175"/>
      <c r="AS51" s="2"/>
      <c r="AT51" s="2"/>
      <c r="AU51"/>
      <c r="AV51" s="2"/>
      <c r="AW51" s="2"/>
      <c r="AX51" s="2"/>
      <c r="AY51" s="2"/>
      <c r="AZ51" s="2"/>
      <c r="BA51" s="2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</row>
    <row r="52" spans="1:99" s="380" customFormat="1" x14ac:dyDescent="0.3">
      <c r="A52" s="199" t="s">
        <v>1941</v>
      </c>
      <c r="B52" s="199" t="s">
        <v>24</v>
      </c>
      <c r="C52" s="199" t="s">
        <v>1020</v>
      </c>
      <c r="D52" s="441" t="s">
        <v>1020</v>
      </c>
      <c r="E52" s="441" t="s">
        <v>11</v>
      </c>
      <c r="F52" s="441" t="s">
        <v>1020</v>
      </c>
      <c r="G52" s="441" t="s">
        <v>1020</v>
      </c>
      <c r="H52" s="245">
        <v>102400</v>
      </c>
      <c r="I52" s="246" t="s">
        <v>1020</v>
      </c>
      <c r="J52" s="246" t="s">
        <v>1020</v>
      </c>
      <c r="K52" s="442" t="s">
        <v>1020</v>
      </c>
      <c r="L52" s="322" t="s">
        <v>1020</v>
      </c>
      <c r="M52" s="246" t="s">
        <v>1020</v>
      </c>
      <c r="N52" s="246" t="s">
        <v>1020</v>
      </c>
      <c r="O52" s="246" t="s">
        <v>1020</v>
      </c>
      <c r="P52" s="246" t="s">
        <v>1020</v>
      </c>
      <c r="Q52" s="246" t="s">
        <v>1020</v>
      </c>
      <c r="R52" s="443" t="s">
        <v>1020</v>
      </c>
      <c r="S52" s="444" t="s">
        <v>1020</v>
      </c>
      <c r="T52" s="445" t="s">
        <v>1020</v>
      </c>
      <c r="U52" s="444" t="s">
        <v>1020</v>
      </c>
      <c r="V52" s="444" t="s">
        <v>1020</v>
      </c>
      <c r="W52" s="444" t="s">
        <v>1020</v>
      </c>
      <c r="X52" s="444" t="s">
        <v>1020</v>
      </c>
      <c r="Y52" s="446" t="s">
        <v>1020</v>
      </c>
      <c r="Z52" s="199"/>
      <c r="AA52" s="245">
        <v>102400</v>
      </c>
      <c r="AB52" s="442">
        <v>0</v>
      </c>
      <c r="AC52" s="442">
        <v>0</v>
      </c>
      <c r="AD52" s="246">
        <v>19</v>
      </c>
      <c r="AE52" s="246">
        <v>0</v>
      </c>
      <c r="AF52" s="246">
        <v>0</v>
      </c>
      <c r="AG52"/>
      <c r="AH52"/>
      <c r="AI52" s="394"/>
      <c r="AJ52" s="394"/>
      <c r="AK52" s="394"/>
      <c r="AL52" s="2"/>
      <c r="AM52" s="2"/>
      <c r="AN52"/>
      <c r="AO52"/>
      <c r="AP52" s="394"/>
      <c r="AQ52" s="394"/>
      <c r="AR52" s="175"/>
      <c r="AS52" s="2"/>
      <c r="AT52" s="2"/>
      <c r="AU52"/>
      <c r="AV52" s="2"/>
      <c r="AW52" s="2"/>
      <c r="AX52" s="2"/>
      <c r="AY52" s="2"/>
      <c r="AZ52" s="2"/>
      <c r="BA52" s="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</row>
    <row r="53" spans="1:99" s="380" customFormat="1" x14ac:dyDescent="0.3">
      <c r="A53" s="21" t="s">
        <v>926</v>
      </c>
      <c r="B53" s="20" t="s">
        <v>15</v>
      </c>
      <c r="C53" s="21" t="s">
        <v>15</v>
      </c>
      <c r="D53" s="299" t="s">
        <v>1998</v>
      </c>
      <c r="E53" s="435" t="s">
        <v>1973</v>
      </c>
      <c r="F53" s="299" t="s">
        <v>11</v>
      </c>
      <c r="G53" s="299" t="s">
        <v>38</v>
      </c>
      <c r="H53" s="241">
        <v>325500</v>
      </c>
      <c r="I53" s="20">
        <v>532</v>
      </c>
      <c r="J53" s="20">
        <v>9</v>
      </c>
      <c r="K53" s="417">
        <v>59.111111111111114</v>
      </c>
      <c r="L53" s="243">
        <v>532</v>
      </c>
      <c r="M53" s="20">
        <v>9</v>
      </c>
      <c r="N53" s="20">
        <v>59.111111111111114</v>
      </c>
      <c r="O53" s="20">
        <v>504</v>
      </c>
      <c r="P53" s="20">
        <v>6</v>
      </c>
      <c r="Q53" s="20">
        <v>84</v>
      </c>
      <c r="R53" s="414">
        <v>365</v>
      </c>
      <c r="S53" s="378">
        <v>5</v>
      </c>
      <c r="T53" s="415">
        <v>73</v>
      </c>
      <c r="U53" s="378">
        <v>464</v>
      </c>
      <c r="V53" s="378">
        <v>5</v>
      </c>
      <c r="W53" s="378">
        <v>92.8</v>
      </c>
      <c r="X53" s="378">
        <v>321</v>
      </c>
      <c r="Y53" s="416">
        <v>5</v>
      </c>
      <c r="Z53" s="21"/>
      <c r="AA53" s="241">
        <v>324700</v>
      </c>
      <c r="AB53" s="417">
        <v>56.428571428571431</v>
      </c>
      <c r="AC53" s="417">
        <v>51.666666666666664</v>
      </c>
      <c r="AD53" s="20">
        <v>88</v>
      </c>
      <c r="AE53" s="20">
        <v>7</v>
      </c>
      <c r="AF53" s="20">
        <v>395</v>
      </c>
      <c r="AG53"/>
      <c r="AH53"/>
      <c r="AI53" s="394"/>
      <c r="AJ53" s="394"/>
      <c r="AK53" s="394"/>
      <c r="AL53" s="2"/>
      <c r="AM53" s="2"/>
      <c r="AN53"/>
      <c r="AO53"/>
      <c r="AP53" s="394"/>
      <c r="AQ53" s="394"/>
      <c r="AR53" s="175"/>
      <c r="AS53" s="2"/>
      <c r="AT53" s="2"/>
      <c r="AU53"/>
      <c r="AV53" s="2"/>
      <c r="AW53" s="2"/>
      <c r="AX53" s="2"/>
      <c r="AY53" s="2"/>
      <c r="AZ53" s="2"/>
      <c r="BA53" s="2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</row>
    <row r="54" spans="1:99" s="380" customFormat="1" x14ac:dyDescent="0.3">
      <c r="A54" s="21" t="s">
        <v>1357</v>
      </c>
      <c r="B54" s="21" t="s">
        <v>26</v>
      </c>
      <c r="C54" s="21" t="s">
        <v>26</v>
      </c>
      <c r="D54" s="299" t="s">
        <v>1998</v>
      </c>
      <c r="E54" s="299" t="s">
        <v>11</v>
      </c>
      <c r="F54" s="299" t="s">
        <v>11</v>
      </c>
      <c r="G54" s="299" t="s">
        <v>1998</v>
      </c>
      <c r="H54" s="241">
        <v>386100</v>
      </c>
      <c r="I54" s="20">
        <v>561</v>
      </c>
      <c r="J54" s="20">
        <v>8</v>
      </c>
      <c r="K54" s="417">
        <v>70.125</v>
      </c>
      <c r="L54" s="243">
        <v>561</v>
      </c>
      <c r="M54" s="20">
        <v>8</v>
      </c>
      <c r="N54" s="20">
        <v>70.125</v>
      </c>
      <c r="O54" s="20">
        <v>1105</v>
      </c>
      <c r="P54" s="20">
        <v>13</v>
      </c>
      <c r="Q54" s="20">
        <v>85</v>
      </c>
      <c r="R54" s="414">
        <v>1020</v>
      </c>
      <c r="S54" s="378">
        <v>13</v>
      </c>
      <c r="T54" s="415">
        <v>78.5</v>
      </c>
      <c r="U54" s="378">
        <v>145</v>
      </c>
      <c r="V54" s="378">
        <v>2</v>
      </c>
      <c r="W54" s="378">
        <v>72.5</v>
      </c>
      <c r="X54" s="378">
        <v>108</v>
      </c>
      <c r="Y54" s="416">
        <v>2</v>
      </c>
      <c r="Z54" s="298"/>
      <c r="AA54" s="241">
        <v>400900</v>
      </c>
      <c r="AB54" s="417">
        <v>73.571428571428569</v>
      </c>
      <c r="AC54" s="417">
        <v>99</v>
      </c>
      <c r="AD54" s="20">
        <v>35</v>
      </c>
      <c r="AE54" s="20">
        <v>7</v>
      </c>
      <c r="AF54" s="20">
        <v>515</v>
      </c>
      <c r="AG54"/>
      <c r="AH54"/>
      <c r="AI54" s="394"/>
      <c r="AJ54" s="394"/>
      <c r="AK54" s="394"/>
      <c r="AL54" s="2"/>
      <c r="AM54" s="2"/>
      <c r="AN54"/>
      <c r="AO54"/>
      <c r="AP54" s="394"/>
      <c r="AQ54" s="394"/>
      <c r="AR54" s="175"/>
      <c r="AS54" s="2"/>
      <c r="AT54" s="2"/>
      <c r="AU54"/>
      <c r="AV54" s="2"/>
      <c r="AW54" s="2"/>
      <c r="AX54" s="2"/>
      <c r="AY54" s="2"/>
      <c r="AZ54" s="2"/>
      <c r="BA54" s="2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</row>
    <row r="55" spans="1:99" s="380" customFormat="1" x14ac:dyDescent="0.3">
      <c r="A55" s="21" t="s">
        <v>1363</v>
      </c>
      <c r="B55" s="21" t="s">
        <v>19</v>
      </c>
      <c r="C55" s="21" t="s">
        <v>19</v>
      </c>
      <c r="D55" s="299" t="s">
        <v>1998</v>
      </c>
      <c r="E55" s="299" t="s">
        <v>11</v>
      </c>
      <c r="F55" s="299" t="s">
        <v>11</v>
      </c>
      <c r="G55" s="299" t="s">
        <v>1998</v>
      </c>
      <c r="H55" s="241">
        <v>506000</v>
      </c>
      <c r="I55" s="20">
        <v>919</v>
      </c>
      <c r="J55" s="20">
        <v>10</v>
      </c>
      <c r="K55" s="417">
        <v>91.9</v>
      </c>
      <c r="L55" s="243">
        <v>919</v>
      </c>
      <c r="M55" s="20">
        <v>10</v>
      </c>
      <c r="N55" s="20">
        <v>91.9</v>
      </c>
      <c r="O55" s="20">
        <v>0</v>
      </c>
      <c r="P55" s="20">
        <v>0</v>
      </c>
      <c r="Q55" s="20">
        <v>0</v>
      </c>
      <c r="R55" s="414">
        <v>188</v>
      </c>
      <c r="S55" s="378">
        <v>3</v>
      </c>
      <c r="T55" s="415">
        <v>62.7</v>
      </c>
      <c r="U55" s="378">
        <v>472</v>
      </c>
      <c r="V55" s="378">
        <v>7</v>
      </c>
      <c r="W55" s="378">
        <v>67.430000000000007</v>
      </c>
      <c r="X55" s="378">
        <v>0</v>
      </c>
      <c r="Y55" s="416">
        <v>0</v>
      </c>
      <c r="Z55" s="21"/>
      <c r="AA55" s="241">
        <v>506000</v>
      </c>
      <c r="AB55" s="417">
        <v>0</v>
      </c>
      <c r="AC55" s="417">
        <v>0</v>
      </c>
      <c r="AD55" s="20">
        <v>95</v>
      </c>
      <c r="AE55" s="20">
        <v>0</v>
      </c>
      <c r="AF55" s="20">
        <v>0</v>
      </c>
      <c r="AG55"/>
      <c r="AH55"/>
      <c r="AI55" s="394"/>
      <c r="AJ55" s="394"/>
      <c r="AK55" s="394"/>
      <c r="AL55" s="2"/>
      <c r="AM55" s="2"/>
      <c r="AN55"/>
      <c r="AO55"/>
      <c r="AP55" s="394"/>
      <c r="AQ55" s="394"/>
      <c r="AR55" s="175"/>
      <c r="AS55" s="2"/>
      <c r="AT55" s="2"/>
      <c r="AU55"/>
      <c r="AV55" s="2"/>
      <c r="AW55" s="2"/>
      <c r="AX55" s="2"/>
      <c r="AY55" s="2"/>
      <c r="AZ55" s="2"/>
      <c r="BA55" s="2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</row>
    <row r="56" spans="1:99" s="380" customFormat="1" x14ac:dyDescent="0.3">
      <c r="A56" s="199" t="s">
        <v>1943</v>
      </c>
      <c r="B56" s="199" t="s">
        <v>20</v>
      </c>
      <c r="C56" s="199" t="s">
        <v>1020</v>
      </c>
      <c r="D56" s="441" t="s">
        <v>1020</v>
      </c>
      <c r="E56" s="441" t="s">
        <v>1973</v>
      </c>
      <c r="F56" s="441" t="s">
        <v>1020</v>
      </c>
      <c r="G56" s="441" t="s">
        <v>1020</v>
      </c>
      <c r="H56" s="245">
        <v>123900</v>
      </c>
      <c r="I56" s="246">
        <v>0</v>
      </c>
      <c r="J56" s="246">
        <v>0</v>
      </c>
      <c r="K56" s="442" t="s">
        <v>1020</v>
      </c>
      <c r="L56" s="322" t="s">
        <v>1020</v>
      </c>
      <c r="M56" s="246" t="s">
        <v>1020</v>
      </c>
      <c r="N56" s="246" t="s">
        <v>1020</v>
      </c>
      <c r="O56" s="246" t="s">
        <v>1020</v>
      </c>
      <c r="P56" s="246" t="s">
        <v>1020</v>
      </c>
      <c r="Q56" s="246" t="s">
        <v>1020</v>
      </c>
      <c r="R56" s="443" t="s">
        <v>1020</v>
      </c>
      <c r="S56" s="444" t="s">
        <v>1020</v>
      </c>
      <c r="T56" s="445" t="s">
        <v>1020</v>
      </c>
      <c r="U56" s="444" t="s">
        <v>1020</v>
      </c>
      <c r="V56" s="444" t="s">
        <v>1020</v>
      </c>
      <c r="W56" s="444" t="s">
        <v>1020</v>
      </c>
      <c r="X56" s="444" t="s">
        <v>1020</v>
      </c>
      <c r="Y56" s="446" t="s">
        <v>1020</v>
      </c>
      <c r="Z56" s="199"/>
      <c r="AA56" s="245">
        <v>123900</v>
      </c>
      <c r="AB56" s="442">
        <v>22</v>
      </c>
      <c r="AC56" s="442">
        <v>22</v>
      </c>
      <c r="AD56" s="246">
        <v>25</v>
      </c>
      <c r="AE56" s="246">
        <v>1</v>
      </c>
      <c r="AF56" s="246">
        <v>22</v>
      </c>
      <c r="AG56"/>
      <c r="AH56"/>
      <c r="AI56" s="394"/>
      <c r="AJ56" s="394"/>
      <c r="AK56" s="394"/>
      <c r="AL56" s="2"/>
      <c r="AM56" s="2"/>
      <c r="AN56"/>
      <c r="AO56"/>
      <c r="AP56" s="394"/>
      <c r="AQ56" s="394"/>
      <c r="AR56" s="175"/>
      <c r="AS56" s="2"/>
      <c r="AT56" s="2"/>
      <c r="AU56"/>
      <c r="AV56" s="2"/>
      <c r="AW56" s="2"/>
      <c r="AX56" s="2"/>
      <c r="AY56" s="2"/>
      <c r="AZ56" s="2"/>
      <c r="BA56" s="2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</row>
    <row r="57" spans="1:99" s="380" customFormat="1" x14ac:dyDescent="0.3">
      <c r="A57" s="199" t="s">
        <v>927</v>
      </c>
      <c r="B57" s="199" t="s">
        <v>18</v>
      </c>
      <c r="C57" s="199" t="s">
        <v>18</v>
      </c>
      <c r="D57" s="441" t="s">
        <v>1998</v>
      </c>
      <c r="E57" s="441" t="s">
        <v>1973</v>
      </c>
      <c r="F57" s="441" t="s">
        <v>1973</v>
      </c>
      <c r="G57" s="441" t="s">
        <v>1998</v>
      </c>
      <c r="H57" s="245">
        <v>174000</v>
      </c>
      <c r="I57" s="246">
        <v>158</v>
      </c>
      <c r="J57" s="246">
        <v>4</v>
      </c>
      <c r="K57" s="442">
        <v>39.5</v>
      </c>
      <c r="L57" s="322">
        <v>158</v>
      </c>
      <c r="M57" s="246">
        <v>4</v>
      </c>
      <c r="N57" s="246">
        <v>39.5</v>
      </c>
      <c r="O57" s="246">
        <v>724</v>
      </c>
      <c r="P57" s="246">
        <v>13</v>
      </c>
      <c r="Q57" s="246">
        <v>55.7</v>
      </c>
      <c r="R57" s="443">
        <v>825</v>
      </c>
      <c r="S57" s="444">
        <v>12</v>
      </c>
      <c r="T57" s="445">
        <v>68.8</v>
      </c>
      <c r="U57" s="444">
        <v>999</v>
      </c>
      <c r="V57" s="444">
        <v>17</v>
      </c>
      <c r="W57" s="444">
        <v>58.76</v>
      </c>
      <c r="X57" s="444">
        <v>435</v>
      </c>
      <c r="Y57" s="446">
        <v>8</v>
      </c>
      <c r="Z57" s="246"/>
      <c r="AA57" s="245">
        <v>331300</v>
      </c>
      <c r="AB57" s="442">
        <v>64.375</v>
      </c>
      <c r="AC57" s="442">
        <v>68.666666666666671</v>
      </c>
      <c r="AD57" s="246">
        <v>56</v>
      </c>
      <c r="AE57" s="246">
        <v>8</v>
      </c>
      <c r="AF57" s="246">
        <v>515</v>
      </c>
      <c r="AG57"/>
      <c r="AH57"/>
      <c r="AI57" s="394"/>
      <c r="AJ57" s="394"/>
      <c r="AK57" s="394"/>
      <c r="AL57" s="2"/>
      <c r="AM57" s="2"/>
      <c r="AN57"/>
      <c r="AO57"/>
      <c r="AP57" s="394"/>
      <c r="AQ57" s="394"/>
      <c r="AR57" s="175"/>
      <c r="AS57" s="2"/>
      <c r="AT57" s="2"/>
      <c r="AU57"/>
      <c r="AV57" s="2"/>
      <c r="AW57" s="2"/>
      <c r="AX57" s="2"/>
      <c r="AY57" s="2"/>
      <c r="AZ57" s="2"/>
      <c r="BA57" s="2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</row>
    <row r="58" spans="1:99" s="380" customFormat="1" x14ac:dyDescent="0.3">
      <c r="A58" s="21" t="s">
        <v>1024</v>
      </c>
      <c r="B58" s="21" t="s">
        <v>20</v>
      </c>
      <c r="C58" s="21" t="s">
        <v>20</v>
      </c>
      <c r="D58" s="299" t="s">
        <v>1998</v>
      </c>
      <c r="E58" s="299" t="s">
        <v>11</v>
      </c>
      <c r="F58" s="299" t="s">
        <v>11</v>
      </c>
      <c r="G58" s="299" t="s">
        <v>1998</v>
      </c>
      <c r="H58" s="241">
        <v>356500</v>
      </c>
      <c r="I58" s="20">
        <v>777</v>
      </c>
      <c r="J58" s="20">
        <v>12</v>
      </c>
      <c r="K58" s="417">
        <v>64.75</v>
      </c>
      <c r="L58" s="243">
        <v>777</v>
      </c>
      <c r="M58" s="20">
        <v>12</v>
      </c>
      <c r="N58" s="20">
        <v>64.75</v>
      </c>
      <c r="O58" s="20">
        <v>412</v>
      </c>
      <c r="P58" s="20">
        <v>5</v>
      </c>
      <c r="Q58" s="20">
        <v>82.4</v>
      </c>
      <c r="R58" s="414">
        <v>0</v>
      </c>
      <c r="S58" s="378">
        <v>0</v>
      </c>
      <c r="T58" s="415">
        <v>0</v>
      </c>
      <c r="U58" s="378">
        <v>0</v>
      </c>
      <c r="V58" s="378">
        <v>0</v>
      </c>
      <c r="W58" s="378">
        <v>0</v>
      </c>
      <c r="X58" s="378">
        <v>0</v>
      </c>
      <c r="Y58" s="416">
        <v>0</v>
      </c>
      <c r="Z58" s="298"/>
      <c r="AA58" s="241">
        <v>392100</v>
      </c>
      <c r="AB58" s="417">
        <v>63.75</v>
      </c>
      <c r="AC58" s="417">
        <v>73.666666666666671</v>
      </c>
      <c r="AD58" s="20">
        <v>75</v>
      </c>
      <c r="AE58" s="20">
        <v>8</v>
      </c>
      <c r="AF58" s="20">
        <v>510</v>
      </c>
      <c r="AG58"/>
      <c r="AH58"/>
      <c r="AI58" s="394"/>
      <c r="AJ58" s="394"/>
      <c r="AK58" s="394"/>
      <c r="AL58" s="2"/>
      <c r="AM58" s="2"/>
      <c r="AN58"/>
      <c r="AO58"/>
      <c r="AP58" s="394"/>
      <c r="AQ58" s="394"/>
      <c r="AR58" s="175"/>
      <c r="AS58" s="2"/>
      <c r="AT58" s="2"/>
      <c r="AU58"/>
      <c r="AV58" s="2"/>
      <c r="AW58" s="2"/>
      <c r="AX58" s="2"/>
      <c r="AY58" s="2"/>
      <c r="AZ58" s="2"/>
      <c r="BA58" s="2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</row>
    <row r="59" spans="1:99" s="380" customFormat="1" x14ac:dyDescent="0.3">
      <c r="A59" s="199" t="s">
        <v>1945</v>
      </c>
      <c r="B59" s="199" t="s">
        <v>16</v>
      </c>
      <c r="C59" s="199" t="s">
        <v>1020</v>
      </c>
      <c r="D59" s="441" t="s">
        <v>1020</v>
      </c>
      <c r="E59" s="441" t="s">
        <v>11</v>
      </c>
      <c r="F59" s="441" t="s">
        <v>1020</v>
      </c>
      <c r="G59" s="441" t="s">
        <v>1020</v>
      </c>
      <c r="H59" s="245">
        <v>102400</v>
      </c>
      <c r="I59" s="246" t="s">
        <v>1020</v>
      </c>
      <c r="J59" s="246" t="s">
        <v>1020</v>
      </c>
      <c r="K59" s="442" t="s">
        <v>1020</v>
      </c>
      <c r="L59" s="322" t="s">
        <v>1020</v>
      </c>
      <c r="M59" s="246" t="s">
        <v>1020</v>
      </c>
      <c r="N59" s="246" t="s">
        <v>1020</v>
      </c>
      <c r="O59" s="246" t="s">
        <v>1020</v>
      </c>
      <c r="P59" s="246" t="s">
        <v>1020</v>
      </c>
      <c r="Q59" s="246" t="s">
        <v>1020</v>
      </c>
      <c r="R59" s="443" t="s">
        <v>1020</v>
      </c>
      <c r="S59" s="444" t="s">
        <v>1020</v>
      </c>
      <c r="T59" s="445" t="s">
        <v>1020</v>
      </c>
      <c r="U59" s="444" t="s">
        <v>1020</v>
      </c>
      <c r="V59" s="444" t="s">
        <v>1020</v>
      </c>
      <c r="W59" s="444" t="s">
        <v>1020</v>
      </c>
      <c r="X59" s="444" t="s">
        <v>1020</v>
      </c>
      <c r="Y59" s="446" t="s">
        <v>1020</v>
      </c>
      <c r="Z59" s="372"/>
      <c r="AA59" s="245">
        <v>102400</v>
      </c>
      <c r="AB59" s="442">
        <v>0</v>
      </c>
      <c r="AC59" s="442">
        <v>0</v>
      </c>
      <c r="AD59" s="246">
        <v>19</v>
      </c>
      <c r="AE59" s="246">
        <v>0</v>
      </c>
      <c r="AF59" s="246">
        <v>0</v>
      </c>
      <c r="AG59"/>
      <c r="AH59"/>
      <c r="AI59" s="394"/>
      <c r="AJ59" s="394"/>
      <c r="AK59" s="394"/>
      <c r="AL59" s="2"/>
      <c r="AM59" s="2"/>
      <c r="AN59"/>
      <c r="AO59"/>
      <c r="AP59" s="394"/>
      <c r="AQ59" s="394"/>
      <c r="AR59" s="175"/>
      <c r="AS59" s="2"/>
      <c r="AT59" s="2"/>
      <c r="AU59"/>
      <c r="AV59" s="2"/>
      <c r="AW59" s="2"/>
      <c r="AX59" s="2"/>
      <c r="AY59" s="2"/>
      <c r="AZ59" s="2"/>
      <c r="BA59" s="2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</row>
    <row r="60" spans="1:99" s="380" customFormat="1" x14ac:dyDescent="0.3">
      <c r="A60" s="199" t="s">
        <v>1559</v>
      </c>
      <c r="B60" s="199" t="s">
        <v>2</v>
      </c>
      <c r="C60" s="199" t="s">
        <v>2</v>
      </c>
      <c r="D60" s="441" t="s">
        <v>1998</v>
      </c>
      <c r="E60" s="441" t="s">
        <v>1973</v>
      </c>
      <c r="F60" s="441" t="s">
        <v>1973</v>
      </c>
      <c r="G60" s="441" t="s">
        <v>1998</v>
      </c>
      <c r="H60" s="245">
        <v>123900</v>
      </c>
      <c r="I60" s="246">
        <v>0</v>
      </c>
      <c r="J60" s="246">
        <v>0</v>
      </c>
      <c r="K60" s="442" t="s">
        <v>1020</v>
      </c>
      <c r="L60" s="322">
        <v>0</v>
      </c>
      <c r="M60" s="246">
        <v>0</v>
      </c>
      <c r="N60" s="246">
        <v>0</v>
      </c>
      <c r="O60" s="246">
        <v>-1</v>
      </c>
      <c r="P60" s="246">
        <v>1</v>
      </c>
      <c r="Q60" s="246">
        <v>-1</v>
      </c>
      <c r="R60" s="443">
        <v>0</v>
      </c>
      <c r="S60" s="444">
        <v>0</v>
      </c>
      <c r="T60" s="445">
        <v>0</v>
      </c>
      <c r="U60" s="444">
        <v>0</v>
      </c>
      <c r="V60" s="444">
        <v>0</v>
      </c>
      <c r="W60" s="444">
        <v>0</v>
      </c>
      <c r="X60" s="444">
        <v>0</v>
      </c>
      <c r="Y60" s="446">
        <v>0</v>
      </c>
      <c r="Z60" s="246"/>
      <c r="AA60" s="245">
        <v>303000</v>
      </c>
      <c r="AB60" s="442">
        <v>65.142857142857139</v>
      </c>
      <c r="AC60" s="442">
        <v>85.666666666666671</v>
      </c>
      <c r="AD60" s="246">
        <v>-4</v>
      </c>
      <c r="AE60" s="246">
        <v>7</v>
      </c>
      <c r="AF60" s="246">
        <v>456</v>
      </c>
      <c r="AG60"/>
      <c r="AH60"/>
      <c r="AI60" s="394"/>
      <c r="AJ60" s="394"/>
      <c r="AK60" s="394"/>
      <c r="AL60" s="2"/>
      <c r="AM60" s="2"/>
      <c r="AN60"/>
      <c r="AO60"/>
      <c r="AP60" s="394"/>
      <c r="AQ60" s="394"/>
      <c r="AR60" s="175"/>
      <c r="AS60" s="2"/>
      <c r="AT60" s="2"/>
      <c r="AU60"/>
      <c r="AV60" s="2"/>
      <c r="AW60" s="2"/>
      <c r="AX60" s="2"/>
      <c r="AY60" s="2"/>
      <c r="AZ60" s="2"/>
      <c r="BA60" s="2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</row>
    <row r="61" spans="1:99" s="380" customFormat="1" x14ac:dyDescent="0.3">
      <c r="A61" s="199" t="s">
        <v>1566</v>
      </c>
      <c r="B61" s="199" t="s">
        <v>13</v>
      </c>
      <c r="C61" s="199" t="s">
        <v>13</v>
      </c>
      <c r="D61" s="441" t="s">
        <v>1998</v>
      </c>
      <c r="E61" s="435" t="s">
        <v>1973</v>
      </c>
      <c r="F61" s="441" t="s">
        <v>38</v>
      </c>
      <c r="G61" s="441" t="s">
        <v>38</v>
      </c>
      <c r="H61" s="245">
        <v>123900</v>
      </c>
      <c r="I61" s="246">
        <v>0</v>
      </c>
      <c r="J61" s="246">
        <v>0</v>
      </c>
      <c r="K61" s="442" t="s">
        <v>1020</v>
      </c>
      <c r="L61" s="322">
        <v>0</v>
      </c>
      <c r="M61" s="246">
        <v>0</v>
      </c>
      <c r="N61" s="246">
        <v>0</v>
      </c>
      <c r="O61" s="246">
        <v>0</v>
      </c>
      <c r="P61" s="246">
        <v>0</v>
      </c>
      <c r="Q61" s="246">
        <v>0</v>
      </c>
      <c r="R61" s="443">
        <v>0</v>
      </c>
      <c r="S61" s="444">
        <v>0</v>
      </c>
      <c r="T61" s="445">
        <v>0</v>
      </c>
      <c r="U61" s="444">
        <v>0</v>
      </c>
      <c r="V61" s="444">
        <v>0</v>
      </c>
      <c r="W61" s="444">
        <v>0</v>
      </c>
      <c r="X61" s="444">
        <v>0</v>
      </c>
      <c r="Y61" s="446">
        <v>0</v>
      </c>
      <c r="Z61" s="199"/>
      <c r="AA61" s="245">
        <v>123900</v>
      </c>
      <c r="AB61" s="442">
        <v>0</v>
      </c>
      <c r="AC61" s="442">
        <v>0</v>
      </c>
      <c r="AD61" s="246">
        <v>23</v>
      </c>
      <c r="AE61" s="246">
        <v>0</v>
      </c>
      <c r="AF61" s="246">
        <v>0</v>
      </c>
      <c r="AG61"/>
      <c r="AH61"/>
      <c r="AI61" s="394"/>
      <c r="AJ61" s="394"/>
      <c r="AK61" s="394"/>
      <c r="AL61" s="2"/>
      <c r="AM61" s="2"/>
      <c r="AN61"/>
      <c r="AO61"/>
      <c r="AP61" s="394"/>
      <c r="AQ61" s="394"/>
      <c r="AR61" s="175"/>
      <c r="AS61" s="2"/>
      <c r="AT61" s="2"/>
      <c r="AU61"/>
      <c r="AV61" s="2"/>
      <c r="AW61" s="2"/>
      <c r="AX61" s="2"/>
      <c r="AY61" s="2"/>
      <c r="AZ61" s="2"/>
      <c r="BA61" s="2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</row>
    <row r="62" spans="1:99" s="380" customFormat="1" x14ac:dyDescent="0.3">
      <c r="A62" s="21" t="s">
        <v>1417</v>
      </c>
      <c r="B62" s="21" t="s">
        <v>2</v>
      </c>
      <c r="C62" s="21" t="s">
        <v>2</v>
      </c>
      <c r="D62" s="299" t="s">
        <v>1998</v>
      </c>
      <c r="E62" s="299" t="s">
        <v>1973</v>
      </c>
      <c r="F62" s="299" t="s">
        <v>1973</v>
      </c>
      <c r="G62" s="299" t="s">
        <v>1998</v>
      </c>
      <c r="H62" s="241">
        <v>297300</v>
      </c>
      <c r="I62" s="20">
        <v>702</v>
      </c>
      <c r="J62" s="20">
        <v>13</v>
      </c>
      <c r="K62" s="417">
        <v>54</v>
      </c>
      <c r="L62" s="243">
        <v>702</v>
      </c>
      <c r="M62" s="20">
        <v>13</v>
      </c>
      <c r="N62" s="20">
        <v>54</v>
      </c>
      <c r="O62" s="20">
        <v>0</v>
      </c>
      <c r="P62" s="20">
        <v>0</v>
      </c>
      <c r="Q62" s="20">
        <v>0</v>
      </c>
      <c r="R62" s="414">
        <v>1050</v>
      </c>
      <c r="S62" s="378">
        <v>14</v>
      </c>
      <c r="T62" s="415">
        <v>75</v>
      </c>
      <c r="U62" s="378">
        <v>833</v>
      </c>
      <c r="V62" s="378">
        <v>11</v>
      </c>
      <c r="W62" s="378">
        <v>75.73</v>
      </c>
      <c r="X62" s="378">
        <v>860</v>
      </c>
      <c r="Y62" s="416">
        <v>15</v>
      </c>
      <c r="Z62" s="298"/>
      <c r="AA62" s="241">
        <v>297300</v>
      </c>
      <c r="AB62" s="417">
        <v>85</v>
      </c>
      <c r="AC62" s="417">
        <v>85</v>
      </c>
      <c r="AD62" s="20">
        <v>29</v>
      </c>
      <c r="AE62" s="20">
        <v>1</v>
      </c>
      <c r="AF62" s="20">
        <v>85</v>
      </c>
      <c r="AG62"/>
      <c r="AH62"/>
      <c r="AI62" s="394"/>
      <c r="AJ62" s="394"/>
      <c r="AK62" s="394"/>
      <c r="AL62" s="2"/>
      <c r="AM62" s="2"/>
      <c r="AN62"/>
      <c r="AO62"/>
      <c r="AP62" s="394"/>
      <c r="AQ62" s="394"/>
      <c r="AR62" s="175"/>
      <c r="AS62" s="2"/>
      <c r="AT62" s="2"/>
      <c r="AU62"/>
      <c r="AV62" s="2"/>
      <c r="AW62" s="2"/>
      <c r="AX62" s="2"/>
      <c r="AY62" s="2"/>
      <c r="AZ62" s="2"/>
      <c r="BA62" s="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</row>
    <row r="63" spans="1:99" s="380" customFormat="1" x14ac:dyDescent="0.3">
      <c r="A63" s="21" t="s">
        <v>1419</v>
      </c>
      <c r="B63" s="21" t="s">
        <v>18</v>
      </c>
      <c r="C63" s="21" t="s">
        <v>18</v>
      </c>
      <c r="D63" s="299" t="s">
        <v>1998</v>
      </c>
      <c r="E63" s="299" t="s">
        <v>11</v>
      </c>
      <c r="F63" s="299" t="s">
        <v>11</v>
      </c>
      <c r="G63" s="299" t="s">
        <v>1998</v>
      </c>
      <c r="H63" s="241">
        <v>438500</v>
      </c>
      <c r="I63" s="20">
        <v>1354</v>
      </c>
      <c r="J63" s="20">
        <v>17</v>
      </c>
      <c r="K63" s="417">
        <v>79.647058823529406</v>
      </c>
      <c r="L63" s="243">
        <v>1354</v>
      </c>
      <c r="M63" s="20">
        <v>17</v>
      </c>
      <c r="N63" s="20">
        <v>79.647058823529406</v>
      </c>
      <c r="O63" s="20">
        <v>1414</v>
      </c>
      <c r="P63" s="20">
        <v>16</v>
      </c>
      <c r="Q63" s="20">
        <v>88.4</v>
      </c>
      <c r="R63" s="414">
        <v>719</v>
      </c>
      <c r="S63" s="378">
        <v>7</v>
      </c>
      <c r="T63" s="415">
        <v>102.7</v>
      </c>
      <c r="U63" s="378">
        <v>1377</v>
      </c>
      <c r="V63" s="378">
        <v>16</v>
      </c>
      <c r="W63" s="378">
        <v>86.06</v>
      </c>
      <c r="X63" s="378">
        <v>1336</v>
      </c>
      <c r="Y63" s="416">
        <v>15</v>
      </c>
      <c r="Z63" s="21"/>
      <c r="AA63" s="241">
        <v>422700</v>
      </c>
      <c r="AB63" s="417">
        <v>75.5</v>
      </c>
      <c r="AC63" s="417">
        <v>77.333333333333329</v>
      </c>
      <c r="AD63" s="20">
        <v>93</v>
      </c>
      <c r="AE63" s="20">
        <v>4</v>
      </c>
      <c r="AF63" s="20">
        <v>302</v>
      </c>
      <c r="AG63"/>
      <c r="AH63"/>
      <c r="AI63" s="394"/>
      <c r="AJ63" s="394"/>
      <c r="AK63" s="394"/>
      <c r="AL63" s="2"/>
      <c r="AM63" s="2"/>
      <c r="AN63"/>
      <c r="AO63"/>
      <c r="AP63" s="394"/>
      <c r="AQ63" s="394"/>
      <c r="AR63" s="175"/>
      <c r="AS63" s="2"/>
      <c r="AT63" s="2"/>
      <c r="AU63"/>
      <c r="AV63" s="2"/>
      <c r="AW63" s="2"/>
      <c r="AX63" s="2"/>
      <c r="AY63" s="2"/>
      <c r="AZ63" s="2"/>
      <c r="BA63" s="2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</row>
    <row r="64" spans="1:99" s="380" customFormat="1" x14ac:dyDescent="0.3">
      <c r="A64" s="199" t="s">
        <v>1956</v>
      </c>
      <c r="B64" s="199" t="s">
        <v>14</v>
      </c>
      <c r="C64" s="199" t="s">
        <v>1020</v>
      </c>
      <c r="D64" s="441" t="s">
        <v>1020</v>
      </c>
      <c r="E64" s="441" t="s">
        <v>11</v>
      </c>
      <c r="F64" s="441" t="s">
        <v>1020</v>
      </c>
      <c r="G64" s="441" t="s">
        <v>1020</v>
      </c>
      <c r="H64" s="245">
        <v>102400</v>
      </c>
      <c r="I64" s="246" t="s">
        <v>1020</v>
      </c>
      <c r="J64" s="246" t="s">
        <v>1020</v>
      </c>
      <c r="K64" s="442" t="s">
        <v>1020</v>
      </c>
      <c r="L64" s="322" t="s">
        <v>1020</v>
      </c>
      <c r="M64" s="246" t="s">
        <v>1020</v>
      </c>
      <c r="N64" s="246" t="s">
        <v>1020</v>
      </c>
      <c r="O64" s="246" t="s">
        <v>1020</v>
      </c>
      <c r="P64" s="246" t="s">
        <v>1020</v>
      </c>
      <c r="Q64" s="246" t="s">
        <v>1020</v>
      </c>
      <c r="R64" s="443" t="s">
        <v>1020</v>
      </c>
      <c r="S64" s="444" t="s">
        <v>1020</v>
      </c>
      <c r="T64" s="445" t="s">
        <v>1020</v>
      </c>
      <c r="U64" s="444" t="s">
        <v>1020</v>
      </c>
      <c r="V64" s="444" t="s">
        <v>1020</v>
      </c>
      <c r="W64" s="444" t="s">
        <v>1020</v>
      </c>
      <c r="X64" s="444" t="s">
        <v>1020</v>
      </c>
      <c r="Y64" s="446" t="s">
        <v>1020</v>
      </c>
      <c r="Z64" s="372"/>
      <c r="AA64" s="245">
        <v>102400</v>
      </c>
      <c r="AB64" s="442">
        <v>0</v>
      </c>
      <c r="AC64" s="442">
        <v>0</v>
      </c>
      <c r="AD64" s="246">
        <v>19</v>
      </c>
      <c r="AE64" s="246">
        <v>0</v>
      </c>
      <c r="AF64" s="246">
        <v>0</v>
      </c>
      <c r="AG64"/>
      <c r="AH64"/>
      <c r="AI64" s="394"/>
      <c r="AJ64" s="394"/>
      <c r="AK64" s="394"/>
      <c r="AL64" s="2"/>
      <c r="AM64" s="2"/>
      <c r="AN64"/>
      <c r="AO64"/>
      <c r="AP64" s="394"/>
      <c r="AQ64" s="394"/>
      <c r="AR64" s="175"/>
      <c r="AS64" s="2"/>
      <c r="AT64" s="2"/>
      <c r="AU64"/>
      <c r="AV64" s="2"/>
      <c r="AW64" s="2"/>
      <c r="AX64" s="2"/>
      <c r="AY64" s="2"/>
      <c r="AZ64" s="2"/>
      <c r="BA64" s="2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</row>
    <row r="65" spans="1:99" s="380" customFormat="1" x14ac:dyDescent="0.3">
      <c r="A65" s="21" t="s">
        <v>1009</v>
      </c>
      <c r="B65" s="21" t="s">
        <v>12</v>
      </c>
      <c r="C65" s="21" t="s">
        <v>12</v>
      </c>
      <c r="D65" s="299" t="s">
        <v>1998</v>
      </c>
      <c r="E65" s="299" t="s">
        <v>11</v>
      </c>
      <c r="F65" s="299" t="s">
        <v>11</v>
      </c>
      <c r="G65" s="299" t="s">
        <v>1998</v>
      </c>
      <c r="H65" s="241">
        <v>262100.00000000003</v>
      </c>
      <c r="I65" s="20">
        <v>136</v>
      </c>
      <c r="J65" s="20">
        <v>2</v>
      </c>
      <c r="K65" s="417">
        <v>68</v>
      </c>
      <c r="L65" s="243">
        <v>136</v>
      </c>
      <c r="M65" s="20">
        <v>2</v>
      </c>
      <c r="N65" s="20">
        <v>68</v>
      </c>
      <c r="O65" s="20">
        <v>201</v>
      </c>
      <c r="P65" s="20">
        <v>2</v>
      </c>
      <c r="Q65" s="20">
        <v>100.5</v>
      </c>
      <c r="R65" s="414">
        <v>39</v>
      </c>
      <c r="S65" s="378">
        <v>1</v>
      </c>
      <c r="T65" s="415">
        <v>39</v>
      </c>
      <c r="U65" s="378">
        <v>0</v>
      </c>
      <c r="V65" s="378">
        <v>0</v>
      </c>
      <c r="W65" s="378">
        <v>0</v>
      </c>
      <c r="X65" s="378">
        <v>0</v>
      </c>
      <c r="Y65" s="416">
        <v>0</v>
      </c>
      <c r="Z65" s="280"/>
      <c r="AA65" s="241">
        <v>262100.00000000003</v>
      </c>
      <c r="AB65" s="417">
        <v>0</v>
      </c>
      <c r="AC65" s="417">
        <v>0</v>
      </c>
      <c r="AD65" s="20">
        <v>49</v>
      </c>
      <c r="AE65" s="20">
        <v>0</v>
      </c>
      <c r="AF65" s="20">
        <v>0</v>
      </c>
      <c r="AG65"/>
      <c r="AH65"/>
      <c r="AI65" s="394"/>
      <c r="AJ65" s="394"/>
      <c r="AK65" s="394"/>
      <c r="AL65" s="2"/>
      <c r="AM65" s="2"/>
      <c r="AN65"/>
      <c r="AO65"/>
      <c r="AP65" s="394"/>
      <c r="AQ65" s="394"/>
      <c r="AR65" s="175"/>
      <c r="AS65" s="2"/>
      <c r="AT65" s="2"/>
      <c r="AU65"/>
      <c r="AV65" s="2"/>
      <c r="AW65" s="2"/>
      <c r="AX65" s="2"/>
      <c r="AY65" s="2"/>
      <c r="AZ65" s="2"/>
      <c r="BA65" s="2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</row>
    <row r="66" spans="1:99" s="380" customFormat="1" x14ac:dyDescent="0.3">
      <c r="A66" s="21" t="s">
        <v>1011</v>
      </c>
      <c r="B66" s="21" t="s">
        <v>3</v>
      </c>
      <c r="C66" s="21" t="s">
        <v>3</v>
      </c>
      <c r="D66" s="299" t="s">
        <v>1998</v>
      </c>
      <c r="E66" s="299" t="s">
        <v>11</v>
      </c>
      <c r="F66" s="299" t="s">
        <v>11</v>
      </c>
      <c r="G66" s="299" t="s">
        <v>1998</v>
      </c>
      <c r="H66" s="241">
        <v>351800</v>
      </c>
      <c r="I66" s="20">
        <v>426</v>
      </c>
      <c r="J66" s="20">
        <v>6</v>
      </c>
      <c r="K66" s="417">
        <v>71</v>
      </c>
      <c r="L66" s="243">
        <v>426</v>
      </c>
      <c r="M66" s="20">
        <v>6</v>
      </c>
      <c r="N66" s="20">
        <v>71</v>
      </c>
      <c r="O66" s="20">
        <v>293</v>
      </c>
      <c r="P66" s="20">
        <v>5</v>
      </c>
      <c r="Q66" s="20">
        <v>58.6</v>
      </c>
      <c r="R66" s="414">
        <v>0</v>
      </c>
      <c r="S66" s="378">
        <v>0</v>
      </c>
      <c r="T66" s="415">
        <v>0</v>
      </c>
      <c r="U66" s="378">
        <v>0</v>
      </c>
      <c r="V66" s="378">
        <v>0</v>
      </c>
      <c r="W66" s="378">
        <v>0</v>
      </c>
      <c r="X66" s="378">
        <v>0</v>
      </c>
      <c r="Y66" s="416">
        <v>0</v>
      </c>
      <c r="Z66" s="280"/>
      <c r="AA66" s="241">
        <v>351800</v>
      </c>
      <c r="AB66" s="417">
        <v>0</v>
      </c>
      <c r="AC66" s="417">
        <v>0</v>
      </c>
      <c r="AD66" s="20">
        <v>66</v>
      </c>
      <c r="AE66" s="20">
        <v>0</v>
      </c>
      <c r="AF66" s="20">
        <v>0</v>
      </c>
      <c r="AG66"/>
      <c r="AH66"/>
      <c r="AI66" s="394"/>
      <c r="AJ66" s="394"/>
      <c r="AK66" s="394"/>
      <c r="AL66" s="2"/>
      <c r="AM66" s="2"/>
      <c r="AN66"/>
      <c r="AO66"/>
      <c r="AP66" s="394"/>
      <c r="AQ66" s="394"/>
      <c r="AR66" s="175"/>
      <c r="AS66" s="2"/>
      <c r="AT66" s="2"/>
      <c r="AU66"/>
      <c r="AV66" s="2"/>
      <c r="AW66" s="2"/>
      <c r="AX66" s="2"/>
      <c r="AY66" s="2"/>
      <c r="AZ66" s="2"/>
      <c r="BA66" s="2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</row>
    <row r="67" spans="1:99" s="380" customFormat="1" x14ac:dyDescent="0.3">
      <c r="A67" s="199" t="s">
        <v>1958</v>
      </c>
      <c r="B67" s="199" t="s">
        <v>23</v>
      </c>
      <c r="C67" s="199" t="s">
        <v>1020</v>
      </c>
      <c r="D67" s="441" t="s">
        <v>1020</v>
      </c>
      <c r="E67" s="441" t="s">
        <v>11</v>
      </c>
      <c r="F67" s="441" t="s">
        <v>1020</v>
      </c>
      <c r="G67" s="441" t="s">
        <v>1020</v>
      </c>
      <c r="H67" s="245">
        <v>198500</v>
      </c>
      <c r="I67" s="246">
        <v>103</v>
      </c>
      <c r="J67" s="246">
        <v>2</v>
      </c>
      <c r="K67" s="442">
        <v>51.5</v>
      </c>
      <c r="L67" s="322" t="s">
        <v>1020</v>
      </c>
      <c r="M67" s="246" t="s">
        <v>1020</v>
      </c>
      <c r="N67" s="246" t="s">
        <v>1020</v>
      </c>
      <c r="O67" s="246" t="s">
        <v>1020</v>
      </c>
      <c r="P67" s="246" t="s">
        <v>1020</v>
      </c>
      <c r="Q67" s="246" t="s">
        <v>1020</v>
      </c>
      <c r="R67" s="443" t="s">
        <v>1020</v>
      </c>
      <c r="S67" s="444" t="s">
        <v>1020</v>
      </c>
      <c r="T67" s="445" t="s">
        <v>1020</v>
      </c>
      <c r="U67" s="444" t="s">
        <v>1020</v>
      </c>
      <c r="V67" s="444" t="s">
        <v>1020</v>
      </c>
      <c r="W67" s="444" t="s">
        <v>1020</v>
      </c>
      <c r="X67" s="444" t="s">
        <v>1020</v>
      </c>
      <c r="Y67" s="446" t="s">
        <v>1020</v>
      </c>
      <c r="Z67" s="372"/>
      <c r="AA67" s="245">
        <v>232500</v>
      </c>
      <c r="AB67" s="442">
        <v>62.333333333333336</v>
      </c>
      <c r="AC67" s="442">
        <v>62.333333333333336</v>
      </c>
      <c r="AD67" s="246">
        <v>30</v>
      </c>
      <c r="AE67" s="246">
        <v>3</v>
      </c>
      <c r="AF67" s="246">
        <v>187</v>
      </c>
      <c r="AG67"/>
      <c r="AH67"/>
      <c r="AI67" s="394"/>
      <c r="AJ67" s="394"/>
      <c r="AK67" s="394"/>
      <c r="AL67" s="2"/>
      <c r="AM67" s="2"/>
      <c r="AN67"/>
      <c r="AO67"/>
      <c r="AP67" s="394"/>
      <c r="AQ67" s="394"/>
      <c r="AR67" s="175"/>
      <c r="AS67" s="2"/>
      <c r="AT67" s="2"/>
      <c r="AU67"/>
      <c r="AV67" s="2"/>
      <c r="AW67" s="2"/>
      <c r="AX67" s="2"/>
      <c r="AY67" s="2"/>
      <c r="AZ67" s="2"/>
      <c r="BA67" s="2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</row>
    <row r="68" spans="1:99" s="380" customFormat="1" x14ac:dyDescent="0.3">
      <c r="A68" s="199" t="s">
        <v>1962</v>
      </c>
      <c r="B68" s="199" t="s">
        <v>21</v>
      </c>
      <c r="C68" s="199" t="s">
        <v>1020</v>
      </c>
      <c r="D68" s="441" t="s">
        <v>1020</v>
      </c>
      <c r="E68" s="441" t="s">
        <v>11</v>
      </c>
      <c r="F68" s="441" t="s">
        <v>1020</v>
      </c>
      <c r="G68" s="441" t="s">
        <v>1020</v>
      </c>
      <c r="H68" s="245">
        <v>102400</v>
      </c>
      <c r="I68" s="246" t="s">
        <v>1020</v>
      </c>
      <c r="J68" s="246" t="s">
        <v>1020</v>
      </c>
      <c r="K68" s="442" t="s">
        <v>1020</v>
      </c>
      <c r="L68" s="322" t="s">
        <v>1020</v>
      </c>
      <c r="M68" s="246" t="s">
        <v>1020</v>
      </c>
      <c r="N68" s="246" t="s">
        <v>1020</v>
      </c>
      <c r="O68" s="246" t="s">
        <v>1020</v>
      </c>
      <c r="P68" s="246" t="s">
        <v>1020</v>
      </c>
      <c r="Q68" s="246" t="s">
        <v>1020</v>
      </c>
      <c r="R68" s="443" t="s">
        <v>1020</v>
      </c>
      <c r="S68" s="444" t="s">
        <v>1020</v>
      </c>
      <c r="T68" s="445" t="s">
        <v>1020</v>
      </c>
      <c r="U68" s="444" t="s">
        <v>1020</v>
      </c>
      <c r="V68" s="444" t="s">
        <v>1020</v>
      </c>
      <c r="W68" s="444" t="s">
        <v>1020</v>
      </c>
      <c r="X68" s="444" t="s">
        <v>1020</v>
      </c>
      <c r="Y68" s="446" t="s">
        <v>1020</v>
      </c>
      <c r="Z68" s="301"/>
      <c r="AA68" s="245">
        <v>102400</v>
      </c>
      <c r="AB68" s="442">
        <v>0</v>
      </c>
      <c r="AC68" s="442">
        <v>0</v>
      </c>
      <c r="AD68" s="246">
        <v>19</v>
      </c>
      <c r="AE68" s="246">
        <v>0</v>
      </c>
      <c r="AF68" s="246">
        <v>0</v>
      </c>
      <c r="AG68"/>
      <c r="AH68"/>
      <c r="AI68" s="394"/>
      <c r="AJ68" s="394"/>
      <c r="AK68" s="394"/>
      <c r="AL68" s="2"/>
      <c r="AM68" s="2"/>
      <c r="AN68"/>
      <c r="AO68"/>
      <c r="AP68" s="394"/>
      <c r="AQ68" s="394"/>
      <c r="AR68" s="175"/>
      <c r="AS68" s="2"/>
      <c r="AT68" s="2"/>
      <c r="AU68"/>
      <c r="AV68" s="2"/>
      <c r="AW68" s="2"/>
      <c r="AX68" s="2"/>
      <c r="AY68" s="2"/>
      <c r="AZ68" s="2"/>
      <c r="BA68" s="2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</row>
    <row r="69" spans="1:99" s="380" customFormat="1" x14ac:dyDescent="0.3">
      <c r="A69" s="199" t="s">
        <v>1706</v>
      </c>
      <c r="B69" s="199" t="s">
        <v>23</v>
      </c>
      <c r="C69" s="199" t="s">
        <v>23</v>
      </c>
      <c r="D69" s="441" t="s">
        <v>1998</v>
      </c>
      <c r="E69" s="441" t="s">
        <v>1973</v>
      </c>
      <c r="F69" s="441" t="s">
        <v>1973</v>
      </c>
      <c r="G69" s="441" t="s">
        <v>1998</v>
      </c>
      <c r="H69" s="245">
        <v>123900</v>
      </c>
      <c r="I69" s="246">
        <v>0</v>
      </c>
      <c r="J69" s="246">
        <v>0</v>
      </c>
      <c r="K69" s="442" t="s">
        <v>1020</v>
      </c>
      <c r="L69" s="322">
        <v>0</v>
      </c>
      <c r="M69" s="246">
        <v>0</v>
      </c>
      <c r="N69" s="246">
        <v>0</v>
      </c>
      <c r="O69" s="246">
        <v>0</v>
      </c>
      <c r="P69" s="246">
        <v>0</v>
      </c>
      <c r="Q69" s="246">
        <v>0</v>
      </c>
      <c r="R69" s="443">
        <v>0</v>
      </c>
      <c r="S69" s="444">
        <v>0</v>
      </c>
      <c r="T69" s="445">
        <v>0</v>
      </c>
      <c r="U69" s="444">
        <v>0</v>
      </c>
      <c r="V69" s="444">
        <v>0</v>
      </c>
      <c r="W69" s="444">
        <v>0</v>
      </c>
      <c r="X69" s="444">
        <v>0</v>
      </c>
      <c r="Y69" s="446">
        <v>0</v>
      </c>
      <c r="Z69" s="372"/>
      <c r="AA69" s="245">
        <v>123900</v>
      </c>
      <c r="AB69" s="442">
        <v>0</v>
      </c>
      <c r="AC69" s="442">
        <v>0</v>
      </c>
      <c r="AD69" s="246">
        <v>23</v>
      </c>
      <c r="AE69" s="246">
        <v>0</v>
      </c>
      <c r="AF69" s="246">
        <v>0</v>
      </c>
      <c r="AG69"/>
      <c r="AH69"/>
      <c r="AI69" s="394"/>
      <c r="AJ69" s="394"/>
      <c r="AK69" s="394"/>
      <c r="AL69" s="2"/>
      <c r="AM69" s="2"/>
      <c r="AN69"/>
      <c r="AO69"/>
      <c r="AP69" s="394"/>
      <c r="AQ69" s="394"/>
      <c r="AR69" s="175"/>
      <c r="AS69" s="2"/>
      <c r="AT69" s="2"/>
      <c r="AU69"/>
      <c r="AV69" s="2"/>
      <c r="AW69" s="2"/>
      <c r="AX69" s="2"/>
      <c r="AY69" s="2"/>
      <c r="AZ69" s="2"/>
      <c r="BA69" s="2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</row>
    <row r="70" spans="1:99" s="380" customFormat="1" x14ac:dyDescent="0.3">
      <c r="A70" s="199" t="s">
        <v>1712</v>
      </c>
      <c r="B70" s="199" t="s">
        <v>25</v>
      </c>
      <c r="C70" s="199" t="s">
        <v>25</v>
      </c>
      <c r="D70" s="441" t="s">
        <v>1998</v>
      </c>
      <c r="E70" s="441" t="s">
        <v>1973</v>
      </c>
      <c r="F70" s="441" t="s">
        <v>1973</v>
      </c>
      <c r="G70" s="441" t="s">
        <v>1998</v>
      </c>
      <c r="H70" s="245">
        <v>117300</v>
      </c>
      <c r="I70" s="246">
        <v>-2</v>
      </c>
      <c r="J70" s="246">
        <v>1</v>
      </c>
      <c r="K70" s="442">
        <v>-2</v>
      </c>
      <c r="L70" s="322">
        <v>-2</v>
      </c>
      <c r="M70" s="246">
        <v>1</v>
      </c>
      <c r="N70" s="246">
        <v>-2</v>
      </c>
      <c r="O70" s="246">
        <v>0</v>
      </c>
      <c r="P70" s="246">
        <v>0</v>
      </c>
      <c r="Q70" s="246">
        <v>0</v>
      </c>
      <c r="R70" s="443">
        <v>0</v>
      </c>
      <c r="S70" s="444">
        <v>0</v>
      </c>
      <c r="T70" s="445">
        <v>0</v>
      </c>
      <c r="U70" s="444">
        <v>0</v>
      </c>
      <c r="V70" s="444">
        <v>0</v>
      </c>
      <c r="W70" s="444">
        <v>0</v>
      </c>
      <c r="X70" s="444">
        <v>0</v>
      </c>
      <c r="Y70" s="446">
        <v>0</v>
      </c>
      <c r="Z70" s="372"/>
      <c r="AA70" s="245">
        <v>123900</v>
      </c>
      <c r="AB70" s="442">
        <v>0</v>
      </c>
      <c r="AC70" s="442">
        <v>0</v>
      </c>
      <c r="AD70" s="246">
        <v>23</v>
      </c>
      <c r="AE70" s="246">
        <v>0</v>
      </c>
      <c r="AF70" s="246">
        <v>0</v>
      </c>
      <c r="AG70"/>
      <c r="AH70"/>
      <c r="AI70" s="394"/>
      <c r="AJ70" s="394"/>
      <c r="AK70" s="394"/>
      <c r="AL70" s="2"/>
      <c r="AM70" s="2"/>
      <c r="AN70"/>
      <c r="AO70"/>
      <c r="AP70" s="394"/>
      <c r="AQ70" s="394"/>
      <c r="AR70" s="175"/>
      <c r="AS70" s="2"/>
      <c r="AT70" s="2"/>
      <c r="AU70"/>
      <c r="AV70" s="2"/>
      <c r="AW70" s="2"/>
      <c r="AX70" s="2"/>
      <c r="AY70" s="2"/>
      <c r="AZ70" s="2"/>
      <c r="BA70" s="2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</row>
    <row r="71" spans="1:99" s="380" customFormat="1" x14ac:dyDescent="0.3">
      <c r="A71" s="21" t="s">
        <v>1465</v>
      </c>
      <c r="B71" s="21" t="s">
        <v>17</v>
      </c>
      <c r="C71" s="21" t="s">
        <v>17</v>
      </c>
      <c r="D71" s="299" t="s">
        <v>1998</v>
      </c>
      <c r="E71" s="299" t="s">
        <v>11</v>
      </c>
      <c r="F71" s="299" t="s">
        <v>11</v>
      </c>
      <c r="G71" s="299" t="s">
        <v>1998</v>
      </c>
      <c r="H71" s="241">
        <v>605100</v>
      </c>
      <c r="I71" s="20">
        <v>2414</v>
      </c>
      <c r="J71" s="20">
        <v>22</v>
      </c>
      <c r="K71" s="417">
        <v>109.72727272727273</v>
      </c>
      <c r="L71" s="243">
        <v>2414</v>
      </c>
      <c r="M71" s="20">
        <v>22</v>
      </c>
      <c r="N71" s="20">
        <v>109.72727272727273</v>
      </c>
      <c r="O71" s="20">
        <v>262</v>
      </c>
      <c r="P71" s="20">
        <v>3</v>
      </c>
      <c r="Q71" s="20">
        <v>87.3</v>
      </c>
      <c r="R71" s="414">
        <v>1587</v>
      </c>
      <c r="S71" s="378">
        <v>17</v>
      </c>
      <c r="T71" s="415">
        <v>93.4</v>
      </c>
      <c r="U71" s="378">
        <v>2193</v>
      </c>
      <c r="V71" s="378">
        <v>22</v>
      </c>
      <c r="W71" s="378">
        <v>99.68</v>
      </c>
      <c r="X71" s="378">
        <v>1949</v>
      </c>
      <c r="Y71" s="416">
        <v>22</v>
      </c>
      <c r="Z71" s="280"/>
      <c r="AA71" s="241">
        <v>572200</v>
      </c>
      <c r="AB71" s="417">
        <v>112</v>
      </c>
      <c r="AC71" s="417">
        <v>100</v>
      </c>
      <c r="AD71" s="20">
        <v>115</v>
      </c>
      <c r="AE71" s="20">
        <v>6</v>
      </c>
      <c r="AF71" s="20">
        <v>672</v>
      </c>
      <c r="AG71"/>
      <c r="AH71"/>
      <c r="AI71" s="394"/>
      <c r="AJ71" s="394"/>
      <c r="AK71" s="394"/>
      <c r="AL71" s="2"/>
      <c r="AM71" s="2"/>
      <c r="AN71"/>
      <c r="AO71"/>
      <c r="AP71" s="394"/>
      <c r="AQ71" s="394"/>
      <c r="AR71" s="175"/>
      <c r="AS71" s="2"/>
      <c r="AT71" s="2"/>
      <c r="AU71"/>
      <c r="AV71" s="2"/>
      <c r="AW71" s="2"/>
      <c r="AX71" s="2"/>
      <c r="AY71" s="2"/>
      <c r="AZ71" s="2"/>
      <c r="BA71" s="2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</row>
    <row r="72" spans="1:99" s="380" customFormat="1" x14ac:dyDescent="0.3">
      <c r="A72" s="21" t="s">
        <v>933</v>
      </c>
      <c r="B72" s="21" t="s">
        <v>22</v>
      </c>
      <c r="C72" s="21" t="s">
        <v>22</v>
      </c>
      <c r="D72" s="299" t="s">
        <v>1998</v>
      </c>
      <c r="E72" s="435" t="s">
        <v>11</v>
      </c>
      <c r="F72" s="299" t="s">
        <v>1973</v>
      </c>
      <c r="G72" s="299" t="s">
        <v>38</v>
      </c>
      <c r="H72" s="241">
        <v>393200</v>
      </c>
      <c r="I72" s="20">
        <v>857</v>
      </c>
      <c r="J72" s="20">
        <v>12</v>
      </c>
      <c r="K72" s="417">
        <v>71.416666666666671</v>
      </c>
      <c r="L72" s="243">
        <v>857</v>
      </c>
      <c r="M72" s="20">
        <v>12</v>
      </c>
      <c r="N72" s="20">
        <v>71.416666666666671</v>
      </c>
      <c r="O72" s="20">
        <v>306</v>
      </c>
      <c r="P72" s="20">
        <v>8</v>
      </c>
      <c r="Q72" s="20">
        <v>38.200000000000003</v>
      </c>
      <c r="R72" s="414">
        <v>198</v>
      </c>
      <c r="S72" s="378">
        <v>4</v>
      </c>
      <c r="T72" s="415">
        <v>49.5</v>
      </c>
      <c r="U72" s="378">
        <v>0</v>
      </c>
      <c r="V72" s="378">
        <v>0</v>
      </c>
      <c r="W72" s="378">
        <v>0</v>
      </c>
      <c r="X72" s="378">
        <v>0</v>
      </c>
      <c r="Y72" s="416">
        <v>0</v>
      </c>
      <c r="Z72" s="21"/>
      <c r="AA72" s="241">
        <v>393200</v>
      </c>
      <c r="AB72" s="417">
        <v>35</v>
      </c>
      <c r="AC72" s="417">
        <v>35</v>
      </c>
      <c r="AD72" s="20">
        <v>116</v>
      </c>
      <c r="AE72" s="20">
        <v>1</v>
      </c>
      <c r="AF72" s="20">
        <v>35</v>
      </c>
      <c r="AG72"/>
      <c r="AH72"/>
      <c r="AI72" s="394"/>
      <c r="AJ72" s="394"/>
      <c r="AK72" s="394"/>
      <c r="AL72" s="2"/>
      <c r="AM72" s="2"/>
      <c r="AN72"/>
      <c r="AO72"/>
      <c r="AP72" s="394"/>
      <c r="AQ72" s="394"/>
      <c r="AR72" s="175"/>
      <c r="AS72" s="2"/>
      <c r="AT72" s="2"/>
      <c r="AU72"/>
      <c r="AV72" s="2"/>
      <c r="AW72" s="2"/>
      <c r="AX72" s="2"/>
      <c r="AY72" s="2"/>
      <c r="AZ72" s="2"/>
      <c r="BA72" s="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</row>
    <row r="73" spans="1:99" s="380" customFormat="1" x14ac:dyDescent="0.3">
      <c r="A73"/>
      <c r="B73" s="2"/>
      <c r="C73" s="2"/>
      <c r="D73" s="2"/>
      <c r="E73" s="279"/>
      <c r="F73" s="279"/>
      <c r="G73" s="279"/>
      <c r="H73" s="431"/>
      <c r="L73" s="391"/>
      <c r="R73" s="391"/>
      <c r="T73" s="392"/>
      <c r="U73" s="3"/>
      <c r="V73" s="3"/>
      <c r="W73" s="3"/>
      <c r="X73" s="57"/>
      <c r="Y73" s="1"/>
      <c r="Z73"/>
      <c r="AA73"/>
      <c r="AB73"/>
      <c r="AC73"/>
      <c r="AD73" s="57"/>
      <c r="AE73" s="393"/>
      <c r="AF73" s="393"/>
      <c r="AG73"/>
      <c r="AH73"/>
      <c r="AI73" s="394"/>
      <c r="AJ73" s="394"/>
      <c r="AK73" s="394"/>
      <c r="AL73" s="2"/>
      <c r="AM73" s="2"/>
      <c r="AN73"/>
      <c r="AO73"/>
      <c r="AP73" s="394"/>
      <c r="AQ73" s="394"/>
      <c r="AR73" s="175"/>
      <c r="AS73" s="2"/>
      <c r="AT73" s="2"/>
      <c r="AU73"/>
      <c r="AV73" s="2"/>
      <c r="AW73" s="2"/>
      <c r="AX73" s="2"/>
      <c r="AY73" s="2"/>
      <c r="AZ73" s="2"/>
      <c r="BA73" s="2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</row>
    <row r="74" spans="1:99" s="380" customFormat="1" x14ac:dyDescent="0.3">
      <c r="A74"/>
      <c r="B74" s="2"/>
      <c r="C74" s="2"/>
      <c r="D74" s="2"/>
      <c r="E74" s="279"/>
      <c r="F74" s="279"/>
      <c r="G74" s="279"/>
      <c r="H74" s="431"/>
      <c r="L74" s="391"/>
      <c r="R74" s="391"/>
      <c r="T74" s="392"/>
      <c r="U74" s="3"/>
      <c r="V74" s="3"/>
      <c r="W74" s="3"/>
      <c r="X74" s="57"/>
      <c r="Y74" s="1"/>
      <c r="Z74"/>
      <c r="AA74"/>
      <c r="AB74"/>
      <c r="AC74"/>
      <c r="AD74" s="57"/>
      <c r="AE74" s="393"/>
      <c r="AF74" s="393"/>
      <c r="AG74"/>
      <c r="AH74"/>
      <c r="AI74" s="394"/>
      <c r="AJ74" s="394"/>
      <c r="AK74" s="394"/>
      <c r="AL74" s="2"/>
      <c r="AM74" s="2"/>
      <c r="AN74"/>
      <c r="AO74"/>
      <c r="AP74" s="394"/>
      <c r="AQ74" s="394"/>
      <c r="AR74" s="175"/>
      <c r="AS74" s="2"/>
      <c r="AT74" s="2"/>
      <c r="AU74"/>
      <c r="AV74" s="2"/>
      <c r="AW74" s="2"/>
      <c r="AX74" s="2"/>
      <c r="AY74" s="2"/>
      <c r="AZ74" s="2"/>
      <c r="BA74" s="2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</row>
    <row r="75" spans="1:99" s="380" customFormat="1" x14ac:dyDescent="0.3">
      <c r="A75"/>
      <c r="B75" s="2"/>
      <c r="C75" s="2"/>
      <c r="D75" s="2"/>
      <c r="E75" s="279"/>
      <c r="F75" s="279"/>
      <c r="G75" s="279"/>
      <c r="H75" s="431"/>
      <c r="L75" s="391"/>
      <c r="R75" s="391"/>
      <c r="T75" s="392"/>
      <c r="U75" s="3"/>
      <c r="V75" s="3"/>
      <c r="W75" s="3"/>
      <c r="X75" s="57"/>
      <c r="Y75" s="1"/>
      <c r="Z75"/>
      <c r="AA75"/>
      <c r="AB75"/>
      <c r="AC75"/>
      <c r="AD75" s="57"/>
      <c r="AE75" s="393"/>
      <c r="AF75" s="393"/>
      <c r="AG75"/>
      <c r="AH75"/>
      <c r="AI75" s="394"/>
      <c r="AJ75" s="394"/>
      <c r="AK75" s="394"/>
      <c r="AL75" s="2"/>
      <c r="AM75" s="2"/>
      <c r="AN75"/>
      <c r="AO75"/>
      <c r="AP75" s="394"/>
      <c r="AQ75" s="394"/>
      <c r="AR75" s="175"/>
      <c r="AS75" s="2"/>
      <c r="AT75" s="2"/>
      <c r="AU75"/>
      <c r="AV75" s="2"/>
      <c r="AW75" s="2"/>
      <c r="AX75" s="2"/>
      <c r="AY75" s="2"/>
      <c r="AZ75" s="2"/>
      <c r="BA75" s="2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</row>
    <row r="76" spans="1:99" s="380" customFormat="1" x14ac:dyDescent="0.3">
      <c r="A76"/>
      <c r="B76" s="2"/>
      <c r="C76" s="2"/>
      <c r="D76" s="2"/>
      <c r="E76" s="279"/>
      <c r="F76" s="279"/>
      <c r="G76" s="279"/>
      <c r="H76" s="431"/>
      <c r="L76" s="391"/>
      <c r="R76" s="391"/>
      <c r="T76" s="392"/>
      <c r="U76" s="3"/>
      <c r="V76" s="3"/>
      <c r="W76" s="3"/>
      <c r="X76" s="57"/>
      <c r="Y76" s="1"/>
      <c r="Z76"/>
      <c r="AA76"/>
      <c r="AB76"/>
      <c r="AC76"/>
      <c r="AD76" s="57"/>
      <c r="AE76" s="393"/>
      <c r="AF76" s="393"/>
      <c r="AG76"/>
      <c r="AH76"/>
      <c r="AI76" s="394"/>
      <c r="AJ76" s="394"/>
      <c r="AK76" s="394"/>
      <c r="AL76" s="2"/>
      <c r="AM76" s="2"/>
      <c r="AN76"/>
      <c r="AO76"/>
      <c r="AP76" s="394"/>
      <c r="AQ76" s="394"/>
      <c r="AR76" s="175"/>
      <c r="AS76" s="2"/>
      <c r="AT76" s="2"/>
      <c r="AU76"/>
      <c r="AV76" s="2"/>
      <c r="AW76" s="2"/>
      <c r="AX76" s="2"/>
      <c r="AY76" s="2"/>
      <c r="AZ76" s="2"/>
      <c r="BA76" s="2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</row>
    <row r="77" spans="1:99" s="380" customFormat="1" x14ac:dyDescent="0.3">
      <c r="A77"/>
      <c r="B77" s="2"/>
      <c r="C77" s="2"/>
      <c r="D77" s="2"/>
      <c r="E77" s="279"/>
      <c r="F77" s="279"/>
      <c r="G77" s="279"/>
      <c r="H77" s="431"/>
      <c r="L77" s="391"/>
      <c r="R77" s="391"/>
      <c r="T77" s="392"/>
      <c r="U77" s="3"/>
      <c r="V77" s="3"/>
      <c r="W77" s="3"/>
      <c r="X77" s="57"/>
      <c r="Y77" s="1"/>
      <c r="Z77"/>
      <c r="AA77"/>
      <c r="AB77"/>
      <c r="AC77"/>
      <c r="AD77" s="57"/>
      <c r="AE77" s="393"/>
      <c r="AF77" s="393"/>
      <c r="AG77"/>
      <c r="AH77"/>
      <c r="AI77" s="394"/>
      <c r="AJ77" s="394"/>
      <c r="AK77" s="394"/>
      <c r="AL77" s="2"/>
      <c r="AM77" s="2"/>
      <c r="AN77"/>
      <c r="AO77"/>
      <c r="AP77" s="394"/>
      <c r="AQ77" s="394"/>
      <c r="AR77" s="175"/>
      <c r="AS77" s="2"/>
      <c r="AT77" s="2"/>
      <c r="AU77"/>
      <c r="AV77" s="2"/>
      <c r="AW77" s="2"/>
      <c r="AX77" s="2"/>
      <c r="AY77" s="2"/>
      <c r="AZ77" s="2"/>
      <c r="BA77" s="2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</row>
    <row r="78" spans="1:99" s="380" customFormat="1" x14ac:dyDescent="0.3">
      <c r="A78"/>
      <c r="B78" s="2"/>
      <c r="C78" s="2"/>
      <c r="D78" s="2"/>
      <c r="E78" s="279"/>
      <c r="F78" s="279"/>
      <c r="G78" s="279"/>
      <c r="H78" s="432"/>
      <c r="L78" s="391"/>
      <c r="R78" s="391"/>
      <c r="T78" s="392"/>
      <c r="U78" s="3"/>
      <c r="V78" s="3"/>
      <c r="W78" s="3"/>
      <c r="X78" s="57"/>
      <c r="Y78" s="1"/>
      <c r="Z78"/>
      <c r="AA78"/>
      <c r="AB78"/>
      <c r="AC78"/>
      <c r="AD78" s="57"/>
      <c r="AE78" s="393"/>
      <c r="AF78" s="393"/>
      <c r="AG78"/>
      <c r="AH78"/>
      <c r="AI78" s="394"/>
      <c r="AJ78" s="394"/>
      <c r="AK78" s="394"/>
      <c r="AL78" s="2"/>
      <c r="AM78" s="2"/>
      <c r="AN78"/>
      <c r="AO78"/>
      <c r="AP78" s="394"/>
      <c r="AQ78" s="394"/>
      <c r="AR78" s="175"/>
      <c r="AS78" s="2"/>
      <c r="AT78" s="2"/>
      <c r="AU78"/>
      <c r="AV78" s="2"/>
      <c r="AW78" s="2"/>
      <c r="AX78" s="2"/>
      <c r="AY78" s="2"/>
      <c r="AZ78" s="2"/>
      <c r="BA78" s="2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</row>
    <row r="79" spans="1:99" s="380" customFormat="1" x14ac:dyDescent="0.3">
      <c r="A79"/>
      <c r="B79" s="2"/>
      <c r="C79" s="2"/>
      <c r="D79" s="2"/>
      <c r="E79" s="279"/>
      <c r="F79" s="279"/>
      <c r="G79" s="279"/>
      <c r="H79" s="432"/>
      <c r="L79" s="391"/>
      <c r="R79" s="391"/>
      <c r="T79" s="392"/>
      <c r="U79" s="3"/>
      <c r="V79" s="3"/>
      <c r="W79" s="3"/>
      <c r="X79" s="57"/>
      <c r="Y79" s="1"/>
      <c r="Z79"/>
      <c r="AA79"/>
      <c r="AB79"/>
      <c r="AC79"/>
      <c r="AD79" s="57"/>
      <c r="AE79" s="393"/>
      <c r="AF79" s="393"/>
      <c r="AG79"/>
      <c r="AH79"/>
      <c r="AI79" s="394"/>
      <c r="AJ79" s="394"/>
      <c r="AK79" s="394"/>
      <c r="AL79" s="2"/>
      <c r="AM79" s="2"/>
      <c r="AN79"/>
      <c r="AO79"/>
      <c r="AP79" s="394"/>
      <c r="AQ79" s="394"/>
      <c r="AR79" s="175"/>
      <c r="AS79" s="2"/>
      <c r="AT79" s="2"/>
      <c r="AU79"/>
      <c r="AV79" s="2"/>
      <c r="AW79" s="2"/>
      <c r="AX79" s="2"/>
      <c r="AY79" s="2"/>
      <c r="AZ79" s="2"/>
      <c r="BA79" s="2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</row>
    <row r="80" spans="1:99" s="380" customFormat="1" x14ac:dyDescent="0.3">
      <c r="A80"/>
      <c r="B80" s="2"/>
      <c r="C80" s="2"/>
      <c r="D80" s="2"/>
      <c r="E80" s="279"/>
      <c r="F80" s="279"/>
      <c r="G80" s="279"/>
      <c r="H80" s="432"/>
      <c r="L80" s="391"/>
      <c r="R80" s="391"/>
      <c r="T80" s="392"/>
      <c r="U80" s="3"/>
      <c r="V80" s="3"/>
      <c r="W80" s="3"/>
      <c r="X80" s="57"/>
      <c r="Y80" s="1"/>
      <c r="Z80"/>
      <c r="AA80"/>
      <c r="AB80"/>
      <c r="AC80"/>
      <c r="AD80" s="57"/>
      <c r="AE80" s="393"/>
      <c r="AF80" s="393"/>
      <c r="AG80"/>
      <c r="AH80"/>
      <c r="AI80" s="394"/>
      <c r="AJ80" s="394"/>
      <c r="AK80" s="394"/>
      <c r="AL80" s="2"/>
      <c r="AM80" s="2"/>
      <c r="AN80"/>
      <c r="AO80"/>
      <c r="AP80" s="394"/>
      <c r="AQ80" s="394"/>
      <c r="AR80" s="175"/>
      <c r="AS80" s="2"/>
      <c r="AT80" s="2"/>
      <c r="AU80"/>
      <c r="AV80" s="2"/>
      <c r="AW80" s="2"/>
      <c r="AX80" s="2"/>
      <c r="AY80" s="2"/>
      <c r="AZ80" s="2"/>
      <c r="BA80" s="2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</row>
    <row r="81" spans="1:99" s="380" customFormat="1" x14ac:dyDescent="0.3">
      <c r="A81"/>
      <c r="B81" s="2"/>
      <c r="C81" s="2"/>
      <c r="D81" s="2"/>
      <c r="E81" s="279"/>
      <c r="F81" s="279"/>
      <c r="G81" s="279"/>
      <c r="H81" s="432"/>
      <c r="L81" s="391"/>
      <c r="R81" s="391"/>
      <c r="T81" s="392"/>
      <c r="U81" s="3"/>
      <c r="V81" s="3"/>
      <c r="W81" s="3"/>
      <c r="X81" s="57"/>
      <c r="Y81" s="1"/>
      <c r="Z81"/>
      <c r="AA81"/>
      <c r="AB81"/>
      <c r="AC81"/>
      <c r="AD81" s="57"/>
      <c r="AE81" s="393"/>
      <c r="AF81" s="393"/>
      <c r="AG81"/>
      <c r="AH81"/>
      <c r="AI81" s="394"/>
      <c r="AJ81" s="394"/>
      <c r="AK81" s="394"/>
      <c r="AL81" s="2"/>
      <c r="AM81" s="2"/>
      <c r="AN81"/>
      <c r="AO81"/>
      <c r="AP81" s="394"/>
      <c r="AQ81" s="394"/>
      <c r="AR81" s="175"/>
      <c r="AS81" s="2"/>
      <c r="AT81" s="2"/>
      <c r="AU81"/>
      <c r="AV81" s="2"/>
      <c r="AW81" s="2"/>
      <c r="AX81" s="2"/>
      <c r="AY81" s="2"/>
      <c r="AZ81" s="2"/>
      <c r="BA81" s="2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</row>
    <row r="82" spans="1:99" s="380" customFormat="1" x14ac:dyDescent="0.3">
      <c r="A82"/>
      <c r="B82" s="2"/>
      <c r="C82" s="2"/>
      <c r="D82" s="2"/>
      <c r="E82" s="279"/>
      <c r="F82" s="279"/>
      <c r="G82" s="279"/>
      <c r="H82" s="432"/>
      <c r="L82" s="391"/>
      <c r="R82" s="391"/>
      <c r="T82" s="392"/>
      <c r="U82" s="3"/>
      <c r="V82" s="3"/>
      <c r="W82" s="3"/>
      <c r="X82" s="57"/>
      <c r="Y82" s="1"/>
      <c r="Z82"/>
      <c r="AA82"/>
      <c r="AB82"/>
      <c r="AC82"/>
      <c r="AD82" s="57"/>
      <c r="AE82" s="393"/>
      <c r="AF82" s="393"/>
      <c r="AG82"/>
      <c r="AH82"/>
      <c r="AI82" s="394"/>
      <c r="AJ82" s="394"/>
      <c r="AK82" s="394"/>
      <c r="AL82" s="2"/>
      <c r="AM82" s="2"/>
      <c r="AN82"/>
      <c r="AO82"/>
      <c r="AP82" s="394"/>
      <c r="AQ82" s="394"/>
      <c r="AR82" s="175"/>
      <c r="AS82" s="2"/>
      <c r="AT82" s="2"/>
      <c r="AU82"/>
      <c r="AV82" s="2"/>
      <c r="AW82" s="2"/>
      <c r="AX82" s="2"/>
      <c r="AY82" s="2"/>
      <c r="AZ82" s="2"/>
      <c r="BA82" s="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</row>
    <row r="83" spans="1:99" s="380" customFormat="1" x14ac:dyDescent="0.3">
      <c r="A83"/>
      <c r="B83" s="2"/>
      <c r="C83" s="2"/>
      <c r="D83" s="2"/>
      <c r="E83" s="279"/>
      <c r="F83" s="279"/>
      <c r="G83" s="279"/>
      <c r="H83" s="432"/>
      <c r="L83" s="391"/>
      <c r="R83" s="391"/>
      <c r="T83" s="392"/>
      <c r="U83" s="3"/>
      <c r="V83" s="3"/>
      <c r="W83" s="3"/>
      <c r="X83" s="57"/>
      <c r="Y83" s="1"/>
      <c r="Z83"/>
      <c r="AA83"/>
      <c r="AB83"/>
      <c r="AC83"/>
      <c r="AD83" s="57"/>
      <c r="AE83" s="393"/>
      <c r="AF83" s="393"/>
      <c r="AG83"/>
      <c r="AH83"/>
      <c r="AI83" s="394"/>
      <c r="AJ83" s="394"/>
      <c r="AK83" s="394"/>
      <c r="AL83" s="2"/>
      <c r="AM83" s="2"/>
      <c r="AN83"/>
      <c r="AO83"/>
      <c r="AP83" s="394"/>
      <c r="AQ83" s="394"/>
      <c r="AR83" s="175"/>
      <c r="AS83" s="2"/>
      <c r="AT83" s="2"/>
      <c r="AU83"/>
      <c r="AV83" s="2"/>
      <c r="AW83" s="2"/>
      <c r="AX83" s="2"/>
      <c r="AY83" s="2"/>
      <c r="AZ83" s="2"/>
      <c r="BA83" s="2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</row>
    <row r="84" spans="1:99" s="380" customFormat="1" x14ac:dyDescent="0.3">
      <c r="A84"/>
      <c r="B84" s="2"/>
      <c r="C84" s="2"/>
      <c r="D84" s="2"/>
      <c r="E84" s="279"/>
      <c r="F84" s="279"/>
      <c r="G84" s="279"/>
      <c r="H84" s="432"/>
      <c r="L84" s="391"/>
      <c r="R84" s="391"/>
      <c r="T84" s="392"/>
      <c r="U84" s="3"/>
      <c r="V84" s="3"/>
      <c r="W84" s="3"/>
      <c r="X84" s="57"/>
      <c r="Y84" s="1"/>
      <c r="Z84"/>
      <c r="AA84"/>
      <c r="AB84"/>
      <c r="AC84"/>
      <c r="AD84" s="57"/>
      <c r="AE84" s="393"/>
      <c r="AF84" s="393"/>
      <c r="AG84"/>
      <c r="AH84"/>
      <c r="AI84" s="394"/>
      <c r="AJ84" s="394"/>
      <c r="AK84" s="394"/>
      <c r="AL84" s="2"/>
      <c r="AM84" s="2"/>
      <c r="AN84"/>
      <c r="AO84"/>
      <c r="AP84" s="394"/>
      <c r="AQ84" s="394"/>
      <c r="AR84" s="175"/>
      <c r="AS84" s="2"/>
      <c r="AT84" s="2"/>
      <c r="AU84"/>
      <c r="AV84" s="2"/>
      <c r="AW84" s="2"/>
      <c r="AX84" s="2"/>
      <c r="AY84" s="2"/>
      <c r="AZ84" s="2"/>
      <c r="BA84" s="2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</row>
    <row r="85" spans="1:99" s="380" customFormat="1" x14ac:dyDescent="0.3">
      <c r="A85"/>
      <c r="B85" s="2"/>
      <c r="C85" s="2"/>
      <c r="D85" s="2"/>
      <c r="E85" s="279"/>
      <c r="F85" s="279"/>
      <c r="G85" s="279"/>
      <c r="H85" s="432"/>
      <c r="L85" s="391"/>
      <c r="R85" s="391"/>
      <c r="T85" s="392"/>
      <c r="U85" s="3"/>
      <c r="V85" s="3"/>
      <c r="W85" s="3"/>
      <c r="X85" s="57"/>
      <c r="Y85" s="1"/>
      <c r="Z85"/>
      <c r="AA85"/>
      <c r="AB85"/>
      <c r="AC85"/>
      <c r="AD85" s="57"/>
      <c r="AE85" s="393"/>
      <c r="AF85" s="393"/>
      <c r="AG85"/>
      <c r="AH85"/>
      <c r="AI85" s="394"/>
      <c r="AJ85" s="394"/>
      <c r="AK85" s="394"/>
      <c r="AL85" s="2"/>
      <c r="AM85" s="2"/>
      <c r="AN85"/>
      <c r="AO85"/>
      <c r="AP85" s="394"/>
      <c r="AQ85" s="394"/>
      <c r="AR85" s="175"/>
      <c r="AS85" s="2"/>
      <c r="AT85" s="2"/>
      <c r="AU85"/>
      <c r="AV85" s="2"/>
      <c r="AW85" s="2"/>
      <c r="AX85" s="2"/>
      <c r="AY85" s="2"/>
      <c r="AZ85" s="2"/>
      <c r="BA85" s="2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</row>
    <row r="86" spans="1:99" s="380" customFormat="1" x14ac:dyDescent="0.3">
      <c r="A86"/>
      <c r="B86" s="2"/>
      <c r="C86" s="2"/>
      <c r="D86" s="2"/>
      <c r="E86" s="279"/>
      <c r="F86" s="279"/>
      <c r="G86" s="279"/>
      <c r="H86" s="432"/>
      <c r="L86" s="391"/>
      <c r="R86" s="391"/>
      <c r="T86" s="392"/>
      <c r="U86" s="3"/>
      <c r="V86" s="3"/>
      <c r="W86" s="3"/>
      <c r="X86" s="57"/>
      <c r="Y86" s="1"/>
      <c r="Z86"/>
      <c r="AA86"/>
      <c r="AB86"/>
      <c r="AC86"/>
      <c r="AD86" s="57"/>
      <c r="AE86" s="393"/>
      <c r="AF86" s="393"/>
      <c r="AG86"/>
      <c r="AH86"/>
      <c r="AI86" s="394"/>
      <c r="AJ86" s="394"/>
      <c r="AK86" s="394"/>
      <c r="AL86" s="2"/>
      <c r="AM86" s="2"/>
      <c r="AN86"/>
      <c r="AO86"/>
      <c r="AP86" s="394"/>
      <c r="AQ86" s="394"/>
      <c r="AR86" s="175"/>
      <c r="AS86" s="2"/>
      <c r="AT86" s="2"/>
      <c r="AU86"/>
      <c r="AV86" s="2"/>
      <c r="AW86" s="2"/>
      <c r="AX86" s="2"/>
      <c r="AY86" s="2"/>
      <c r="AZ86" s="2"/>
      <c r="BA86" s="2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</row>
    <row r="87" spans="1:99" s="380" customFormat="1" x14ac:dyDescent="0.3">
      <c r="A87"/>
      <c r="B87" s="2"/>
      <c r="C87" s="2"/>
      <c r="D87" s="2"/>
      <c r="E87" s="279"/>
      <c r="F87" s="279"/>
      <c r="G87" s="279"/>
      <c r="H87" s="432"/>
      <c r="L87" s="391"/>
      <c r="R87" s="391"/>
      <c r="T87" s="392"/>
      <c r="U87" s="3"/>
      <c r="V87" s="3"/>
      <c r="W87" s="3"/>
      <c r="X87" s="57"/>
      <c r="Y87" s="1"/>
      <c r="Z87"/>
      <c r="AA87"/>
      <c r="AB87"/>
      <c r="AC87"/>
      <c r="AD87" s="57"/>
      <c r="AE87" s="393"/>
      <c r="AF87" s="393"/>
      <c r="AG87"/>
      <c r="AH87"/>
      <c r="AI87" s="394"/>
      <c r="AJ87" s="394"/>
      <c r="AK87" s="394"/>
      <c r="AL87" s="2"/>
      <c r="AM87" s="2"/>
      <c r="AN87"/>
      <c r="AO87"/>
      <c r="AP87" s="394"/>
      <c r="AQ87" s="394"/>
      <c r="AR87" s="175"/>
      <c r="AS87" s="2"/>
      <c r="AT87" s="2"/>
      <c r="AU87"/>
      <c r="AV87" s="2"/>
      <c r="AW87" s="2"/>
      <c r="AX87" s="2"/>
      <c r="AY87" s="2"/>
      <c r="AZ87" s="2"/>
      <c r="BA87" s="2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</row>
    <row r="88" spans="1:99" s="380" customFormat="1" x14ac:dyDescent="0.3">
      <c r="A88"/>
      <c r="B88" s="2"/>
      <c r="C88" s="2"/>
      <c r="D88" s="2"/>
      <c r="E88" s="279"/>
      <c r="F88" s="279"/>
      <c r="G88" s="279"/>
      <c r="H88" s="432"/>
      <c r="L88" s="391"/>
      <c r="R88" s="391"/>
      <c r="T88" s="392"/>
      <c r="U88" s="3"/>
      <c r="V88" s="3"/>
      <c r="W88" s="3"/>
      <c r="X88" s="57"/>
      <c r="Y88" s="1"/>
      <c r="Z88"/>
      <c r="AA88"/>
      <c r="AB88"/>
      <c r="AC88"/>
      <c r="AD88" s="57"/>
      <c r="AE88" s="393"/>
      <c r="AF88" s="393"/>
      <c r="AG88"/>
      <c r="AH88"/>
      <c r="AI88" s="394"/>
      <c r="AJ88" s="394"/>
      <c r="AK88" s="394"/>
      <c r="AL88" s="2"/>
      <c r="AM88" s="2"/>
      <c r="AN88"/>
      <c r="AO88"/>
      <c r="AP88" s="394"/>
      <c r="AQ88" s="394"/>
      <c r="AR88" s="175"/>
      <c r="AS88" s="2"/>
      <c r="AT88" s="2"/>
      <c r="AU88"/>
      <c r="AV88" s="2"/>
      <c r="AW88" s="2"/>
      <c r="AX88" s="2"/>
      <c r="AY88" s="2"/>
      <c r="AZ88" s="2"/>
      <c r="BA88" s="2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</row>
    <row r="89" spans="1:99" s="380" customFormat="1" x14ac:dyDescent="0.3">
      <c r="A89"/>
      <c r="B89" s="2"/>
      <c r="C89" s="2"/>
      <c r="D89" s="2"/>
      <c r="E89" s="279"/>
      <c r="F89" s="279"/>
      <c r="G89" s="279"/>
      <c r="H89" s="432"/>
      <c r="L89" s="391"/>
      <c r="R89" s="391"/>
      <c r="T89" s="392"/>
      <c r="U89" s="3"/>
      <c r="V89" s="3"/>
      <c r="W89" s="3"/>
      <c r="X89" s="57"/>
      <c r="Y89" s="1"/>
      <c r="Z89"/>
      <c r="AA89"/>
      <c r="AB89"/>
      <c r="AC89"/>
      <c r="AD89" s="57"/>
      <c r="AE89" s="393"/>
      <c r="AF89" s="393"/>
      <c r="AG89"/>
      <c r="AH89"/>
      <c r="AI89" s="394"/>
      <c r="AJ89" s="394"/>
      <c r="AK89" s="394"/>
      <c r="AL89" s="2"/>
      <c r="AM89" s="2"/>
      <c r="AN89"/>
      <c r="AO89"/>
      <c r="AP89" s="394"/>
      <c r="AQ89" s="394"/>
      <c r="AR89" s="175"/>
      <c r="AS89" s="2"/>
      <c r="AT89" s="2"/>
      <c r="AU89"/>
      <c r="AV89" s="2"/>
      <c r="AW89" s="2"/>
      <c r="AX89" s="2"/>
      <c r="AY89" s="2"/>
      <c r="AZ89" s="2"/>
      <c r="BA89" s="2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</row>
    <row r="90" spans="1:99" s="380" customFormat="1" x14ac:dyDescent="0.3">
      <c r="A90"/>
      <c r="B90" s="2"/>
      <c r="C90" s="2"/>
      <c r="D90" s="2"/>
      <c r="E90" s="279"/>
      <c r="F90" s="279"/>
      <c r="G90" s="279"/>
      <c r="H90" s="432"/>
      <c r="L90" s="391"/>
      <c r="R90" s="391"/>
      <c r="T90" s="392"/>
      <c r="U90" s="3"/>
      <c r="V90" s="3"/>
      <c r="W90" s="3"/>
      <c r="X90" s="57"/>
      <c r="Y90" s="1"/>
      <c r="Z90"/>
      <c r="AA90"/>
      <c r="AB90"/>
      <c r="AC90"/>
      <c r="AD90" s="57"/>
      <c r="AE90" s="393"/>
      <c r="AF90" s="393"/>
      <c r="AG90"/>
      <c r="AH90"/>
      <c r="AI90" s="394"/>
      <c r="AJ90" s="394"/>
      <c r="AK90" s="394"/>
      <c r="AL90" s="2"/>
      <c r="AM90" s="2"/>
      <c r="AN90"/>
      <c r="AO90"/>
      <c r="AP90" s="394"/>
      <c r="AQ90" s="394"/>
      <c r="AR90" s="175"/>
      <c r="AS90" s="2"/>
      <c r="AT90" s="2"/>
      <c r="AU90"/>
      <c r="AV90" s="2"/>
      <c r="AW90" s="2"/>
      <c r="AX90" s="2"/>
      <c r="AY90" s="2"/>
      <c r="AZ90" s="2"/>
      <c r="BA90" s="2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</row>
    <row r="91" spans="1:99" s="380" customFormat="1" x14ac:dyDescent="0.3">
      <c r="A91"/>
      <c r="B91" s="2"/>
      <c r="C91" s="2"/>
      <c r="D91" s="2"/>
      <c r="E91" s="279"/>
      <c r="F91" s="279"/>
      <c r="G91" s="279"/>
      <c r="H91" s="432"/>
      <c r="L91" s="391"/>
      <c r="R91" s="391"/>
      <c r="T91" s="392"/>
      <c r="U91" s="3"/>
      <c r="V91" s="3"/>
      <c r="W91" s="3"/>
      <c r="X91" s="57"/>
      <c r="Y91" s="1"/>
      <c r="Z91"/>
      <c r="AA91"/>
      <c r="AB91"/>
      <c r="AC91"/>
      <c r="AD91" s="57"/>
      <c r="AE91" s="393"/>
      <c r="AF91" s="393"/>
      <c r="AG91"/>
      <c r="AH91"/>
      <c r="AI91" s="394"/>
      <c r="AJ91" s="394"/>
      <c r="AK91" s="394"/>
      <c r="AL91" s="2"/>
      <c r="AM91" s="2"/>
      <c r="AN91"/>
      <c r="AO91"/>
      <c r="AP91" s="394"/>
      <c r="AQ91" s="394"/>
      <c r="AR91" s="175"/>
      <c r="AS91" s="2"/>
      <c r="AT91" s="2"/>
      <c r="AU91"/>
      <c r="AV91" s="2"/>
      <c r="AW91" s="2"/>
      <c r="AX91" s="2"/>
      <c r="AY91" s="2"/>
      <c r="AZ91" s="2"/>
      <c r="BA91" s="2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</row>
    <row r="92" spans="1:99" s="380" customFormat="1" x14ac:dyDescent="0.3">
      <c r="A92"/>
      <c r="B92" s="2"/>
      <c r="C92" s="2"/>
      <c r="D92" s="2"/>
      <c r="E92" s="279"/>
      <c r="F92" s="279"/>
      <c r="G92" s="279"/>
      <c r="H92" s="432"/>
      <c r="L92" s="391"/>
      <c r="R92" s="391"/>
      <c r="T92" s="392"/>
      <c r="U92" s="3"/>
      <c r="V92" s="3"/>
      <c r="W92" s="3"/>
      <c r="X92" s="57"/>
      <c r="Y92" s="1"/>
      <c r="Z92"/>
      <c r="AA92"/>
      <c r="AB92"/>
      <c r="AC92"/>
      <c r="AD92" s="57"/>
      <c r="AE92" s="393"/>
      <c r="AF92" s="393"/>
      <c r="AG92"/>
      <c r="AH92"/>
      <c r="AI92" s="394"/>
      <c r="AJ92" s="394"/>
      <c r="AK92" s="394"/>
      <c r="AL92" s="2"/>
      <c r="AM92" s="2"/>
      <c r="AN92"/>
      <c r="AO92"/>
      <c r="AP92" s="394"/>
      <c r="AQ92" s="394"/>
      <c r="AR92" s="175"/>
      <c r="AS92" s="2"/>
      <c r="AT92" s="2"/>
      <c r="AU92"/>
      <c r="AV92" s="2"/>
      <c r="AW92" s="2"/>
      <c r="AX92" s="2"/>
      <c r="AY92" s="2"/>
      <c r="AZ92" s="2"/>
      <c r="BA92" s="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</row>
    <row r="93" spans="1:99" s="380" customFormat="1" x14ac:dyDescent="0.3">
      <c r="A93"/>
      <c r="B93" s="2"/>
      <c r="C93" s="2"/>
      <c r="D93" s="2"/>
      <c r="E93" s="279"/>
      <c r="F93" s="279"/>
      <c r="G93" s="279"/>
      <c r="H93" s="432"/>
      <c r="L93" s="391"/>
      <c r="R93" s="391"/>
      <c r="T93" s="392"/>
      <c r="U93" s="3"/>
      <c r="V93" s="3"/>
      <c r="W93" s="3"/>
      <c r="X93" s="57"/>
      <c r="Y93" s="1"/>
      <c r="Z93"/>
      <c r="AA93"/>
      <c r="AB93"/>
      <c r="AC93"/>
      <c r="AD93" s="57"/>
      <c r="AE93" s="393"/>
      <c r="AF93" s="393"/>
      <c r="AG93"/>
      <c r="AH93"/>
      <c r="AI93" s="394"/>
      <c r="AJ93" s="394"/>
      <c r="AK93" s="394"/>
      <c r="AL93" s="2"/>
      <c r="AM93" s="2"/>
      <c r="AN93"/>
      <c r="AO93"/>
      <c r="AP93" s="394"/>
      <c r="AQ93" s="394"/>
      <c r="AR93" s="175"/>
      <c r="AS93" s="2"/>
      <c r="AT93" s="2"/>
      <c r="AU93"/>
      <c r="AV93" s="2"/>
      <c r="AW93" s="2"/>
      <c r="AX93" s="2"/>
      <c r="AY93" s="2"/>
      <c r="AZ93" s="2"/>
      <c r="BA93" s="2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</row>
    <row r="94" spans="1:99" s="380" customFormat="1" x14ac:dyDescent="0.3">
      <c r="A94"/>
      <c r="B94" s="2"/>
      <c r="C94" s="2"/>
      <c r="D94" s="2"/>
      <c r="E94" s="279"/>
      <c r="F94" s="279"/>
      <c r="G94" s="279"/>
      <c r="H94" s="432"/>
      <c r="L94" s="391"/>
      <c r="R94" s="391"/>
      <c r="T94" s="392"/>
      <c r="U94" s="3"/>
      <c r="V94" s="3"/>
      <c r="W94" s="3"/>
      <c r="X94" s="57"/>
      <c r="Y94" s="1"/>
      <c r="Z94"/>
      <c r="AA94"/>
      <c r="AB94"/>
      <c r="AC94"/>
      <c r="AD94" s="57"/>
      <c r="AE94" s="393"/>
      <c r="AF94" s="393"/>
      <c r="AG94"/>
      <c r="AH94"/>
      <c r="AI94" s="394"/>
      <c r="AJ94" s="394"/>
      <c r="AK94" s="394"/>
      <c r="AL94" s="2"/>
      <c r="AM94" s="2"/>
      <c r="AN94"/>
      <c r="AO94"/>
      <c r="AP94" s="394"/>
      <c r="AQ94" s="394"/>
      <c r="AR94" s="175"/>
      <c r="AS94" s="2"/>
      <c r="AT94" s="2"/>
      <c r="AU94"/>
      <c r="AV94" s="2"/>
      <c r="AW94" s="2"/>
      <c r="AX94" s="2"/>
      <c r="AY94" s="2"/>
      <c r="AZ94" s="2"/>
      <c r="BA94" s="2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</row>
    <row r="95" spans="1:99" s="380" customFormat="1" x14ac:dyDescent="0.3">
      <c r="A95"/>
      <c r="B95" s="2"/>
      <c r="C95" s="2"/>
      <c r="D95" s="2"/>
      <c r="E95" s="279"/>
      <c r="F95" s="279"/>
      <c r="G95" s="279"/>
      <c r="H95" s="432"/>
      <c r="L95" s="391"/>
      <c r="R95" s="391"/>
      <c r="T95" s="392"/>
      <c r="U95" s="3"/>
      <c r="V95" s="3"/>
      <c r="W95" s="3"/>
      <c r="X95" s="57"/>
      <c r="Y95" s="1"/>
      <c r="Z95"/>
      <c r="AA95"/>
      <c r="AB95"/>
      <c r="AC95"/>
      <c r="AD95" s="57"/>
      <c r="AE95" s="393"/>
      <c r="AF95" s="393"/>
      <c r="AG95"/>
      <c r="AH95"/>
      <c r="AI95" s="394"/>
      <c r="AJ95" s="394"/>
      <c r="AK95" s="394"/>
      <c r="AL95" s="2"/>
      <c r="AM95" s="2"/>
      <c r="AN95"/>
      <c r="AO95"/>
      <c r="AP95" s="394"/>
      <c r="AQ95" s="394"/>
      <c r="AR95" s="175"/>
      <c r="AS95" s="2"/>
      <c r="AT95" s="2"/>
      <c r="AU95"/>
      <c r="AV95" s="2"/>
      <c r="AW95" s="2"/>
      <c r="AX95" s="2"/>
      <c r="AY95" s="2"/>
      <c r="AZ95" s="2"/>
      <c r="BA95" s="2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</row>
    <row r="96" spans="1:99" s="380" customFormat="1" x14ac:dyDescent="0.3">
      <c r="A96"/>
      <c r="B96" s="2"/>
      <c r="C96" s="2"/>
      <c r="D96" s="2"/>
      <c r="E96" s="279"/>
      <c r="F96" s="279"/>
      <c r="G96" s="279"/>
      <c r="H96" s="432"/>
      <c r="L96" s="391"/>
      <c r="R96" s="391"/>
      <c r="T96" s="392"/>
      <c r="U96" s="3"/>
      <c r="V96" s="3"/>
      <c r="W96" s="3"/>
      <c r="X96" s="57"/>
      <c r="Y96" s="1"/>
      <c r="Z96"/>
      <c r="AA96"/>
      <c r="AB96"/>
      <c r="AC96"/>
      <c r="AD96" s="57"/>
      <c r="AE96" s="393"/>
      <c r="AF96" s="393"/>
      <c r="AG96"/>
      <c r="AH96"/>
      <c r="AI96" s="394"/>
      <c r="AJ96" s="394"/>
      <c r="AK96" s="394"/>
      <c r="AL96" s="2"/>
      <c r="AM96" s="2"/>
      <c r="AN96"/>
      <c r="AO96"/>
      <c r="AP96" s="394"/>
      <c r="AQ96" s="394"/>
      <c r="AR96" s="175"/>
      <c r="AS96" s="2"/>
      <c r="AT96" s="2"/>
      <c r="AU96"/>
      <c r="AV96" s="2"/>
      <c r="AW96" s="2"/>
      <c r="AX96" s="2"/>
      <c r="AY96" s="2"/>
      <c r="AZ96" s="2"/>
      <c r="BA96" s="2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</row>
    <row r="97" spans="1:99" s="380" customFormat="1" x14ac:dyDescent="0.3">
      <c r="A97"/>
      <c r="B97" s="2"/>
      <c r="C97" s="2"/>
      <c r="D97" s="2"/>
      <c r="E97" s="279"/>
      <c r="F97" s="279"/>
      <c r="G97" s="279"/>
      <c r="H97" s="432"/>
      <c r="L97" s="391"/>
      <c r="R97" s="391"/>
      <c r="T97" s="392"/>
      <c r="U97" s="3"/>
      <c r="V97" s="3"/>
      <c r="W97" s="3"/>
      <c r="X97" s="57"/>
      <c r="Y97" s="1"/>
      <c r="Z97"/>
      <c r="AA97"/>
      <c r="AB97"/>
      <c r="AC97"/>
      <c r="AD97" s="57"/>
      <c r="AE97" s="393"/>
      <c r="AF97" s="393"/>
      <c r="AG97"/>
      <c r="AH97"/>
      <c r="AI97" s="394"/>
      <c r="AJ97" s="394"/>
      <c r="AK97" s="394"/>
      <c r="AL97" s="2"/>
      <c r="AM97" s="2"/>
      <c r="AN97"/>
      <c r="AO97"/>
      <c r="AP97" s="394"/>
      <c r="AQ97" s="394"/>
      <c r="AR97" s="175"/>
      <c r="AS97" s="2"/>
      <c r="AT97" s="2"/>
      <c r="AU97"/>
      <c r="AV97" s="2"/>
      <c r="AW97" s="2"/>
      <c r="AX97" s="2"/>
      <c r="AY97" s="2"/>
      <c r="AZ97" s="2"/>
      <c r="BA97" s="2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</row>
    <row r="98" spans="1:99" s="380" customFormat="1" x14ac:dyDescent="0.3">
      <c r="A98"/>
      <c r="B98" s="2"/>
      <c r="C98" s="2"/>
      <c r="D98" s="2"/>
      <c r="E98" s="279"/>
      <c r="F98" s="279"/>
      <c r="G98" s="279"/>
      <c r="H98" s="431"/>
      <c r="L98" s="391"/>
      <c r="R98" s="391"/>
      <c r="T98" s="392"/>
      <c r="U98" s="3"/>
      <c r="V98" s="3"/>
      <c r="W98" s="3"/>
      <c r="X98" s="57"/>
      <c r="Y98" s="1"/>
      <c r="Z98"/>
      <c r="AA98"/>
      <c r="AB98"/>
      <c r="AC98"/>
      <c r="AD98" s="57"/>
      <c r="AE98" s="393"/>
      <c r="AF98" s="393"/>
      <c r="AG98"/>
      <c r="AH98"/>
      <c r="AI98" s="394"/>
      <c r="AJ98" s="394"/>
      <c r="AK98" s="394"/>
      <c r="AL98" s="2"/>
      <c r="AM98" s="2"/>
      <c r="AN98"/>
      <c r="AO98"/>
      <c r="AP98" s="394"/>
      <c r="AQ98" s="394"/>
      <c r="AR98" s="175"/>
      <c r="AS98" s="2"/>
      <c r="AT98" s="2"/>
      <c r="AU98"/>
      <c r="AV98" s="2"/>
      <c r="AW98" s="2"/>
      <c r="AX98" s="2"/>
      <c r="AY98" s="2"/>
      <c r="AZ98" s="2"/>
      <c r="BA98" s="2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</row>
    <row r="99" spans="1:99" s="380" customFormat="1" x14ac:dyDescent="0.3">
      <c r="A99"/>
      <c r="B99" s="2"/>
      <c r="C99" s="2"/>
      <c r="D99" s="2"/>
      <c r="E99" s="279"/>
      <c r="F99" s="279"/>
      <c r="G99" s="279"/>
      <c r="H99" s="431"/>
      <c r="L99" s="391"/>
      <c r="R99" s="391"/>
      <c r="T99" s="392"/>
      <c r="U99" s="3"/>
      <c r="V99" s="3"/>
      <c r="W99" s="3"/>
      <c r="X99" s="57"/>
      <c r="Y99" s="1"/>
      <c r="Z99"/>
      <c r="AA99"/>
      <c r="AB99"/>
      <c r="AC99"/>
      <c r="AD99" s="57"/>
      <c r="AE99" s="393"/>
      <c r="AF99" s="393"/>
      <c r="AG99"/>
      <c r="AH99"/>
      <c r="AI99" s="394"/>
      <c r="AJ99" s="394"/>
      <c r="AK99" s="394"/>
      <c r="AL99" s="2"/>
      <c r="AM99" s="2"/>
      <c r="AN99"/>
      <c r="AO99"/>
      <c r="AP99" s="394"/>
      <c r="AQ99" s="394"/>
      <c r="AR99" s="175"/>
      <c r="AS99" s="2"/>
      <c r="AT99" s="2"/>
      <c r="AU99"/>
      <c r="AV99" s="2"/>
      <c r="AW99" s="2"/>
      <c r="AX99" s="2"/>
      <c r="AY99" s="2"/>
      <c r="AZ99" s="2"/>
      <c r="BA99" s="2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</row>
    <row r="100" spans="1:99" s="380" customFormat="1" x14ac:dyDescent="0.3">
      <c r="A100"/>
      <c r="B100" s="2"/>
      <c r="C100" s="2"/>
      <c r="D100" s="2"/>
      <c r="E100" s="279"/>
      <c r="F100" s="279"/>
      <c r="G100" s="279"/>
      <c r="H100" s="431"/>
      <c r="L100" s="391"/>
      <c r="R100" s="391"/>
      <c r="T100" s="392"/>
      <c r="U100" s="3"/>
      <c r="V100" s="3"/>
      <c r="W100" s="3"/>
      <c r="X100" s="57"/>
      <c r="Y100" s="1"/>
      <c r="Z100"/>
      <c r="AA100"/>
      <c r="AB100"/>
      <c r="AC100"/>
      <c r="AD100" s="57"/>
      <c r="AE100" s="393"/>
      <c r="AF100" s="393"/>
      <c r="AG100"/>
      <c r="AH100"/>
      <c r="AI100" s="394"/>
      <c r="AJ100" s="394"/>
      <c r="AK100" s="394"/>
      <c r="AL100" s="2"/>
      <c r="AM100" s="2"/>
      <c r="AN100"/>
      <c r="AO100"/>
      <c r="AP100" s="394"/>
      <c r="AQ100" s="394"/>
      <c r="AR100" s="175"/>
      <c r="AS100" s="2"/>
      <c r="AT100" s="2"/>
      <c r="AU100"/>
      <c r="AV100" s="2"/>
      <c r="AW100" s="2"/>
      <c r="AX100" s="2"/>
      <c r="AY100" s="2"/>
      <c r="AZ100" s="2"/>
      <c r="BA100" s="2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</row>
    <row r="101" spans="1:99" s="380" customFormat="1" x14ac:dyDescent="0.3">
      <c r="A101"/>
      <c r="B101" s="2"/>
      <c r="C101" s="2"/>
      <c r="D101" s="2"/>
      <c r="E101" s="279"/>
      <c r="F101" s="279"/>
      <c r="G101" s="279"/>
      <c r="H101" s="431"/>
      <c r="L101" s="391"/>
      <c r="R101" s="391"/>
      <c r="T101" s="392"/>
      <c r="U101" s="3"/>
      <c r="V101" s="3"/>
      <c r="W101" s="3"/>
      <c r="X101" s="57"/>
      <c r="Y101" s="1"/>
      <c r="Z101"/>
      <c r="AA101"/>
      <c r="AB101"/>
      <c r="AC101"/>
      <c r="AD101" s="57"/>
      <c r="AE101" s="393"/>
      <c r="AF101" s="393"/>
      <c r="AG101"/>
      <c r="AH101"/>
      <c r="AI101" s="394"/>
      <c r="AJ101" s="394"/>
      <c r="AK101" s="394"/>
      <c r="AL101" s="2"/>
      <c r="AM101" s="2"/>
      <c r="AN101"/>
      <c r="AO101"/>
      <c r="AP101" s="394"/>
      <c r="AQ101" s="394"/>
      <c r="AR101" s="175"/>
      <c r="AS101" s="2"/>
      <c r="AT101" s="2"/>
      <c r="AU101"/>
      <c r="AV101" s="2"/>
      <c r="AW101" s="2"/>
      <c r="AX101" s="2"/>
      <c r="AY101" s="2"/>
      <c r="AZ101" s="2"/>
      <c r="BA101" s="2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</row>
    <row r="102" spans="1:99" s="380" customFormat="1" x14ac:dyDescent="0.3">
      <c r="A102"/>
      <c r="B102" s="2"/>
      <c r="C102" s="2"/>
      <c r="D102" s="2"/>
      <c r="E102" s="279"/>
      <c r="F102" s="279"/>
      <c r="G102" s="279"/>
      <c r="H102" s="431"/>
      <c r="L102" s="391"/>
      <c r="R102" s="391"/>
      <c r="T102" s="392"/>
      <c r="U102" s="3"/>
      <c r="V102" s="3"/>
      <c r="W102" s="3"/>
      <c r="X102" s="57"/>
      <c r="Y102" s="1"/>
      <c r="Z102"/>
      <c r="AA102"/>
      <c r="AB102"/>
      <c r="AC102"/>
      <c r="AD102" s="57"/>
      <c r="AE102" s="393"/>
      <c r="AF102" s="393"/>
      <c r="AG102"/>
      <c r="AH102"/>
      <c r="AI102" s="394"/>
      <c r="AJ102" s="394"/>
      <c r="AK102" s="394"/>
      <c r="AL102" s="2"/>
      <c r="AM102" s="2"/>
      <c r="AN102"/>
      <c r="AO102"/>
      <c r="AP102" s="394"/>
      <c r="AQ102" s="394"/>
      <c r="AR102" s="175"/>
      <c r="AS102" s="2"/>
      <c r="AT102" s="2"/>
      <c r="AU102"/>
      <c r="AV102" s="2"/>
      <c r="AW102" s="2"/>
      <c r="AX102" s="2"/>
      <c r="AY102" s="2"/>
      <c r="AZ102" s="2"/>
      <c r="BA102" s="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</row>
    <row r="103" spans="1:99" s="380" customFormat="1" x14ac:dyDescent="0.3">
      <c r="A103"/>
      <c r="B103" s="2"/>
      <c r="C103" s="2"/>
      <c r="D103" s="2"/>
      <c r="E103" s="279"/>
      <c r="F103" s="279"/>
      <c r="G103" s="279"/>
      <c r="H103" s="431"/>
      <c r="L103" s="391"/>
      <c r="R103" s="391"/>
      <c r="T103" s="392"/>
      <c r="U103" s="3"/>
      <c r="V103" s="3"/>
      <c r="W103" s="3"/>
      <c r="X103" s="57"/>
      <c r="Y103" s="1"/>
      <c r="Z103"/>
      <c r="AA103"/>
      <c r="AB103"/>
      <c r="AC103"/>
      <c r="AD103" s="57"/>
      <c r="AE103" s="393"/>
      <c r="AF103" s="393"/>
      <c r="AG103"/>
      <c r="AH103"/>
      <c r="AI103" s="394"/>
      <c r="AJ103" s="394"/>
      <c r="AK103" s="394"/>
      <c r="AL103" s="2"/>
      <c r="AM103" s="2"/>
      <c r="AN103"/>
      <c r="AO103"/>
      <c r="AP103" s="394"/>
      <c r="AQ103" s="394"/>
      <c r="AR103" s="175"/>
      <c r="AS103" s="2"/>
      <c r="AT103" s="2"/>
      <c r="AU103"/>
      <c r="AV103" s="2"/>
      <c r="AW103" s="2"/>
      <c r="AX103" s="2"/>
      <c r="AY103" s="2"/>
      <c r="AZ103" s="2"/>
      <c r="BA103" s="2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</row>
    <row r="104" spans="1:99" s="380" customFormat="1" x14ac:dyDescent="0.3">
      <c r="A104"/>
      <c r="B104" s="2"/>
      <c r="C104" s="2"/>
      <c r="D104" s="2"/>
      <c r="E104" s="279"/>
      <c r="F104" s="279"/>
      <c r="G104" s="279"/>
      <c r="H104" s="431"/>
      <c r="L104" s="391"/>
      <c r="R104" s="391"/>
      <c r="T104" s="392"/>
      <c r="U104" s="3"/>
      <c r="V104" s="3"/>
      <c r="W104" s="3"/>
      <c r="X104" s="57"/>
      <c r="Y104" s="1"/>
      <c r="Z104"/>
      <c r="AA104"/>
      <c r="AB104"/>
      <c r="AC104"/>
      <c r="AD104" s="57"/>
      <c r="AE104" s="393"/>
      <c r="AF104" s="393"/>
      <c r="AG104"/>
      <c r="AH104"/>
      <c r="AI104" s="394"/>
      <c r="AJ104" s="394"/>
      <c r="AK104" s="394"/>
      <c r="AL104" s="2"/>
      <c r="AM104" s="2"/>
      <c r="AN104"/>
      <c r="AO104"/>
      <c r="AP104" s="394"/>
      <c r="AQ104" s="394"/>
      <c r="AR104" s="175"/>
      <c r="AS104" s="2"/>
      <c r="AT104" s="2"/>
      <c r="AU104"/>
      <c r="AV104" s="2"/>
      <c r="AW104" s="2"/>
      <c r="AX104" s="2"/>
      <c r="AY104" s="2"/>
      <c r="AZ104" s="2"/>
      <c r="BA104" s="2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</row>
    <row r="105" spans="1:99" s="380" customFormat="1" x14ac:dyDescent="0.3">
      <c r="A105"/>
      <c r="B105" s="2"/>
      <c r="C105" s="2"/>
      <c r="D105" s="2"/>
      <c r="E105" s="279"/>
      <c r="F105" s="279"/>
      <c r="G105" s="279"/>
      <c r="H105" s="431"/>
      <c r="L105" s="391"/>
      <c r="R105" s="391"/>
      <c r="T105" s="392"/>
      <c r="U105" s="3"/>
      <c r="V105" s="3"/>
      <c r="W105" s="3"/>
      <c r="X105" s="57"/>
      <c r="Y105" s="1"/>
      <c r="Z105"/>
      <c r="AA105"/>
      <c r="AB105"/>
      <c r="AC105"/>
      <c r="AD105" s="57"/>
      <c r="AE105" s="393"/>
      <c r="AF105" s="393"/>
      <c r="AG105"/>
      <c r="AH105"/>
      <c r="AI105" s="394"/>
      <c r="AJ105" s="394"/>
      <c r="AK105" s="394"/>
      <c r="AL105" s="2"/>
      <c r="AM105" s="2"/>
      <c r="AN105"/>
      <c r="AO105"/>
      <c r="AP105" s="394"/>
      <c r="AQ105" s="394"/>
      <c r="AR105" s="175"/>
      <c r="AS105" s="2"/>
      <c r="AT105" s="2"/>
      <c r="AU105"/>
      <c r="AV105" s="2"/>
      <c r="AW105" s="2"/>
      <c r="AX105" s="2"/>
      <c r="AY105" s="2"/>
      <c r="AZ105" s="2"/>
      <c r="BA105" s="2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</row>
    <row r="106" spans="1:99" s="380" customFormat="1" x14ac:dyDescent="0.3">
      <c r="A106"/>
      <c r="B106" s="2"/>
      <c r="C106" s="2"/>
      <c r="D106" s="2"/>
      <c r="E106" s="279"/>
      <c r="F106" s="279"/>
      <c r="G106" s="279"/>
      <c r="H106" s="431"/>
      <c r="L106" s="391"/>
      <c r="R106" s="391"/>
      <c r="T106" s="392"/>
      <c r="U106" s="3"/>
      <c r="V106" s="3"/>
      <c r="W106" s="3"/>
      <c r="X106" s="57"/>
      <c r="Y106" s="1"/>
      <c r="Z106"/>
      <c r="AA106"/>
      <c r="AB106"/>
      <c r="AC106"/>
      <c r="AD106" s="57"/>
      <c r="AE106" s="393"/>
      <c r="AF106" s="393"/>
      <c r="AG106"/>
      <c r="AH106"/>
      <c r="AI106" s="394"/>
      <c r="AJ106" s="394"/>
      <c r="AK106" s="394"/>
      <c r="AL106" s="2"/>
      <c r="AM106" s="2"/>
      <c r="AN106"/>
      <c r="AO106"/>
      <c r="AP106" s="394"/>
      <c r="AQ106" s="394"/>
      <c r="AR106" s="175"/>
      <c r="AS106" s="2"/>
      <c r="AT106" s="2"/>
      <c r="AU106"/>
      <c r="AV106" s="2"/>
      <c r="AW106" s="2"/>
      <c r="AX106" s="2"/>
      <c r="AY106" s="2"/>
      <c r="AZ106" s="2"/>
      <c r="BA106" s="2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</row>
    <row r="107" spans="1:99" s="380" customFormat="1" x14ac:dyDescent="0.3">
      <c r="A107"/>
      <c r="B107" s="2"/>
      <c r="C107" s="2"/>
      <c r="D107" s="2"/>
      <c r="E107" s="279"/>
      <c r="F107" s="279"/>
      <c r="G107" s="279"/>
      <c r="H107" s="431"/>
      <c r="L107" s="391"/>
      <c r="R107" s="391"/>
      <c r="T107" s="392"/>
      <c r="U107" s="3"/>
      <c r="V107" s="3"/>
      <c r="W107" s="3"/>
      <c r="X107" s="57"/>
      <c r="Y107" s="1"/>
      <c r="Z107"/>
      <c r="AA107"/>
      <c r="AB107"/>
      <c r="AC107"/>
      <c r="AD107" s="57"/>
      <c r="AE107" s="393"/>
      <c r="AF107" s="393"/>
      <c r="AG107"/>
      <c r="AH107"/>
      <c r="AI107" s="394"/>
      <c r="AJ107" s="394"/>
      <c r="AK107" s="394"/>
      <c r="AL107" s="2"/>
      <c r="AM107" s="2"/>
      <c r="AN107"/>
      <c r="AO107"/>
      <c r="AP107" s="394"/>
      <c r="AQ107" s="394"/>
      <c r="AR107" s="175"/>
      <c r="AS107" s="2"/>
      <c r="AT107" s="2"/>
      <c r="AU107"/>
      <c r="AV107" s="2"/>
      <c r="AW107" s="2"/>
      <c r="AX107" s="2"/>
      <c r="AY107" s="2"/>
      <c r="AZ107" s="2"/>
      <c r="BA107" s="2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</row>
    <row r="108" spans="1:99" s="380" customFormat="1" x14ac:dyDescent="0.3">
      <c r="A108"/>
      <c r="B108" s="2"/>
      <c r="C108" s="2"/>
      <c r="D108" s="2"/>
      <c r="E108" s="279"/>
      <c r="F108" s="279"/>
      <c r="G108" s="279"/>
      <c r="H108" s="431"/>
      <c r="L108" s="391"/>
      <c r="R108" s="391"/>
      <c r="T108" s="392"/>
      <c r="U108" s="3"/>
      <c r="V108" s="3"/>
      <c r="W108" s="3"/>
      <c r="X108" s="57"/>
      <c r="Y108" s="1"/>
      <c r="Z108"/>
      <c r="AA108"/>
      <c r="AB108"/>
      <c r="AC108"/>
      <c r="AD108" s="57"/>
      <c r="AE108" s="393"/>
      <c r="AF108" s="393"/>
      <c r="AG108"/>
      <c r="AH108"/>
      <c r="AI108" s="394"/>
      <c r="AJ108" s="394"/>
      <c r="AK108" s="394"/>
      <c r="AL108" s="2"/>
      <c r="AM108" s="2"/>
      <c r="AN108"/>
      <c r="AO108"/>
      <c r="AP108" s="394"/>
      <c r="AQ108" s="394"/>
      <c r="AR108" s="175"/>
      <c r="AS108" s="2"/>
      <c r="AT108" s="2"/>
      <c r="AU108"/>
      <c r="AV108" s="2"/>
      <c r="AW108" s="2"/>
      <c r="AX108" s="2"/>
      <c r="AY108" s="2"/>
      <c r="AZ108" s="2"/>
      <c r="BA108" s="2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</row>
    <row r="109" spans="1:99" s="380" customFormat="1" x14ac:dyDescent="0.3">
      <c r="A109"/>
      <c r="B109" s="2"/>
      <c r="C109" s="2"/>
      <c r="D109" s="2"/>
      <c r="E109" s="279"/>
      <c r="F109" s="279"/>
      <c r="G109" s="279"/>
      <c r="H109" s="431"/>
      <c r="L109" s="391"/>
      <c r="R109" s="391"/>
      <c r="T109" s="392"/>
      <c r="U109" s="3"/>
      <c r="V109" s="3"/>
      <c r="W109" s="3"/>
      <c r="X109" s="57"/>
      <c r="Y109" s="1"/>
      <c r="Z109"/>
      <c r="AA109"/>
      <c r="AB109"/>
      <c r="AC109"/>
      <c r="AD109" s="57"/>
      <c r="AE109" s="393"/>
      <c r="AF109" s="393"/>
      <c r="AG109"/>
      <c r="AH109"/>
      <c r="AI109" s="394"/>
      <c r="AJ109" s="394"/>
      <c r="AK109" s="394"/>
      <c r="AL109" s="2"/>
      <c r="AM109" s="2"/>
      <c r="AN109"/>
      <c r="AO109"/>
      <c r="AP109" s="394"/>
      <c r="AQ109" s="394"/>
      <c r="AR109" s="175"/>
      <c r="AS109" s="2"/>
      <c r="AT109" s="2"/>
      <c r="AU109"/>
      <c r="AV109" s="2"/>
      <c r="AW109" s="2"/>
      <c r="AX109" s="2"/>
      <c r="AY109" s="2"/>
      <c r="AZ109" s="2"/>
      <c r="BA109" s="2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</row>
    <row r="110" spans="1:99" s="380" customFormat="1" x14ac:dyDescent="0.3">
      <c r="A110"/>
      <c r="B110" s="2"/>
      <c r="C110" s="2"/>
      <c r="D110" s="2"/>
      <c r="E110" s="279"/>
      <c r="F110" s="279"/>
      <c r="G110" s="279"/>
      <c r="H110" s="431"/>
      <c r="L110" s="391"/>
      <c r="R110" s="391"/>
      <c r="T110" s="392"/>
      <c r="U110" s="3"/>
      <c r="V110" s="3"/>
      <c r="W110" s="3"/>
      <c r="X110" s="57"/>
      <c r="Y110" s="1"/>
      <c r="Z110"/>
      <c r="AA110"/>
      <c r="AB110"/>
      <c r="AC110"/>
      <c r="AD110" s="57"/>
      <c r="AE110" s="393"/>
      <c r="AF110" s="393"/>
      <c r="AG110"/>
      <c r="AH110"/>
      <c r="AI110" s="394"/>
      <c r="AJ110" s="394"/>
      <c r="AK110" s="394"/>
      <c r="AL110" s="2"/>
      <c r="AM110" s="2"/>
      <c r="AN110"/>
      <c r="AO110"/>
      <c r="AP110" s="394"/>
      <c r="AQ110" s="394"/>
      <c r="AR110" s="175"/>
      <c r="AS110" s="2"/>
      <c r="AT110" s="2"/>
      <c r="AU110"/>
      <c r="AV110" s="2"/>
      <c r="AW110" s="2"/>
      <c r="AX110" s="2"/>
      <c r="AY110" s="2"/>
      <c r="AZ110" s="2"/>
      <c r="BA110" s="2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</row>
    <row r="111" spans="1:99" s="380" customFormat="1" x14ac:dyDescent="0.3">
      <c r="A111"/>
      <c r="B111" s="2"/>
      <c r="C111" s="2"/>
      <c r="D111" s="2"/>
      <c r="E111" s="279"/>
      <c r="F111" s="279"/>
      <c r="G111" s="279"/>
      <c r="H111" s="431"/>
      <c r="L111" s="391"/>
      <c r="R111" s="391"/>
      <c r="T111" s="392"/>
      <c r="U111" s="3"/>
      <c r="V111" s="3"/>
      <c r="W111" s="3"/>
      <c r="X111" s="57"/>
      <c r="Y111" s="1"/>
      <c r="Z111"/>
      <c r="AA111"/>
      <c r="AB111"/>
      <c r="AC111"/>
      <c r="AD111" s="57"/>
      <c r="AE111" s="393"/>
      <c r="AF111" s="393"/>
      <c r="AG111"/>
      <c r="AH111"/>
      <c r="AI111" s="394"/>
      <c r="AJ111" s="394"/>
      <c r="AK111" s="394"/>
      <c r="AL111" s="2"/>
      <c r="AM111" s="2"/>
      <c r="AN111"/>
      <c r="AO111"/>
      <c r="AP111" s="394"/>
      <c r="AQ111" s="394"/>
      <c r="AR111" s="175"/>
      <c r="AS111" s="2"/>
      <c r="AT111" s="2"/>
      <c r="AU111"/>
      <c r="AV111" s="2"/>
      <c r="AW111" s="2"/>
      <c r="AX111" s="2"/>
      <c r="AY111" s="2"/>
      <c r="AZ111" s="2"/>
      <c r="BA111" s="2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</row>
    <row r="112" spans="1:99" s="380" customFormat="1" x14ac:dyDescent="0.3">
      <c r="A112"/>
      <c r="B112" s="2"/>
      <c r="C112" s="2"/>
      <c r="D112" s="2"/>
      <c r="E112" s="279"/>
      <c r="F112" s="279"/>
      <c r="G112" s="279"/>
      <c r="H112" s="431"/>
      <c r="L112" s="391"/>
      <c r="R112" s="391"/>
      <c r="T112" s="392"/>
      <c r="U112" s="3"/>
      <c r="V112" s="3"/>
      <c r="W112" s="3"/>
      <c r="X112" s="57"/>
      <c r="Y112" s="1"/>
      <c r="Z112"/>
      <c r="AA112"/>
      <c r="AB112"/>
      <c r="AC112"/>
      <c r="AD112" s="57"/>
      <c r="AE112" s="393"/>
      <c r="AF112" s="393"/>
      <c r="AG112"/>
      <c r="AH112"/>
      <c r="AI112" s="394"/>
      <c r="AJ112" s="394"/>
      <c r="AK112" s="394"/>
      <c r="AL112" s="2"/>
      <c r="AM112" s="2"/>
      <c r="AN112"/>
      <c r="AO112"/>
      <c r="AP112" s="394"/>
      <c r="AQ112" s="394"/>
      <c r="AR112" s="175"/>
      <c r="AS112" s="2"/>
      <c r="AT112" s="2"/>
      <c r="AU112"/>
      <c r="AV112" s="2"/>
      <c r="AW112" s="2"/>
      <c r="AX112" s="2"/>
      <c r="AY112" s="2"/>
      <c r="AZ112" s="2"/>
      <c r="BA112" s="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</row>
    <row r="113" spans="1:99" s="380" customFormat="1" x14ac:dyDescent="0.3">
      <c r="A113"/>
      <c r="B113" s="2"/>
      <c r="C113" s="2"/>
      <c r="D113" s="2"/>
      <c r="E113" s="279"/>
      <c r="F113" s="279"/>
      <c r="G113" s="279"/>
      <c r="H113" s="431"/>
      <c r="L113" s="391"/>
      <c r="R113" s="391"/>
      <c r="T113" s="392"/>
      <c r="U113" s="3"/>
      <c r="V113" s="3"/>
      <c r="W113" s="3"/>
      <c r="X113" s="57"/>
      <c r="Y113" s="1"/>
      <c r="Z113"/>
      <c r="AA113"/>
      <c r="AB113"/>
      <c r="AC113"/>
      <c r="AD113" s="57"/>
      <c r="AE113" s="393"/>
      <c r="AF113" s="393"/>
      <c r="AG113"/>
      <c r="AH113"/>
      <c r="AI113" s="394"/>
      <c r="AJ113" s="394"/>
      <c r="AK113" s="394"/>
      <c r="AL113" s="2"/>
      <c r="AM113" s="2"/>
      <c r="AN113"/>
      <c r="AO113"/>
      <c r="AP113" s="394"/>
      <c r="AQ113" s="394"/>
      <c r="AR113" s="175"/>
      <c r="AS113" s="2"/>
      <c r="AT113" s="2"/>
      <c r="AU113"/>
      <c r="AV113" s="2"/>
      <c r="AW113" s="2"/>
      <c r="AX113" s="2"/>
      <c r="AY113" s="2"/>
      <c r="AZ113" s="2"/>
      <c r="BA113" s="2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</row>
    <row r="114" spans="1:99" s="380" customFormat="1" x14ac:dyDescent="0.3">
      <c r="A114"/>
      <c r="B114" s="2"/>
      <c r="C114" s="2"/>
      <c r="D114" s="2"/>
      <c r="E114" s="279"/>
      <c r="F114" s="279"/>
      <c r="G114" s="279"/>
      <c r="H114" s="431"/>
      <c r="L114" s="391"/>
      <c r="R114" s="391"/>
      <c r="T114" s="392"/>
      <c r="U114" s="3"/>
      <c r="V114" s="3"/>
      <c r="W114" s="3"/>
      <c r="X114" s="57"/>
      <c r="Y114" s="1"/>
      <c r="Z114"/>
      <c r="AA114"/>
      <c r="AB114"/>
      <c r="AC114"/>
      <c r="AD114" s="57"/>
      <c r="AE114" s="393"/>
      <c r="AF114" s="393"/>
      <c r="AG114"/>
      <c r="AH114"/>
      <c r="AI114" s="394"/>
      <c r="AJ114" s="394"/>
      <c r="AK114" s="394"/>
      <c r="AL114" s="2"/>
      <c r="AM114" s="2"/>
      <c r="AN114"/>
      <c r="AO114"/>
      <c r="AP114" s="394"/>
      <c r="AQ114" s="394"/>
      <c r="AR114" s="175"/>
      <c r="AS114" s="2"/>
      <c r="AT114" s="2"/>
      <c r="AU114"/>
      <c r="AV114" s="2"/>
      <c r="AW114" s="2"/>
      <c r="AX114" s="2"/>
      <c r="AY114" s="2"/>
      <c r="AZ114" s="2"/>
      <c r="BA114" s="2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</row>
    <row r="115" spans="1:99" s="380" customFormat="1" x14ac:dyDescent="0.3">
      <c r="A115"/>
      <c r="B115" s="2"/>
      <c r="C115" s="2"/>
      <c r="D115" s="2"/>
      <c r="E115" s="279"/>
      <c r="F115" s="279"/>
      <c r="G115" s="279"/>
      <c r="H115" s="431"/>
      <c r="L115" s="391"/>
      <c r="R115" s="391"/>
      <c r="T115" s="392"/>
      <c r="U115" s="3"/>
      <c r="V115" s="3"/>
      <c r="W115" s="3"/>
      <c r="X115" s="57"/>
      <c r="Y115" s="1"/>
      <c r="Z115"/>
      <c r="AA115"/>
      <c r="AB115"/>
      <c r="AC115"/>
      <c r="AD115" s="57"/>
      <c r="AE115" s="393"/>
      <c r="AF115" s="393"/>
      <c r="AG115"/>
      <c r="AH115"/>
      <c r="AI115" s="394"/>
      <c r="AJ115" s="394"/>
      <c r="AK115" s="394"/>
      <c r="AL115" s="2"/>
      <c r="AM115" s="2"/>
      <c r="AN115"/>
      <c r="AO115"/>
      <c r="AP115" s="394"/>
      <c r="AQ115" s="394"/>
      <c r="AR115" s="175"/>
      <c r="AS115" s="2"/>
      <c r="AT115" s="2"/>
      <c r="AU115"/>
      <c r="AV115" s="2"/>
      <c r="AW115" s="2"/>
      <c r="AX115" s="2"/>
      <c r="AY115" s="2"/>
      <c r="AZ115" s="2"/>
      <c r="BA115" s="2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</row>
    <row r="116" spans="1:99" s="380" customFormat="1" x14ac:dyDescent="0.3">
      <c r="A116"/>
      <c r="B116" s="2"/>
      <c r="C116" s="2"/>
      <c r="D116" s="2"/>
      <c r="E116" s="279"/>
      <c r="F116" s="279"/>
      <c r="G116" s="279"/>
      <c r="H116" s="431"/>
      <c r="L116" s="391"/>
      <c r="R116" s="391"/>
      <c r="T116" s="392"/>
      <c r="U116" s="3"/>
      <c r="V116" s="3"/>
      <c r="W116" s="3"/>
      <c r="X116" s="57"/>
      <c r="Y116" s="1"/>
      <c r="Z116"/>
      <c r="AA116"/>
      <c r="AB116"/>
      <c r="AC116"/>
      <c r="AD116" s="57"/>
      <c r="AE116" s="393"/>
      <c r="AF116" s="393"/>
      <c r="AG116"/>
      <c r="AH116"/>
      <c r="AI116" s="394"/>
      <c r="AJ116" s="394"/>
      <c r="AK116" s="394"/>
      <c r="AL116" s="2"/>
      <c r="AM116" s="2"/>
      <c r="AN116"/>
      <c r="AO116"/>
      <c r="AP116" s="394"/>
      <c r="AQ116" s="394"/>
      <c r="AR116" s="175"/>
      <c r="AS116" s="2"/>
      <c r="AT116" s="2"/>
      <c r="AU116"/>
      <c r="AV116" s="2"/>
      <c r="AW116" s="2"/>
      <c r="AX116" s="2"/>
      <c r="AY116" s="2"/>
      <c r="AZ116" s="2"/>
      <c r="BA116" s="2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</row>
    <row r="117" spans="1:99" s="380" customFormat="1" x14ac:dyDescent="0.3">
      <c r="A117"/>
      <c r="B117" s="2"/>
      <c r="C117" s="2"/>
      <c r="D117" s="2"/>
      <c r="E117" s="279"/>
      <c r="F117" s="279"/>
      <c r="G117" s="279"/>
      <c r="H117" s="431"/>
      <c r="L117" s="391"/>
      <c r="R117" s="391"/>
      <c r="T117" s="392"/>
      <c r="U117" s="3"/>
      <c r="V117" s="3"/>
      <c r="W117" s="3"/>
      <c r="X117" s="57"/>
      <c r="Y117" s="1"/>
      <c r="Z117"/>
      <c r="AA117"/>
      <c r="AB117"/>
      <c r="AC117"/>
      <c r="AD117" s="57"/>
      <c r="AE117" s="393"/>
      <c r="AF117" s="393"/>
      <c r="AG117"/>
      <c r="AH117"/>
      <c r="AI117" s="394"/>
      <c r="AJ117" s="394"/>
      <c r="AK117" s="394"/>
      <c r="AL117" s="2"/>
      <c r="AM117" s="2"/>
      <c r="AN117"/>
      <c r="AO117"/>
      <c r="AP117" s="394"/>
      <c r="AQ117" s="394"/>
      <c r="AR117" s="175"/>
      <c r="AS117" s="2"/>
      <c r="AT117" s="2"/>
      <c r="AU117"/>
      <c r="AV117" s="2"/>
      <c r="AW117" s="2"/>
      <c r="AX117" s="2"/>
      <c r="AY117" s="2"/>
      <c r="AZ117" s="2"/>
      <c r="BA117" s="2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</row>
    <row r="118" spans="1:99" s="380" customFormat="1" x14ac:dyDescent="0.3">
      <c r="A118"/>
      <c r="B118" s="2"/>
      <c r="C118" s="2"/>
      <c r="D118" s="2"/>
      <c r="E118" s="279"/>
      <c r="F118" s="279"/>
      <c r="G118" s="279"/>
      <c r="H118" s="431"/>
      <c r="L118" s="391"/>
      <c r="R118" s="391"/>
      <c r="T118" s="392"/>
      <c r="U118" s="3"/>
      <c r="V118" s="3"/>
      <c r="W118" s="3"/>
      <c r="X118" s="57"/>
      <c r="Y118" s="1"/>
      <c r="Z118"/>
      <c r="AA118"/>
      <c r="AB118"/>
      <c r="AC118"/>
      <c r="AD118" s="57"/>
      <c r="AE118" s="393"/>
      <c r="AF118" s="393"/>
      <c r="AG118"/>
      <c r="AH118"/>
      <c r="AI118" s="394"/>
      <c r="AJ118" s="394"/>
      <c r="AK118" s="394"/>
      <c r="AL118" s="2"/>
      <c r="AM118" s="2"/>
      <c r="AN118"/>
      <c r="AO118"/>
      <c r="AP118" s="394"/>
      <c r="AQ118" s="394"/>
      <c r="AR118" s="175"/>
      <c r="AS118" s="2"/>
      <c r="AT118" s="2"/>
      <c r="AU118"/>
      <c r="AV118" s="2"/>
      <c r="AW118" s="2"/>
      <c r="AX118" s="2"/>
      <c r="AY118" s="2"/>
      <c r="AZ118" s="2"/>
      <c r="BA118" s="2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</row>
    <row r="119" spans="1:99" s="380" customFormat="1" x14ac:dyDescent="0.3">
      <c r="A119"/>
      <c r="B119" s="2"/>
      <c r="C119" s="2"/>
      <c r="D119" s="2"/>
      <c r="E119" s="279"/>
      <c r="F119" s="279"/>
      <c r="G119" s="279"/>
      <c r="H119" s="431"/>
      <c r="L119" s="391"/>
      <c r="R119" s="391"/>
      <c r="T119" s="392"/>
      <c r="U119" s="3"/>
      <c r="V119" s="3"/>
      <c r="W119" s="3"/>
      <c r="X119" s="57"/>
      <c r="Y119" s="1"/>
      <c r="Z119"/>
      <c r="AA119"/>
      <c r="AB119"/>
      <c r="AC119"/>
      <c r="AD119" s="57"/>
      <c r="AE119" s="393"/>
      <c r="AF119" s="393"/>
      <c r="AG119"/>
      <c r="AH119"/>
      <c r="AI119" s="394"/>
      <c r="AJ119" s="394"/>
      <c r="AK119" s="394"/>
      <c r="AL119" s="2"/>
      <c r="AM119" s="2"/>
      <c r="AN119"/>
      <c r="AO119"/>
      <c r="AP119" s="394"/>
      <c r="AQ119" s="394"/>
      <c r="AR119" s="175"/>
      <c r="AS119" s="2"/>
      <c r="AT119" s="2"/>
      <c r="AU119"/>
      <c r="AV119" s="2"/>
      <c r="AW119" s="2"/>
      <c r="AX119" s="2"/>
      <c r="AY119" s="2"/>
      <c r="AZ119" s="2"/>
      <c r="BA119" s="2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</row>
    <row r="120" spans="1:99" s="380" customFormat="1" x14ac:dyDescent="0.3">
      <c r="A120"/>
      <c r="B120" s="2"/>
      <c r="C120" s="2"/>
      <c r="D120" s="2"/>
      <c r="E120" s="279"/>
      <c r="F120" s="279"/>
      <c r="G120" s="279"/>
      <c r="H120" s="431"/>
      <c r="L120" s="391"/>
      <c r="R120" s="391"/>
      <c r="T120" s="392"/>
      <c r="U120" s="3"/>
      <c r="V120" s="3"/>
      <c r="W120" s="3"/>
      <c r="X120" s="57"/>
      <c r="Y120" s="1"/>
      <c r="Z120"/>
      <c r="AA120"/>
      <c r="AB120"/>
      <c r="AC120"/>
      <c r="AD120" s="57"/>
      <c r="AE120" s="393"/>
      <c r="AF120" s="393"/>
      <c r="AG120"/>
      <c r="AH120"/>
      <c r="AI120" s="394"/>
      <c r="AJ120" s="394"/>
      <c r="AK120" s="394"/>
      <c r="AL120" s="2"/>
      <c r="AM120" s="2"/>
      <c r="AN120"/>
      <c r="AO120"/>
      <c r="AP120" s="394"/>
      <c r="AQ120" s="394"/>
      <c r="AR120" s="175"/>
      <c r="AS120" s="2"/>
      <c r="AT120" s="2"/>
      <c r="AU120"/>
      <c r="AV120" s="2"/>
      <c r="AW120" s="2"/>
      <c r="AX120" s="2"/>
      <c r="AY120" s="2"/>
      <c r="AZ120" s="2"/>
      <c r="BA120" s="2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</row>
    <row r="121" spans="1:99" s="380" customFormat="1" x14ac:dyDescent="0.3">
      <c r="A121"/>
      <c r="B121" s="2"/>
      <c r="C121" s="2"/>
      <c r="D121" s="2"/>
      <c r="E121" s="279"/>
      <c r="F121" s="279"/>
      <c r="G121" s="279"/>
      <c r="H121" s="431"/>
      <c r="L121" s="391"/>
      <c r="R121" s="391"/>
      <c r="T121" s="392"/>
      <c r="U121" s="3"/>
      <c r="V121" s="3"/>
      <c r="W121" s="3"/>
      <c r="X121" s="57"/>
      <c r="Y121" s="1"/>
      <c r="Z121"/>
      <c r="AA121"/>
      <c r="AB121"/>
      <c r="AC121"/>
      <c r="AD121" s="57"/>
      <c r="AE121" s="393"/>
      <c r="AF121" s="393"/>
      <c r="AG121"/>
      <c r="AH121"/>
      <c r="AI121" s="394"/>
      <c r="AJ121" s="394"/>
      <c r="AK121" s="394"/>
      <c r="AL121" s="2"/>
      <c r="AM121" s="2"/>
      <c r="AN121"/>
      <c r="AO121"/>
      <c r="AP121" s="394"/>
      <c r="AQ121" s="394"/>
      <c r="AR121" s="175"/>
      <c r="AS121" s="2"/>
      <c r="AT121" s="2"/>
      <c r="AU121"/>
      <c r="AV121" s="2"/>
      <c r="AW121" s="2"/>
      <c r="AX121" s="2"/>
      <c r="AY121" s="2"/>
      <c r="AZ121" s="2"/>
      <c r="BA121" s="2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</row>
    <row r="122" spans="1:99" s="380" customFormat="1" x14ac:dyDescent="0.3">
      <c r="A122"/>
      <c r="B122" s="2"/>
      <c r="C122" s="2"/>
      <c r="D122" s="2"/>
      <c r="E122" s="279"/>
      <c r="F122" s="279"/>
      <c r="G122" s="279"/>
      <c r="H122" s="431"/>
      <c r="L122" s="391"/>
      <c r="R122" s="391"/>
      <c r="T122" s="392"/>
      <c r="U122" s="3"/>
      <c r="V122" s="3"/>
      <c r="W122" s="3"/>
      <c r="X122" s="57"/>
      <c r="Y122" s="1"/>
      <c r="Z122"/>
      <c r="AA122"/>
      <c r="AB122"/>
      <c r="AC122"/>
      <c r="AD122" s="57"/>
      <c r="AE122" s="393"/>
      <c r="AF122" s="393"/>
      <c r="AG122"/>
      <c r="AH122"/>
      <c r="AI122" s="394"/>
      <c r="AJ122" s="394"/>
      <c r="AK122" s="394"/>
      <c r="AL122" s="2"/>
      <c r="AM122" s="2"/>
      <c r="AN122"/>
      <c r="AO122"/>
      <c r="AP122" s="394"/>
      <c r="AQ122" s="394"/>
      <c r="AR122" s="175"/>
      <c r="AS122" s="2"/>
      <c r="AT122" s="2"/>
      <c r="AU122"/>
      <c r="AV122" s="2"/>
      <c r="AW122" s="2"/>
      <c r="AX122" s="2"/>
      <c r="AY122" s="2"/>
      <c r="AZ122" s="2"/>
      <c r="BA122" s="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</row>
    <row r="123" spans="1:99" s="380" customFormat="1" x14ac:dyDescent="0.3">
      <c r="A123"/>
      <c r="B123" s="2"/>
      <c r="C123" s="2"/>
      <c r="D123" s="2"/>
      <c r="E123" s="279"/>
      <c r="F123" s="279"/>
      <c r="G123" s="279"/>
      <c r="H123" s="431"/>
      <c r="L123" s="391"/>
      <c r="R123" s="391"/>
      <c r="T123" s="392"/>
      <c r="U123" s="3"/>
      <c r="V123" s="3"/>
      <c r="W123" s="3"/>
      <c r="X123" s="57"/>
      <c r="Y123" s="1"/>
      <c r="Z123"/>
      <c r="AA123"/>
      <c r="AB123"/>
      <c r="AC123"/>
      <c r="AD123" s="57"/>
      <c r="AE123" s="393"/>
      <c r="AF123" s="393"/>
      <c r="AG123"/>
      <c r="AH123"/>
      <c r="AI123" s="394"/>
      <c r="AJ123" s="394"/>
      <c r="AK123" s="394"/>
      <c r="AL123" s="2"/>
      <c r="AM123" s="2"/>
      <c r="AN123"/>
      <c r="AO123"/>
      <c r="AP123" s="394"/>
      <c r="AQ123" s="394"/>
      <c r="AR123" s="175"/>
      <c r="AS123" s="2"/>
      <c r="AT123" s="2"/>
      <c r="AU123"/>
      <c r="AV123" s="2"/>
      <c r="AW123" s="2"/>
      <c r="AX123" s="2"/>
      <c r="AY123" s="2"/>
      <c r="AZ123" s="2"/>
      <c r="BA123" s="2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</row>
    <row r="124" spans="1:99" s="380" customFormat="1" x14ac:dyDescent="0.3">
      <c r="A124"/>
      <c r="B124" s="2"/>
      <c r="C124" s="2"/>
      <c r="D124" s="2"/>
      <c r="E124" s="279"/>
      <c r="F124" s="279"/>
      <c r="G124" s="279"/>
      <c r="H124" s="432"/>
      <c r="L124" s="391"/>
      <c r="R124" s="391"/>
      <c r="T124" s="392"/>
      <c r="U124" s="3"/>
      <c r="V124" s="3"/>
      <c r="W124" s="3"/>
      <c r="X124" s="57"/>
      <c r="Y124" s="1"/>
      <c r="Z124"/>
      <c r="AA124"/>
      <c r="AB124"/>
      <c r="AC124"/>
      <c r="AD124" s="57"/>
      <c r="AE124" s="393"/>
      <c r="AF124" s="393"/>
      <c r="AG124"/>
      <c r="AH124"/>
      <c r="AI124" s="394"/>
      <c r="AJ124" s="394"/>
      <c r="AK124" s="394"/>
      <c r="AL124" s="2"/>
      <c r="AM124" s="2"/>
      <c r="AN124"/>
      <c r="AO124"/>
      <c r="AP124" s="394"/>
      <c r="AQ124" s="394"/>
      <c r="AR124" s="175"/>
      <c r="AS124" s="2"/>
      <c r="AT124" s="2"/>
      <c r="AU124"/>
      <c r="AV124" s="2"/>
      <c r="AW124" s="2"/>
      <c r="AX124" s="2"/>
      <c r="AY124" s="2"/>
      <c r="AZ124" s="2"/>
      <c r="BA124" s="2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</row>
    <row r="125" spans="1:99" s="380" customFormat="1" x14ac:dyDescent="0.3">
      <c r="A125"/>
      <c r="B125" s="2"/>
      <c r="C125" s="2"/>
      <c r="D125" s="2"/>
      <c r="E125" s="279"/>
      <c r="F125" s="279"/>
      <c r="G125" s="279"/>
      <c r="H125" s="432"/>
      <c r="L125" s="391"/>
      <c r="R125" s="391"/>
      <c r="T125" s="392"/>
      <c r="U125" s="3"/>
      <c r="V125" s="3"/>
      <c r="W125" s="3"/>
      <c r="X125" s="57"/>
      <c r="Y125" s="1"/>
      <c r="Z125"/>
      <c r="AA125"/>
      <c r="AB125"/>
      <c r="AC125"/>
      <c r="AD125" s="57"/>
      <c r="AE125" s="393"/>
      <c r="AF125" s="393"/>
      <c r="AG125"/>
      <c r="AH125"/>
      <c r="AI125" s="394"/>
      <c r="AJ125" s="394"/>
      <c r="AK125" s="394"/>
      <c r="AL125" s="2"/>
      <c r="AM125" s="2"/>
      <c r="AN125"/>
      <c r="AO125"/>
      <c r="AP125" s="394"/>
      <c r="AQ125" s="394"/>
      <c r="AR125" s="175"/>
      <c r="AS125" s="2"/>
      <c r="AT125" s="2"/>
      <c r="AU125"/>
      <c r="AV125" s="2"/>
      <c r="AW125" s="2"/>
      <c r="AX125" s="2"/>
      <c r="AY125" s="2"/>
      <c r="AZ125" s="2"/>
      <c r="BA125" s="2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</row>
    <row r="126" spans="1:99" s="380" customFormat="1" x14ac:dyDescent="0.3">
      <c r="A126"/>
      <c r="B126" s="2"/>
      <c r="C126" s="2"/>
      <c r="D126" s="2"/>
      <c r="E126" s="279"/>
      <c r="F126" s="279"/>
      <c r="G126" s="279"/>
      <c r="H126" s="432"/>
      <c r="L126" s="391"/>
      <c r="R126" s="391"/>
      <c r="T126" s="392"/>
      <c r="U126" s="3"/>
      <c r="V126" s="3"/>
      <c r="W126" s="3"/>
      <c r="X126" s="57"/>
      <c r="Y126" s="1"/>
      <c r="Z126"/>
      <c r="AA126"/>
      <c r="AB126"/>
      <c r="AC126"/>
      <c r="AD126" s="57"/>
      <c r="AE126" s="393"/>
      <c r="AF126" s="393"/>
      <c r="AG126"/>
      <c r="AH126"/>
      <c r="AI126" s="394"/>
      <c r="AJ126" s="394"/>
      <c r="AK126" s="394"/>
      <c r="AL126" s="2"/>
      <c r="AM126" s="2"/>
      <c r="AN126"/>
      <c r="AO126"/>
      <c r="AP126" s="394"/>
      <c r="AQ126" s="394"/>
      <c r="AR126" s="175"/>
      <c r="AS126" s="2"/>
      <c r="AT126" s="2"/>
      <c r="AU126"/>
      <c r="AV126" s="2"/>
      <c r="AW126" s="2"/>
      <c r="AX126" s="2"/>
      <c r="AY126" s="2"/>
      <c r="AZ126" s="2"/>
      <c r="BA126" s="2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</row>
    <row r="127" spans="1:99" s="380" customFormat="1" x14ac:dyDescent="0.3">
      <c r="A127"/>
      <c r="B127" s="2"/>
      <c r="C127" s="2"/>
      <c r="D127" s="2"/>
      <c r="E127" s="279"/>
      <c r="F127" s="279"/>
      <c r="G127" s="279"/>
      <c r="H127" s="432"/>
      <c r="L127" s="391"/>
      <c r="R127" s="391"/>
      <c r="T127" s="392"/>
      <c r="U127" s="3"/>
      <c r="V127" s="3"/>
      <c r="W127" s="3"/>
      <c r="X127" s="57"/>
      <c r="Y127" s="1"/>
      <c r="Z127"/>
      <c r="AA127"/>
      <c r="AB127"/>
      <c r="AC127"/>
      <c r="AD127" s="57"/>
      <c r="AE127" s="393"/>
      <c r="AF127" s="393"/>
      <c r="AG127"/>
      <c r="AH127"/>
      <c r="AI127" s="394"/>
      <c r="AJ127" s="394"/>
      <c r="AK127" s="394"/>
      <c r="AL127" s="2"/>
      <c r="AM127" s="2"/>
      <c r="AN127"/>
      <c r="AO127"/>
      <c r="AP127" s="394"/>
      <c r="AQ127" s="394"/>
      <c r="AR127" s="175"/>
      <c r="AS127" s="2"/>
      <c r="AT127" s="2"/>
      <c r="AU127"/>
      <c r="AV127" s="2"/>
      <c r="AW127" s="2"/>
      <c r="AX127" s="2"/>
      <c r="AY127" s="2"/>
      <c r="AZ127" s="2"/>
      <c r="BA127" s="2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</row>
    <row r="128" spans="1:99" s="380" customFormat="1" x14ac:dyDescent="0.3">
      <c r="A128"/>
      <c r="B128" s="2"/>
      <c r="C128" s="2"/>
      <c r="D128" s="2"/>
      <c r="E128" s="279"/>
      <c r="F128" s="279"/>
      <c r="G128" s="279"/>
      <c r="H128" s="432"/>
      <c r="L128" s="391"/>
      <c r="R128" s="391"/>
      <c r="T128" s="392"/>
      <c r="U128" s="3"/>
      <c r="V128" s="3"/>
      <c r="W128" s="3"/>
      <c r="X128" s="57"/>
      <c r="Y128" s="1"/>
      <c r="Z128"/>
      <c r="AA128"/>
      <c r="AB128"/>
      <c r="AC128"/>
      <c r="AD128" s="57"/>
      <c r="AE128" s="393"/>
      <c r="AF128" s="393"/>
      <c r="AG128"/>
      <c r="AH128"/>
      <c r="AI128" s="394"/>
      <c r="AJ128" s="394"/>
      <c r="AK128" s="394"/>
      <c r="AL128" s="2"/>
      <c r="AM128" s="2"/>
      <c r="AN128"/>
      <c r="AO128"/>
      <c r="AP128" s="394"/>
      <c r="AQ128" s="394"/>
      <c r="AR128" s="175"/>
      <c r="AS128" s="2"/>
      <c r="AT128" s="2"/>
      <c r="AU128"/>
      <c r="AV128" s="2"/>
      <c r="AW128" s="2"/>
      <c r="AX128" s="2"/>
      <c r="AY128" s="2"/>
      <c r="AZ128" s="2"/>
      <c r="BA128" s="2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</row>
    <row r="129" spans="1:99" s="380" customFormat="1" x14ac:dyDescent="0.3">
      <c r="A129"/>
      <c r="B129" s="2"/>
      <c r="C129" s="2"/>
      <c r="D129" s="2"/>
      <c r="E129" s="279"/>
      <c r="F129" s="279"/>
      <c r="G129" s="279"/>
      <c r="H129" s="432"/>
      <c r="L129" s="391"/>
      <c r="R129" s="391"/>
      <c r="T129" s="392"/>
      <c r="U129" s="3"/>
      <c r="V129" s="3"/>
      <c r="W129" s="3"/>
      <c r="X129" s="57"/>
      <c r="Y129" s="1"/>
      <c r="Z129"/>
      <c r="AA129"/>
      <c r="AB129"/>
      <c r="AC129"/>
      <c r="AD129" s="57"/>
      <c r="AE129" s="393"/>
      <c r="AF129" s="393"/>
      <c r="AG129"/>
      <c r="AH129"/>
      <c r="AI129" s="394"/>
      <c r="AJ129" s="394"/>
      <c r="AK129" s="394"/>
      <c r="AL129" s="2"/>
      <c r="AM129" s="2"/>
      <c r="AN129"/>
      <c r="AO129"/>
      <c r="AP129" s="394"/>
      <c r="AQ129" s="394"/>
      <c r="AR129" s="175"/>
      <c r="AS129" s="2"/>
      <c r="AT129" s="2"/>
      <c r="AU129"/>
      <c r="AV129" s="2"/>
      <c r="AW129" s="2"/>
      <c r="AX129" s="2"/>
      <c r="AY129" s="2"/>
      <c r="AZ129" s="2"/>
      <c r="BA129" s="2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</row>
    <row r="130" spans="1:99" s="380" customFormat="1" x14ac:dyDescent="0.3">
      <c r="A130"/>
      <c r="B130" s="2"/>
      <c r="C130" s="2"/>
      <c r="D130" s="2"/>
      <c r="E130" s="279"/>
      <c r="F130" s="279"/>
      <c r="G130" s="279"/>
      <c r="H130" s="432"/>
      <c r="L130" s="391"/>
      <c r="R130" s="391"/>
      <c r="T130" s="392"/>
      <c r="U130" s="3"/>
      <c r="V130" s="3"/>
      <c r="W130" s="3"/>
      <c r="X130" s="57"/>
      <c r="Y130" s="1"/>
      <c r="Z130"/>
      <c r="AA130"/>
      <c r="AB130"/>
      <c r="AC130"/>
      <c r="AD130" s="57"/>
      <c r="AE130" s="393"/>
      <c r="AF130" s="393"/>
      <c r="AG130"/>
      <c r="AH130"/>
      <c r="AI130" s="394"/>
      <c r="AJ130" s="394"/>
      <c r="AK130" s="394"/>
      <c r="AL130" s="2"/>
      <c r="AM130" s="2"/>
      <c r="AN130"/>
      <c r="AO130"/>
      <c r="AP130" s="394"/>
      <c r="AQ130" s="394"/>
      <c r="AR130" s="175"/>
      <c r="AS130" s="2"/>
      <c r="AT130" s="2"/>
      <c r="AU130"/>
      <c r="AV130" s="2"/>
      <c r="AW130" s="2"/>
      <c r="AX130" s="2"/>
      <c r="AY130" s="2"/>
      <c r="AZ130" s="2"/>
      <c r="BA130" s="2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</row>
    <row r="131" spans="1:99" s="380" customFormat="1" x14ac:dyDescent="0.3">
      <c r="A131"/>
      <c r="B131" s="2"/>
      <c r="C131" s="2"/>
      <c r="D131" s="2"/>
      <c r="E131" s="279"/>
      <c r="F131" s="279"/>
      <c r="G131" s="279"/>
      <c r="H131" s="432"/>
      <c r="L131" s="391"/>
      <c r="R131" s="391"/>
      <c r="T131" s="392"/>
      <c r="U131" s="3"/>
      <c r="V131" s="3"/>
      <c r="W131" s="3"/>
      <c r="X131" s="57"/>
      <c r="Y131" s="1"/>
      <c r="Z131"/>
      <c r="AA131"/>
      <c r="AB131"/>
      <c r="AC131"/>
      <c r="AD131" s="57"/>
      <c r="AE131" s="393"/>
      <c r="AF131" s="393"/>
      <c r="AG131"/>
      <c r="AH131"/>
      <c r="AI131" s="394"/>
      <c r="AJ131" s="394"/>
      <c r="AK131" s="394"/>
      <c r="AL131" s="2"/>
      <c r="AM131" s="2"/>
      <c r="AN131"/>
      <c r="AO131"/>
      <c r="AP131" s="394"/>
      <c r="AQ131" s="394"/>
      <c r="AR131" s="175"/>
      <c r="AS131" s="2"/>
      <c r="AT131" s="2"/>
      <c r="AU131"/>
      <c r="AV131" s="2"/>
      <c r="AW131" s="2"/>
      <c r="AX131" s="2"/>
      <c r="AY131" s="2"/>
      <c r="AZ131" s="2"/>
      <c r="BA131" s="2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</row>
    <row r="132" spans="1:99" s="380" customFormat="1" x14ac:dyDescent="0.3">
      <c r="A132"/>
      <c r="B132" s="2"/>
      <c r="C132" s="2"/>
      <c r="D132" s="2"/>
      <c r="E132" s="279"/>
      <c r="F132" s="279"/>
      <c r="G132" s="279"/>
      <c r="H132" s="432"/>
      <c r="L132" s="391"/>
      <c r="R132" s="391"/>
      <c r="T132" s="392"/>
      <c r="U132" s="3"/>
      <c r="V132" s="3"/>
      <c r="W132" s="3"/>
      <c r="X132" s="57"/>
      <c r="Y132" s="1"/>
      <c r="Z132"/>
      <c r="AA132"/>
      <c r="AB132"/>
      <c r="AC132"/>
      <c r="AD132" s="57"/>
      <c r="AE132" s="393"/>
      <c r="AF132" s="393"/>
      <c r="AG132"/>
      <c r="AH132"/>
      <c r="AI132" s="394"/>
      <c r="AJ132" s="394"/>
      <c r="AK132" s="394"/>
      <c r="AL132" s="2"/>
      <c r="AM132" s="2"/>
      <c r="AN132"/>
      <c r="AO132"/>
      <c r="AP132" s="394"/>
      <c r="AQ132" s="394"/>
      <c r="AR132" s="175"/>
      <c r="AS132" s="2"/>
      <c r="AT132" s="2"/>
      <c r="AU132"/>
      <c r="AV132" s="2"/>
      <c r="AW132" s="2"/>
      <c r="AX132" s="2"/>
      <c r="AY132" s="2"/>
      <c r="AZ132" s="2"/>
      <c r="BA132" s="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</row>
    <row r="133" spans="1:99" s="380" customFormat="1" x14ac:dyDescent="0.3">
      <c r="A133"/>
      <c r="B133" s="2"/>
      <c r="C133" s="2"/>
      <c r="D133" s="2"/>
      <c r="E133" s="279"/>
      <c r="F133" s="279"/>
      <c r="G133" s="279"/>
      <c r="H133" s="432"/>
      <c r="L133" s="391"/>
      <c r="R133" s="391"/>
      <c r="T133" s="392"/>
      <c r="U133" s="3"/>
      <c r="V133" s="3"/>
      <c r="W133" s="3"/>
      <c r="X133" s="57"/>
      <c r="Y133" s="1"/>
      <c r="Z133"/>
      <c r="AA133"/>
      <c r="AB133"/>
      <c r="AC133"/>
      <c r="AD133" s="57"/>
      <c r="AE133" s="393"/>
      <c r="AF133" s="393"/>
      <c r="AG133"/>
      <c r="AH133"/>
      <c r="AI133" s="394"/>
      <c r="AJ133" s="394"/>
      <c r="AK133" s="394"/>
      <c r="AL133" s="2"/>
      <c r="AM133" s="2"/>
      <c r="AN133"/>
      <c r="AO133"/>
      <c r="AP133" s="394"/>
      <c r="AQ133" s="394"/>
      <c r="AR133" s="175"/>
      <c r="AS133" s="2"/>
      <c r="AT133" s="2"/>
      <c r="AU133"/>
      <c r="AV133" s="2"/>
      <c r="AW133" s="2"/>
      <c r="AX133" s="2"/>
      <c r="AY133" s="2"/>
      <c r="AZ133" s="2"/>
      <c r="BA133" s="2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</row>
    <row r="134" spans="1:99" s="380" customFormat="1" x14ac:dyDescent="0.3">
      <c r="A134"/>
      <c r="B134" s="2"/>
      <c r="C134" s="2"/>
      <c r="D134" s="2"/>
      <c r="E134" s="279"/>
      <c r="F134" s="279"/>
      <c r="G134" s="279"/>
      <c r="H134" s="432"/>
      <c r="L134" s="391"/>
      <c r="R134" s="391"/>
      <c r="T134" s="392"/>
      <c r="U134" s="3"/>
      <c r="V134" s="3"/>
      <c r="W134" s="3"/>
      <c r="X134" s="57"/>
      <c r="Y134" s="1"/>
      <c r="Z134"/>
      <c r="AA134"/>
      <c r="AB134"/>
      <c r="AC134"/>
      <c r="AD134" s="57"/>
      <c r="AE134" s="393"/>
      <c r="AF134" s="393"/>
      <c r="AG134"/>
      <c r="AH134"/>
      <c r="AI134" s="394"/>
      <c r="AJ134" s="394"/>
      <c r="AK134" s="394"/>
      <c r="AL134" s="2"/>
      <c r="AM134" s="2"/>
      <c r="AN134"/>
      <c r="AO134"/>
      <c r="AP134" s="394"/>
      <c r="AQ134" s="394"/>
      <c r="AR134" s="175"/>
      <c r="AS134" s="2"/>
      <c r="AT134" s="2"/>
      <c r="AU134"/>
      <c r="AV134" s="2"/>
      <c r="AW134" s="2"/>
      <c r="AX134" s="2"/>
      <c r="AY134" s="2"/>
      <c r="AZ134" s="2"/>
      <c r="BA134" s="2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</row>
    <row r="135" spans="1:99" s="380" customFormat="1" x14ac:dyDescent="0.3">
      <c r="A135"/>
      <c r="B135" s="2"/>
      <c r="C135" s="2"/>
      <c r="D135" s="2"/>
      <c r="E135" s="279"/>
      <c r="F135" s="279"/>
      <c r="G135" s="279"/>
      <c r="H135" s="432"/>
      <c r="L135" s="391"/>
      <c r="R135" s="391"/>
      <c r="T135" s="392"/>
      <c r="U135" s="3"/>
      <c r="V135" s="3"/>
      <c r="W135" s="3"/>
      <c r="X135" s="57"/>
      <c r="Y135" s="1"/>
      <c r="Z135"/>
      <c r="AA135"/>
      <c r="AB135"/>
      <c r="AC135"/>
      <c r="AD135" s="57"/>
      <c r="AE135" s="393"/>
      <c r="AF135" s="393"/>
      <c r="AG135"/>
      <c r="AH135"/>
      <c r="AI135" s="394"/>
      <c r="AJ135" s="394"/>
      <c r="AK135" s="394"/>
      <c r="AL135" s="2"/>
      <c r="AM135" s="2"/>
      <c r="AN135"/>
      <c r="AO135"/>
      <c r="AP135" s="394"/>
      <c r="AQ135" s="394"/>
      <c r="AR135" s="175"/>
      <c r="AS135" s="2"/>
      <c r="AT135" s="2"/>
      <c r="AU135"/>
      <c r="AV135" s="2"/>
      <c r="AW135" s="2"/>
      <c r="AX135" s="2"/>
      <c r="AY135" s="2"/>
      <c r="AZ135" s="2"/>
      <c r="BA135" s="2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</row>
    <row r="136" spans="1:99" s="380" customFormat="1" x14ac:dyDescent="0.3">
      <c r="A136"/>
      <c r="B136" s="2"/>
      <c r="C136" s="2"/>
      <c r="D136" s="2"/>
      <c r="E136" s="279"/>
      <c r="F136" s="279"/>
      <c r="G136" s="279"/>
      <c r="H136" s="432"/>
      <c r="L136" s="391"/>
      <c r="R136" s="391"/>
      <c r="T136" s="392"/>
      <c r="U136" s="3"/>
      <c r="V136" s="3"/>
      <c r="W136" s="3"/>
      <c r="X136" s="57"/>
      <c r="Y136" s="1"/>
      <c r="Z136"/>
      <c r="AA136"/>
      <c r="AB136"/>
      <c r="AC136"/>
      <c r="AD136" s="57"/>
      <c r="AE136" s="393"/>
      <c r="AF136" s="393"/>
      <c r="AG136"/>
      <c r="AH136"/>
      <c r="AI136" s="394"/>
      <c r="AJ136" s="394"/>
      <c r="AK136" s="394"/>
      <c r="AL136" s="2"/>
      <c r="AM136" s="2"/>
      <c r="AN136"/>
      <c r="AO136"/>
      <c r="AP136" s="394"/>
      <c r="AQ136" s="394"/>
      <c r="AR136" s="175"/>
      <c r="AS136" s="2"/>
      <c r="AT136" s="2"/>
      <c r="AU136"/>
      <c r="AV136" s="2"/>
      <c r="AW136" s="2"/>
      <c r="AX136" s="2"/>
      <c r="AY136" s="2"/>
      <c r="AZ136" s="2"/>
      <c r="BA136" s="2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</row>
    <row r="137" spans="1:99" s="380" customFormat="1" x14ac:dyDescent="0.3">
      <c r="A137"/>
      <c r="B137" s="2"/>
      <c r="C137" s="2"/>
      <c r="D137" s="2"/>
      <c r="E137" s="279"/>
      <c r="F137" s="279"/>
      <c r="G137" s="279"/>
      <c r="H137" s="432"/>
      <c r="L137" s="391"/>
      <c r="R137" s="391"/>
      <c r="T137" s="392"/>
      <c r="U137" s="3"/>
      <c r="V137" s="3"/>
      <c r="W137" s="3"/>
      <c r="X137" s="57"/>
      <c r="Y137" s="1"/>
      <c r="Z137"/>
      <c r="AA137"/>
      <c r="AB137"/>
      <c r="AC137"/>
      <c r="AD137" s="57"/>
      <c r="AE137" s="393"/>
      <c r="AF137" s="393"/>
      <c r="AG137"/>
      <c r="AH137"/>
      <c r="AI137" s="394"/>
      <c r="AJ137" s="394"/>
      <c r="AK137" s="394"/>
      <c r="AL137" s="2"/>
      <c r="AM137" s="2"/>
      <c r="AN137"/>
      <c r="AO137"/>
      <c r="AP137" s="394"/>
      <c r="AQ137" s="394"/>
      <c r="AR137" s="175"/>
      <c r="AS137" s="2"/>
      <c r="AT137" s="2"/>
      <c r="AU137"/>
      <c r="AV137" s="2"/>
      <c r="AW137" s="2"/>
      <c r="AX137" s="2"/>
      <c r="AY137" s="2"/>
      <c r="AZ137" s="2"/>
      <c r="BA137" s="2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</row>
    <row r="138" spans="1:99" s="380" customFormat="1" x14ac:dyDescent="0.3">
      <c r="A138"/>
      <c r="B138" s="2"/>
      <c r="C138" s="2"/>
      <c r="D138" s="2"/>
      <c r="E138" s="279"/>
      <c r="F138" s="279"/>
      <c r="G138" s="279"/>
      <c r="H138" s="432"/>
      <c r="L138" s="391"/>
      <c r="R138" s="391"/>
      <c r="T138" s="392"/>
      <c r="U138" s="3"/>
      <c r="V138" s="3"/>
      <c r="W138" s="3"/>
      <c r="X138" s="57"/>
      <c r="Y138" s="1"/>
      <c r="Z138"/>
      <c r="AA138"/>
      <c r="AB138"/>
      <c r="AC138"/>
      <c r="AD138" s="57"/>
      <c r="AE138" s="393"/>
      <c r="AF138" s="393"/>
      <c r="AG138"/>
      <c r="AH138"/>
      <c r="AI138" s="394"/>
      <c r="AJ138" s="394"/>
      <c r="AK138" s="394"/>
      <c r="AL138" s="2"/>
      <c r="AM138" s="2"/>
      <c r="AN138"/>
      <c r="AO138"/>
      <c r="AP138" s="394"/>
      <c r="AQ138" s="394"/>
      <c r="AR138" s="175"/>
      <c r="AS138" s="2"/>
      <c r="AT138" s="2"/>
      <c r="AU138"/>
      <c r="AV138" s="2"/>
      <c r="AW138" s="2"/>
      <c r="AX138" s="2"/>
      <c r="AY138" s="2"/>
      <c r="AZ138" s="2"/>
      <c r="BA138" s="2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</row>
    <row r="139" spans="1:99" s="380" customFormat="1" x14ac:dyDescent="0.3">
      <c r="A139"/>
      <c r="B139" s="2"/>
      <c r="C139" s="2"/>
      <c r="D139" s="2"/>
      <c r="E139" s="279"/>
      <c r="F139" s="279"/>
      <c r="G139" s="279"/>
      <c r="H139" s="432"/>
      <c r="L139" s="391"/>
      <c r="R139" s="391"/>
      <c r="T139" s="392"/>
      <c r="U139" s="3"/>
      <c r="V139" s="3"/>
      <c r="W139" s="3"/>
      <c r="X139" s="57"/>
      <c r="Y139" s="1"/>
      <c r="Z139"/>
      <c r="AA139"/>
      <c r="AB139"/>
      <c r="AC139"/>
      <c r="AD139" s="57"/>
      <c r="AE139" s="393"/>
      <c r="AF139" s="393"/>
      <c r="AG139"/>
      <c r="AH139"/>
      <c r="AI139" s="394"/>
      <c r="AJ139" s="394"/>
      <c r="AK139" s="394"/>
      <c r="AL139" s="2"/>
      <c r="AM139" s="2"/>
      <c r="AN139"/>
      <c r="AO139"/>
      <c r="AP139" s="394"/>
      <c r="AQ139" s="394"/>
      <c r="AR139" s="175"/>
      <c r="AS139" s="2"/>
      <c r="AT139" s="2"/>
      <c r="AU139"/>
      <c r="AV139" s="2"/>
      <c r="AW139" s="2"/>
      <c r="AX139" s="2"/>
      <c r="AY139" s="2"/>
      <c r="AZ139" s="2"/>
      <c r="BA139" s="2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</row>
    <row r="140" spans="1:99" s="380" customFormat="1" x14ac:dyDescent="0.3">
      <c r="A140"/>
      <c r="B140" s="2"/>
      <c r="C140" s="2"/>
      <c r="D140" s="2"/>
      <c r="E140" s="279"/>
      <c r="F140" s="279"/>
      <c r="G140" s="279"/>
      <c r="H140" s="432"/>
      <c r="L140" s="391"/>
      <c r="R140" s="391"/>
      <c r="T140" s="392"/>
      <c r="U140" s="3"/>
      <c r="V140" s="3"/>
      <c r="W140" s="3"/>
      <c r="X140" s="57"/>
      <c r="Y140" s="1"/>
      <c r="Z140"/>
      <c r="AA140"/>
      <c r="AB140"/>
      <c r="AC140"/>
      <c r="AD140" s="57"/>
      <c r="AE140" s="393"/>
      <c r="AF140" s="393"/>
      <c r="AG140"/>
      <c r="AH140"/>
      <c r="AI140" s="394"/>
      <c r="AJ140" s="394"/>
      <c r="AK140" s="394"/>
      <c r="AL140" s="2"/>
      <c r="AM140" s="2"/>
      <c r="AN140"/>
      <c r="AO140"/>
      <c r="AP140" s="394"/>
      <c r="AQ140" s="394"/>
      <c r="AR140" s="175"/>
      <c r="AS140" s="2"/>
      <c r="AT140" s="2"/>
      <c r="AU140"/>
      <c r="AV140" s="2"/>
      <c r="AW140" s="2"/>
      <c r="AX140" s="2"/>
      <c r="AY140" s="2"/>
      <c r="AZ140" s="2"/>
      <c r="BA140" s="2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</row>
    <row r="141" spans="1:99" s="380" customFormat="1" x14ac:dyDescent="0.3">
      <c r="A141"/>
      <c r="B141" s="2"/>
      <c r="C141" s="2"/>
      <c r="D141" s="2"/>
      <c r="E141" s="279"/>
      <c r="F141" s="279"/>
      <c r="G141" s="279"/>
      <c r="H141" s="432"/>
      <c r="L141" s="391"/>
      <c r="R141" s="391"/>
      <c r="T141" s="392"/>
      <c r="U141" s="3"/>
      <c r="V141" s="3"/>
      <c r="W141" s="3"/>
      <c r="X141" s="57"/>
      <c r="Y141" s="1"/>
      <c r="Z141"/>
      <c r="AA141"/>
      <c r="AB141"/>
      <c r="AC141"/>
      <c r="AD141" s="57"/>
      <c r="AE141" s="393"/>
      <c r="AF141" s="393"/>
      <c r="AG141"/>
      <c r="AH141"/>
      <c r="AI141" s="394"/>
      <c r="AJ141" s="394"/>
      <c r="AK141" s="394"/>
      <c r="AL141" s="2"/>
      <c r="AM141" s="2"/>
      <c r="AN141"/>
      <c r="AO141"/>
      <c r="AP141" s="394"/>
      <c r="AQ141" s="394"/>
      <c r="AR141" s="175"/>
      <c r="AS141" s="2"/>
      <c r="AT141" s="2"/>
      <c r="AU141"/>
      <c r="AV141" s="2"/>
      <c r="AW141" s="2"/>
      <c r="AX141" s="2"/>
      <c r="AY141" s="2"/>
      <c r="AZ141" s="2"/>
      <c r="BA141" s="2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</row>
  </sheetData>
  <autoFilter ref="A2:BB72" xr:uid="{66274115-D583-4E01-99C1-C7F89DA95BC0}">
    <sortState ref="A3:BB72">
      <sortCondition ref="A2:A72"/>
    </sortState>
  </autoFilter>
  <conditionalFormatting sqref="D3:D72 G3:G72">
    <cfRule type="cellIs" dxfId="26" priority="1" operator="equal">
      <formula>"F"</formula>
    </cfRule>
  </conditionalFormatting>
  <conditionalFormatting sqref="AY3:AY6 AK3:AK6 AR3:AR6 AD3:AD72">
    <cfRule type="cellIs" dxfId="25" priority="7" operator="lessThanOrEqual">
      <formula>0</formula>
    </cfRule>
  </conditionalFormatting>
  <conditionalFormatting sqref="AZ3:AZ6 AL3:AL6 AS3:AS6 AE3:AE72">
    <cfRule type="cellIs" dxfId="24" priority="8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A3BE1-1199-4C4A-B88F-5AEE91918C9D}">
  <dimension ref="A1:CU673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activeCell="I351" sqref="I351"/>
    </sheetView>
  </sheetViews>
  <sheetFormatPr defaultColWidth="8.88671875" defaultRowHeight="14.4" x14ac:dyDescent="0.3"/>
  <cols>
    <col min="1" max="1" width="28.6640625" bestFit="1" customWidth="1"/>
    <col min="2" max="2" width="8.88671875" style="2"/>
    <col min="3" max="4" width="8.88671875" style="2" hidden="1" customWidth="1"/>
    <col min="5" max="5" width="8.88671875" style="377" customWidth="1"/>
    <col min="6" max="7" width="8.88671875" style="377" hidden="1" customWidth="1"/>
    <col min="8" max="8" width="13.5546875" style="380" bestFit="1" customWidth="1"/>
    <col min="9" max="9" width="9.44140625" style="380" customWidth="1"/>
    <col min="10" max="10" width="5.88671875" style="380" customWidth="1"/>
    <col min="11" max="11" width="9.44140625" style="380" customWidth="1"/>
    <col min="12" max="12" width="9.44140625" style="391" customWidth="1"/>
    <col min="13" max="13" width="6.33203125" style="380" customWidth="1"/>
    <col min="14" max="14" width="8.6640625" style="380" customWidth="1"/>
    <col min="15" max="15" width="8.44140625" style="380" customWidth="1"/>
    <col min="16" max="16" width="6.44140625" style="380" customWidth="1"/>
    <col min="17" max="17" width="7.33203125" style="380" customWidth="1"/>
    <col min="18" max="18" width="7.88671875" style="391" customWidth="1"/>
    <col min="19" max="19" width="7.88671875" style="380" customWidth="1"/>
    <col min="20" max="20" width="7.88671875" style="392" customWidth="1"/>
    <col min="21" max="22" width="8.44140625" style="3" customWidth="1"/>
    <col min="23" max="23" width="8" style="3" customWidth="1"/>
    <col min="24" max="24" width="7.44140625" style="57" customWidth="1"/>
    <col min="25" max="25" width="7.44140625" style="1" customWidth="1"/>
    <col min="26" max="26" width="2.5546875" customWidth="1"/>
    <col min="27" max="27" width="9.44140625" customWidth="1"/>
    <col min="28" max="28" width="7.109375" customWidth="1"/>
    <col min="29" max="29" width="8.109375" customWidth="1"/>
    <col min="30" max="30" width="5.88671875" style="57" customWidth="1"/>
    <col min="31" max="31" width="7.6640625" style="393" customWidth="1"/>
    <col min="32" max="32" width="7.33203125" style="393" customWidth="1"/>
    <col min="33" max="33" width="1.5546875" customWidth="1"/>
    <col min="34" max="34" width="9.44140625" hidden="1" customWidth="1"/>
    <col min="35" max="35" width="6.88671875" style="394" hidden="1" customWidth="1"/>
    <col min="36" max="36" width="7.33203125" style="394" hidden="1" customWidth="1"/>
    <col min="37" max="37" width="6.109375" style="394" hidden="1" customWidth="1"/>
    <col min="38" max="39" width="8.109375" style="2" hidden="1" customWidth="1"/>
    <col min="40" max="40" width="2.5546875" hidden="1" customWidth="1"/>
    <col min="41" max="41" width="9.44140625" hidden="1" customWidth="1"/>
    <col min="42" max="43" width="7.88671875" style="394" hidden="1" customWidth="1"/>
    <col min="44" max="44" width="5.5546875" style="175" hidden="1" customWidth="1"/>
    <col min="45" max="45" width="7.109375" style="2" hidden="1" customWidth="1"/>
    <col min="46" max="46" width="8" style="2" hidden="1" customWidth="1"/>
    <col min="47" max="47" width="2.5546875" hidden="1" customWidth="1"/>
    <col min="48" max="48" width="9.44140625" style="2" hidden="1" customWidth="1"/>
    <col min="49" max="50" width="8" style="2" hidden="1" customWidth="1"/>
    <col min="51" max="51" width="5.5546875" style="2" hidden="1" customWidth="1"/>
    <col min="52" max="52" width="7.6640625" style="2" hidden="1" customWidth="1"/>
    <col min="53" max="53" width="8" style="2" hidden="1" customWidth="1"/>
    <col min="54" max="54" width="2.6640625" customWidth="1"/>
    <col min="57" max="57" width="29.44140625" bestFit="1" customWidth="1"/>
  </cols>
  <sheetData>
    <row r="1" spans="1:54" ht="16.2" thickBot="1" x14ac:dyDescent="0.35">
      <c r="A1" s="395" t="s">
        <v>1969</v>
      </c>
      <c r="B1" s="10"/>
      <c r="C1" s="10"/>
      <c r="D1" s="10"/>
      <c r="E1" s="374"/>
      <c r="F1" s="374"/>
      <c r="G1" s="374"/>
      <c r="H1" s="373"/>
      <c r="I1" s="373"/>
      <c r="J1" s="373"/>
      <c r="K1" s="373"/>
      <c r="L1" s="375"/>
      <c r="M1" s="373"/>
      <c r="N1" s="373"/>
      <c r="O1" s="373"/>
      <c r="P1" s="373"/>
      <c r="Q1" s="373"/>
      <c r="R1" s="375"/>
      <c r="S1" s="373"/>
      <c r="T1" s="376"/>
      <c r="U1" s="60"/>
      <c r="V1" s="60"/>
      <c r="W1" s="60"/>
      <c r="X1" s="230"/>
      <c r="Y1" s="61"/>
      <c r="AA1" s="59" t="s">
        <v>1762</v>
      </c>
      <c r="AB1" s="59"/>
      <c r="AC1" s="59"/>
      <c r="AD1" s="242"/>
      <c r="AE1" s="65"/>
      <c r="AF1" s="65"/>
      <c r="AH1" s="59" t="s">
        <v>1026</v>
      </c>
      <c r="AI1" s="121"/>
      <c r="AJ1" s="121"/>
      <c r="AK1" s="121"/>
      <c r="AL1" s="122"/>
      <c r="AM1" s="122"/>
      <c r="AO1" s="176" t="s">
        <v>1986</v>
      </c>
      <c r="AP1" s="177"/>
      <c r="AQ1" s="177"/>
      <c r="AR1" s="178"/>
      <c r="AS1" s="179"/>
      <c r="AT1" s="179"/>
      <c r="AV1" s="176" t="s">
        <v>1987</v>
      </c>
      <c r="AW1" s="272"/>
      <c r="AX1" s="272"/>
      <c r="AY1" s="272"/>
      <c r="AZ1" s="272"/>
      <c r="BA1" s="272"/>
    </row>
    <row r="2" spans="1:54" s="403" customFormat="1" ht="62.4" x14ac:dyDescent="0.3">
      <c r="A2" s="396" t="s">
        <v>0</v>
      </c>
      <c r="B2" s="397" t="s">
        <v>1981</v>
      </c>
      <c r="C2" s="397" t="s">
        <v>1980</v>
      </c>
      <c r="D2" s="397"/>
      <c r="E2" s="397" t="s">
        <v>1476</v>
      </c>
      <c r="F2" s="397"/>
      <c r="G2" s="397"/>
      <c r="H2" s="397" t="s">
        <v>1985</v>
      </c>
      <c r="I2" s="398" t="s">
        <v>1982</v>
      </c>
      <c r="J2" s="398" t="s">
        <v>1983</v>
      </c>
      <c r="K2" s="398" t="s">
        <v>1984</v>
      </c>
      <c r="L2" s="399" t="s">
        <v>1617</v>
      </c>
      <c r="M2" s="398" t="s">
        <v>1618</v>
      </c>
      <c r="N2" s="398" t="s">
        <v>1619</v>
      </c>
      <c r="O2" s="397" t="s">
        <v>1588</v>
      </c>
      <c r="P2" s="397" t="s">
        <v>1589</v>
      </c>
      <c r="Q2" s="397" t="s">
        <v>1590</v>
      </c>
      <c r="R2" s="398" t="s">
        <v>1477</v>
      </c>
      <c r="S2" s="398" t="s">
        <v>1478</v>
      </c>
      <c r="T2" s="400" t="s">
        <v>1591</v>
      </c>
      <c r="U2" s="401" t="s">
        <v>951</v>
      </c>
      <c r="V2" s="401" t="s">
        <v>1022</v>
      </c>
      <c r="W2" s="401" t="s">
        <v>952</v>
      </c>
      <c r="X2" s="401" t="s">
        <v>889</v>
      </c>
      <c r="Y2" s="402" t="s">
        <v>872</v>
      </c>
      <c r="AA2" s="62" t="s">
        <v>676</v>
      </c>
      <c r="AB2" s="404" t="s">
        <v>873</v>
      </c>
      <c r="AC2" s="404" t="s">
        <v>871</v>
      </c>
      <c r="AD2" s="405" t="s">
        <v>869</v>
      </c>
      <c r="AE2" s="398" t="s">
        <v>883</v>
      </c>
      <c r="AF2" s="398" t="s">
        <v>884</v>
      </c>
      <c r="AH2" s="62" t="s">
        <v>676</v>
      </c>
      <c r="AI2" s="406" t="s">
        <v>1027</v>
      </c>
      <c r="AJ2" s="406" t="s">
        <v>871</v>
      </c>
      <c r="AK2" s="407" t="s">
        <v>869</v>
      </c>
      <c r="AL2" s="398" t="s">
        <v>883</v>
      </c>
      <c r="AM2" s="398" t="s">
        <v>884</v>
      </c>
      <c r="AO2" s="180" t="s">
        <v>676</v>
      </c>
      <c r="AP2" s="408" t="s">
        <v>1988</v>
      </c>
      <c r="AQ2" s="408" t="s">
        <v>871</v>
      </c>
      <c r="AR2" s="409" t="s">
        <v>869</v>
      </c>
      <c r="AS2" s="410" t="s">
        <v>883</v>
      </c>
      <c r="AT2" s="397" t="s">
        <v>884</v>
      </c>
      <c r="AV2" s="9" t="s">
        <v>676</v>
      </c>
      <c r="AW2" s="398" t="s">
        <v>1989</v>
      </c>
      <c r="AX2" s="398" t="s">
        <v>871</v>
      </c>
      <c r="AY2" s="411" t="s">
        <v>869</v>
      </c>
      <c r="AZ2" s="412" t="s">
        <v>883</v>
      </c>
      <c r="BA2" s="413" t="s">
        <v>935</v>
      </c>
    </row>
    <row r="3" spans="1:54" x14ac:dyDescent="0.3">
      <c r="A3" s="21" t="s">
        <v>1035</v>
      </c>
      <c r="B3" s="21" t="s">
        <v>14</v>
      </c>
      <c r="C3" s="21" t="s">
        <v>14</v>
      </c>
      <c r="D3" s="299" t="s">
        <v>1998</v>
      </c>
      <c r="E3" s="435" t="s">
        <v>1972</v>
      </c>
      <c r="F3" s="299" t="s">
        <v>10</v>
      </c>
      <c r="G3" s="299" t="s">
        <v>38</v>
      </c>
      <c r="H3" s="241">
        <v>442100</v>
      </c>
      <c r="I3" s="20">
        <v>1365</v>
      </c>
      <c r="J3" s="20">
        <v>17</v>
      </c>
      <c r="K3" s="417">
        <v>80.294117647058826</v>
      </c>
      <c r="L3" s="243">
        <v>1365</v>
      </c>
      <c r="M3" s="20">
        <v>17</v>
      </c>
      <c r="N3" s="20">
        <v>80.294117647058826</v>
      </c>
      <c r="O3" s="20">
        <v>1329</v>
      </c>
      <c r="P3" s="20">
        <v>14</v>
      </c>
      <c r="Q3" s="20">
        <v>94.9</v>
      </c>
      <c r="R3" s="414">
        <v>1863</v>
      </c>
      <c r="S3" s="378">
        <v>17</v>
      </c>
      <c r="T3" s="415">
        <v>109.6</v>
      </c>
      <c r="U3" s="378">
        <v>967</v>
      </c>
      <c r="V3" s="378">
        <v>10</v>
      </c>
      <c r="W3" s="378">
        <v>96.7</v>
      </c>
      <c r="X3" s="378">
        <v>1831</v>
      </c>
      <c r="Y3" s="416">
        <v>19</v>
      </c>
      <c r="Z3" s="298"/>
      <c r="AA3" s="241">
        <v>393400</v>
      </c>
      <c r="AB3" s="417">
        <v>74.571428571428569</v>
      </c>
      <c r="AC3" s="417">
        <v>77.333333333333329</v>
      </c>
      <c r="AD3" s="20">
        <v>59</v>
      </c>
      <c r="AE3" s="20">
        <v>7</v>
      </c>
      <c r="AF3" s="20">
        <v>522</v>
      </c>
      <c r="AH3" s="379"/>
      <c r="AI3" s="378"/>
      <c r="AJ3" s="378"/>
      <c r="AK3" s="378"/>
      <c r="AL3" s="378"/>
      <c r="AM3" s="378"/>
      <c r="AN3" s="21"/>
      <c r="AO3" s="418"/>
      <c r="AP3" s="378"/>
      <c r="AQ3" s="378"/>
      <c r="AR3" s="378"/>
      <c r="AS3" s="378"/>
      <c r="AT3" s="378"/>
      <c r="AU3" s="21"/>
      <c r="AV3" s="418"/>
      <c r="AW3" s="378"/>
      <c r="AX3" s="378"/>
      <c r="AY3" s="378"/>
      <c r="AZ3" s="378"/>
      <c r="BA3" s="378"/>
      <c r="BB3" s="21"/>
    </row>
    <row r="4" spans="1:54" x14ac:dyDescent="0.3">
      <c r="A4" s="21" t="s">
        <v>1036</v>
      </c>
      <c r="B4" s="21" t="s">
        <v>17</v>
      </c>
      <c r="C4" s="21" t="s">
        <v>17</v>
      </c>
      <c r="D4" s="299" t="s">
        <v>1998</v>
      </c>
      <c r="E4" s="299" t="s">
        <v>38</v>
      </c>
      <c r="F4" s="299" t="s">
        <v>38</v>
      </c>
      <c r="G4" s="299" t="s">
        <v>1998</v>
      </c>
      <c r="H4" s="241">
        <v>415400</v>
      </c>
      <c r="I4" s="20">
        <v>1659</v>
      </c>
      <c r="J4" s="20">
        <v>22</v>
      </c>
      <c r="K4" s="417">
        <v>75.409090909090907</v>
      </c>
      <c r="L4" s="243">
        <v>1659</v>
      </c>
      <c r="M4" s="20">
        <v>22</v>
      </c>
      <c r="N4" s="20">
        <v>75.409090909090907</v>
      </c>
      <c r="O4" s="20">
        <v>1033</v>
      </c>
      <c r="P4" s="20">
        <v>17</v>
      </c>
      <c r="Q4" s="20">
        <v>60.8</v>
      </c>
      <c r="R4" s="414">
        <v>1210</v>
      </c>
      <c r="S4" s="378">
        <v>16</v>
      </c>
      <c r="T4" s="415">
        <v>75.599999999999994</v>
      </c>
      <c r="U4" s="378">
        <v>727</v>
      </c>
      <c r="V4" s="378">
        <v>12</v>
      </c>
      <c r="W4" s="378">
        <v>60.58</v>
      </c>
      <c r="X4" s="378">
        <v>982</v>
      </c>
      <c r="Y4" s="416">
        <v>16</v>
      </c>
      <c r="Z4" s="298"/>
      <c r="AA4" s="241">
        <v>397600</v>
      </c>
      <c r="AB4" s="417">
        <v>75.142857142857139</v>
      </c>
      <c r="AC4" s="417">
        <v>71.666666666666671</v>
      </c>
      <c r="AD4" s="20">
        <v>70</v>
      </c>
      <c r="AE4" s="20">
        <v>7</v>
      </c>
      <c r="AF4" s="20">
        <v>526</v>
      </c>
      <c r="AH4" s="379"/>
      <c r="AI4" s="378"/>
      <c r="AJ4" s="378"/>
      <c r="AK4" s="378"/>
      <c r="AL4" s="378"/>
      <c r="AM4" s="378"/>
      <c r="AN4" s="21"/>
      <c r="AO4" s="418"/>
      <c r="AP4" s="378"/>
      <c r="AQ4" s="378"/>
      <c r="AR4" s="378"/>
      <c r="AS4" s="378"/>
      <c r="AT4" s="378"/>
      <c r="AU4" s="21"/>
      <c r="AV4" s="418"/>
      <c r="AW4" s="378"/>
      <c r="AX4" s="378"/>
      <c r="AY4" s="378"/>
      <c r="AZ4" s="378"/>
      <c r="BA4" s="378"/>
      <c r="BB4" s="21"/>
    </row>
    <row r="5" spans="1:54" x14ac:dyDescent="0.3">
      <c r="A5" s="199" t="s">
        <v>1622</v>
      </c>
      <c r="B5" s="199" t="s">
        <v>26</v>
      </c>
      <c r="C5" s="199" t="s">
        <v>1020</v>
      </c>
      <c r="D5" s="441" t="s">
        <v>1020</v>
      </c>
      <c r="E5" s="441" t="s">
        <v>1974</v>
      </c>
      <c r="F5" s="441" t="s">
        <v>1020</v>
      </c>
      <c r="G5" s="441" t="s">
        <v>1020</v>
      </c>
      <c r="H5" s="245">
        <v>123900</v>
      </c>
      <c r="I5" s="246" t="s">
        <v>1020</v>
      </c>
      <c r="J5" s="246" t="s">
        <v>1020</v>
      </c>
      <c r="K5" s="442" t="s">
        <v>1020</v>
      </c>
      <c r="L5" s="322" t="s">
        <v>1020</v>
      </c>
      <c r="M5" s="246" t="s">
        <v>1020</v>
      </c>
      <c r="N5" s="246" t="s">
        <v>1020</v>
      </c>
      <c r="O5" s="246" t="s">
        <v>1020</v>
      </c>
      <c r="P5" s="246" t="s">
        <v>1020</v>
      </c>
      <c r="Q5" s="246" t="s">
        <v>1020</v>
      </c>
      <c r="R5" s="443" t="s">
        <v>1020</v>
      </c>
      <c r="S5" s="444" t="s">
        <v>1020</v>
      </c>
      <c r="T5" s="445" t="s">
        <v>1020</v>
      </c>
      <c r="U5" s="444" t="s">
        <v>1020</v>
      </c>
      <c r="V5" s="444" t="s">
        <v>1020</v>
      </c>
      <c r="W5" s="444" t="s">
        <v>1020</v>
      </c>
      <c r="X5" s="444" t="s">
        <v>1020</v>
      </c>
      <c r="Y5" s="446" t="s">
        <v>1020</v>
      </c>
      <c r="Z5" s="301"/>
      <c r="AA5" s="245">
        <v>123900</v>
      </c>
      <c r="AB5" s="442">
        <v>0</v>
      </c>
      <c r="AC5" s="442">
        <v>0</v>
      </c>
      <c r="AD5" s="246">
        <v>23</v>
      </c>
      <c r="AE5" s="246">
        <v>0</v>
      </c>
      <c r="AF5" s="246">
        <v>0</v>
      </c>
      <c r="AH5" s="379"/>
      <c r="AI5" s="378"/>
      <c r="AJ5" s="378"/>
      <c r="AK5" s="378"/>
      <c r="AL5" s="378"/>
      <c r="AM5" s="378"/>
      <c r="AN5" s="63"/>
      <c r="AO5" s="418"/>
      <c r="AP5" s="378"/>
      <c r="AQ5" s="378"/>
      <c r="AR5" s="378"/>
      <c r="AS5" s="378"/>
      <c r="AT5" s="378"/>
      <c r="AU5" s="63"/>
      <c r="AV5" s="418"/>
      <c r="AW5" s="378"/>
      <c r="AX5" s="378"/>
      <c r="AY5" s="378"/>
      <c r="AZ5" s="378"/>
      <c r="BA5" s="378"/>
      <c r="BB5" s="63"/>
    </row>
    <row r="6" spans="1:54" x14ac:dyDescent="0.3">
      <c r="A6" s="21" t="s">
        <v>891</v>
      </c>
      <c r="B6" s="21" t="s">
        <v>25</v>
      </c>
      <c r="C6" s="21" t="s">
        <v>25</v>
      </c>
      <c r="D6" s="299" t="s">
        <v>1998</v>
      </c>
      <c r="E6" s="299" t="s">
        <v>38</v>
      </c>
      <c r="F6" s="299" t="s">
        <v>38</v>
      </c>
      <c r="G6" s="299" t="s">
        <v>1998</v>
      </c>
      <c r="H6" s="241">
        <v>210200</v>
      </c>
      <c r="I6" s="20">
        <v>0</v>
      </c>
      <c r="J6" s="20">
        <v>0</v>
      </c>
      <c r="K6" s="417" t="s">
        <v>1020</v>
      </c>
      <c r="L6" s="243">
        <v>0</v>
      </c>
      <c r="M6" s="20">
        <v>0</v>
      </c>
      <c r="N6" s="20">
        <v>0</v>
      </c>
      <c r="O6" s="20">
        <v>1336</v>
      </c>
      <c r="P6" s="20">
        <v>21</v>
      </c>
      <c r="Q6" s="20">
        <v>63.6</v>
      </c>
      <c r="R6" s="414">
        <v>1100</v>
      </c>
      <c r="S6" s="378">
        <v>14</v>
      </c>
      <c r="T6" s="415">
        <v>78.599999999999994</v>
      </c>
      <c r="U6" s="378">
        <v>1384</v>
      </c>
      <c r="V6" s="378">
        <v>21</v>
      </c>
      <c r="W6" s="378">
        <v>65.900000000000006</v>
      </c>
      <c r="X6" s="378">
        <v>109</v>
      </c>
      <c r="Y6" s="416">
        <v>2</v>
      </c>
      <c r="Z6" s="298"/>
      <c r="AA6" s="241">
        <v>381100</v>
      </c>
      <c r="AB6" s="417">
        <v>78</v>
      </c>
      <c r="AC6" s="417">
        <v>70.333333333333329</v>
      </c>
      <c r="AD6" s="20">
        <v>77</v>
      </c>
      <c r="AE6" s="20">
        <v>8</v>
      </c>
      <c r="AF6" s="20">
        <v>624</v>
      </c>
      <c r="AH6" s="379"/>
      <c r="AI6" s="378"/>
      <c r="AJ6" s="378"/>
      <c r="AK6" s="378"/>
      <c r="AL6" s="378"/>
      <c r="AM6" s="378"/>
      <c r="AN6" s="21"/>
      <c r="AO6" s="418"/>
      <c r="AP6" s="378"/>
      <c r="AQ6" s="378"/>
      <c r="AR6" s="378"/>
      <c r="AS6" s="378"/>
      <c r="AT6" s="378"/>
      <c r="AU6" s="21"/>
      <c r="AV6" s="418"/>
      <c r="AW6" s="378"/>
      <c r="AX6" s="378"/>
      <c r="AY6" s="378"/>
      <c r="AZ6" s="378"/>
      <c r="BA6" s="378"/>
      <c r="BB6" s="21"/>
    </row>
    <row r="7" spans="1:54" x14ac:dyDescent="0.3">
      <c r="A7" s="199" t="s">
        <v>1854</v>
      </c>
      <c r="B7" s="199" t="s">
        <v>41</v>
      </c>
      <c r="C7" s="199" t="s">
        <v>1020</v>
      </c>
      <c r="D7" s="441" t="s">
        <v>1020</v>
      </c>
      <c r="E7" s="441" t="s">
        <v>1974</v>
      </c>
      <c r="F7" s="441" t="s">
        <v>1020</v>
      </c>
      <c r="G7" s="441" t="s">
        <v>1020</v>
      </c>
      <c r="H7" s="245">
        <v>123900</v>
      </c>
      <c r="I7" s="246" t="s">
        <v>1020</v>
      </c>
      <c r="J7" s="246" t="s">
        <v>1020</v>
      </c>
      <c r="K7" s="442" t="s">
        <v>1020</v>
      </c>
      <c r="L7" s="322" t="s">
        <v>1020</v>
      </c>
      <c r="M7" s="246" t="s">
        <v>1020</v>
      </c>
      <c r="N7" s="246" t="s">
        <v>1020</v>
      </c>
      <c r="O7" s="246" t="s">
        <v>1020</v>
      </c>
      <c r="P7" s="246" t="s">
        <v>1020</v>
      </c>
      <c r="Q7" s="246" t="s">
        <v>1020</v>
      </c>
      <c r="R7" s="443" t="s">
        <v>1020</v>
      </c>
      <c r="S7" s="444" t="s">
        <v>1020</v>
      </c>
      <c r="T7" s="445" t="s">
        <v>1020</v>
      </c>
      <c r="U7" s="444" t="s">
        <v>1020</v>
      </c>
      <c r="V7" s="444" t="s">
        <v>1020</v>
      </c>
      <c r="W7" s="444" t="s">
        <v>1020</v>
      </c>
      <c r="X7" s="444" t="s">
        <v>1020</v>
      </c>
      <c r="Y7" s="446" t="s">
        <v>1020</v>
      </c>
      <c r="Z7" s="372"/>
      <c r="AA7" s="245">
        <v>123900</v>
      </c>
      <c r="AB7" s="442">
        <v>0</v>
      </c>
      <c r="AC7" s="442">
        <v>0</v>
      </c>
      <c r="AD7" s="246">
        <v>23</v>
      </c>
      <c r="AE7" s="246">
        <v>0</v>
      </c>
      <c r="AF7" s="246">
        <v>0</v>
      </c>
      <c r="AG7" s="200"/>
      <c r="AH7" s="450"/>
      <c r="AI7" s="444"/>
      <c r="AJ7" s="444"/>
      <c r="AK7" s="444"/>
      <c r="AL7" s="444"/>
      <c r="AM7" s="444"/>
      <c r="AN7" s="246"/>
      <c r="AO7" s="450"/>
      <c r="AP7" s="444"/>
      <c r="AQ7" s="444"/>
      <c r="AR7" s="444"/>
      <c r="AS7" s="444"/>
      <c r="AT7" s="444"/>
      <c r="AU7" s="246"/>
      <c r="AV7" s="450"/>
      <c r="AW7" s="444"/>
      <c r="AX7" s="444"/>
      <c r="AY7" s="444"/>
      <c r="AZ7" s="444"/>
      <c r="BA7" s="444"/>
      <c r="BB7" s="246"/>
    </row>
    <row r="8" spans="1:54" x14ac:dyDescent="0.3">
      <c r="A8" s="21" t="s">
        <v>892</v>
      </c>
      <c r="B8" s="21" t="s">
        <v>24</v>
      </c>
      <c r="C8" s="21" t="s">
        <v>24</v>
      </c>
      <c r="D8" s="299" t="s">
        <v>1998</v>
      </c>
      <c r="E8" s="299" t="s">
        <v>38</v>
      </c>
      <c r="F8" s="299" t="s">
        <v>38</v>
      </c>
      <c r="G8" s="299" t="s">
        <v>1998</v>
      </c>
      <c r="H8" s="241">
        <v>223000</v>
      </c>
      <c r="I8" s="20">
        <v>270</v>
      </c>
      <c r="J8" s="20">
        <v>6</v>
      </c>
      <c r="K8" s="417">
        <v>45</v>
      </c>
      <c r="L8" s="243">
        <v>270</v>
      </c>
      <c r="M8" s="20">
        <v>6</v>
      </c>
      <c r="N8" s="20">
        <v>45</v>
      </c>
      <c r="O8" s="20">
        <v>364</v>
      </c>
      <c r="P8" s="20">
        <v>6</v>
      </c>
      <c r="Q8" s="20">
        <v>60.7</v>
      </c>
      <c r="R8" s="414">
        <v>52</v>
      </c>
      <c r="S8" s="378">
        <v>1</v>
      </c>
      <c r="T8" s="415">
        <v>52</v>
      </c>
      <c r="U8" s="378">
        <v>0</v>
      </c>
      <c r="V8" s="378">
        <v>0</v>
      </c>
      <c r="W8" s="378">
        <v>0</v>
      </c>
      <c r="X8" s="378">
        <v>0</v>
      </c>
      <c r="Y8" s="416">
        <v>0</v>
      </c>
      <c r="Z8" s="298"/>
      <c r="AA8" s="241">
        <v>255600</v>
      </c>
      <c r="AB8" s="417">
        <v>63.5</v>
      </c>
      <c r="AC8" s="417">
        <v>44</v>
      </c>
      <c r="AD8" s="20">
        <v>91</v>
      </c>
      <c r="AE8" s="20">
        <v>4</v>
      </c>
      <c r="AF8" s="20">
        <v>254</v>
      </c>
      <c r="AH8" s="379"/>
      <c r="AI8" s="378"/>
      <c r="AJ8" s="378"/>
      <c r="AK8" s="378"/>
      <c r="AL8" s="378"/>
      <c r="AM8" s="378"/>
      <c r="AN8" s="21"/>
      <c r="AO8" s="418"/>
      <c r="AP8" s="378"/>
      <c r="AQ8" s="378"/>
      <c r="AR8" s="378"/>
      <c r="AS8" s="378"/>
      <c r="AT8" s="378"/>
      <c r="AU8" s="21"/>
      <c r="AV8" s="418"/>
      <c r="AW8" s="378"/>
      <c r="AX8" s="378"/>
      <c r="AY8" s="378"/>
      <c r="AZ8" s="378"/>
      <c r="BA8" s="378"/>
      <c r="BB8" s="21"/>
    </row>
    <row r="9" spans="1:54" x14ac:dyDescent="0.3">
      <c r="A9" s="21" t="s">
        <v>1624</v>
      </c>
      <c r="B9" s="21" t="s">
        <v>16</v>
      </c>
      <c r="C9" s="21" t="s">
        <v>16</v>
      </c>
      <c r="D9" s="299" t="s">
        <v>1998</v>
      </c>
      <c r="E9" s="299" t="s">
        <v>38</v>
      </c>
      <c r="F9" s="299" t="s">
        <v>38</v>
      </c>
      <c r="G9" s="299" t="s">
        <v>1998</v>
      </c>
      <c r="H9" s="241">
        <v>247800</v>
      </c>
      <c r="I9" s="20">
        <v>75</v>
      </c>
      <c r="J9" s="20">
        <v>1</v>
      </c>
      <c r="K9" s="417">
        <v>75</v>
      </c>
      <c r="L9" s="243">
        <v>75</v>
      </c>
      <c r="M9" s="20">
        <v>1</v>
      </c>
      <c r="N9" s="20">
        <v>75</v>
      </c>
      <c r="O9" s="20">
        <v>0</v>
      </c>
      <c r="P9" s="20">
        <v>0</v>
      </c>
      <c r="Q9" s="20">
        <v>0</v>
      </c>
      <c r="R9" s="414">
        <v>0</v>
      </c>
      <c r="S9" s="378">
        <v>0</v>
      </c>
      <c r="T9" s="415">
        <v>0</v>
      </c>
      <c r="U9" s="378">
        <v>0</v>
      </c>
      <c r="V9" s="378">
        <v>0</v>
      </c>
      <c r="W9" s="378">
        <v>0</v>
      </c>
      <c r="X9" s="378">
        <v>0</v>
      </c>
      <c r="Y9" s="416">
        <v>0</v>
      </c>
      <c r="Z9" s="280"/>
      <c r="AA9" s="241">
        <v>252600</v>
      </c>
      <c r="AB9" s="417">
        <v>47.857142857142854</v>
      </c>
      <c r="AC9" s="417">
        <v>43</v>
      </c>
      <c r="AD9" s="20">
        <v>32</v>
      </c>
      <c r="AE9" s="20">
        <v>7</v>
      </c>
      <c r="AF9" s="20">
        <v>335</v>
      </c>
      <c r="AG9" s="200"/>
      <c r="AH9" s="449"/>
      <c r="AI9" s="444"/>
      <c r="AJ9" s="444"/>
      <c r="AK9" s="444"/>
      <c r="AL9" s="444"/>
      <c r="AM9" s="444"/>
      <c r="AN9" s="447"/>
      <c r="AO9" s="450"/>
      <c r="AP9" s="444"/>
      <c r="AQ9" s="444"/>
      <c r="AR9" s="444"/>
      <c r="AS9" s="444"/>
      <c r="AT9" s="444"/>
      <c r="AU9" s="447"/>
      <c r="AV9" s="450"/>
      <c r="AW9" s="444"/>
      <c r="AX9" s="444"/>
      <c r="AY9" s="444"/>
      <c r="AZ9" s="444"/>
      <c r="BA9" s="444"/>
      <c r="BB9" s="447"/>
    </row>
    <row r="10" spans="1:54" x14ac:dyDescent="0.3">
      <c r="A10" s="21" t="s">
        <v>893</v>
      </c>
      <c r="B10" s="437" t="s">
        <v>17</v>
      </c>
      <c r="C10" s="21" t="s">
        <v>22</v>
      </c>
      <c r="D10" s="299" t="s">
        <v>38</v>
      </c>
      <c r="E10" s="299" t="s">
        <v>1972</v>
      </c>
      <c r="F10" s="299" t="s">
        <v>1972</v>
      </c>
      <c r="G10" s="299" t="s">
        <v>1998</v>
      </c>
      <c r="H10" s="241">
        <v>440900</v>
      </c>
      <c r="I10" s="20">
        <v>1121</v>
      </c>
      <c r="J10" s="20">
        <v>14</v>
      </c>
      <c r="K10" s="417">
        <v>80.071428571428569</v>
      </c>
      <c r="L10" s="243">
        <v>1121</v>
      </c>
      <c r="M10" s="20">
        <v>14</v>
      </c>
      <c r="N10" s="20">
        <v>80.071428571428569</v>
      </c>
      <c r="O10" s="20">
        <v>574</v>
      </c>
      <c r="P10" s="20">
        <v>7</v>
      </c>
      <c r="Q10" s="20">
        <v>82</v>
      </c>
      <c r="R10" s="414">
        <v>1570</v>
      </c>
      <c r="S10" s="378">
        <v>15</v>
      </c>
      <c r="T10" s="415">
        <v>104.7</v>
      </c>
      <c r="U10" s="378">
        <v>1472</v>
      </c>
      <c r="V10" s="378">
        <v>17</v>
      </c>
      <c r="W10" s="378">
        <v>86.59</v>
      </c>
      <c r="X10" s="378">
        <v>1669</v>
      </c>
      <c r="Y10" s="416">
        <v>21</v>
      </c>
      <c r="Z10" s="298"/>
      <c r="AA10" s="241">
        <v>440900</v>
      </c>
      <c r="AB10" s="417">
        <v>0</v>
      </c>
      <c r="AC10" s="417">
        <v>0</v>
      </c>
      <c r="AD10" s="20">
        <v>83</v>
      </c>
      <c r="AE10" s="20">
        <v>0</v>
      </c>
      <c r="AF10" s="20">
        <v>0</v>
      </c>
      <c r="AG10" s="200"/>
      <c r="AH10" s="449"/>
      <c r="AI10" s="444"/>
      <c r="AJ10" s="444"/>
      <c r="AK10" s="444"/>
      <c r="AL10" s="444"/>
      <c r="AM10" s="444"/>
      <c r="AN10" s="199"/>
      <c r="AO10" s="450"/>
      <c r="AP10" s="444"/>
      <c r="AQ10" s="444"/>
      <c r="AR10" s="444"/>
      <c r="AS10" s="444"/>
      <c r="AT10" s="444"/>
      <c r="AU10" s="199"/>
      <c r="AV10" s="450"/>
      <c r="AW10" s="444"/>
      <c r="AX10" s="444"/>
      <c r="AY10" s="444"/>
      <c r="AZ10" s="444"/>
      <c r="BA10" s="444"/>
      <c r="BB10" s="199"/>
    </row>
    <row r="11" spans="1:54" x14ac:dyDescent="0.3">
      <c r="A11" s="199" t="s">
        <v>1485</v>
      </c>
      <c r="B11" s="199" t="s">
        <v>19</v>
      </c>
      <c r="C11" s="199" t="s">
        <v>19</v>
      </c>
      <c r="D11" s="441" t="s">
        <v>1998</v>
      </c>
      <c r="E11" s="435" t="s">
        <v>1972</v>
      </c>
      <c r="F11" s="441" t="s">
        <v>1971</v>
      </c>
      <c r="G11" s="441" t="s">
        <v>38</v>
      </c>
      <c r="H11" s="245">
        <v>123900</v>
      </c>
      <c r="I11" s="246">
        <v>13</v>
      </c>
      <c r="J11" s="246">
        <v>1</v>
      </c>
      <c r="K11" s="442">
        <v>13</v>
      </c>
      <c r="L11" s="322">
        <v>13</v>
      </c>
      <c r="M11" s="246">
        <v>1</v>
      </c>
      <c r="N11" s="246">
        <v>13</v>
      </c>
      <c r="O11" s="246">
        <v>0</v>
      </c>
      <c r="P11" s="246">
        <v>0</v>
      </c>
      <c r="Q11" s="246">
        <v>0</v>
      </c>
      <c r="R11" s="443">
        <v>0</v>
      </c>
      <c r="S11" s="444">
        <v>0</v>
      </c>
      <c r="T11" s="445">
        <v>0</v>
      </c>
      <c r="U11" s="444">
        <v>0</v>
      </c>
      <c r="V11" s="444">
        <v>0</v>
      </c>
      <c r="W11" s="444">
        <v>0</v>
      </c>
      <c r="X11" s="444">
        <v>0</v>
      </c>
      <c r="Y11" s="446">
        <v>0</v>
      </c>
      <c r="Z11" s="301"/>
      <c r="AA11" s="245">
        <v>154300</v>
      </c>
      <c r="AB11" s="442">
        <v>45.666666666666664</v>
      </c>
      <c r="AC11" s="442">
        <v>45.666666666666664</v>
      </c>
      <c r="AD11" s="246">
        <v>12</v>
      </c>
      <c r="AE11" s="246">
        <v>3</v>
      </c>
      <c r="AF11" s="246">
        <v>137</v>
      </c>
      <c r="AG11" s="200"/>
      <c r="AH11" s="450"/>
      <c r="AI11" s="444"/>
      <c r="AJ11" s="444"/>
      <c r="AK11" s="444"/>
      <c r="AL11" s="444"/>
      <c r="AM11" s="444"/>
      <c r="AN11" s="199"/>
      <c r="AO11" s="450"/>
      <c r="AP11" s="444"/>
      <c r="AQ11" s="444"/>
      <c r="AR11" s="444"/>
      <c r="AS11" s="444"/>
      <c r="AT11" s="444"/>
      <c r="AU11" s="199"/>
      <c r="AV11" s="450"/>
      <c r="AW11" s="444"/>
      <c r="AX11" s="444"/>
      <c r="AY11" s="444"/>
      <c r="AZ11" s="444"/>
      <c r="BA11" s="444"/>
      <c r="BB11" s="199"/>
    </row>
    <row r="12" spans="1:54" x14ac:dyDescent="0.3">
      <c r="A12" s="21" t="s">
        <v>1043</v>
      </c>
      <c r="B12" s="21" t="s">
        <v>13</v>
      </c>
      <c r="C12" s="21" t="s">
        <v>13</v>
      </c>
      <c r="D12" s="299" t="s">
        <v>1998</v>
      </c>
      <c r="E12" s="299" t="s">
        <v>1972</v>
      </c>
      <c r="F12" s="299" t="s">
        <v>1972</v>
      </c>
      <c r="G12" s="299" t="s">
        <v>1998</v>
      </c>
      <c r="H12" s="241">
        <v>421100</v>
      </c>
      <c r="I12" s="20">
        <v>1606</v>
      </c>
      <c r="J12" s="20">
        <v>21</v>
      </c>
      <c r="K12" s="417">
        <v>76.476190476190482</v>
      </c>
      <c r="L12" s="243">
        <v>1606</v>
      </c>
      <c r="M12" s="20">
        <v>21</v>
      </c>
      <c r="N12" s="20">
        <v>76.476190476190482</v>
      </c>
      <c r="O12" s="20">
        <v>1859</v>
      </c>
      <c r="P12" s="20">
        <v>22</v>
      </c>
      <c r="Q12" s="20">
        <v>84.5</v>
      </c>
      <c r="R12" s="414">
        <v>1330</v>
      </c>
      <c r="S12" s="378">
        <v>17</v>
      </c>
      <c r="T12" s="415">
        <v>78.2</v>
      </c>
      <c r="U12" s="378">
        <v>630</v>
      </c>
      <c r="V12" s="378">
        <v>13</v>
      </c>
      <c r="W12" s="378">
        <v>48.46</v>
      </c>
      <c r="X12" s="378">
        <v>610</v>
      </c>
      <c r="Y12" s="416">
        <v>12</v>
      </c>
      <c r="Z12" s="280"/>
      <c r="AA12" s="241">
        <v>423600</v>
      </c>
      <c r="AB12" s="417">
        <v>80</v>
      </c>
      <c r="AC12" s="417">
        <v>91.333333333333329</v>
      </c>
      <c r="AD12" s="20">
        <v>36</v>
      </c>
      <c r="AE12" s="20">
        <v>8</v>
      </c>
      <c r="AF12" s="20">
        <v>640</v>
      </c>
      <c r="AH12" s="418"/>
      <c r="AI12" s="378"/>
      <c r="AJ12" s="378"/>
      <c r="AK12" s="378"/>
      <c r="AL12" s="378"/>
      <c r="AM12" s="378"/>
      <c r="AN12" s="21"/>
      <c r="AO12" s="418"/>
      <c r="AP12" s="378"/>
      <c r="AQ12" s="378"/>
      <c r="AR12" s="378"/>
      <c r="AS12" s="378"/>
      <c r="AT12" s="378"/>
      <c r="AU12" s="21"/>
      <c r="AV12" s="418"/>
      <c r="AW12" s="378"/>
      <c r="AX12" s="378"/>
      <c r="AY12" s="378"/>
      <c r="AZ12" s="378"/>
      <c r="BA12" s="378"/>
      <c r="BB12" s="21"/>
    </row>
    <row r="13" spans="1:54" x14ac:dyDescent="0.3">
      <c r="A13" s="21" t="s">
        <v>1044</v>
      </c>
      <c r="B13" s="21" t="s">
        <v>2</v>
      </c>
      <c r="C13" s="21" t="s">
        <v>2</v>
      </c>
      <c r="D13" s="299" t="s">
        <v>1998</v>
      </c>
      <c r="E13" s="299" t="s">
        <v>1974</v>
      </c>
      <c r="F13" s="299" t="s">
        <v>1974</v>
      </c>
      <c r="G13" s="299" t="s">
        <v>1998</v>
      </c>
      <c r="H13" s="241">
        <v>429400</v>
      </c>
      <c r="I13" s="20">
        <v>1716</v>
      </c>
      <c r="J13" s="20">
        <v>22</v>
      </c>
      <c r="K13" s="417">
        <v>78</v>
      </c>
      <c r="L13" s="243">
        <v>1716</v>
      </c>
      <c r="M13" s="20">
        <v>22</v>
      </c>
      <c r="N13" s="20">
        <v>78</v>
      </c>
      <c r="O13" s="20">
        <v>1816</v>
      </c>
      <c r="P13" s="20">
        <v>22</v>
      </c>
      <c r="Q13" s="20">
        <v>82.5</v>
      </c>
      <c r="R13" s="414">
        <v>1248</v>
      </c>
      <c r="S13" s="378">
        <v>16</v>
      </c>
      <c r="T13" s="415">
        <v>78</v>
      </c>
      <c r="U13" s="378">
        <v>1190</v>
      </c>
      <c r="V13" s="378">
        <v>16</v>
      </c>
      <c r="W13" s="378">
        <v>74.38</v>
      </c>
      <c r="X13" s="378">
        <v>112</v>
      </c>
      <c r="Y13" s="416">
        <v>3</v>
      </c>
      <c r="Z13" s="21"/>
      <c r="AA13" s="241">
        <v>463200</v>
      </c>
      <c r="AB13" s="417">
        <v>93.875</v>
      </c>
      <c r="AC13" s="417">
        <v>77</v>
      </c>
      <c r="AD13" s="20">
        <v>91</v>
      </c>
      <c r="AE13" s="20">
        <v>8</v>
      </c>
      <c r="AF13" s="20">
        <v>751</v>
      </c>
      <c r="AG13" s="200"/>
      <c r="AH13" s="450"/>
      <c r="AI13" s="444"/>
      <c r="AJ13" s="444"/>
      <c r="AK13" s="444"/>
      <c r="AL13" s="444"/>
      <c r="AM13" s="444"/>
      <c r="AN13" s="199"/>
      <c r="AO13" s="450"/>
      <c r="AP13" s="444"/>
      <c r="AQ13" s="444"/>
      <c r="AR13" s="444"/>
      <c r="AS13" s="444"/>
      <c r="AT13" s="444"/>
      <c r="AU13" s="199"/>
      <c r="AV13" s="450"/>
      <c r="AW13" s="444"/>
      <c r="AX13" s="444"/>
      <c r="AY13" s="444"/>
      <c r="AZ13" s="444"/>
      <c r="BA13" s="444"/>
      <c r="BB13" s="199"/>
    </row>
    <row r="14" spans="1:54" x14ac:dyDescent="0.3">
      <c r="A14" s="199" t="s">
        <v>1486</v>
      </c>
      <c r="B14" s="199" t="s">
        <v>15</v>
      </c>
      <c r="C14" s="199" t="s">
        <v>15</v>
      </c>
      <c r="D14" s="441" t="s">
        <v>1998</v>
      </c>
      <c r="E14" s="441" t="s">
        <v>38</v>
      </c>
      <c r="F14" s="441" t="s">
        <v>38</v>
      </c>
      <c r="G14" s="441" t="s">
        <v>1998</v>
      </c>
      <c r="H14" s="245">
        <v>172900</v>
      </c>
      <c r="I14" s="246">
        <v>157</v>
      </c>
      <c r="J14" s="246">
        <v>4</v>
      </c>
      <c r="K14" s="442">
        <v>39.25</v>
      </c>
      <c r="L14" s="322">
        <v>157</v>
      </c>
      <c r="M14" s="246">
        <v>4</v>
      </c>
      <c r="N14" s="246">
        <v>39.25</v>
      </c>
      <c r="O14" s="246">
        <v>0</v>
      </c>
      <c r="P14" s="246">
        <v>0</v>
      </c>
      <c r="Q14" s="246">
        <v>0</v>
      </c>
      <c r="R14" s="443">
        <v>0</v>
      </c>
      <c r="S14" s="444">
        <v>0</v>
      </c>
      <c r="T14" s="445">
        <v>0</v>
      </c>
      <c r="U14" s="444">
        <v>0</v>
      </c>
      <c r="V14" s="444">
        <v>0</v>
      </c>
      <c r="W14" s="444">
        <v>0</v>
      </c>
      <c r="X14" s="444">
        <v>0</v>
      </c>
      <c r="Y14" s="446">
        <v>0</v>
      </c>
      <c r="Z14" s="246"/>
      <c r="AA14" s="245">
        <v>172900</v>
      </c>
      <c r="AB14" s="442">
        <v>0</v>
      </c>
      <c r="AC14" s="442">
        <v>0</v>
      </c>
      <c r="AD14" s="246">
        <v>33</v>
      </c>
      <c r="AE14" s="246">
        <v>0</v>
      </c>
      <c r="AF14" s="246">
        <v>0</v>
      </c>
      <c r="AH14" s="379"/>
      <c r="AI14" s="378"/>
      <c r="AJ14" s="378"/>
      <c r="AK14" s="378"/>
      <c r="AL14" s="378"/>
      <c r="AM14" s="378"/>
      <c r="AN14" s="20"/>
      <c r="AO14" s="418"/>
      <c r="AP14" s="378"/>
      <c r="AQ14" s="378"/>
      <c r="AR14" s="378"/>
      <c r="AS14" s="378"/>
      <c r="AT14" s="378"/>
      <c r="AU14" s="20"/>
      <c r="AV14" s="418"/>
      <c r="AW14" s="378"/>
      <c r="AX14" s="378"/>
      <c r="AY14" s="378"/>
      <c r="AZ14" s="378"/>
      <c r="BA14" s="378"/>
      <c r="BB14" s="20"/>
    </row>
    <row r="15" spans="1:54" x14ac:dyDescent="0.3">
      <c r="A15" s="21" t="s">
        <v>1046</v>
      </c>
      <c r="B15" s="21" t="s">
        <v>2</v>
      </c>
      <c r="C15" s="21" t="s">
        <v>2</v>
      </c>
      <c r="D15" s="299" t="s">
        <v>1998</v>
      </c>
      <c r="E15" s="299" t="s">
        <v>1974</v>
      </c>
      <c r="F15" s="299" t="s">
        <v>1974</v>
      </c>
      <c r="G15" s="299" t="s">
        <v>1998</v>
      </c>
      <c r="H15" s="241">
        <v>330000</v>
      </c>
      <c r="I15" s="20">
        <v>1019</v>
      </c>
      <c r="J15" s="20">
        <v>17</v>
      </c>
      <c r="K15" s="417">
        <v>59.941176470588232</v>
      </c>
      <c r="L15" s="243">
        <v>1019</v>
      </c>
      <c r="M15" s="20">
        <v>17</v>
      </c>
      <c r="N15" s="20">
        <v>59.941176470588232</v>
      </c>
      <c r="O15" s="20">
        <v>930</v>
      </c>
      <c r="P15" s="20">
        <v>14</v>
      </c>
      <c r="Q15" s="20">
        <v>66.400000000000006</v>
      </c>
      <c r="R15" s="414">
        <v>904</v>
      </c>
      <c r="S15" s="378">
        <v>13</v>
      </c>
      <c r="T15" s="415">
        <v>69.5</v>
      </c>
      <c r="U15" s="378">
        <v>617</v>
      </c>
      <c r="V15" s="378">
        <v>13</v>
      </c>
      <c r="W15" s="378">
        <v>47.46</v>
      </c>
      <c r="X15" s="378">
        <v>0</v>
      </c>
      <c r="Y15" s="416">
        <v>0</v>
      </c>
      <c r="Z15" s="21"/>
      <c r="AA15" s="241">
        <v>339400</v>
      </c>
      <c r="AB15" s="417">
        <v>62.25</v>
      </c>
      <c r="AC15" s="417">
        <v>64.333333333333329</v>
      </c>
      <c r="AD15" s="20">
        <v>74</v>
      </c>
      <c r="AE15" s="20">
        <v>8</v>
      </c>
      <c r="AF15" s="20">
        <v>498</v>
      </c>
      <c r="AH15" s="379"/>
      <c r="AI15" s="378"/>
      <c r="AJ15" s="378"/>
      <c r="AK15" s="378"/>
      <c r="AL15" s="378"/>
      <c r="AM15" s="378"/>
      <c r="AN15" s="20"/>
      <c r="AO15" s="418"/>
      <c r="AP15" s="378"/>
      <c r="AQ15" s="378"/>
      <c r="AR15" s="378"/>
      <c r="AS15" s="378"/>
      <c r="AT15" s="378"/>
      <c r="AU15" s="20"/>
      <c r="AV15" s="418"/>
      <c r="AW15" s="378"/>
      <c r="AX15" s="378"/>
      <c r="AY15" s="378"/>
      <c r="AZ15" s="378"/>
      <c r="BA15" s="378"/>
      <c r="BB15" s="20"/>
    </row>
    <row r="16" spans="1:54" x14ac:dyDescent="0.3">
      <c r="A16" s="21" t="s">
        <v>1047</v>
      </c>
      <c r="B16" s="21" t="s">
        <v>16</v>
      </c>
      <c r="C16" s="21" t="s">
        <v>16</v>
      </c>
      <c r="D16" s="299" t="s">
        <v>1998</v>
      </c>
      <c r="E16" s="299" t="s">
        <v>38</v>
      </c>
      <c r="F16" s="299" t="s">
        <v>38</v>
      </c>
      <c r="G16" s="299" t="s">
        <v>1998</v>
      </c>
      <c r="H16" s="241">
        <v>233700</v>
      </c>
      <c r="I16" s="20">
        <v>763</v>
      </c>
      <c r="J16" s="20">
        <v>17</v>
      </c>
      <c r="K16" s="417">
        <v>44.882352941176471</v>
      </c>
      <c r="L16" s="243">
        <v>763</v>
      </c>
      <c r="M16" s="20">
        <v>17</v>
      </c>
      <c r="N16" s="20">
        <v>44.882352941176471</v>
      </c>
      <c r="O16" s="20">
        <v>286</v>
      </c>
      <c r="P16" s="20">
        <v>6</v>
      </c>
      <c r="Q16" s="20">
        <v>47.7</v>
      </c>
      <c r="R16" s="414">
        <v>298</v>
      </c>
      <c r="S16" s="378">
        <v>5</v>
      </c>
      <c r="T16" s="415">
        <v>59.6</v>
      </c>
      <c r="U16" s="378">
        <v>382</v>
      </c>
      <c r="V16" s="378">
        <v>7</v>
      </c>
      <c r="W16" s="378">
        <v>54.57</v>
      </c>
      <c r="X16" s="378">
        <v>1268</v>
      </c>
      <c r="Y16" s="416">
        <v>20</v>
      </c>
      <c r="Z16" s="21"/>
      <c r="AA16" s="241">
        <v>303300</v>
      </c>
      <c r="AB16" s="417">
        <v>60.571428571428569</v>
      </c>
      <c r="AC16" s="417">
        <v>60</v>
      </c>
      <c r="AD16" s="20">
        <v>43</v>
      </c>
      <c r="AE16" s="20">
        <v>7</v>
      </c>
      <c r="AF16" s="20">
        <v>424</v>
      </c>
      <c r="AH16" s="418"/>
      <c r="AI16" s="378"/>
      <c r="AJ16" s="378"/>
      <c r="AK16" s="378"/>
      <c r="AL16" s="378"/>
      <c r="AM16" s="378"/>
      <c r="AN16" s="203"/>
      <c r="AO16" s="418"/>
      <c r="AP16" s="378"/>
      <c r="AQ16" s="378"/>
      <c r="AR16" s="378"/>
      <c r="AS16" s="378"/>
      <c r="AT16" s="378"/>
      <c r="AU16" s="203"/>
      <c r="AV16" s="418"/>
      <c r="AW16" s="378"/>
      <c r="AX16" s="378"/>
      <c r="AY16" s="378"/>
      <c r="AZ16" s="378"/>
      <c r="BA16" s="378"/>
      <c r="BB16" s="203"/>
    </row>
    <row r="17" spans="1:54" x14ac:dyDescent="0.3">
      <c r="A17" s="199" t="s">
        <v>1859</v>
      </c>
      <c r="B17" s="199" t="s">
        <v>2</v>
      </c>
      <c r="C17" s="199" t="s">
        <v>1020</v>
      </c>
      <c r="D17" s="441" t="s">
        <v>1020</v>
      </c>
      <c r="E17" s="441" t="s">
        <v>38</v>
      </c>
      <c r="F17" s="441" t="s">
        <v>1020</v>
      </c>
      <c r="G17" s="441" t="s">
        <v>1020</v>
      </c>
      <c r="H17" s="245">
        <v>123900</v>
      </c>
      <c r="I17" s="246">
        <v>0</v>
      </c>
      <c r="J17" s="246">
        <v>0</v>
      </c>
      <c r="K17" s="442" t="s">
        <v>1020</v>
      </c>
      <c r="L17" s="322" t="s">
        <v>1020</v>
      </c>
      <c r="M17" s="246" t="s">
        <v>1020</v>
      </c>
      <c r="N17" s="246" t="s">
        <v>1020</v>
      </c>
      <c r="O17" s="246" t="s">
        <v>1020</v>
      </c>
      <c r="P17" s="246" t="s">
        <v>1020</v>
      </c>
      <c r="Q17" s="246" t="s">
        <v>1020</v>
      </c>
      <c r="R17" s="443" t="s">
        <v>1020</v>
      </c>
      <c r="S17" s="444" t="s">
        <v>1020</v>
      </c>
      <c r="T17" s="445" t="s">
        <v>1020</v>
      </c>
      <c r="U17" s="444" t="s">
        <v>1020</v>
      </c>
      <c r="V17" s="444" t="s">
        <v>1020</v>
      </c>
      <c r="W17" s="444" t="s">
        <v>1020</v>
      </c>
      <c r="X17" s="444" t="s">
        <v>1020</v>
      </c>
      <c r="Y17" s="446" t="s">
        <v>1020</v>
      </c>
      <c r="Z17" s="372"/>
      <c r="AA17" s="245">
        <v>123900</v>
      </c>
      <c r="AB17" s="442">
        <v>0</v>
      </c>
      <c r="AC17" s="442">
        <v>0</v>
      </c>
      <c r="AD17" s="246">
        <v>23</v>
      </c>
      <c r="AE17" s="246">
        <v>0</v>
      </c>
      <c r="AF17" s="246">
        <v>0</v>
      </c>
      <c r="AG17" s="200"/>
      <c r="AH17" s="449"/>
      <c r="AI17" s="444"/>
      <c r="AJ17" s="444"/>
      <c r="AK17" s="444"/>
      <c r="AL17" s="444"/>
      <c r="AM17" s="444"/>
      <c r="AN17" s="246"/>
      <c r="AO17" s="450"/>
      <c r="AP17" s="444"/>
      <c r="AQ17" s="444"/>
      <c r="AR17" s="444"/>
      <c r="AS17" s="444"/>
      <c r="AT17" s="444"/>
      <c r="AU17" s="246"/>
      <c r="AV17" s="450"/>
      <c r="AW17" s="444"/>
      <c r="AX17" s="444"/>
      <c r="AY17" s="444"/>
      <c r="AZ17" s="444"/>
      <c r="BA17" s="444"/>
      <c r="BB17" s="246"/>
    </row>
    <row r="18" spans="1:54" x14ac:dyDescent="0.3">
      <c r="A18" s="21" t="s">
        <v>957</v>
      </c>
      <c r="B18" s="437" t="s">
        <v>19</v>
      </c>
      <c r="C18" s="21" t="s">
        <v>21</v>
      </c>
      <c r="D18" s="299" t="s">
        <v>38</v>
      </c>
      <c r="E18" s="299" t="s">
        <v>38</v>
      </c>
      <c r="F18" s="299" t="s">
        <v>38</v>
      </c>
      <c r="G18" s="299" t="s">
        <v>1998</v>
      </c>
      <c r="H18" s="241">
        <v>273900</v>
      </c>
      <c r="I18" s="20">
        <v>398</v>
      </c>
      <c r="J18" s="20">
        <v>8</v>
      </c>
      <c r="K18" s="417">
        <v>49.75</v>
      </c>
      <c r="L18" s="243">
        <v>398</v>
      </c>
      <c r="M18" s="20">
        <v>8</v>
      </c>
      <c r="N18" s="20">
        <v>49.75</v>
      </c>
      <c r="O18" s="20">
        <v>0</v>
      </c>
      <c r="P18" s="20">
        <v>0</v>
      </c>
      <c r="Q18" s="20">
        <v>0</v>
      </c>
      <c r="R18" s="414">
        <v>51</v>
      </c>
      <c r="S18" s="378">
        <v>2</v>
      </c>
      <c r="T18" s="415">
        <v>25.5</v>
      </c>
      <c r="U18" s="378">
        <v>0</v>
      </c>
      <c r="V18" s="378">
        <v>0</v>
      </c>
      <c r="W18" s="378">
        <v>0</v>
      </c>
      <c r="X18" s="378">
        <v>0</v>
      </c>
      <c r="Y18" s="416">
        <v>0</v>
      </c>
      <c r="Z18" s="21"/>
      <c r="AA18" s="241">
        <v>273900</v>
      </c>
      <c r="AB18" s="417">
        <v>44</v>
      </c>
      <c r="AC18" s="417">
        <v>44</v>
      </c>
      <c r="AD18" s="20">
        <v>67</v>
      </c>
      <c r="AE18" s="20">
        <v>2</v>
      </c>
      <c r="AF18" s="20">
        <v>88</v>
      </c>
      <c r="AG18" s="200"/>
      <c r="AH18" s="449"/>
      <c r="AI18" s="444"/>
      <c r="AJ18" s="444"/>
      <c r="AK18" s="444"/>
      <c r="AL18" s="444"/>
      <c r="AM18" s="444"/>
      <c r="AN18" s="246"/>
      <c r="AO18" s="450"/>
      <c r="AP18" s="444"/>
      <c r="AQ18" s="444"/>
      <c r="AR18" s="444"/>
      <c r="AS18" s="444"/>
      <c r="AT18" s="444"/>
      <c r="AU18" s="246"/>
      <c r="AV18" s="450"/>
      <c r="AW18" s="444"/>
      <c r="AX18" s="444"/>
      <c r="AY18" s="444"/>
      <c r="AZ18" s="444"/>
      <c r="BA18" s="444"/>
      <c r="BB18" s="246"/>
    </row>
    <row r="19" spans="1:54" x14ac:dyDescent="0.3">
      <c r="A19" s="199" t="s">
        <v>1628</v>
      </c>
      <c r="B19" s="199" t="s">
        <v>14</v>
      </c>
      <c r="C19" s="199" t="s">
        <v>14</v>
      </c>
      <c r="D19" s="441" t="s">
        <v>1998</v>
      </c>
      <c r="E19" s="435" t="s">
        <v>1973</v>
      </c>
      <c r="F19" s="441" t="s">
        <v>11</v>
      </c>
      <c r="G19" s="441" t="s">
        <v>38</v>
      </c>
      <c r="H19" s="245">
        <v>187900</v>
      </c>
      <c r="I19" s="246">
        <v>128</v>
      </c>
      <c r="J19" s="246">
        <v>3</v>
      </c>
      <c r="K19" s="442">
        <v>42.666666666666664</v>
      </c>
      <c r="L19" s="322">
        <v>128</v>
      </c>
      <c r="M19" s="246">
        <v>3</v>
      </c>
      <c r="N19" s="246">
        <v>42.666666666666664</v>
      </c>
      <c r="O19" s="246">
        <v>0</v>
      </c>
      <c r="P19" s="246">
        <v>0</v>
      </c>
      <c r="Q19" s="246">
        <v>0</v>
      </c>
      <c r="R19" s="443">
        <v>0</v>
      </c>
      <c r="S19" s="444">
        <v>0</v>
      </c>
      <c r="T19" s="445">
        <v>0</v>
      </c>
      <c r="U19" s="444">
        <v>0</v>
      </c>
      <c r="V19" s="444">
        <v>0</v>
      </c>
      <c r="W19" s="444">
        <v>0</v>
      </c>
      <c r="X19" s="444">
        <v>0</v>
      </c>
      <c r="Y19" s="446">
        <v>0</v>
      </c>
      <c r="Z19" s="372"/>
      <c r="AA19" s="245">
        <v>187900</v>
      </c>
      <c r="AB19" s="442">
        <v>0</v>
      </c>
      <c r="AC19" s="442">
        <v>0</v>
      </c>
      <c r="AD19" s="246">
        <v>35</v>
      </c>
      <c r="AE19" s="246">
        <v>0</v>
      </c>
      <c r="AF19" s="246">
        <v>0</v>
      </c>
      <c r="AH19" s="379"/>
      <c r="AI19" s="378"/>
      <c r="AJ19" s="378"/>
      <c r="AK19" s="378"/>
      <c r="AL19" s="378"/>
      <c r="AM19" s="378"/>
      <c r="AN19" s="21"/>
      <c r="AO19" s="418"/>
      <c r="AP19" s="378"/>
      <c r="AQ19" s="378"/>
      <c r="AR19" s="378"/>
      <c r="AS19" s="378"/>
      <c r="AT19" s="378"/>
      <c r="AU19" s="21"/>
      <c r="AV19" s="418"/>
      <c r="AW19" s="378"/>
      <c r="AX19" s="378"/>
      <c r="AY19" s="378"/>
      <c r="AZ19" s="378"/>
      <c r="BA19" s="378"/>
      <c r="BB19" s="21"/>
    </row>
    <row r="20" spans="1:54" x14ac:dyDescent="0.3">
      <c r="A20" s="199" t="s">
        <v>1860</v>
      </c>
      <c r="B20" s="199" t="s">
        <v>20</v>
      </c>
      <c r="C20" s="199" t="s">
        <v>1020</v>
      </c>
      <c r="D20" s="441" t="s">
        <v>1020</v>
      </c>
      <c r="E20" s="441" t="s">
        <v>1972</v>
      </c>
      <c r="F20" s="441" t="s">
        <v>1020</v>
      </c>
      <c r="G20" s="441" t="s">
        <v>1020</v>
      </c>
      <c r="H20" s="245">
        <v>102400</v>
      </c>
      <c r="I20" s="246" t="s">
        <v>1020</v>
      </c>
      <c r="J20" s="246" t="s">
        <v>1020</v>
      </c>
      <c r="K20" s="442" t="s">
        <v>1020</v>
      </c>
      <c r="L20" s="322" t="s">
        <v>1020</v>
      </c>
      <c r="M20" s="246" t="s">
        <v>1020</v>
      </c>
      <c r="N20" s="246" t="s">
        <v>1020</v>
      </c>
      <c r="O20" s="246" t="s">
        <v>1020</v>
      </c>
      <c r="P20" s="246" t="s">
        <v>1020</v>
      </c>
      <c r="Q20" s="246" t="s">
        <v>1020</v>
      </c>
      <c r="R20" s="443" t="s">
        <v>1020</v>
      </c>
      <c r="S20" s="444" t="s">
        <v>1020</v>
      </c>
      <c r="T20" s="445" t="s">
        <v>1020</v>
      </c>
      <c r="U20" s="444" t="s">
        <v>1020</v>
      </c>
      <c r="V20" s="444" t="s">
        <v>1020</v>
      </c>
      <c r="W20" s="444" t="s">
        <v>1020</v>
      </c>
      <c r="X20" s="444" t="s">
        <v>1020</v>
      </c>
      <c r="Y20" s="446" t="s">
        <v>1020</v>
      </c>
      <c r="Z20" s="372"/>
      <c r="AA20" s="245">
        <v>102400</v>
      </c>
      <c r="AB20" s="442">
        <v>0</v>
      </c>
      <c r="AC20" s="442">
        <v>0</v>
      </c>
      <c r="AD20" s="246">
        <v>19</v>
      </c>
      <c r="AE20" s="246">
        <v>0</v>
      </c>
      <c r="AF20" s="246">
        <v>0</v>
      </c>
      <c r="AH20" s="379"/>
      <c r="AI20" s="378"/>
      <c r="AJ20" s="378"/>
      <c r="AK20" s="378"/>
      <c r="AL20" s="378"/>
      <c r="AM20" s="378"/>
      <c r="AN20" s="20"/>
      <c r="AO20" s="418"/>
      <c r="AP20" s="378"/>
      <c r="AQ20" s="378"/>
      <c r="AR20" s="378"/>
      <c r="AS20" s="378"/>
      <c r="AT20" s="378"/>
      <c r="AU20" s="20"/>
      <c r="AV20" s="418"/>
      <c r="AW20" s="378"/>
      <c r="AX20" s="378"/>
      <c r="AY20" s="378"/>
      <c r="AZ20" s="378"/>
      <c r="BA20" s="378"/>
      <c r="BB20" s="20"/>
    </row>
    <row r="21" spans="1:54" x14ac:dyDescent="0.3">
      <c r="A21" s="199" t="s">
        <v>958</v>
      </c>
      <c r="B21" s="437" t="s">
        <v>17</v>
      </c>
      <c r="C21" s="199" t="s">
        <v>13</v>
      </c>
      <c r="D21" s="441" t="s">
        <v>38</v>
      </c>
      <c r="E21" s="441" t="s">
        <v>38</v>
      </c>
      <c r="F21" s="441" t="s">
        <v>38</v>
      </c>
      <c r="G21" s="441" t="s">
        <v>1998</v>
      </c>
      <c r="H21" s="245">
        <v>123900</v>
      </c>
      <c r="I21" s="246">
        <v>54</v>
      </c>
      <c r="J21" s="246">
        <v>2</v>
      </c>
      <c r="K21" s="442">
        <v>27</v>
      </c>
      <c r="L21" s="322">
        <v>54</v>
      </c>
      <c r="M21" s="246">
        <v>2</v>
      </c>
      <c r="N21" s="246">
        <v>27</v>
      </c>
      <c r="O21" s="246">
        <v>189</v>
      </c>
      <c r="P21" s="246">
        <v>6</v>
      </c>
      <c r="Q21" s="246">
        <v>31.5</v>
      </c>
      <c r="R21" s="443">
        <v>263</v>
      </c>
      <c r="S21" s="444">
        <v>6</v>
      </c>
      <c r="T21" s="445">
        <v>43.8</v>
      </c>
      <c r="U21" s="444">
        <v>0</v>
      </c>
      <c r="V21" s="444">
        <v>0</v>
      </c>
      <c r="W21" s="444">
        <v>0</v>
      </c>
      <c r="X21" s="444">
        <v>0</v>
      </c>
      <c r="Y21" s="446">
        <v>0</v>
      </c>
      <c r="Z21" s="199"/>
      <c r="AA21" s="245">
        <v>123900</v>
      </c>
      <c r="AB21" s="442">
        <v>57</v>
      </c>
      <c r="AC21" s="442">
        <v>57</v>
      </c>
      <c r="AD21" s="246">
        <v>-10</v>
      </c>
      <c r="AE21" s="246">
        <v>1</v>
      </c>
      <c r="AF21" s="246">
        <v>57</v>
      </c>
      <c r="AH21" s="379"/>
      <c r="AI21" s="378"/>
      <c r="AJ21" s="378"/>
      <c r="AK21" s="378"/>
      <c r="AL21" s="378"/>
      <c r="AM21" s="378"/>
      <c r="AN21" s="21"/>
      <c r="AO21" s="418"/>
      <c r="AP21" s="378"/>
      <c r="AQ21" s="378"/>
      <c r="AR21" s="378"/>
      <c r="AS21" s="378"/>
      <c r="AT21" s="378"/>
      <c r="AU21" s="21"/>
      <c r="AV21" s="418"/>
      <c r="AW21" s="378"/>
      <c r="AX21" s="378"/>
      <c r="AY21" s="378"/>
      <c r="AZ21" s="378"/>
      <c r="BA21" s="378"/>
      <c r="BB21" s="21"/>
    </row>
    <row r="22" spans="1:54" x14ac:dyDescent="0.3">
      <c r="A22" s="21" t="s">
        <v>1053</v>
      </c>
      <c r="B22" s="21" t="s">
        <v>14</v>
      </c>
      <c r="C22" s="21" t="s">
        <v>14</v>
      </c>
      <c r="D22" s="299" t="s">
        <v>1998</v>
      </c>
      <c r="E22" s="435" t="s">
        <v>1972</v>
      </c>
      <c r="F22" s="299" t="s">
        <v>38</v>
      </c>
      <c r="G22" s="299" t="s">
        <v>38</v>
      </c>
      <c r="H22" s="241">
        <v>222300</v>
      </c>
      <c r="I22" s="20">
        <v>323</v>
      </c>
      <c r="J22" s="20">
        <v>8</v>
      </c>
      <c r="K22" s="417">
        <v>40.375</v>
      </c>
      <c r="L22" s="243">
        <v>323</v>
      </c>
      <c r="M22" s="20">
        <v>8</v>
      </c>
      <c r="N22" s="20">
        <v>40.375</v>
      </c>
      <c r="O22" s="20">
        <v>566</v>
      </c>
      <c r="P22" s="20">
        <v>11</v>
      </c>
      <c r="Q22" s="20">
        <v>51.5</v>
      </c>
      <c r="R22" s="414">
        <v>0</v>
      </c>
      <c r="S22" s="378">
        <v>0</v>
      </c>
      <c r="T22" s="415">
        <v>0</v>
      </c>
      <c r="U22" s="378">
        <v>0</v>
      </c>
      <c r="V22" s="378">
        <v>0</v>
      </c>
      <c r="W22" s="378">
        <v>0</v>
      </c>
      <c r="X22" s="378">
        <v>0</v>
      </c>
      <c r="Y22" s="416">
        <v>0</v>
      </c>
      <c r="Z22" s="21"/>
      <c r="AA22" s="241">
        <v>222300</v>
      </c>
      <c r="AB22" s="417">
        <v>0</v>
      </c>
      <c r="AC22" s="417">
        <v>0</v>
      </c>
      <c r="AD22" s="20">
        <v>42</v>
      </c>
      <c r="AE22" s="20">
        <v>0</v>
      </c>
      <c r="AF22" s="20">
        <v>0</v>
      </c>
      <c r="AG22" s="200"/>
      <c r="AH22" s="449"/>
      <c r="AI22" s="444"/>
      <c r="AJ22" s="444"/>
      <c r="AK22" s="444"/>
      <c r="AL22" s="444"/>
      <c r="AM22" s="444"/>
      <c r="AN22" s="246"/>
      <c r="AO22" s="450"/>
      <c r="AP22" s="444"/>
      <c r="AQ22" s="444"/>
      <c r="AR22" s="444"/>
      <c r="AS22" s="444"/>
      <c r="AT22" s="444"/>
      <c r="AU22" s="246"/>
      <c r="AV22" s="450"/>
      <c r="AW22" s="444"/>
      <c r="AX22" s="444"/>
      <c r="AY22" s="444"/>
      <c r="AZ22" s="444"/>
      <c r="BA22" s="444"/>
      <c r="BB22" s="246"/>
    </row>
    <row r="23" spans="1:54" x14ac:dyDescent="0.3">
      <c r="A23" s="199" t="s">
        <v>1861</v>
      </c>
      <c r="B23" s="199" t="s">
        <v>26</v>
      </c>
      <c r="C23" s="199" t="s">
        <v>1020</v>
      </c>
      <c r="D23" s="441" t="s">
        <v>1020</v>
      </c>
      <c r="E23" s="441" t="s">
        <v>1972</v>
      </c>
      <c r="F23" s="441" t="s">
        <v>1020</v>
      </c>
      <c r="G23" s="441" t="s">
        <v>1020</v>
      </c>
      <c r="H23" s="245">
        <v>117300</v>
      </c>
      <c r="I23" s="246" t="s">
        <v>1020</v>
      </c>
      <c r="J23" s="246" t="s">
        <v>1020</v>
      </c>
      <c r="K23" s="442" t="s">
        <v>1020</v>
      </c>
      <c r="L23" s="322" t="s">
        <v>1020</v>
      </c>
      <c r="M23" s="246" t="s">
        <v>1020</v>
      </c>
      <c r="N23" s="246" t="s">
        <v>1020</v>
      </c>
      <c r="O23" s="246" t="s">
        <v>1020</v>
      </c>
      <c r="P23" s="246" t="s">
        <v>1020</v>
      </c>
      <c r="Q23" s="246" t="s">
        <v>1020</v>
      </c>
      <c r="R23" s="443" t="s">
        <v>1020</v>
      </c>
      <c r="S23" s="444" t="s">
        <v>1020</v>
      </c>
      <c r="T23" s="445" t="s">
        <v>1020</v>
      </c>
      <c r="U23" s="444" t="s">
        <v>1020</v>
      </c>
      <c r="V23" s="444" t="s">
        <v>1020</v>
      </c>
      <c r="W23" s="444" t="s">
        <v>1020</v>
      </c>
      <c r="X23" s="444" t="s">
        <v>1020</v>
      </c>
      <c r="Y23" s="446" t="s">
        <v>1020</v>
      </c>
      <c r="Z23" s="301"/>
      <c r="AA23" s="245">
        <v>117300</v>
      </c>
      <c r="AB23" s="442">
        <v>0</v>
      </c>
      <c r="AC23" s="442">
        <v>0</v>
      </c>
      <c r="AD23" s="246">
        <v>22</v>
      </c>
      <c r="AE23" s="246">
        <v>0</v>
      </c>
      <c r="AF23" s="246">
        <v>0</v>
      </c>
      <c r="AG23" s="200"/>
      <c r="AH23" s="449"/>
      <c r="AI23" s="444"/>
      <c r="AJ23" s="444"/>
      <c r="AK23" s="444"/>
      <c r="AL23" s="444"/>
      <c r="AM23" s="444"/>
      <c r="AN23" s="199"/>
      <c r="AO23" s="450"/>
      <c r="AP23" s="444"/>
      <c r="AQ23" s="444"/>
      <c r="AR23" s="444"/>
      <c r="AS23" s="444"/>
      <c r="AT23" s="444"/>
      <c r="AU23" s="199"/>
      <c r="AV23" s="450"/>
      <c r="AW23" s="444"/>
      <c r="AX23" s="444"/>
      <c r="AY23" s="444"/>
      <c r="AZ23" s="444"/>
      <c r="BA23" s="444"/>
      <c r="BB23" s="199"/>
    </row>
    <row r="24" spans="1:54" x14ac:dyDescent="0.3">
      <c r="A24" s="21" t="s">
        <v>1058</v>
      </c>
      <c r="B24" s="21" t="s">
        <v>2</v>
      </c>
      <c r="C24" s="21" t="s">
        <v>2</v>
      </c>
      <c r="D24" s="299" t="s">
        <v>1998</v>
      </c>
      <c r="E24" s="299" t="s">
        <v>1972</v>
      </c>
      <c r="F24" s="299" t="s">
        <v>1972</v>
      </c>
      <c r="G24" s="299" t="s">
        <v>1998</v>
      </c>
      <c r="H24" s="241">
        <v>480800</v>
      </c>
      <c r="I24" s="20">
        <v>1921</v>
      </c>
      <c r="J24" s="20">
        <v>22</v>
      </c>
      <c r="K24" s="417">
        <v>87.318181818181813</v>
      </c>
      <c r="L24" s="243">
        <v>1921</v>
      </c>
      <c r="M24" s="20">
        <v>22</v>
      </c>
      <c r="N24" s="20">
        <v>87.318181818181813</v>
      </c>
      <c r="O24" s="20">
        <v>1685</v>
      </c>
      <c r="P24" s="20">
        <v>20</v>
      </c>
      <c r="Q24" s="20">
        <v>84.2</v>
      </c>
      <c r="R24" s="414">
        <v>1291</v>
      </c>
      <c r="S24" s="378">
        <v>15</v>
      </c>
      <c r="T24" s="415">
        <v>86.1</v>
      </c>
      <c r="U24" s="378">
        <v>1117</v>
      </c>
      <c r="V24" s="378">
        <v>16</v>
      </c>
      <c r="W24" s="378">
        <v>69.81</v>
      </c>
      <c r="X24" s="378">
        <v>90</v>
      </c>
      <c r="Y24" s="416">
        <v>3</v>
      </c>
      <c r="Z24" s="298"/>
      <c r="AA24" s="241">
        <v>465200</v>
      </c>
      <c r="AB24" s="417">
        <v>87.25</v>
      </c>
      <c r="AC24" s="417">
        <v>110.33333333333333</v>
      </c>
      <c r="AD24" s="20">
        <v>14</v>
      </c>
      <c r="AE24" s="20">
        <v>8</v>
      </c>
      <c r="AF24" s="20">
        <v>698</v>
      </c>
      <c r="AH24" s="379"/>
      <c r="AI24" s="378"/>
      <c r="AJ24" s="378"/>
      <c r="AK24" s="378"/>
      <c r="AL24" s="378"/>
      <c r="AM24" s="378"/>
      <c r="AN24" s="20"/>
      <c r="AO24" s="418"/>
      <c r="AP24" s="378"/>
      <c r="AQ24" s="378"/>
      <c r="AR24" s="378"/>
      <c r="AS24" s="378"/>
      <c r="AT24" s="378"/>
      <c r="AU24" s="20"/>
      <c r="AV24" s="418"/>
      <c r="AW24" s="378"/>
      <c r="AX24" s="378"/>
      <c r="AY24" s="378"/>
      <c r="AZ24" s="378"/>
      <c r="BA24" s="378"/>
      <c r="BB24" s="20"/>
    </row>
    <row r="25" spans="1:54" x14ac:dyDescent="0.3">
      <c r="A25" s="199" t="s">
        <v>1864</v>
      </c>
      <c r="B25" s="199" t="s">
        <v>2</v>
      </c>
      <c r="C25" s="199" t="s">
        <v>1020</v>
      </c>
      <c r="D25" s="441" t="s">
        <v>1020</v>
      </c>
      <c r="E25" s="441" t="s">
        <v>38</v>
      </c>
      <c r="F25" s="441" t="s">
        <v>1020</v>
      </c>
      <c r="G25" s="441" t="s">
        <v>1020</v>
      </c>
      <c r="H25" s="245">
        <v>102400</v>
      </c>
      <c r="I25" s="246" t="s">
        <v>1020</v>
      </c>
      <c r="J25" s="246" t="s">
        <v>1020</v>
      </c>
      <c r="K25" s="442" t="s">
        <v>1020</v>
      </c>
      <c r="L25" s="322" t="s">
        <v>1020</v>
      </c>
      <c r="M25" s="246" t="s">
        <v>1020</v>
      </c>
      <c r="N25" s="246" t="s">
        <v>1020</v>
      </c>
      <c r="O25" s="246" t="s">
        <v>1020</v>
      </c>
      <c r="P25" s="246" t="s">
        <v>1020</v>
      </c>
      <c r="Q25" s="246" t="s">
        <v>1020</v>
      </c>
      <c r="R25" s="443" t="s">
        <v>1020</v>
      </c>
      <c r="S25" s="444" t="s">
        <v>1020</v>
      </c>
      <c r="T25" s="445" t="s">
        <v>1020</v>
      </c>
      <c r="U25" s="444" t="s">
        <v>1020</v>
      </c>
      <c r="V25" s="444" t="s">
        <v>1020</v>
      </c>
      <c r="W25" s="444" t="s">
        <v>1020</v>
      </c>
      <c r="X25" s="444" t="s">
        <v>1020</v>
      </c>
      <c r="Y25" s="446" t="s">
        <v>1020</v>
      </c>
      <c r="Z25" s="199"/>
      <c r="AA25" s="245">
        <v>102400</v>
      </c>
      <c r="AB25" s="442">
        <v>0</v>
      </c>
      <c r="AC25" s="442">
        <v>0</v>
      </c>
      <c r="AD25" s="246">
        <v>19</v>
      </c>
      <c r="AE25" s="246">
        <v>0</v>
      </c>
      <c r="AF25" s="246">
        <v>0</v>
      </c>
      <c r="AH25" s="418"/>
      <c r="AI25" s="378"/>
      <c r="AJ25" s="378"/>
      <c r="AK25" s="378"/>
      <c r="AL25" s="378"/>
      <c r="AM25" s="378"/>
      <c r="AN25" s="21"/>
      <c r="AO25" s="418"/>
      <c r="AP25" s="378"/>
      <c r="AQ25" s="378"/>
      <c r="AR25" s="378"/>
      <c r="AS25" s="378"/>
      <c r="AT25" s="378"/>
      <c r="AU25" s="21"/>
      <c r="AV25" s="418"/>
      <c r="AW25" s="378"/>
      <c r="AX25" s="378"/>
      <c r="AY25" s="378"/>
      <c r="AZ25" s="378"/>
      <c r="BA25" s="378"/>
      <c r="BB25" s="21"/>
    </row>
    <row r="26" spans="1:54" x14ac:dyDescent="0.3">
      <c r="A26" s="199" t="s">
        <v>1865</v>
      </c>
      <c r="B26" s="199" t="s">
        <v>13</v>
      </c>
      <c r="C26" s="199" t="s">
        <v>1020</v>
      </c>
      <c r="D26" s="441" t="s">
        <v>1020</v>
      </c>
      <c r="E26" s="441" t="s">
        <v>38</v>
      </c>
      <c r="F26" s="441" t="s">
        <v>1020</v>
      </c>
      <c r="G26" s="441" t="s">
        <v>1020</v>
      </c>
      <c r="H26" s="245">
        <v>102400</v>
      </c>
      <c r="I26" s="246" t="s">
        <v>1020</v>
      </c>
      <c r="J26" s="246" t="s">
        <v>1020</v>
      </c>
      <c r="K26" s="442" t="s">
        <v>1020</v>
      </c>
      <c r="L26" s="322" t="s">
        <v>1020</v>
      </c>
      <c r="M26" s="246" t="s">
        <v>1020</v>
      </c>
      <c r="N26" s="246" t="s">
        <v>1020</v>
      </c>
      <c r="O26" s="246" t="s">
        <v>1020</v>
      </c>
      <c r="P26" s="246" t="s">
        <v>1020</v>
      </c>
      <c r="Q26" s="246" t="s">
        <v>1020</v>
      </c>
      <c r="R26" s="443" t="s">
        <v>1020</v>
      </c>
      <c r="S26" s="444" t="s">
        <v>1020</v>
      </c>
      <c r="T26" s="445" t="s">
        <v>1020</v>
      </c>
      <c r="U26" s="444" t="s">
        <v>1020</v>
      </c>
      <c r="V26" s="444" t="s">
        <v>1020</v>
      </c>
      <c r="W26" s="444" t="s">
        <v>1020</v>
      </c>
      <c r="X26" s="444" t="s">
        <v>1020</v>
      </c>
      <c r="Y26" s="446" t="s">
        <v>1020</v>
      </c>
      <c r="Z26" s="372"/>
      <c r="AA26" s="245">
        <v>102400</v>
      </c>
      <c r="AB26" s="442">
        <v>0</v>
      </c>
      <c r="AC26" s="442">
        <v>0</v>
      </c>
      <c r="AD26" s="246">
        <v>19</v>
      </c>
      <c r="AE26" s="246">
        <v>0</v>
      </c>
      <c r="AF26" s="246">
        <v>0</v>
      </c>
      <c r="AH26" s="379"/>
      <c r="AI26" s="378"/>
      <c r="AJ26" s="378"/>
      <c r="AK26" s="378"/>
      <c r="AL26" s="378"/>
      <c r="AM26" s="378"/>
      <c r="AN26" s="20"/>
      <c r="AO26" s="418"/>
      <c r="AP26" s="378"/>
      <c r="AQ26" s="378"/>
      <c r="AR26" s="378"/>
      <c r="AS26" s="378"/>
      <c r="AT26" s="378"/>
      <c r="AU26" s="20"/>
      <c r="AV26" s="418"/>
      <c r="AW26" s="378"/>
      <c r="AX26" s="378"/>
      <c r="AY26" s="378"/>
      <c r="AZ26" s="378"/>
      <c r="BA26" s="378"/>
      <c r="BB26" s="20"/>
    </row>
    <row r="27" spans="1:54" x14ac:dyDescent="0.3">
      <c r="A27" s="21" t="s">
        <v>1066</v>
      </c>
      <c r="B27" s="21" t="s">
        <v>20</v>
      </c>
      <c r="C27" s="21" t="s">
        <v>20</v>
      </c>
      <c r="D27" s="299" t="s">
        <v>1998</v>
      </c>
      <c r="E27" s="299" t="s">
        <v>38</v>
      </c>
      <c r="F27" s="299" t="s">
        <v>38</v>
      </c>
      <c r="G27" s="299" t="s">
        <v>1998</v>
      </c>
      <c r="H27" s="241">
        <v>350300</v>
      </c>
      <c r="I27" s="20">
        <v>1336</v>
      </c>
      <c r="J27" s="20">
        <v>21</v>
      </c>
      <c r="K27" s="417">
        <v>63.61904761904762</v>
      </c>
      <c r="L27" s="243">
        <v>1336</v>
      </c>
      <c r="M27" s="20">
        <v>21</v>
      </c>
      <c r="N27" s="20">
        <v>63.61904761904762</v>
      </c>
      <c r="O27" s="20">
        <v>1353</v>
      </c>
      <c r="P27" s="20">
        <v>19</v>
      </c>
      <c r="Q27" s="20">
        <v>71.2</v>
      </c>
      <c r="R27" s="414">
        <v>1060</v>
      </c>
      <c r="S27" s="378">
        <v>13</v>
      </c>
      <c r="T27" s="415">
        <v>81.5</v>
      </c>
      <c r="U27" s="378">
        <v>1694</v>
      </c>
      <c r="V27" s="378">
        <v>22</v>
      </c>
      <c r="W27" s="378">
        <v>77</v>
      </c>
      <c r="X27" s="378">
        <v>2093</v>
      </c>
      <c r="Y27" s="416">
        <v>22</v>
      </c>
      <c r="Z27" s="21"/>
      <c r="AA27" s="241">
        <v>283800</v>
      </c>
      <c r="AB27" s="417">
        <v>54.857142857142854</v>
      </c>
      <c r="AC27" s="417">
        <v>46.333333333333336</v>
      </c>
      <c r="AD27" s="20">
        <v>61</v>
      </c>
      <c r="AE27" s="20">
        <v>7</v>
      </c>
      <c r="AF27" s="20">
        <v>384</v>
      </c>
      <c r="AH27" s="379"/>
      <c r="AI27" s="378"/>
      <c r="AJ27" s="378"/>
      <c r="AK27" s="378"/>
      <c r="AL27" s="378"/>
      <c r="AM27" s="378"/>
      <c r="AN27" s="20"/>
      <c r="AO27" s="418"/>
      <c r="AP27" s="378"/>
      <c r="AQ27" s="378"/>
      <c r="AR27" s="378"/>
      <c r="AS27" s="378"/>
      <c r="AT27" s="378"/>
      <c r="AU27" s="20"/>
      <c r="AV27" s="418"/>
      <c r="AW27" s="378"/>
      <c r="AX27" s="378"/>
      <c r="AY27" s="378"/>
      <c r="AZ27" s="378"/>
      <c r="BA27" s="378"/>
      <c r="BB27" s="20"/>
    </row>
    <row r="28" spans="1:54" x14ac:dyDescent="0.3">
      <c r="A28" s="199" t="s">
        <v>1492</v>
      </c>
      <c r="B28" s="199" t="s">
        <v>20</v>
      </c>
      <c r="C28" s="199" t="s">
        <v>20</v>
      </c>
      <c r="D28" s="441" t="s">
        <v>1998</v>
      </c>
      <c r="E28" s="441" t="s">
        <v>38</v>
      </c>
      <c r="F28" s="441" t="s">
        <v>38</v>
      </c>
      <c r="G28" s="441" t="s">
        <v>1998</v>
      </c>
      <c r="H28" s="245">
        <v>123900</v>
      </c>
      <c r="I28" s="246">
        <v>0</v>
      </c>
      <c r="J28" s="246">
        <v>0</v>
      </c>
      <c r="K28" s="442" t="s">
        <v>1020</v>
      </c>
      <c r="L28" s="322">
        <v>0</v>
      </c>
      <c r="M28" s="246">
        <v>0</v>
      </c>
      <c r="N28" s="246">
        <v>0</v>
      </c>
      <c r="O28" s="246">
        <v>459</v>
      </c>
      <c r="P28" s="246">
        <v>11</v>
      </c>
      <c r="Q28" s="246">
        <v>41.7</v>
      </c>
      <c r="R28" s="443">
        <v>0</v>
      </c>
      <c r="S28" s="444">
        <v>0</v>
      </c>
      <c r="T28" s="445">
        <v>0</v>
      </c>
      <c r="U28" s="444">
        <v>0</v>
      </c>
      <c r="V28" s="444">
        <v>0</v>
      </c>
      <c r="W28" s="444">
        <v>0</v>
      </c>
      <c r="X28" s="444">
        <v>0</v>
      </c>
      <c r="Y28" s="446">
        <v>0</v>
      </c>
      <c r="Z28" s="301"/>
      <c r="AA28" s="245">
        <v>226800</v>
      </c>
      <c r="AB28" s="442">
        <v>53.166666666666664</v>
      </c>
      <c r="AC28" s="442">
        <v>45</v>
      </c>
      <c r="AD28" s="246">
        <v>44</v>
      </c>
      <c r="AE28" s="246">
        <v>6</v>
      </c>
      <c r="AF28" s="246">
        <v>319</v>
      </c>
      <c r="AH28" s="418"/>
      <c r="AI28" s="378"/>
      <c r="AJ28" s="378"/>
      <c r="AK28" s="378"/>
      <c r="AL28" s="378"/>
      <c r="AM28" s="378"/>
      <c r="AN28" s="21"/>
      <c r="AO28" s="418"/>
      <c r="AP28" s="378"/>
      <c r="AQ28" s="378"/>
      <c r="AR28" s="378"/>
      <c r="AS28" s="378"/>
      <c r="AT28" s="378"/>
      <c r="AU28" s="21"/>
      <c r="AV28" s="418"/>
      <c r="AW28" s="378"/>
      <c r="AX28" s="378"/>
      <c r="AY28" s="378"/>
      <c r="AZ28" s="378"/>
      <c r="BA28" s="378"/>
      <c r="BB28" s="21"/>
    </row>
    <row r="29" spans="1:54" x14ac:dyDescent="0.3">
      <c r="A29" s="21" t="s">
        <v>1069</v>
      </c>
      <c r="B29" s="21" t="s">
        <v>21</v>
      </c>
      <c r="C29" s="21" t="s">
        <v>21</v>
      </c>
      <c r="D29" s="299" t="s">
        <v>1998</v>
      </c>
      <c r="E29" s="299" t="s">
        <v>38</v>
      </c>
      <c r="F29" s="299" t="s">
        <v>38</v>
      </c>
      <c r="G29" s="299" t="s">
        <v>1998</v>
      </c>
      <c r="H29" s="241">
        <v>339100</v>
      </c>
      <c r="I29" s="20">
        <v>1047</v>
      </c>
      <c r="J29" s="20">
        <v>17</v>
      </c>
      <c r="K29" s="417">
        <v>61.588235294117645</v>
      </c>
      <c r="L29" s="243">
        <v>1047</v>
      </c>
      <c r="M29" s="20">
        <v>17</v>
      </c>
      <c r="N29" s="20">
        <v>61.588235294117645</v>
      </c>
      <c r="O29" s="20">
        <v>697</v>
      </c>
      <c r="P29" s="20">
        <v>10</v>
      </c>
      <c r="Q29" s="20">
        <v>69.7</v>
      </c>
      <c r="R29" s="414">
        <v>436</v>
      </c>
      <c r="S29" s="378">
        <v>9</v>
      </c>
      <c r="T29" s="415">
        <v>48.4</v>
      </c>
      <c r="U29" s="378">
        <v>1750</v>
      </c>
      <c r="V29" s="378">
        <v>22</v>
      </c>
      <c r="W29" s="378">
        <v>79.55</v>
      </c>
      <c r="X29" s="378">
        <v>1828</v>
      </c>
      <c r="Y29" s="416">
        <v>22</v>
      </c>
      <c r="Z29" s="20"/>
      <c r="AA29" s="241">
        <v>353900</v>
      </c>
      <c r="AB29" s="417">
        <v>75.666666666666671</v>
      </c>
      <c r="AC29" s="417">
        <v>75.666666666666671</v>
      </c>
      <c r="AD29" s="20">
        <v>84</v>
      </c>
      <c r="AE29" s="20">
        <v>3</v>
      </c>
      <c r="AF29" s="20">
        <v>227</v>
      </c>
      <c r="AG29" s="200"/>
      <c r="AH29" s="449"/>
      <c r="AI29" s="444"/>
      <c r="AJ29" s="444"/>
      <c r="AK29" s="444"/>
      <c r="AL29" s="444"/>
      <c r="AM29" s="444"/>
      <c r="AN29" s="447"/>
      <c r="AO29" s="450"/>
      <c r="AP29" s="444"/>
      <c r="AQ29" s="444"/>
      <c r="AR29" s="444"/>
      <c r="AS29" s="444"/>
      <c r="AT29" s="444"/>
      <c r="AU29" s="447"/>
      <c r="AV29" s="450"/>
      <c r="AW29" s="444"/>
      <c r="AX29" s="444"/>
      <c r="AY29" s="444"/>
      <c r="AZ29" s="444"/>
      <c r="BA29" s="444"/>
      <c r="BB29" s="447"/>
    </row>
    <row r="30" spans="1:54" x14ac:dyDescent="0.3">
      <c r="A30" s="21" t="s">
        <v>896</v>
      </c>
      <c r="B30" s="437" t="s">
        <v>12</v>
      </c>
      <c r="C30" s="21" t="s">
        <v>14</v>
      </c>
      <c r="D30" s="299" t="s">
        <v>38</v>
      </c>
      <c r="E30" s="299" t="s">
        <v>1972</v>
      </c>
      <c r="F30" s="299" t="s">
        <v>1972</v>
      </c>
      <c r="G30" s="299" t="s">
        <v>1998</v>
      </c>
      <c r="H30" s="241">
        <v>229200</v>
      </c>
      <c r="I30" s="20">
        <v>333</v>
      </c>
      <c r="J30" s="20">
        <v>8</v>
      </c>
      <c r="K30" s="417">
        <v>41.625</v>
      </c>
      <c r="L30" s="243">
        <v>333</v>
      </c>
      <c r="M30" s="20">
        <v>8</v>
      </c>
      <c r="N30" s="20">
        <v>41.625</v>
      </c>
      <c r="O30" s="20">
        <v>309</v>
      </c>
      <c r="P30" s="20">
        <v>6</v>
      </c>
      <c r="Q30" s="20">
        <v>51.5</v>
      </c>
      <c r="R30" s="414">
        <v>521</v>
      </c>
      <c r="S30" s="378">
        <v>9</v>
      </c>
      <c r="T30" s="415">
        <v>57.9</v>
      </c>
      <c r="U30" s="378">
        <v>0</v>
      </c>
      <c r="V30" s="378">
        <v>0</v>
      </c>
      <c r="W30" s="378">
        <v>0</v>
      </c>
      <c r="X30" s="378">
        <v>0</v>
      </c>
      <c r="Y30" s="416">
        <v>0</v>
      </c>
      <c r="Z30" s="20"/>
      <c r="AA30" s="241">
        <v>229200</v>
      </c>
      <c r="AB30" s="417">
        <v>17</v>
      </c>
      <c r="AC30" s="417">
        <v>17</v>
      </c>
      <c r="AD30" s="20">
        <v>71</v>
      </c>
      <c r="AE30" s="20">
        <v>1</v>
      </c>
      <c r="AF30" s="20">
        <v>17</v>
      </c>
      <c r="AG30" s="200"/>
      <c r="AH30" s="449"/>
      <c r="AI30" s="444"/>
      <c r="AJ30" s="444"/>
      <c r="AK30" s="444"/>
      <c r="AL30" s="444"/>
      <c r="AM30" s="444"/>
      <c r="AN30" s="199"/>
      <c r="AO30" s="450"/>
      <c r="AP30" s="444"/>
      <c r="AQ30" s="444"/>
      <c r="AR30" s="444"/>
      <c r="AS30" s="444"/>
      <c r="AT30" s="444"/>
      <c r="AU30" s="199"/>
      <c r="AV30" s="450"/>
      <c r="AW30" s="444"/>
      <c r="AX30" s="444"/>
      <c r="AY30" s="444"/>
      <c r="AZ30" s="444"/>
      <c r="BA30" s="444"/>
      <c r="BB30" s="199"/>
    </row>
    <row r="31" spans="1:54" x14ac:dyDescent="0.3">
      <c r="A31" s="199" t="s">
        <v>1073</v>
      </c>
      <c r="B31" s="199" t="s">
        <v>3</v>
      </c>
      <c r="C31" s="199" t="s">
        <v>3</v>
      </c>
      <c r="D31" s="441" t="s">
        <v>1998</v>
      </c>
      <c r="E31" s="435" t="s">
        <v>1974</v>
      </c>
      <c r="F31" s="441" t="s">
        <v>38</v>
      </c>
      <c r="G31" s="441" t="s">
        <v>38</v>
      </c>
      <c r="H31" s="245">
        <v>161200</v>
      </c>
      <c r="I31" s="246">
        <v>183</v>
      </c>
      <c r="J31" s="246">
        <v>5</v>
      </c>
      <c r="K31" s="442">
        <v>36.6</v>
      </c>
      <c r="L31" s="322">
        <v>183</v>
      </c>
      <c r="M31" s="246">
        <v>5</v>
      </c>
      <c r="N31" s="246">
        <v>36.6</v>
      </c>
      <c r="O31" s="246">
        <v>1338</v>
      </c>
      <c r="P31" s="246">
        <v>20</v>
      </c>
      <c r="Q31" s="246">
        <v>66.900000000000006</v>
      </c>
      <c r="R31" s="443">
        <v>819</v>
      </c>
      <c r="S31" s="444">
        <v>16</v>
      </c>
      <c r="T31" s="445">
        <v>51.2</v>
      </c>
      <c r="U31" s="444">
        <v>1451</v>
      </c>
      <c r="V31" s="444">
        <v>22</v>
      </c>
      <c r="W31" s="444">
        <v>65.95</v>
      </c>
      <c r="X31" s="444">
        <v>212</v>
      </c>
      <c r="Y31" s="446">
        <v>3</v>
      </c>
      <c r="Z31" s="199"/>
      <c r="AA31" s="245">
        <v>227900</v>
      </c>
      <c r="AB31" s="442">
        <v>53.2</v>
      </c>
      <c r="AC31" s="442">
        <v>47.333333333333336</v>
      </c>
      <c r="AD31" s="246">
        <v>25</v>
      </c>
      <c r="AE31" s="246">
        <v>5</v>
      </c>
      <c r="AF31" s="246">
        <v>266</v>
      </c>
      <c r="AH31" s="379"/>
      <c r="AI31" s="378"/>
      <c r="AJ31" s="378"/>
      <c r="AK31" s="378"/>
      <c r="AL31" s="378"/>
      <c r="AM31" s="378"/>
      <c r="AN31" s="21"/>
      <c r="AO31" s="418"/>
      <c r="AP31" s="378"/>
      <c r="AQ31" s="378"/>
      <c r="AR31" s="378"/>
      <c r="AS31" s="378"/>
      <c r="AT31" s="378"/>
      <c r="AU31" s="21"/>
      <c r="AV31" s="418"/>
      <c r="AW31" s="378"/>
      <c r="AX31" s="378"/>
      <c r="AY31" s="378"/>
      <c r="AZ31" s="378"/>
      <c r="BA31" s="378"/>
      <c r="BB31" s="21"/>
    </row>
    <row r="32" spans="1:54" x14ac:dyDescent="0.3">
      <c r="A32" s="21" t="s">
        <v>1493</v>
      </c>
      <c r="B32" s="437" t="s">
        <v>18</v>
      </c>
      <c r="C32" s="21" t="s">
        <v>19</v>
      </c>
      <c r="D32" s="299" t="s">
        <v>38</v>
      </c>
      <c r="E32" s="299" t="s">
        <v>1972</v>
      </c>
      <c r="F32" s="299" t="s">
        <v>1972</v>
      </c>
      <c r="G32" s="299" t="s">
        <v>1998</v>
      </c>
      <c r="H32" s="241">
        <v>311400</v>
      </c>
      <c r="I32" s="20">
        <v>905</v>
      </c>
      <c r="J32" s="20">
        <v>16</v>
      </c>
      <c r="K32" s="417">
        <v>56.5625</v>
      </c>
      <c r="L32" s="243">
        <v>905</v>
      </c>
      <c r="M32" s="20">
        <v>16</v>
      </c>
      <c r="N32" s="20">
        <v>56.5625</v>
      </c>
      <c r="O32" s="20">
        <v>532</v>
      </c>
      <c r="P32" s="20">
        <v>11</v>
      </c>
      <c r="Q32" s="20">
        <v>48.4</v>
      </c>
      <c r="R32" s="414">
        <v>0</v>
      </c>
      <c r="S32" s="378">
        <v>0</v>
      </c>
      <c r="T32" s="415">
        <v>0</v>
      </c>
      <c r="U32" s="378">
        <v>0</v>
      </c>
      <c r="V32" s="378">
        <v>0</v>
      </c>
      <c r="W32" s="378">
        <v>0</v>
      </c>
      <c r="X32" s="378">
        <v>0</v>
      </c>
      <c r="Y32" s="416">
        <v>0</v>
      </c>
      <c r="Z32" s="21"/>
      <c r="AA32" s="241">
        <v>288700</v>
      </c>
      <c r="AB32" s="417">
        <v>52.4</v>
      </c>
      <c r="AC32" s="417">
        <v>52.666666666666664</v>
      </c>
      <c r="AD32" s="20">
        <v>59</v>
      </c>
      <c r="AE32" s="20">
        <v>5</v>
      </c>
      <c r="AF32" s="20">
        <v>262</v>
      </c>
      <c r="AG32" s="200"/>
      <c r="AH32" s="450"/>
      <c r="AI32" s="444"/>
      <c r="AJ32" s="444"/>
      <c r="AK32" s="444"/>
      <c r="AL32" s="444"/>
      <c r="AM32" s="444"/>
      <c r="AN32" s="246"/>
      <c r="AO32" s="450"/>
      <c r="AP32" s="444"/>
      <c r="AQ32" s="444"/>
      <c r="AR32" s="444"/>
      <c r="AS32" s="444"/>
      <c r="AT32" s="444"/>
      <c r="AU32" s="246"/>
      <c r="AV32" s="450"/>
      <c r="AW32" s="444"/>
      <c r="AX32" s="444"/>
      <c r="AY32" s="444"/>
      <c r="AZ32" s="444"/>
      <c r="BA32" s="444"/>
      <c r="BB32" s="246"/>
    </row>
    <row r="33" spans="1:57" x14ac:dyDescent="0.3">
      <c r="A33" s="199" t="s">
        <v>1074</v>
      </c>
      <c r="B33" s="199" t="s">
        <v>15</v>
      </c>
      <c r="C33" s="199" t="s">
        <v>15</v>
      </c>
      <c r="D33" s="441" t="s">
        <v>1998</v>
      </c>
      <c r="E33" s="441" t="s">
        <v>1973</v>
      </c>
      <c r="F33" s="441" t="s">
        <v>1973</v>
      </c>
      <c r="G33" s="441" t="s">
        <v>1998</v>
      </c>
      <c r="H33" s="245">
        <v>200000</v>
      </c>
      <c r="I33" s="246">
        <v>227</v>
      </c>
      <c r="J33" s="246">
        <v>5</v>
      </c>
      <c r="K33" s="442">
        <v>45.4</v>
      </c>
      <c r="L33" s="322">
        <v>227</v>
      </c>
      <c r="M33" s="246">
        <v>5</v>
      </c>
      <c r="N33" s="246">
        <v>45.4</v>
      </c>
      <c r="O33" s="246">
        <v>51</v>
      </c>
      <c r="P33" s="246">
        <v>1</v>
      </c>
      <c r="Q33" s="246">
        <v>51</v>
      </c>
      <c r="R33" s="443">
        <v>0</v>
      </c>
      <c r="S33" s="444">
        <v>0</v>
      </c>
      <c r="T33" s="445">
        <v>0</v>
      </c>
      <c r="U33" s="444">
        <v>0</v>
      </c>
      <c r="V33" s="444">
        <v>0</v>
      </c>
      <c r="W33" s="444">
        <v>0</v>
      </c>
      <c r="X33" s="444">
        <v>0</v>
      </c>
      <c r="Y33" s="446">
        <v>0</v>
      </c>
      <c r="Z33" s="301"/>
      <c r="AA33" s="245">
        <v>200000</v>
      </c>
      <c r="AB33" s="442">
        <v>0</v>
      </c>
      <c r="AC33" s="442">
        <v>0</v>
      </c>
      <c r="AD33" s="246">
        <v>38</v>
      </c>
      <c r="AE33" s="246">
        <v>0</v>
      </c>
      <c r="AF33" s="246">
        <v>0</v>
      </c>
      <c r="AG33" s="200"/>
      <c r="AH33" s="449"/>
      <c r="AI33" s="444"/>
      <c r="AJ33" s="444"/>
      <c r="AK33" s="444"/>
      <c r="AL33" s="444"/>
      <c r="AM33" s="444"/>
      <c r="AN33" s="199"/>
      <c r="AO33" s="450"/>
      <c r="AP33" s="444"/>
      <c r="AQ33" s="444"/>
      <c r="AR33" s="444"/>
      <c r="AS33" s="444"/>
      <c r="AT33" s="444"/>
      <c r="AU33" s="199"/>
      <c r="AV33" s="450"/>
      <c r="AW33" s="444"/>
      <c r="AX33" s="444"/>
      <c r="AY33" s="444"/>
      <c r="AZ33" s="444"/>
      <c r="BA33" s="444"/>
      <c r="BB33" s="199"/>
    </row>
    <row r="34" spans="1:57" x14ac:dyDescent="0.3">
      <c r="A34" s="199" t="s">
        <v>1494</v>
      </c>
      <c r="B34" s="199" t="s">
        <v>17</v>
      </c>
      <c r="C34" s="199" t="s">
        <v>17</v>
      </c>
      <c r="D34" s="441" t="s">
        <v>1998</v>
      </c>
      <c r="E34" s="435" t="s">
        <v>1974</v>
      </c>
      <c r="F34" s="441" t="s">
        <v>1973</v>
      </c>
      <c r="G34" s="441" t="s">
        <v>38</v>
      </c>
      <c r="H34" s="245">
        <v>138700</v>
      </c>
      <c r="I34" s="246">
        <v>72</v>
      </c>
      <c r="J34" s="246">
        <v>2</v>
      </c>
      <c r="K34" s="442">
        <v>36</v>
      </c>
      <c r="L34" s="322">
        <v>72</v>
      </c>
      <c r="M34" s="246">
        <v>2</v>
      </c>
      <c r="N34" s="246">
        <v>36</v>
      </c>
      <c r="O34" s="246">
        <v>1095</v>
      </c>
      <c r="P34" s="246">
        <v>19</v>
      </c>
      <c r="Q34" s="246">
        <v>57.6</v>
      </c>
      <c r="R34" s="443">
        <v>0</v>
      </c>
      <c r="S34" s="444">
        <v>0</v>
      </c>
      <c r="T34" s="445">
        <v>0</v>
      </c>
      <c r="U34" s="444">
        <v>684</v>
      </c>
      <c r="V34" s="444">
        <v>14</v>
      </c>
      <c r="W34" s="444">
        <v>48.86</v>
      </c>
      <c r="X34" s="444">
        <v>0</v>
      </c>
      <c r="Y34" s="446">
        <v>0</v>
      </c>
      <c r="Z34" s="372"/>
      <c r="AA34" s="245">
        <v>138700</v>
      </c>
      <c r="AB34" s="442">
        <v>0</v>
      </c>
      <c r="AC34" s="442">
        <v>0</v>
      </c>
      <c r="AD34" s="246">
        <v>26</v>
      </c>
      <c r="AE34" s="246">
        <v>0</v>
      </c>
      <c r="AF34" s="246">
        <v>0</v>
      </c>
      <c r="AH34" s="379"/>
      <c r="AI34" s="378"/>
      <c r="AJ34" s="378"/>
      <c r="AK34" s="378"/>
      <c r="AL34" s="378"/>
      <c r="AM34" s="378"/>
      <c r="AN34" s="25"/>
      <c r="AO34" s="418"/>
      <c r="AP34" s="378"/>
      <c r="AQ34" s="378"/>
      <c r="AR34" s="378"/>
      <c r="AS34" s="378"/>
      <c r="AT34" s="378"/>
      <c r="AU34" s="25"/>
      <c r="AV34" s="418"/>
      <c r="AW34" s="378"/>
      <c r="AX34" s="378"/>
      <c r="AY34" s="378"/>
      <c r="AZ34" s="378"/>
      <c r="BA34" s="378"/>
      <c r="BB34" s="25"/>
    </row>
    <row r="35" spans="1:57" x14ac:dyDescent="0.3">
      <c r="A35" s="199" t="s">
        <v>1866</v>
      </c>
      <c r="B35" s="199" t="s">
        <v>25</v>
      </c>
      <c r="C35" s="199" t="s">
        <v>1020</v>
      </c>
      <c r="D35" s="441" t="s">
        <v>1020</v>
      </c>
      <c r="E35" s="441" t="s">
        <v>1972</v>
      </c>
      <c r="F35" s="441" t="s">
        <v>1020</v>
      </c>
      <c r="G35" s="441" t="s">
        <v>1020</v>
      </c>
      <c r="H35" s="245">
        <v>117300</v>
      </c>
      <c r="I35" s="246" t="s">
        <v>1020</v>
      </c>
      <c r="J35" s="246" t="s">
        <v>1020</v>
      </c>
      <c r="K35" s="442" t="s">
        <v>1020</v>
      </c>
      <c r="L35" s="322" t="s">
        <v>1020</v>
      </c>
      <c r="M35" s="246" t="s">
        <v>1020</v>
      </c>
      <c r="N35" s="246" t="s">
        <v>1020</v>
      </c>
      <c r="O35" s="246" t="s">
        <v>1020</v>
      </c>
      <c r="P35" s="246" t="s">
        <v>1020</v>
      </c>
      <c r="Q35" s="246" t="s">
        <v>1020</v>
      </c>
      <c r="R35" s="443" t="s">
        <v>1020</v>
      </c>
      <c r="S35" s="444" t="s">
        <v>1020</v>
      </c>
      <c r="T35" s="445" t="s">
        <v>1020</v>
      </c>
      <c r="U35" s="444" t="s">
        <v>1020</v>
      </c>
      <c r="V35" s="444" t="s">
        <v>1020</v>
      </c>
      <c r="W35" s="444" t="s">
        <v>1020</v>
      </c>
      <c r="X35" s="444" t="s">
        <v>1020</v>
      </c>
      <c r="Y35" s="446" t="s">
        <v>1020</v>
      </c>
      <c r="Z35" s="372"/>
      <c r="AA35" s="245">
        <v>117300</v>
      </c>
      <c r="AB35" s="442">
        <v>0</v>
      </c>
      <c r="AC35" s="442">
        <v>0</v>
      </c>
      <c r="AD35" s="246">
        <v>22</v>
      </c>
      <c r="AE35" s="246">
        <v>0</v>
      </c>
      <c r="AF35" s="246">
        <v>0</v>
      </c>
      <c r="AH35" s="379"/>
      <c r="AI35" s="378"/>
      <c r="AJ35" s="378"/>
      <c r="AK35" s="378"/>
      <c r="AL35" s="378"/>
      <c r="AM35" s="378"/>
      <c r="AN35" s="25"/>
      <c r="AO35" s="418"/>
      <c r="AP35" s="378"/>
      <c r="AQ35" s="378"/>
      <c r="AR35" s="378"/>
      <c r="AS35" s="378"/>
      <c r="AT35" s="378"/>
      <c r="AU35" s="25"/>
      <c r="AV35" s="418"/>
      <c r="AW35" s="378"/>
      <c r="AX35" s="378"/>
      <c r="AY35" s="378"/>
      <c r="AZ35" s="378"/>
      <c r="BA35" s="378"/>
      <c r="BB35" s="25"/>
    </row>
    <row r="36" spans="1:57" x14ac:dyDescent="0.3">
      <c r="A36" s="21" t="s">
        <v>1078</v>
      </c>
      <c r="B36" s="21" t="s">
        <v>41</v>
      </c>
      <c r="C36" s="21" t="s">
        <v>1020</v>
      </c>
      <c r="D36" s="299" t="s">
        <v>1020</v>
      </c>
      <c r="E36" s="299" t="s">
        <v>38</v>
      </c>
      <c r="F36" s="299" t="s">
        <v>1020</v>
      </c>
      <c r="G36" s="299" t="s">
        <v>1020</v>
      </c>
      <c r="H36" s="241">
        <v>299000</v>
      </c>
      <c r="I36" s="20" t="s">
        <v>1020</v>
      </c>
      <c r="J36" s="20" t="s">
        <v>1020</v>
      </c>
      <c r="K36" s="417" t="s">
        <v>1020</v>
      </c>
      <c r="L36" s="243" t="s">
        <v>1020</v>
      </c>
      <c r="M36" s="20" t="s">
        <v>1020</v>
      </c>
      <c r="N36" s="20" t="s">
        <v>1020</v>
      </c>
      <c r="O36" s="20" t="s">
        <v>1020</v>
      </c>
      <c r="P36" s="20" t="s">
        <v>1020</v>
      </c>
      <c r="Q36" s="20" t="s">
        <v>1020</v>
      </c>
      <c r="R36" s="414" t="s">
        <v>1020</v>
      </c>
      <c r="S36" s="378" t="s">
        <v>1020</v>
      </c>
      <c r="T36" s="415" t="s">
        <v>1020</v>
      </c>
      <c r="U36" s="378" t="s">
        <v>1020</v>
      </c>
      <c r="V36" s="378" t="s">
        <v>1020</v>
      </c>
      <c r="W36" s="378" t="s">
        <v>1020</v>
      </c>
      <c r="X36" s="378" t="s">
        <v>1020</v>
      </c>
      <c r="Y36" s="416" t="s">
        <v>1020</v>
      </c>
      <c r="Z36" s="298"/>
      <c r="AA36" s="241">
        <v>321700</v>
      </c>
      <c r="AB36" s="417">
        <v>55.25</v>
      </c>
      <c r="AC36" s="417">
        <v>65.333333333333329</v>
      </c>
      <c r="AD36" s="20">
        <v>72</v>
      </c>
      <c r="AE36" s="20">
        <v>8</v>
      </c>
      <c r="AF36" s="20">
        <v>442</v>
      </c>
      <c r="AG36" s="200"/>
      <c r="AH36" s="449"/>
      <c r="AI36" s="444"/>
      <c r="AJ36" s="444"/>
      <c r="AK36" s="444"/>
      <c r="AL36" s="444"/>
      <c r="AM36" s="444"/>
      <c r="AN36" s="278"/>
      <c r="AO36" s="450"/>
      <c r="AP36" s="444"/>
      <c r="AQ36" s="444"/>
      <c r="AR36" s="444"/>
      <c r="AS36" s="444"/>
      <c r="AT36" s="444"/>
      <c r="AU36" s="278"/>
      <c r="AV36" s="450"/>
      <c r="AW36" s="444"/>
      <c r="AX36" s="444"/>
      <c r="AY36" s="444"/>
      <c r="AZ36" s="444"/>
      <c r="BA36" s="444"/>
      <c r="BB36" s="278"/>
    </row>
    <row r="37" spans="1:57" x14ac:dyDescent="0.3">
      <c r="A37" s="199" t="s">
        <v>1634</v>
      </c>
      <c r="B37" s="199" t="s">
        <v>20</v>
      </c>
      <c r="C37" s="199" t="s">
        <v>20</v>
      </c>
      <c r="D37" s="441" t="s">
        <v>1998</v>
      </c>
      <c r="E37" s="435" t="s">
        <v>38</v>
      </c>
      <c r="F37" s="441" t="s">
        <v>1972</v>
      </c>
      <c r="G37" s="441" t="s">
        <v>38</v>
      </c>
      <c r="H37" s="245">
        <v>197600</v>
      </c>
      <c r="I37" s="246">
        <v>323</v>
      </c>
      <c r="J37" s="246">
        <v>9</v>
      </c>
      <c r="K37" s="442">
        <v>35.888888888888886</v>
      </c>
      <c r="L37" s="322">
        <v>323</v>
      </c>
      <c r="M37" s="246">
        <v>9</v>
      </c>
      <c r="N37" s="246">
        <v>35.888888888888886</v>
      </c>
      <c r="O37" s="246">
        <v>0</v>
      </c>
      <c r="P37" s="246">
        <v>0</v>
      </c>
      <c r="Q37" s="246">
        <v>0</v>
      </c>
      <c r="R37" s="443">
        <v>0</v>
      </c>
      <c r="S37" s="444">
        <v>0</v>
      </c>
      <c r="T37" s="445">
        <v>0</v>
      </c>
      <c r="U37" s="444">
        <v>0</v>
      </c>
      <c r="V37" s="444">
        <v>0</v>
      </c>
      <c r="W37" s="444">
        <v>0</v>
      </c>
      <c r="X37" s="444">
        <v>0</v>
      </c>
      <c r="Y37" s="446">
        <v>0</v>
      </c>
      <c r="Z37" s="301"/>
      <c r="AA37" s="245">
        <v>197600</v>
      </c>
      <c r="AB37" s="442">
        <v>7</v>
      </c>
      <c r="AC37" s="442">
        <v>7</v>
      </c>
      <c r="AD37" s="246">
        <v>69</v>
      </c>
      <c r="AE37" s="246">
        <v>1</v>
      </c>
      <c r="AF37" s="246">
        <v>7</v>
      </c>
      <c r="AH37" s="379"/>
      <c r="AI37" s="378"/>
      <c r="AJ37" s="378"/>
      <c r="AK37" s="378"/>
      <c r="AL37" s="378"/>
      <c r="AM37" s="378"/>
      <c r="AN37" s="23"/>
      <c r="AO37" s="418"/>
      <c r="AP37" s="378"/>
      <c r="AQ37" s="378"/>
      <c r="AR37" s="378"/>
      <c r="AS37" s="378"/>
      <c r="AT37" s="378"/>
      <c r="AU37" s="23"/>
      <c r="AV37" s="418"/>
      <c r="AW37" s="378"/>
      <c r="AX37" s="378"/>
      <c r="AY37" s="378"/>
      <c r="AZ37" s="378"/>
      <c r="BA37" s="378"/>
      <c r="BB37" s="23"/>
    </row>
    <row r="38" spans="1:57" x14ac:dyDescent="0.3">
      <c r="A38" s="21" t="s">
        <v>962</v>
      </c>
      <c r="B38" s="21" t="s">
        <v>23</v>
      </c>
      <c r="C38" s="21" t="s">
        <v>23</v>
      </c>
      <c r="D38" s="299" t="s">
        <v>1998</v>
      </c>
      <c r="E38" s="299" t="s">
        <v>1972</v>
      </c>
      <c r="F38" s="299" t="s">
        <v>1972</v>
      </c>
      <c r="G38" s="299" t="s">
        <v>1998</v>
      </c>
      <c r="H38" s="241">
        <v>529400</v>
      </c>
      <c r="I38" s="20">
        <v>1923</v>
      </c>
      <c r="J38" s="20">
        <v>20</v>
      </c>
      <c r="K38" s="417">
        <v>96.15</v>
      </c>
      <c r="L38" s="243">
        <v>1923</v>
      </c>
      <c r="M38" s="20">
        <v>20</v>
      </c>
      <c r="N38" s="20">
        <v>96.15</v>
      </c>
      <c r="O38" s="20">
        <v>815</v>
      </c>
      <c r="P38" s="20">
        <v>10</v>
      </c>
      <c r="Q38" s="20">
        <v>81.5</v>
      </c>
      <c r="R38" s="414">
        <v>1316</v>
      </c>
      <c r="S38" s="378">
        <v>15</v>
      </c>
      <c r="T38" s="415">
        <v>87.7</v>
      </c>
      <c r="U38" s="378">
        <v>1150</v>
      </c>
      <c r="V38" s="378">
        <v>19</v>
      </c>
      <c r="W38" s="378">
        <v>60.53</v>
      </c>
      <c r="X38" s="378">
        <v>0</v>
      </c>
      <c r="Y38" s="416">
        <v>0</v>
      </c>
      <c r="Z38" s="20"/>
      <c r="AA38" s="241">
        <v>540500</v>
      </c>
      <c r="AB38" s="417">
        <v>99.625</v>
      </c>
      <c r="AC38" s="417">
        <v>105</v>
      </c>
      <c r="AD38" s="20">
        <v>85</v>
      </c>
      <c r="AE38" s="20">
        <v>8</v>
      </c>
      <c r="AF38" s="20">
        <v>797</v>
      </c>
      <c r="AG38" s="200"/>
      <c r="AH38" s="449"/>
      <c r="AI38" s="444"/>
      <c r="AJ38" s="444"/>
      <c r="AK38" s="444"/>
      <c r="AL38" s="444"/>
      <c r="AM38" s="444"/>
      <c r="AN38" s="278"/>
      <c r="AO38" s="450"/>
      <c r="AP38" s="444"/>
      <c r="AQ38" s="444"/>
      <c r="AR38" s="444"/>
      <c r="AS38" s="444"/>
      <c r="AT38" s="444"/>
      <c r="AU38" s="278"/>
      <c r="AV38" s="450"/>
      <c r="AW38" s="444"/>
      <c r="AX38" s="444"/>
      <c r="AY38" s="444"/>
      <c r="AZ38" s="444"/>
      <c r="BA38" s="444"/>
      <c r="BB38" s="278"/>
      <c r="BD38" s="200"/>
    </row>
    <row r="39" spans="1:57" x14ac:dyDescent="0.3">
      <c r="A39" s="21" t="s">
        <v>1082</v>
      </c>
      <c r="B39" s="21" t="s">
        <v>41</v>
      </c>
      <c r="C39" s="21" t="s">
        <v>41</v>
      </c>
      <c r="D39" s="299" t="s">
        <v>1998</v>
      </c>
      <c r="E39" s="299" t="s">
        <v>1972</v>
      </c>
      <c r="F39" s="299" t="s">
        <v>1972</v>
      </c>
      <c r="G39" s="299" t="s">
        <v>1998</v>
      </c>
      <c r="H39" s="241">
        <v>262600</v>
      </c>
      <c r="I39" s="20">
        <v>0</v>
      </c>
      <c r="J39" s="20">
        <v>0</v>
      </c>
      <c r="K39" s="417" t="s">
        <v>1020</v>
      </c>
      <c r="L39" s="243">
        <v>0</v>
      </c>
      <c r="M39" s="20">
        <v>0</v>
      </c>
      <c r="N39" s="20">
        <v>0</v>
      </c>
      <c r="O39" s="20">
        <v>846</v>
      </c>
      <c r="P39" s="20">
        <v>16</v>
      </c>
      <c r="Q39" s="20">
        <v>52.9</v>
      </c>
      <c r="R39" s="414">
        <v>22</v>
      </c>
      <c r="S39" s="378">
        <v>1</v>
      </c>
      <c r="T39" s="415">
        <v>22</v>
      </c>
      <c r="U39" s="378">
        <v>0</v>
      </c>
      <c r="V39" s="378">
        <v>0</v>
      </c>
      <c r="W39" s="378">
        <v>0</v>
      </c>
      <c r="X39" s="378">
        <v>0</v>
      </c>
      <c r="Y39" s="416">
        <v>0</v>
      </c>
      <c r="Z39" s="280"/>
      <c r="AA39" s="241">
        <v>353400</v>
      </c>
      <c r="AB39" s="417">
        <v>72.875</v>
      </c>
      <c r="AC39" s="417">
        <v>75.666666666666671</v>
      </c>
      <c r="AD39" s="20">
        <v>36</v>
      </c>
      <c r="AE39" s="20">
        <v>8</v>
      </c>
      <c r="AF39" s="20">
        <v>583</v>
      </c>
      <c r="AH39" s="418"/>
      <c r="AI39" s="378"/>
      <c r="AJ39" s="378"/>
      <c r="AK39" s="378"/>
      <c r="AL39" s="378"/>
      <c r="AM39" s="378"/>
      <c r="AN39" s="203"/>
      <c r="AO39" s="418"/>
      <c r="AP39" s="378"/>
      <c r="AQ39" s="378"/>
      <c r="AR39" s="378"/>
      <c r="AS39" s="378"/>
      <c r="AT39" s="378"/>
      <c r="AU39" s="203"/>
      <c r="AV39" s="418"/>
      <c r="AW39" s="378"/>
      <c r="AX39" s="378"/>
      <c r="AY39" s="378"/>
      <c r="AZ39" s="378"/>
      <c r="BA39" s="378"/>
      <c r="BB39" s="203"/>
    </row>
    <row r="40" spans="1:57" x14ac:dyDescent="0.3">
      <c r="A40" s="199" t="s">
        <v>1868</v>
      </c>
      <c r="B40" s="199" t="s">
        <v>19</v>
      </c>
      <c r="C40" s="199" t="s">
        <v>1020</v>
      </c>
      <c r="D40" s="441" t="s">
        <v>1020</v>
      </c>
      <c r="E40" s="441" t="s">
        <v>38</v>
      </c>
      <c r="F40" s="441" t="s">
        <v>1020</v>
      </c>
      <c r="G40" s="441" t="s">
        <v>1020</v>
      </c>
      <c r="H40" s="245">
        <v>207300</v>
      </c>
      <c r="I40" s="246" t="s">
        <v>1020</v>
      </c>
      <c r="J40" s="246" t="s">
        <v>1020</v>
      </c>
      <c r="K40" s="442" t="s">
        <v>1020</v>
      </c>
      <c r="L40" s="322" t="s">
        <v>1020</v>
      </c>
      <c r="M40" s="246" t="s">
        <v>1020</v>
      </c>
      <c r="N40" s="246" t="s">
        <v>1020</v>
      </c>
      <c r="O40" s="246" t="s">
        <v>1020</v>
      </c>
      <c r="P40" s="246" t="s">
        <v>1020</v>
      </c>
      <c r="Q40" s="246" t="s">
        <v>1020</v>
      </c>
      <c r="R40" s="443" t="s">
        <v>1020</v>
      </c>
      <c r="S40" s="444" t="s">
        <v>1020</v>
      </c>
      <c r="T40" s="445" t="s">
        <v>1020</v>
      </c>
      <c r="U40" s="444" t="s">
        <v>1020</v>
      </c>
      <c r="V40" s="444" t="s">
        <v>1020</v>
      </c>
      <c r="W40" s="444" t="s">
        <v>1020</v>
      </c>
      <c r="X40" s="444" t="s">
        <v>1020</v>
      </c>
      <c r="Y40" s="446" t="s">
        <v>1020</v>
      </c>
      <c r="Z40" s="372"/>
      <c r="AA40" s="245">
        <v>171900</v>
      </c>
      <c r="AB40" s="442">
        <v>24.25</v>
      </c>
      <c r="AC40" s="442">
        <v>22</v>
      </c>
      <c r="AD40" s="246">
        <v>67</v>
      </c>
      <c r="AE40" s="246">
        <v>4</v>
      </c>
      <c r="AF40" s="246">
        <v>97</v>
      </c>
      <c r="AH40" s="379"/>
      <c r="AI40" s="378"/>
      <c r="AJ40" s="378"/>
      <c r="AK40" s="378"/>
      <c r="AL40" s="378"/>
      <c r="AM40" s="378"/>
      <c r="AN40" s="63"/>
      <c r="AO40" s="418"/>
      <c r="AP40" s="378"/>
      <c r="AQ40" s="378"/>
      <c r="AR40" s="378"/>
      <c r="AS40" s="378"/>
      <c r="AT40" s="378"/>
      <c r="AU40" s="63"/>
      <c r="AV40" s="418"/>
      <c r="AW40" s="378"/>
      <c r="AX40" s="378"/>
      <c r="AY40" s="378"/>
      <c r="AZ40" s="378"/>
      <c r="BA40" s="378"/>
      <c r="BB40" s="63"/>
    </row>
    <row r="41" spans="1:57" x14ac:dyDescent="0.3">
      <c r="A41" s="21" t="s">
        <v>964</v>
      </c>
      <c r="B41" s="21" t="s">
        <v>15</v>
      </c>
      <c r="C41" s="21" t="s">
        <v>15</v>
      </c>
      <c r="D41" s="299" t="s">
        <v>1998</v>
      </c>
      <c r="E41" s="435" t="s">
        <v>1972</v>
      </c>
      <c r="F41" s="299" t="s">
        <v>10</v>
      </c>
      <c r="G41" s="299" t="s">
        <v>38</v>
      </c>
      <c r="H41" s="241">
        <v>442900</v>
      </c>
      <c r="I41" s="20">
        <v>1609</v>
      </c>
      <c r="J41" s="20">
        <v>20</v>
      </c>
      <c r="K41" s="417">
        <v>80.45</v>
      </c>
      <c r="L41" s="243">
        <v>1609</v>
      </c>
      <c r="M41" s="20">
        <v>20</v>
      </c>
      <c r="N41" s="20">
        <v>80.45</v>
      </c>
      <c r="O41" s="20">
        <v>140</v>
      </c>
      <c r="P41" s="20">
        <v>2</v>
      </c>
      <c r="Q41" s="20">
        <v>70</v>
      </c>
      <c r="R41" s="414">
        <v>584</v>
      </c>
      <c r="S41" s="378">
        <v>9</v>
      </c>
      <c r="T41" s="415">
        <v>64.900000000000006</v>
      </c>
      <c r="U41" s="378">
        <v>100</v>
      </c>
      <c r="V41" s="378">
        <v>2</v>
      </c>
      <c r="W41" s="378">
        <v>50</v>
      </c>
      <c r="X41" s="378">
        <v>0</v>
      </c>
      <c r="Y41" s="416">
        <v>0</v>
      </c>
      <c r="Z41" s="20"/>
      <c r="AA41" s="241">
        <v>418800</v>
      </c>
      <c r="AB41" s="417">
        <v>76.5</v>
      </c>
      <c r="AC41" s="417">
        <v>87.666666666666671</v>
      </c>
      <c r="AD41" s="20">
        <v>75</v>
      </c>
      <c r="AE41" s="20">
        <v>8</v>
      </c>
      <c r="AF41" s="20">
        <v>612</v>
      </c>
      <c r="AH41" s="418"/>
      <c r="AI41" s="378"/>
      <c r="AJ41" s="378"/>
      <c r="AK41" s="378"/>
      <c r="AL41" s="378"/>
      <c r="AM41" s="378"/>
      <c r="AN41" s="63"/>
      <c r="AO41" s="418"/>
      <c r="AP41" s="378"/>
      <c r="AQ41" s="378"/>
      <c r="AR41" s="378"/>
      <c r="AS41" s="378"/>
      <c r="AT41" s="378"/>
      <c r="AU41" s="63"/>
      <c r="AV41" s="418"/>
      <c r="AW41" s="378"/>
      <c r="AX41" s="378"/>
      <c r="AY41" s="378"/>
      <c r="AZ41" s="378"/>
      <c r="BA41" s="378"/>
      <c r="BB41" s="63"/>
    </row>
    <row r="42" spans="1:57" x14ac:dyDescent="0.3">
      <c r="A42" s="21" t="s">
        <v>1084</v>
      </c>
      <c r="B42" s="21" t="s">
        <v>13</v>
      </c>
      <c r="C42" s="21" t="s">
        <v>13</v>
      </c>
      <c r="D42" s="299" t="s">
        <v>1998</v>
      </c>
      <c r="E42" s="299" t="s">
        <v>38</v>
      </c>
      <c r="F42" s="299" t="s">
        <v>38</v>
      </c>
      <c r="G42" s="299" t="s">
        <v>1998</v>
      </c>
      <c r="H42" s="241">
        <v>427400</v>
      </c>
      <c r="I42" s="20">
        <v>1708</v>
      </c>
      <c r="J42" s="20">
        <v>22</v>
      </c>
      <c r="K42" s="417">
        <v>77.63636363636364</v>
      </c>
      <c r="L42" s="243">
        <v>1708</v>
      </c>
      <c r="M42" s="20">
        <v>22</v>
      </c>
      <c r="N42" s="20">
        <v>77.63636363636364</v>
      </c>
      <c r="O42" s="20">
        <v>1519</v>
      </c>
      <c r="P42" s="20">
        <v>22</v>
      </c>
      <c r="Q42" s="20">
        <v>69</v>
      </c>
      <c r="R42" s="414">
        <v>1251</v>
      </c>
      <c r="S42" s="378">
        <v>17</v>
      </c>
      <c r="T42" s="415">
        <v>73.599999999999994</v>
      </c>
      <c r="U42" s="378">
        <v>1755</v>
      </c>
      <c r="V42" s="378">
        <v>22</v>
      </c>
      <c r="W42" s="378">
        <v>79.77</v>
      </c>
      <c r="X42" s="378">
        <v>785</v>
      </c>
      <c r="Y42" s="416">
        <v>11</v>
      </c>
      <c r="Z42" s="21"/>
      <c r="AA42" s="241">
        <v>489000</v>
      </c>
      <c r="AB42" s="417">
        <v>85</v>
      </c>
      <c r="AC42" s="417">
        <v>109.33333333333333</v>
      </c>
      <c r="AD42" s="20">
        <v>72</v>
      </c>
      <c r="AE42" s="20">
        <v>8</v>
      </c>
      <c r="AF42" s="20">
        <v>680</v>
      </c>
      <c r="AH42" s="379"/>
      <c r="AI42" s="378"/>
      <c r="AJ42" s="378"/>
      <c r="AK42" s="378"/>
      <c r="AL42" s="378"/>
      <c r="AM42" s="378"/>
      <c r="AN42" s="21"/>
      <c r="AO42" s="418"/>
      <c r="AP42" s="378"/>
      <c r="AQ42" s="378"/>
      <c r="AR42" s="378"/>
      <c r="AS42" s="378"/>
      <c r="AT42" s="378"/>
      <c r="AU42" s="21"/>
      <c r="AV42" s="418"/>
      <c r="AW42" s="378"/>
      <c r="AX42" s="378"/>
      <c r="AY42" s="378"/>
      <c r="AZ42" s="378"/>
      <c r="BA42" s="378"/>
      <c r="BB42" s="21"/>
    </row>
    <row r="43" spans="1:57" x14ac:dyDescent="0.3">
      <c r="A43" s="21" t="s">
        <v>897</v>
      </c>
      <c r="B43" s="21" t="s">
        <v>14</v>
      </c>
      <c r="C43" s="21" t="s">
        <v>14</v>
      </c>
      <c r="D43" s="299" t="s">
        <v>1998</v>
      </c>
      <c r="E43" s="435" t="s">
        <v>1973</v>
      </c>
      <c r="F43" s="299" t="s">
        <v>1975</v>
      </c>
      <c r="G43" s="299" t="s">
        <v>38</v>
      </c>
      <c r="H43" s="241">
        <v>465900</v>
      </c>
      <c r="I43" s="20">
        <v>1777</v>
      </c>
      <c r="J43" s="20">
        <v>21</v>
      </c>
      <c r="K43" s="417">
        <v>84.61904761904762</v>
      </c>
      <c r="L43" s="243">
        <v>1777</v>
      </c>
      <c r="M43" s="20">
        <v>21</v>
      </c>
      <c r="N43" s="20">
        <v>84.61904761904762</v>
      </c>
      <c r="O43" s="20">
        <v>1391</v>
      </c>
      <c r="P43" s="20">
        <v>18</v>
      </c>
      <c r="Q43" s="20">
        <v>77.3</v>
      </c>
      <c r="R43" s="414">
        <v>451</v>
      </c>
      <c r="S43" s="378">
        <v>8</v>
      </c>
      <c r="T43" s="415">
        <v>56.4</v>
      </c>
      <c r="U43" s="378">
        <v>0</v>
      </c>
      <c r="V43" s="378">
        <v>0</v>
      </c>
      <c r="W43" s="378">
        <v>0</v>
      </c>
      <c r="X43" s="378">
        <v>25</v>
      </c>
      <c r="Y43" s="416">
        <v>1</v>
      </c>
      <c r="Z43" s="280"/>
      <c r="AA43" s="241">
        <v>494000</v>
      </c>
      <c r="AB43" s="417">
        <v>109.66666666666667</v>
      </c>
      <c r="AC43" s="417">
        <v>109.66666666666667</v>
      </c>
      <c r="AD43" s="20">
        <v>53</v>
      </c>
      <c r="AE43" s="20">
        <v>3</v>
      </c>
      <c r="AF43" s="20">
        <v>329</v>
      </c>
      <c r="AG43" s="200"/>
      <c r="AH43" s="449"/>
      <c r="AI43" s="444"/>
      <c r="AJ43" s="444"/>
      <c r="AK43" s="444"/>
      <c r="AL43" s="444"/>
      <c r="AM43" s="444"/>
      <c r="AN43" s="199"/>
      <c r="AO43" s="450"/>
      <c r="AP43" s="444"/>
      <c r="AQ43" s="444"/>
      <c r="AR43" s="444"/>
      <c r="AS43" s="444"/>
      <c r="AT43" s="444"/>
      <c r="AU43" s="199"/>
      <c r="AV43" s="450"/>
      <c r="AW43" s="444"/>
      <c r="AX43" s="444"/>
      <c r="AY43" s="444"/>
      <c r="AZ43" s="444"/>
      <c r="BA43" s="444"/>
      <c r="BB43" s="199"/>
    </row>
    <row r="44" spans="1:57" x14ac:dyDescent="0.3">
      <c r="A44" s="21" t="s">
        <v>1085</v>
      </c>
      <c r="B44" s="21" t="s">
        <v>18</v>
      </c>
      <c r="C44" s="21" t="s">
        <v>18</v>
      </c>
      <c r="D44" s="299" t="s">
        <v>1998</v>
      </c>
      <c r="E44" s="299" t="s">
        <v>38</v>
      </c>
      <c r="F44" s="299" t="s">
        <v>38</v>
      </c>
      <c r="G44" s="299" t="s">
        <v>1998</v>
      </c>
      <c r="H44" s="241">
        <v>501500</v>
      </c>
      <c r="I44" s="20">
        <v>1913</v>
      </c>
      <c r="J44" s="20">
        <v>21</v>
      </c>
      <c r="K44" s="417">
        <v>91.095238095238102</v>
      </c>
      <c r="L44" s="243">
        <v>1913</v>
      </c>
      <c r="M44" s="20">
        <v>21</v>
      </c>
      <c r="N44" s="20">
        <v>91.095238095238102</v>
      </c>
      <c r="O44" s="20">
        <v>974</v>
      </c>
      <c r="P44" s="20">
        <v>12</v>
      </c>
      <c r="Q44" s="20">
        <v>81.2</v>
      </c>
      <c r="R44" s="414">
        <v>1228</v>
      </c>
      <c r="S44" s="378">
        <v>17</v>
      </c>
      <c r="T44" s="415">
        <v>72.2</v>
      </c>
      <c r="U44" s="378">
        <v>1856</v>
      </c>
      <c r="V44" s="378">
        <v>20</v>
      </c>
      <c r="W44" s="378">
        <v>92.8</v>
      </c>
      <c r="X44" s="378">
        <v>1300</v>
      </c>
      <c r="Y44" s="416">
        <v>16</v>
      </c>
      <c r="Z44" s="20"/>
      <c r="AA44" s="241">
        <v>558700</v>
      </c>
      <c r="AB44" s="417">
        <v>107.75</v>
      </c>
      <c r="AC44" s="417">
        <v>93.666666666666671</v>
      </c>
      <c r="AD44" s="20">
        <v>141</v>
      </c>
      <c r="AE44" s="20">
        <v>8</v>
      </c>
      <c r="AF44" s="20">
        <v>862</v>
      </c>
      <c r="AH44" s="379"/>
      <c r="AI44" s="378"/>
      <c r="AJ44" s="378"/>
      <c r="AK44" s="378"/>
      <c r="AL44" s="378"/>
      <c r="AM44" s="378"/>
      <c r="AN44" s="21"/>
      <c r="AO44" s="418"/>
      <c r="AP44" s="378"/>
      <c r="AQ44" s="378"/>
      <c r="AR44" s="378"/>
      <c r="AS44" s="378"/>
      <c r="AT44" s="378"/>
      <c r="AU44" s="21"/>
      <c r="AV44" s="418"/>
      <c r="AW44" s="378"/>
      <c r="AX44" s="378"/>
      <c r="AY44" s="378"/>
      <c r="AZ44" s="378"/>
      <c r="BA44" s="378"/>
      <c r="BB44" s="21"/>
    </row>
    <row r="45" spans="1:57" x14ac:dyDescent="0.3">
      <c r="A45" s="199" t="s">
        <v>1869</v>
      </c>
      <c r="B45" s="199" t="s">
        <v>41</v>
      </c>
      <c r="C45" s="199" t="s">
        <v>1020</v>
      </c>
      <c r="D45" s="441" t="s">
        <v>1020</v>
      </c>
      <c r="E45" s="441" t="s">
        <v>38</v>
      </c>
      <c r="F45" s="441" t="s">
        <v>1020</v>
      </c>
      <c r="G45" s="441" t="s">
        <v>1020</v>
      </c>
      <c r="H45" s="245">
        <v>102400</v>
      </c>
      <c r="I45" s="246" t="s">
        <v>1020</v>
      </c>
      <c r="J45" s="246" t="s">
        <v>1020</v>
      </c>
      <c r="K45" s="442" t="s">
        <v>1020</v>
      </c>
      <c r="L45" s="322" t="s">
        <v>1020</v>
      </c>
      <c r="M45" s="246" t="s">
        <v>1020</v>
      </c>
      <c r="N45" s="246" t="s">
        <v>1020</v>
      </c>
      <c r="O45" s="246" t="s">
        <v>1020</v>
      </c>
      <c r="P45" s="246" t="s">
        <v>1020</v>
      </c>
      <c r="Q45" s="246" t="s">
        <v>1020</v>
      </c>
      <c r="R45" s="443" t="s">
        <v>1020</v>
      </c>
      <c r="S45" s="444" t="s">
        <v>1020</v>
      </c>
      <c r="T45" s="445" t="s">
        <v>1020</v>
      </c>
      <c r="U45" s="444" t="s">
        <v>1020</v>
      </c>
      <c r="V45" s="444" t="s">
        <v>1020</v>
      </c>
      <c r="W45" s="444" t="s">
        <v>1020</v>
      </c>
      <c r="X45" s="444" t="s">
        <v>1020</v>
      </c>
      <c r="Y45" s="446" t="s">
        <v>1020</v>
      </c>
      <c r="Z45" s="199"/>
      <c r="AA45" s="245">
        <v>229900</v>
      </c>
      <c r="AB45" s="442">
        <v>56</v>
      </c>
      <c r="AC45" s="442">
        <v>57.666666666666664</v>
      </c>
      <c r="AD45" s="246">
        <v>22</v>
      </c>
      <c r="AE45" s="246">
        <v>5</v>
      </c>
      <c r="AF45" s="246">
        <v>280</v>
      </c>
      <c r="AH45" s="379"/>
      <c r="AI45" s="378"/>
      <c r="AJ45" s="378"/>
      <c r="AK45" s="378"/>
      <c r="AL45" s="378"/>
      <c r="AM45" s="378"/>
      <c r="AN45" s="21"/>
      <c r="AO45" s="418"/>
      <c r="AP45" s="378"/>
      <c r="AQ45" s="378"/>
      <c r="AR45" s="378"/>
      <c r="AS45" s="378"/>
      <c r="AT45" s="378"/>
      <c r="AU45" s="21"/>
      <c r="AV45" s="418"/>
      <c r="AW45" s="378"/>
      <c r="AX45" s="378"/>
      <c r="AY45" s="378"/>
      <c r="AZ45" s="378"/>
      <c r="BA45" s="378"/>
      <c r="BB45" s="21"/>
    </row>
    <row r="46" spans="1:57" x14ac:dyDescent="0.3">
      <c r="A46" s="199" t="s">
        <v>1870</v>
      </c>
      <c r="B46" s="199" t="s">
        <v>2</v>
      </c>
      <c r="C46" s="199" t="s">
        <v>1020</v>
      </c>
      <c r="D46" s="441" t="s">
        <v>1020</v>
      </c>
      <c r="E46" s="441" t="s">
        <v>38</v>
      </c>
      <c r="F46" s="441" t="s">
        <v>1020</v>
      </c>
      <c r="G46" s="441" t="s">
        <v>1020</v>
      </c>
      <c r="H46" s="245">
        <v>102400</v>
      </c>
      <c r="I46" s="246" t="s">
        <v>1020</v>
      </c>
      <c r="J46" s="246" t="s">
        <v>1020</v>
      </c>
      <c r="K46" s="442" t="s">
        <v>1020</v>
      </c>
      <c r="L46" s="322" t="s">
        <v>1020</v>
      </c>
      <c r="M46" s="246" t="s">
        <v>1020</v>
      </c>
      <c r="N46" s="246" t="s">
        <v>1020</v>
      </c>
      <c r="O46" s="246" t="s">
        <v>1020</v>
      </c>
      <c r="P46" s="246" t="s">
        <v>1020</v>
      </c>
      <c r="Q46" s="246" t="s">
        <v>1020</v>
      </c>
      <c r="R46" s="443" t="s">
        <v>1020</v>
      </c>
      <c r="S46" s="444" t="s">
        <v>1020</v>
      </c>
      <c r="T46" s="445" t="s">
        <v>1020</v>
      </c>
      <c r="U46" s="444" t="s">
        <v>1020</v>
      </c>
      <c r="V46" s="444" t="s">
        <v>1020</v>
      </c>
      <c r="W46" s="444" t="s">
        <v>1020</v>
      </c>
      <c r="X46" s="444" t="s">
        <v>1020</v>
      </c>
      <c r="Y46" s="446" t="s">
        <v>1020</v>
      </c>
      <c r="Z46" s="246"/>
      <c r="AA46" s="245">
        <v>102400</v>
      </c>
      <c r="AB46" s="442">
        <v>0</v>
      </c>
      <c r="AC46" s="442">
        <v>0</v>
      </c>
      <c r="AD46" s="246">
        <v>19</v>
      </c>
      <c r="AE46" s="246">
        <v>0</v>
      </c>
      <c r="AF46" s="246">
        <v>0</v>
      </c>
      <c r="AH46" s="379"/>
      <c r="AI46" s="378"/>
      <c r="AJ46" s="378"/>
      <c r="AK46" s="378"/>
      <c r="AL46" s="378"/>
      <c r="AM46" s="378"/>
      <c r="AN46" s="63"/>
      <c r="AO46" s="418"/>
      <c r="AP46" s="378"/>
      <c r="AQ46" s="378"/>
      <c r="AR46" s="378"/>
      <c r="AS46" s="378"/>
      <c r="AT46" s="378"/>
      <c r="AU46" s="63"/>
      <c r="AV46" s="418"/>
      <c r="AW46" s="378"/>
      <c r="AX46" s="378"/>
      <c r="AY46" s="378"/>
      <c r="AZ46" s="378"/>
      <c r="BA46" s="378"/>
      <c r="BB46" s="63"/>
      <c r="BE46" s="200"/>
    </row>
    <row r="47" spans="1:57" x14ac:dyDescent="0.3">
      <c r="A47" s="21" t="s">
        <v>1086</v>
      </c>
      <c r="B47" s="21" t="s">
        <v>41</v>
      </c>
      <c r="C47" s="21" t="s">
        <v>41</v>
      </c>
      <c r="D47" s="299" t="s">
        <v>1998</v>
      </c>
      <c r="E47" s="299" t="s">
        <v>1973</v>
      </c>
      <c r="F47" s="299" t="s">
        <v>1973</v>
      </c>
      <c r="G47" s="299" t="s">
        <v>1998</v>
      </c>
      <c r="H47" s="241">
        <v>302500</v>
      </c>
      <c r="I47" s="20">
        <v>0</v>
      </c>
      <c r="J47" s="20">
        <v>0</v>
      </c>
      <c r="K47" s="417" t="s">
        <v>1020</v>
      </c>
      <c r="L47" s="243">
        <v>0</v>
      </c>
      <c r="M47" s="20">
        <v>0</v>
      </c>
      <c r="N47" s="20">
        <v>0</v>
      </c>
      <c r="O47" s="20">
        <v>517</v>
      </c>
      <c r="P47" s="20">
        <v>9</v>
      </c>
      <c r="Q47" s="20">
        <v>57.4</v>
      </c>
      <c r="R47" s="414">
        <v>36</v>
      </c>
      <c r="S47" s="378">
        <v>1</v>
      </c>
      <c r="T47" s="415">
        <v>36</v>
      </c>
      <c r="U47" s="378">
        <v>105</v>
      </c>
      <c r="V47" s="378">
        <v>2</v>
      </c>
      <c r="W47" s="378">
        <v>52.5</v>
      </c>
      <c r="X47" s="378">
        <v>0</v>
      </c>
      <c r="Y47" s="416">
        <v>0</v>
      </c>
      <c r="Z47" s="298"/>
      <c r="AA47" s="241">
        <v>302500</v>
      </c>
      <c r="AB47" s="417">
        <v>0</v>
      </c>
      <c r="AC47" s="417">
        <v>0</v>
      </c>
      <c r="AD47" s="20">
        <v>57</v>
      </c>
      <c r="AE47" s="20">
        <v>0</v>
      </c>
      <c r="AF47" s="20">
        <v>0</v>
      </c>
      <c r="AG47" s="200"/>
      <c r="AH47" s="450"/>
      <c r="AI47" s="444"/>
      <c r="AJ47" s="444"/>
      <c r="AK47" s="444"/>
      <c r="AL47" s="444"/>
      <c r="AM47" s="444"/>
      <c r="AN47" s="451"/>
      <c r="AO47" s="450"/>
      <c r="AP47" s="444"/>
      <c r="AQ47" s="444"/>
      <c r="AR47" s="444"/>
      <c r="AS47" s="444"/>
      <c r="AT47" s="444"/>
      <c r="AU47" s="451"/>
      <c r="AV47" s="450"/>
      <c r="AW47" s="444"/>
      <c r="AX47" s="444"/>
      <c r="AY47" s="444"/>
      <c r="AZ47" s="444"/>
      <c r="BA47" s="444"/>
      <c r="BB47" s="451"/>
    </row>
    <row r="48" spans="1:57" x14ac:dyDescent="0.3">
      <c r="A48" s="21" t="s">
        <v>1871</v>
      </c>
      <c r="B48" s="21" t="s">
        <v>14</v>
      </c>
      <c r="C48" s="21" t="s">
        <v>1020</v>
      </c>
      <c r="D48" s="299" t="s">
        <v>1020</v>
      </c>
      <c r="E48" s="299" t="s">
        <v>1972</v>
      </c>
      <c r="F48" s="299" t="s">
        <v>1020</v>
      </c>
      <c r="G48" s="299" t="s">
        <v>1020</v>
      </c>
      <c r="H48" s="241">
        <v>218900</v>
      </c>
      <c r="I48" s="20">
        <v>265</v>
      </c>
      <c r="J48" s="20">
        <v>6</v>
      </c>
      <c r="K48" s="417">
        <v>44.166666666666664</v>
      </c>
      <c r="L48" s="243" t="s">
        <v>1020</v>
      </c>
      <c r="M48" s="20" t="s">
        <v>1020</v>
      </c>
      <c r="N48" s="20" t="s">
        <v>1020</v>
      </c>
      <c r="O48" s="20" t="s">
        <v>1020</v>
      </c>
      <c r="P48" s="20" t="s">
        <v>1020</v>
      </c>
      <c r="Q48" s="20" t="s">
        <v>1020</v>
      </c>
      <c r="R48" s="414" t="s">
        <v>1020</v>
      </c>
      <c r="S48" s="378" t="s">
        <v>1020</v>
      </c>
      <c r="T48" s="415" t="s">
        <v>1020</v>
      </c>
      <c r="U48" s="378" t="s">
        <v>1020</v>
      </c>
      <c r="V48" s="378" t="s">
        <v>1020</v>
      </c>
      <c r="W48" s="378" t="s">
        <v>1020</v>
      </c>
      <c r="X48" s="378" t="s">
        <v>1020</v>
      </c>
      <c r="Y48" s="416" t="s">
        <v>1020</v>
      </c>
      <c r="Z48" s="280"/>
      <c r="AA48" s="241">
        <v>218900</v>
      </c>
      <c r="AB48" s="417">
        <v>15</v>
      </c>
      <c r="AC48" s="417">
        <v>15</v>
      </c>
      <c r="AD48" s="20">
        <v>69</v>
      </c>
      <c r="AE48" s="20">
        <v>1</v>
      </c>
      <c r="AF48" s="20">
        <v>15</v>
      </c>
      <c r="AH48" s="379"/>
      <c r="AI48" s="378"/>
      <c r="AJ48" s="378"/>
      <c r="AK48" s="378"/>
      <c r="AL48" s="378"/>
      <c r="AM48" s="378"/>
      <c r="AN48" s="20"/>
      <c r="AO48" s="418"/>
      <c r="AP48" s="378"/>
      <c r="AQ48" s="378"/>
      <c r="AR48" s="378"/>
      <c r="AS48" s="378"/>
      <c r="AT48" s="378"/>
      <c r="AU48" s="20"/>
      <c r="AV48" s="418"/>
      <c r="AW48" s="378"/>
      <c r="AX48" s="378"/>
      <c r="AY48" s="378"/>
      <c r="AZ48" s="378"/>
      <c r="BA48" s="378"/>
      <c r="BB48" s="20"/>
    </row>
    <row r="49" spans="1:57" x14ac:dyDescent="0.3">
      <c r="A49" s="199" t="s">
        <v>1637</v>
      </c>
      <c r="B49" s="199" t="s">
        <v>26</v>
      </c>
      <c r="C49" s="199" t="s">
        <v>26</v>
      </c>
      <c r="D49" s="441" t="s">
        <v>1998</v>
      </c>
      <c r="E49" s="435" t="s">
        <v>38</v>
      </c>
      <c r="F49" s="441" t="s">
        <v>10</v>
      </c>
      <c r="G49" s="441" t="s">
        <v>38</v>
      </c>
      <c r="H49" s="245">
        <v>207000</v>
      </c>
      <c r="I49" s="246">
        <v>235</v>
      </c>
      <c r="J49" s="246">
        <v>5</v>
      </c>
      <c r="K49" s="442">
        <v>47</v>
      </c>
      <c r="L49" s="322">
        <v>235</v>
      </c>
      <c r="M49" s="246">
        <v>5</v>
      </c>
      <c r="N49" s="246">
        <v>47</v>
      </c>
      <c r="O49" s="246">
        <v>0</v>
      </c>
      <c r="P49" s="246">
        <v>0</v>
      </c>
      <c r="Q49" s="246">
        <v>0</v>
      </c>
      <c r="R49" s="443">
        <v>0</v>
      </c>
      <c r="S49" s="444">
        <v>0</v>
      </c>
      <c r="T49" s="445">
        <v>0</v>
      </c>
      <c r="U49" s="444">
        <v>0</v>
      </c>
      <c r="V49" s="444">
        <v>0</v>
      </c>
      <c r="W49" s="444">
        <v>0</v>
      </c>
      <c r="X49" s="444">
        <v>0</v>
      </c>
      <c r="Y49" s="446">
        <v>0</v>
      </c>
      <c r="Z49" s="301"/>
      <c r="AA49" s="245">
        <v>207000</v>
      </c>
      <c r="AB49" s="442">
        <v>9</v>
      </c>
      <c r="AC49" s="442">
        <v>9</v>
      </c>
      <c r="AD49" s="246">
        <v>70</v>
      </c>
      <c r="AE49" s="246">
        <v>1</v>
      </c>
      <c r="AF49" s="246">
        <v>9</v>
      </c>
      <c r="AH49" s="379"/>
      <c r="AI49" s="378"/>
      <c r="AJ49" s="378"/>
      <c r="AK49" s="378"/>
      <c r="AL49" s="378"/>
      <c r="AM49" s="378"/>
      <c r="AN49" s="21"/>
      <c r="AO49" s="418"/>
      <c r="AP49" s="378"/>
      <c r="AQ49" s="378"/>
      <c r="AR49" s="378"/>
      <c r="AS49" s="378"/>
      <c r="AT49" s="378"/>
      <c r="AU49" s="21"/>
      <c r="AV49" s="418"/>
      <c r="AW49" s="378"/>
      <c r="AX49" s="378"/>
      <c r="AY49" s="378"/>
      <c r="AZ49" s="378"/>
      <c r="BA49" s="378"/>
      <c r="BB49" s="21"/>
    </row>
    <row r="50" spans="1:57" s="200" customFormat="1" x14ac:dyDescent="0.3">
      <c r="A50" s="21" t="s">
        <v>1087</v>
      </c>
      <c r="B50" s="21" t="s">
        <v>17</v>
      </c>
      <c r="C50" s="21" t="s">
        <v>17</v>
      </c>
      <c r="D50" s="299" t="s">
        <v>1998</v>
      </c>
      <c r="E50" s="299" t="s">
        <v>38</v>
      </c>
      <c r="F50" s="299" t="s">
        <v>38</v>
      </c>
      <c r="G50" s="299" t="s">
        <v>1998</v>
      </c>
      <c r="H50" s="241">
        <v>270600</v>
      </c>
      <c r="I50" s="20">
        <v>1031</v>
      </c>
      <c r="J50" s="20">
        <v>21</v>
      </c>
      <c r="K50" s="417">
        <v>49.095238095238095</v>
      </c>
      <c r="L50" s="243">
        <v>1031</v>
      </c>
      <c r="M50" s="20">
        <v>21</v>
      </c>
      <c r="N50" s="20">
        <v>49.095238095238095</v>
      </c>
      <c r="O50" s="20">
        <v>646</v>
      </c>
      <c r="P50" s="20">
        <v>13</v>
      </c>
      <c r="Q50" s="20">
        <v>49.7</v>
      </c>
      <c r="R50" s="414">
        <v>1107</v>
      </c>
      <c r="S50" s="378">
        <v>17</v>
      </c>
      <c r="T50" s="415">
        <v>65.099999999999994</v>
      </c>
      <c r="U50" s="378">
        <v>1486</v>
      </c>
      <c r="V50" s="378">
        <v>20</v>
      </c>
      <c r="W50" s="378">
        <v>74.3</v>
      </c>
      <c r="X50" s="378">
        <v>576</v>
      </c>
      <c r="Y50" s="416">
        <v>10</v>
      </c>
      <c r="Z50" s="21"/>
      <c r="AA50" s="241">
        <v>285100</v>
      </c>
      <c r="AB50" s="417">
        <v>49.666666666666664</v>
      </c>
      <c r="AC50" s="417">
        <v>56.666666666666664</v>
      </c>
      <c r="AD50" s="20">
        <v>53</v>
      </c>
      <c r="AE50" s="20">
        <v>6</v>
      </c>
      <c r="AF50" s="20">
        <v>298</v>
      </c>
      <c r="AG50"/>
      <c r="AH50" s="379"/>
      <c r="AI50" s="378"/>
      <c r="AJ50" s="378"/>
      <c r="AK50" s="378"/>
      <c r="AL50" s="378"/>
      <c r="AM50" s="378"/>
      <c r="AN50" s="21"/>
      <c r="AO50" s="418"/>
      <c r="AP50" s="378"/>
      <c r="AQ50" s="378"/>
      <c r="AR50" s="378"/>
      <c r="AS50" s="378"/>
      <c r="AT50" s="378"/>
      <c r="AU50" s="21"/>
      <c r="AV50" s="418"/>
      <c r="AW50" s="378"/>
      <c r="AX50" s="378"/>
      <c r="AY50" s="378"/>
      <c r="AZ50" s="378"/>
      <c r="BA50" s="378"/>
      <c r="BB50" s="21"/>
      <c r="BC50"/>
      <c r="BD50"/>
      <c r="BE50"/>
    </row>
    <row r="51" spans="1:57" x14ac:dyDescent="0.3">
      <c r="A51" s="21" t="s">
        <v>1088</v>
      </c>
      <c r="B51" s="21" t="s">
        <v>2</v>
      </c>
      <c r="C51" s="21" t="s">
        <v>2</v>
      </c>
      <c r="D51" s="299" t="s">
        <v>1998</v>
      </c>
      <c r="E51" s="299" t="s">
        <v>38</v>
      </c>
      <c r="F51" s="299" t="s">
        <v>38</v>
      </c>
      <c r="G51" s="299" t="s">
        <v>1998</v>
      </c>
      <c r="H51" s="241">
        <v>281800</v>
      </c>
      <c r="I51" s="20">
        <v>819</v>
      </c>
      <c r="J51" s="20">
        <v>16</v>
      </c>
      <c r="K51" s="417">
        <v>51.1875</v>
      </c>
      <c r="L51" s="243">
        <v>819</v>
      </c>
      <c r="M51" s="20">
        <v>16</v>
      </c>
      <c r="N51" s="20">
        <v>51.1875</v>
      </c>
      <c r="O51" s="20">
        <v>1113</v>
      </c>
      <c r="P51" s="20">
        <v>20</v>
      </c>
      <c r="Q51" s="20">
        <v>55.6</v>
      </c>
      <c r="R51" s="414">
        <v>1079</v>
      </c>
      <c r="S51" s="378">
        <v>17</v>
      </c>
      <c r="T51" s="415">
        <v>63.5</v>
      </c>
      <c r="U51" s="378">
        <v>1395</v>
      </c>
      <c r="V51" s="378">
        <v>21</v>
      </c>
      <c r="W51" s="378">
        <v>66.430000000000007</v>
      </c>
      <c r="X51" s="378">
        <v>1168</v>
      </c>
      <c r="Y51" s="416">
        <v>20</v>
      </c>
      <c r="Z51" s="280"/>
      <c r="AA51" s="241">
        <v>281800</v>
      </c>
      <c r="AB51" s="417">
        <v>0</v>
      </c>
      <c r="AC51" s="417">
        <v>0</v>
      </c>
      <c r="AD51" s="20">
        <v>53</v>
      </c>
      <c r="AE51" s="20">
        <v>0</v>
      </c>
      <c r="AF51" s="20">
        <v>0</v>
      </c>
      <c r="AH51" s="418"/>
      <c r="AI51" s="378"/>
      <c r="AJ51" s="378"/>
      <c r="AK51" s="378"/>
      <c r="AL51" s="378"/>
      <c r="AM51" s="378"/>
      <c r="AN51" s="21"/>
      <c r="AO51" s="418"/>
      <c r="AP51" s="378"/>
      <c r="AQ51" s="378"/>
      <c r="AR51" s="378"/>
      <c r="AS51" s="378"/>
      <c r="AT51" s="378"/>
      <c r="AU51" s="21"/>
      <c r="AV51" s="418"/>
      <c r="AW51" s="378"/>
      <c r="AX51" s="378"/>
      <c r="AY51" s="378"/>
      <c r="AZ51" s="378"/>
      <c r="BA51" s="378"/>
      <c r="BB51" s="21"/>
    </row>
    <row r="52" spans="1:57" x14ac:dyDescent="0.3">
      <c r="A52" s="199" t="s">
        <v>965</v>
      </c>
      <c r="B52" s="199" t="s">
        <v>21</v>
      </c>
      <c r="C52" s="199" t="s">
        <v>21</v>
      </c>
      <c r="D52" s="441" t="s">
        <v>1998</v>
      </c>
      <c r="E52" s="441" t="s">
        <v>38</v>
      </c>
      <c r="F52" s="441" t="s">
        <v>38</v>
      </c>
      <c r="G52" s="441" t="s">
        <v>1998</v>
      </c>
      <c r="H52" s="245">
        <v>123900</v>
      </c>
      <c r="I52" s="246">
        <v>19</v>
      </c>
      <c r="J52" s="246">
        <v>3</v>
      </c>
      <c r="K52" s="442">
        <v>6.333333333333333</v>
      </c>
      <c r="L52" s="322">
        <v>19</v>
      </c>
      <c r="M52" s="246">
        <v>3</v>
      </c>
      <c r="N52" s="246">
        <v>6.333333333333333</v>
      </c>
      <c r="O52" s="246">
        <v>7</v>
      </c>
      <c r="P52" s="246">
        <v>1</v>
      </c>
      <c r="Q52" s="246">
        <v>7</v>
      </c>
      <c r="R52" s="443">
        <v>0</v>
      </c>
      <c r="S52" s="444">
        <v>0</v>
      </c>
      <c r="T52" s="445">
        <v>0</v>
      </c>
      <c r="U52" s="444">
        <v>60</v>
      </c>
      <c r="V52" s="444">
        <v>1</v>
      </c>
      <c r="W52" s="444">
        <v>60</v>
      </c>
      <c r="X52" s="444">
        <v>0</v>
      </c>
      <c r="Y52" s="446">
        <v>0</v>
      </c>
      <c r="Z52" s="372"/>
      <c r="AA52" s="245">
        <v>358000</v>
      </c>
      <c r="AB52" s="442">
        <v>76.875</v>
      </c>
      <c r="AC52" s="442">
        <v>82</v>
      </c>
      <c r="AD52" s="246">
        <v>42</v>
      </c>
      <c r="AE52" s="246">
        <v>8</v>
      </c>
      <c r="AF52" s="246">
        <v>615</v>
      </c>
      <c r="AH52" s="379"/>
      <c r="AI52" s="378"/>
      <c r="AJ52" s="378"/>
      <c r="AK52" s="378"/>
      <c r="AL52" s="378"/>
      <c r="AM52" s="378"/>
      <c r="AN52" s="63"/>
      <c r="AO52" s="418"/>
      <c r="AP52" s="378"/>
      <c r="AQ52" s="378"/>
      <c r="AR52" s="378"/>
      <c r="AS52" s="378"/>
      <c r="AT52" s="378"/>
      <c r="AU52" s="63"/>
      <c r="AV52" s="418"/>
      <c r="AW52" s="378"/>
      <c r="AX52" s="378"/>
      <c r="AY52" s="378"/>
      <c r="AZ52" s="378"/>
      <c r="BA52" s="378"/>
      <c r="BB52" s="63"/>
    </row>
    <row r="53" spans="1:57" x14ac:dyDescent="0.3">
      <c r="A53" s="21" t="s">
        <v>1091</v>
      </c>
      <c r="B53" s="21" t="s">
        <v>17</v>
      </c>
      <c r="C53" s="21" t="s">
        <v>17</v>
      </c>
      <c r="D53" s="299" t="s">
        <v>1998</v>
      </c>
      <c r="E53" s="435" t="s">
        <v>38</v>
      </c>
      <c r="F53" s="299" t="s">
        <v>1973</v>
      </c>
      <c r="G53" s="299" t="s">
        <v>38</v>
      </c>
      <c r="H53" s="241">
        <v>373600</v>
      </c>
      <c r="I53" s="20">
        <v>1492</v>
      </c>
      <c r="J53" s="20">
        <v>22</v>
      </c>
      <c r="K53" s="417">
        <v>67.818181818181813</v>
      </c>
      <c r="L53" s="243">
        <v>1492</v>
      </c>
      <c r="M53" s="20">
        <v>22</v>
      </c>
      <c r="N53" s="20">
        <v>67.818181818181813</v>
      </c>
      <c r="O53" s="20">
        <v>675</v>
      </c>
      <c r="P53" s="20">
        <v>10</v>
      </c>
      <c r="Q53" s="20">
        <v>67.5</v>
      </c>
      <c r="R53" s="414">
        <v>609</v>
      </c>
      <c r="S53" s="378">
        <v>10</v>
      </c>
      <c r="T53" s="415">
        <v>60.9</v>
      </c>
      <c r="U53" s="378">
        <v>524</v>
      </c>
      <c r="V53" s="378">
        <v>9</v>
      </c>
      <c r="W53" s="378">
        <v>58.22</v>
      </c>
      <c r="X53" s="378">
        <v>0</v>
      </c>
      <c r="Y53" s="416">
        <v>0</v>
      </c>
      <c r="Z53" s="298"/>
      <c r="AA53" s="241">
        <v>290800</v>
      </c>
      <c r="AB53" s="417">
        <v>39.4</v>
      </c>
      <c r="AC53" s="417">
        <v>37</v>
      </c>
      <c r="AD53" s="20">
        <v>138</v>
      </c>
      <c r="AE53" s="20">
        <v>5</v>
      </c>
      <c r="AF53" s="20">
        <v>197</v>
      </c>
      <c r="AH53" s="379"/>
      <c r="AI53" s="378"/>
      <c r="AJ53" s="378"/>
      <c r="AK53" s="378"/>
      <c r="AL53" s="378"/>
      <c r="AM53" s="378"/>
      <c r="AN53" s="21"/>
      <c r="AO53" s="418"/>
      <c r="AP53" s="378"/>
      <c r="AQ53" s="378"/>
      <c r="AR53" s="378"/>
      <c r="AS53" s="378"/>
      <c r="AT53" s="378"/>
      <c r="AU53" s="21"/>
      <c r="AV53" s="418"/>
      <c r="AW53" s="378"/>
      <c r="AX53" s="378"/>
      <c r="AY53" s="378"/>
      <c r="AZ53" s="378"/>
      <c r="BA53" s="378"/>
      <c r="BB53" s="21"/>
    </row>
    <row r="54" spans="1:57" x14ac:dyDescent="0.3">
      <c r="A54" s="199" t="s">
        <v>1874</v>
      </c>
      <c r="B54" s="199" t="s">
        <v>3</v>
      </c>
      <c r="C54" s="199" t="s">
        <v>1020</v>
      </c>
      <c r="D54" s="441" t="s">
        <v>1020</v>
      </c>
      <c r="E54" s="441" t="s">
        <v>38</v>
      </c>
      <c r="F54" s="441" t="s">
        <v>1020</v>
      </c>
      <c r="G54" s="441" t="s">
        <v>1020</v>
      </c>
      <c r="H54" s="245">
        <v>117300</v>
      </c>
      <c r="I54" s="246" t="s">
        <v>1020</v>
      </c>
      <c r="J54" s="246" t="s">
        <v>1020</v>
      </c>
      <c r="K54" s="442" t="s">
        <v>1020</v>
      </c>
      <c r="L54" s="322" t="s">
        <v>1020</v>
      </c>
      <c r="M54" s="246" t="s">
        <v>1020</v>
      </c>
      <c r="N54" s="246" t="s">
        <v>1020</v>
      </c>
      <c r="O54" s="246" t="s">
        <v>1020</v>
      </c>
      <c r="P54" s="246" t="s">
        <v>1020</v>
      </c>
      <c r="Q54" s="246" t="s">
        <v>1020</v>
      </c>
      <c r="R54" s="443" t="s">
        <v>1020</v>
      </c>
      <c r="S54" s="444" t="s">
        <v>1020</v>
      </c>
      <c r="T54" s="445" t="s">
        <v>1020</v>
      </c>
      <c r="U54" s="444" t="s">
        <v>1020</v>
      </c>
      <c r="V54" s="444" t="s">
        <v>1020</v>
      </c>
      <c r="W54" s="444" t="s">
        <v>1020</v>
      </c>
      <c r="X54" s="444" t="s">
        <v>1020</v>
      </c>
      <c r="Y54" s="446" t="s">
        <v>1020</v>
      </c>
      <c r="Z54" s="372"/>
      <c r="AA54" s="245">
        <v>117300</v>
      </c>
      <c r="AB54" s="442">
        <v>0</v>
      </c>
      <c r="AC54" s="442">
        <v>0</v>
      </c>
      <c r="AD54" s="246">
        <v>22</v>
      </c>
      <c r="AE54" s="246">
        <v>0</v>
      </c>
      <c r="AF54" s="246">
        <v>0</v>
      </c>
      <c r="AH54" s="379"/>
      <c r="AI54" s="378"/>
      <c r="AJ54" s="378"/>
      <c r="AK54" s="378"/>
      <c r="AL54" s="378"/>
      <c r="AM54" s="378"/>
      <c r="AN54" s="21"/>
      <c r="AO54" s="418"/>
      <c r="AP54" s="378"/>
      <c r="AQ54" s="378"/>
      <c r="AR54" s="378"/>
      <c r="AS54" s="378"/>
      <c r="AT54" s="378"/>
      <c r="AU54" s="21"/>
      <c r="AV54" s="418"/>
      <c r="AW54" s="378"/>
      <c r="AX54" s="378"/>
      <c r="AY54" s="378"/>
      <c r="AZ54" s="378"/>
      <c r="BA54" s="378"/>
      <c r="BB54" s="21"/>
    </row>
    <row r="55" spans="1:57" x14ac:dyDescent="0.3">
      <c r="A55" s="199" t="s">
        <v>1640</v>
      </c>
      <c r="B55" s="199" t="s">
        <v>2</v>
      </c>
      <c r="C55" s="199" t="s">
        <v>2</v>
      </c>
      <c r="D55" s="441" t="s">
        <v>1998</v>
      </c>
      <c r="E55" s="435" t="s">
        <v>38</v>
      </c>
      <c r="F55" s="441" t="s">
        <v>1972</v>
      </c>
      <c r="G55" s="441" t="s">
        <v>38</v>
      </c>
      <c r="H55" s="245">
        <v>196700</v>
      </c>
      <c r="I55" s="246">
        <v>134</v>
      </c>
      <c r="J55" s="246">
        <v>3</v>
      </c>
      <c r="K55" s="442">
        <v>44.666666666666664</v>
      </c>
      <c r="L55" s="322">
        <v>134</v>
      </c>
      <c r="M55" s="246">
        <v>3</v>
      </c>
      <c r="N55" s="246">
        <v>44.666666666666664</v>
      </c>
      <c r="O55" s="246">
        <v>0</v>
      </c>
      <c r="P55" s="246">
        <v>0</v>
      </c>
      <c r="Q55" s="246">
        <v>0</v>
      </c>
      <c r="R55" s="443">
        <v>0</v>
      </c>
      <c r="S55" s="444">
        <v>0</v>
      </c>
      <c r="T55" s="445">
        <v>0</v>
      </c>
      <c r="U55" s="444">
        <v>0</v>
      </c>
      <c r="V55" s="444">
        <v>0</v>
      </c>
      <c r="W55" s="444">
        <v>0</v>
      </c>
      <c r="X55" s="444">
        <v>0</v>
      </c>
      <c r="Y55" s="446">
        <v>0</v>
      </c>
      <c r="Z55" s="301"/>
      <c r="AA55" s="245">
        <v>245900</v>
      </c>
      <c r="AB55" s="442">
        <v>54.5</v>
      </c>
      <c r="AC55" s="442">
        <v>41.333333333333336</v>
      </c>
      <c r="AD55" s="246">
        <v>68</v>
      </c>
      <c r="AE55" s="246">
        <v>6</v>
      </c>
      <c r="AF55" s="246">
        <v>327</v>
      </c>
      <c r="AH55" s="379"/>
      <c r="AI55" s="378"/>
      <c r="AJ55" s="378"/>
      <c r="AK55" s="378"/>
      <c r="AL55" s="378"/>
      <c r="AM55" s="378"/>
      <c r="AN55" s="20"/>
      <c r="AO55" s="418"/>
      <c r="AP55" s="378"/>
      <c r="AQ55" s="378"/>
      <c r="AR55" s="378"/>
      <c r="AS55" s="378"/>
      <c r="AT55" s="378"/>
      <c r="AU55" s="20"/>
      <c r="AV55" s="418"/>
      <c r="AW55" s="378"/>
      <c r="AX55" s="378"/>
      <c r="AY55" s="378"/>
      <c r="AZ55" s="378"/>
      <c r="BA55" s="378"/>
      <c r="BB55" s="20"/>
    </row>
    <row r="56" spans="1:57" x14ac:dyDescent="0.3">
      <c r="A56" s="21" t="s">
        <v>1093</v>
      </c>
      <c r="B56" s="21" t="s">
        <v>24</v>
      </c>
      <c r="C56" s="21" t="s">
        <v>24</v>
      </c>
      <c r="D56" s="299" t="s">
        <v>1998</v>
      </c>
      <c r="E56" s="435" t="s">
        <v>38</v>
      </c>
      <c r="F56" s="299" t="s">
        <v>1971</v>
      </c>
      <c r="G56" s="299" t="s">
        <v>38</v>
      </c>
      <c r="H56" s="241">
        <v>313100</v>
      </c>
      <c r="I56" s="20">
        <v>455</v>
      </c>
      <c r="J56" s="20">
        <v>8</v>
      </c>
      <c r="K56" s="417">
        <v>56.875</v>
      </c>
      <c r="L56" s="243">
        <v>455</v>
      </c>
      <c r="M56" s="20">
        <v>8</v>
      </c>
      <c r="N56" s="20">
        <v>56.875</v>
      </c>
      <c r="O56" s="20">
        <v>24</v>
      </c>
      <c r="P56" s="20">
        <v>2</v>
      </c>
      <c r="Q56" s="20">
        <v>12</v>
      </c>
      <c r="R56" s="414">
        <v>759</v>
      </c>
      <c r="S56" s="378">
        <v>10</v>
      </c>
      <c r="T56" s="415">
        <v>75.900000000000006</v>
      </c>
      <c r="U56" s="378">
        <v>797</v>
      </c>
      <c r="V56" s="378">
        <v>14</v>
      </c>
      <c r="W56" s="378">
        <v>56.93</v>
      </c>
      <c r="X56" s="378">
        <v>1244</v>
      </c>
      <c r="Y56" s="416">
        <v>19</v>
      </c>
      <c r="Z56" s="280"/>
      <c r="AA56" s="241">
        <v>301700</v>
      </c>
      <c r="AB56" s="417">
        <v>50.666666666666664</v>
      </c>
      <c r="AC56" s="417">
        <v>50.666666666666664</v>
      </c>
      <c r="AD56" s="20">
        <v>73</v>
      </c>
      <c r="AE56" s="20">
        <v>3</v>
      </c>
      <c r="AF56" s="20">
        <v>152</v>
      </c>
      <c r="AH56" s="379"/>
      <c r="AI56" s="378"/>
      <c r="AJ56" s="378"/>
      <c r="AK56" s="378"/>
      <c r="AL56" s="378"/>
      <c r="AM56" s="378"/>
      <c r="AN56" s="21"/>
      <c r="AO56" s="418"/>
      <c r="AP56" s="378"/>
      <c r="AQ56" s="378"/>
      <c r="AR56" s="378"/>
      <c r="AS56" s="378"/>
      <c r="AT56" s="378"/>
      <c r="AU56" s="21"/>
      <c r="AV56" s="418"/>
      <c r="AW56" s="378"/>
      <c r="AX56" s="378"/>
      <c r="AY56" s="378"/>
      <c r="AZ56" s="378"/>
      <c r="BA56" s="378"/>
      <c r="BB56" s="21"/>
    </row>
    <row r="57" spans="1:57" x14ac:dyDescent="0.3">
      <c r="A57" s="21" t="s">
        <v>1876</v>
      </c>
      <c r="B57" s="21" t="s">
        <v>18</v>
      </c>
      <c r="C57" s="21" t="s">
        <v>1020</v>
      </c>
      <c r="D57" s="299" t="s">
        <v>1020</v>
      </c>
      <c r="E57" s="299" t="s">
        <v>38</v>
      </c>
      <c r="F57" s="299" t="s">
        <v>1020</v>
      </c>
      <c r="G57" s="299" t="s">
        <v>1020</v>
      </c>
      <c r="H57" s="241">
        <v>420400</v>
      </c>
      <c r="I57" s="20" t="s">
        <v>1020</v>
      </c>
      <c r="J57" s="20" t="s">
        <v>1020</v>
      </c>
      <c r="K57" s="417" t="s">
        <v>1020</v>
      </c>
      <c r="L57" s="243" t="s">
        <v>1020</v>
      </c>
      <c r="M57" s="20" t="s">
        <v>1020</v>
      </c>
      <c r="N57" s="20" t="s">
        <v>1020</v>
      </c>
      <c r="O57" s="20" t="s">
        <v>1020</v>
      </c>
      <c r="P57" s="20" t="s">
        <v>1020</v>
      </c>
      <c r="Q57" s="20" t="s">
        <v>1020</v>
      </c>
      <c r="R57" s="414" t="s">
        <v>1020</v>
      </c>
      <c r="S57" s="378" t="s">
        <v>1020</v>
      </c>
      <c r="T57" s="415" t="s">
        <v>1020</v>
      </c>
      <c r="U57" s="378" t="s">
        <v>1020</v>
      </c>
      <c r="V57" s="378" t="s">
        <v>1020</v>
      </c>
      <c r="W57" s="378" t="s">
        <v>1020</v>
      </c>
      <c r="X57" s="378" t="s">
        <v>1020</v>
      </c>
      <c r="Y57" s="416" t="s">
        <v>1020</v>
      </c>
      <c r="Z57" s="21"/>
      <c r="AA57" s="241">
        <v>402900</v>
      </c>
      <c r="AB57" s="417">
        <v>64.375</v>
      </c>
      <c r="AC57" s="417">
        <v>71.333333333333329</v>
      </c>
      <c r="AD57" s="20">
        <v>109</v>
      </c>
      <c r="AE57" s="20">
        <v>8</v>
      </c>
      <c r="AF57" s="20">
        <v>515</v>
      </c>
      <c r="AH57" s="418"/>
      <c r="AI57" s="378"/>
      <c r="AJ57" s="378"/>
      <c r="AK57" s="378"/>
      <c r="AL57" s="378"/>
      <c r="AM57" s="378"/>
      <c r="AN57" s="20"/>
      <c r="AO57" s="418"/>
      <c r="AP57" s="378"/>
      <c r="AQ57" s="378"/>
      <c r="AR57" s="378"/>
      <c r="AS57" s="378"/>
      <c r="AT57" s="378"/>
      <c r="AU57" s="20"/>
      <c r="AV57" s="418"/>
      <c r="AW57" s="378"/>
      <c r="AX57" s="378"/>
      <c r="AY57" s="378"/>
      <c r="AZ57" s="378"/>
      <c r="BA57" s="378"/>
      <c r="BB57" s="20"/>
    </row>
    <row r="58" spans="1:57" x14ac:dyDescent="0.3">
      <c r="A58" s="21" t="s">
        <v>1096</v>
      </c>
      <c r="B58" s="21" t="s">
        <v>13</v>
      </c>
      <c r="C58" s="21" t="s">
        <v>13</v>
      </c>
      <c r="D58" s="299" t="s">
        <v>1998</v>
      </c>
      <c r="E58" s="299" t="s">
        <v>38</v>
      </c>
      <c r="F58" s="299" t="s">
        <v>38</v>
      </c>
      <c r="G58" s="299" t="s">
        <v>1998</v>
      </c>
      <c r="H58" s="241">
        <v>303000</v>
      </c>
      <c r="I58" s="20">
        <v>428</v>
      </c>
      <c r="J58" s="20">
        <v>7</v>
      </c>
      <c r="K58" s="417">
        <v>61.142857142857146</v>
      </c>
      <c r="L58" s="243">
        <v>428</v>
      </c>
      <c r="M58" s="20">
        <v>7</v>
      </c>
      <c r="N58" s="20">
        <v>61.142857142857146</v>
      </c>
      <c r="O58" s="20">
        <v>244</v>
      </c>
      <c r="P58" s="20">
        <v>4</v>
      </c>
      <c r="Q58" s="20">
        <v>61</v>
      </c>
      <c r="R58" s="414">
        <v>0</v>
      </c>
      <c r="S58" s="378">
        <v>0</v>
      </c>
      <c r="T58" s="415">
        <v>0</v>
      </c>
      <c r="U58" s="378">
        <v>0</v>
      </c>
      <c r="V58" s="378">
        <v>0</v>
      </c>
      <c r="W58" s="378">
        <v>0</v>
      </c>
      <c r="X58" s="378">
        <v>78</v>
      </c>
      <c r="Y58" s="416">
        <v>2</v>
      </c>
      <c r="Z58" s="298"/>
      <c r="AA58" s="241">
        <v>303000</v>
      </c>
      <c r="AB58" s="417">
        <v>0</v>
      </c>
      <c r="AC58" s="417">
        <v>0</v>
      </c>
      <c r="AD58" s="20">
        <v>57</v>
      </c>
      <c r="AE58" s="20">
        <v>0</v>
      </c>
      <c r="AF58" s="20">
        <v>0</v>
      </c>
      <c r="AH58" s="418"/>
      <c r="AI58" s="378"/>
      <c r="AJ58" s="378"/>
      <c r="AK58" s="378"/>
      <c r="AL58" s="378"/>
      <c r="AM58" s="378"/>
      <c r="AN58" s="25"/>
      <c r="AO58" s="418"/>
      <c r="AP58" s="378"/>
      <c r="AQ58" s="378"/>
      <c r="AR58" s="378"/>
      <c r="AS58" s="378"/>
      <c r="AT58" s="378"/>
      <c r="AU58" s="25"/>
      <c r="AV58" s="418"/>
      <c r="AW58" s="378"/>
      <c r="AX58" s="378"/>
      <c r="AY58" s="378"/>
      <c r="AZ58" s="378"/>
      <c r="BA58" s="378"/>
      <c r="BB58" s="25"/>
    </row>
    <row r="59" spans="1:57" x14ac:dyDescent="0.3">
      <c r="A59" s="199" t="s">
        <v>1501</v>
      </c>
      <c r="B59" s="199" t="s">
        <v>13</v>
      </c>
      <c r="C59" s="199" t="s">
        <v>13</v>
      </c>
      <c r="D59" s="441" t="s">
        <v>1998</v>
      </c>
      <c r="E59" s="441" t="s">
        <v>38</v>
      </c>
      <c r="F59" s="441" t="s">
        <v>38</v>
      </c>
      <c r="G59" s="441" t="s">
        <v>1998</v>
      </c>
      <c r="H59" s="245">
        <v>123900</v>
      </c>
      <c r="I59" s="246">
        <v>0</v>
      </c>
      <c r="J59" s="246">
        <v>0</v>
      </c>
      <c r="K59" s="442" t="s">
        <v>1020</v>
      </c>
      <c r="L59" s="322">
        <v>0</v>
      </c>
      <c r="M59" s="246">
        <v>0</v>
      </c>
      <c r="N59" s="246">
        <v>0</v>
      </c>
      <c r="O59" s="246">
        <v>0</v>
      </c>
      <c r="P59" s="246">
        <v>0</v>
      </c>
      <c r="Q59" s="246">
        <v>0</v>
      </c>
      <c r="R59" s="443">
        <v>0</v>
      </c>
      <c r="S59" s="444">
        <v>0</v>
      </c>
      <c r="T59" s="445">
        <v>0</v>
      </c>
      <c r="U59" s="444">
        <v>0</v>
      </c>
      <c r="V59" s="444">
        <v>0</v>
      </c>
      <c r="W59" s="444">
        <v>0</v>
      </c>
      <c r="X59" s="444">
        <v>0</v>
      </c>
      <c r="Y59" s="446">
        <v>0</v>
      </c>
      <c r="Z59" s="372"/>
      <c r="AA59" s="245">
        <v>123900</v>
      </c>
      <c r="AB59" s="442">
        <v>0</v>
      </c>
      <c r="AC59" s="442">
        <v>0</v>
      </c>
      <c r="AD59" s="246">
        <v>23</v>
      </c>
      <c r="AE59" s="246">
        <v>0</v>
      </c>
      <c r="AF59" s="246">
        <v>0</v>
      </c>
      <c r="AG59" s="200"/>
      <c r="AH59" s="450"/>
      <c r="AI59" s="444"/>
      <c r="AJ59" s="444"/>
      <c r="AK59" s="444"/>
      <c r="AL59" s="444"/>
      <c r="AM59" s="444"/>
      <c r="AN59" s="246"/>
      <c r="AO59" s="450"/>
      <c r="AP59" s="444"/>
      <c r="AQ59" s="444"/>
      <c r="AR59" s="444"/>
      <c r="AS59" s="444"/>
      <c r="AT59" s="444"/>
      <c r="AU59" s="246"/>
      <c r="AV59" s="450"/>
      <c r="AW59" s="444"/>
      <c r="AX59" s="444"/>
      <c r="AY59" s="444"/>
      <c r="AZ59" s="444"/>
      <c r="BA59" s="444"/>
      <c r="BB59" s="246"/>
    </row>
    <row r="60" spans="1:57" x14ac:dyDescent="0.3">
      <c r="A60" s="21" t="s">
        <v>898</v>
      </c>
      <c r="B60" s="21" t="s">
        <v>22</v>
      </c>
      <c r="C60" s="21" t="s">
        <v>22</v>
      </c>
      <c r="D60" s="299" t="s">
        <v>1998</v>
      </c>
      <c r="E60" s="299" t="s">
        <v>1973</v>
      </c>
      <c r="F60" s="299" t="s">
        <v>1973</v>
      </c>
      <c r="G60" s="299" t="s">
        <v>1998</v>
      </c>
      <c r="H60" s="241">
        <v>312700</v>
      </c>
      <c r="I60" s="20">
        <v>568</v>
      </c>
      <c r="J60" s="20">
        <v>10</v>
      </c>
      <c r="K60" s="417">
        <v>56.8</v>
      </c>
      <c r="L60" s="243">
        <v>568</v>
      </c>
      <c r="M60" s="20">
        <v>10</v>
      </c>
      <c r="N60" s="20">
        <v>56.8</v>
      </c>
      <c r="O60" s="20">
        <v>531</v>
      </c>
      <c r="P60" s="20">
        <v>8</v>
      </c>
      <c r="Q60" s="20">
        <v>66.400000000000006</v>
      </c>
      <c r="R60" s="414">
        <v>0</v>
      </c>
      <c r="S60" s="378">
        <v>0</v>
      </c>
      <c r="T60" s="415">
        <v>0</v>
      </c>
      <c r="U60" s="378">
        <v>60</v>
      </c>
      <c r="V60" s="378">
        <v>1</v>
      </c>
      <c r="W60" s="378">
        <v>60</v>
      </c>
      <c r="X60" s="378">
        <v>0</v>
      </c>
      <c r="Y60" s="416">
        <v>0</v>
      </c>
      <c r="Z60" s="280"/>
      <c r="AA60" s="241">
        <v>312700</v>
      </c>
      <c r="AB60" s="417">
        <v>14</v>
      </c>
      <c r="AC60" s="417">
        <v>14</v>
      </c>
      <c r="AD60" s="20">
        <v>106</v>
      </c>
      <c r="AE60" s="20">
        <v>1</v>
      </c>
      <c r="AF60" s="20">
        <v>14</v>
      </c>
      <c r="AH60" s="379"/>
      <c r="AI60" s="378"/>
      <c r="AJ60" s="378"/>
      <c r="AK60" s="378"/>
      <c r="AL60" s="378"/>
      <c r="AM60" s="378"/>
      <c r="AN60" s="21"/>
      <c r="AO60" s="418"/>
      <c r="AP60" s="378"/>
      <c r="AQ60" s="378"/>
      <c r="AR60" s="378"/>
      <c r="AS60" s="378"/>
      <c r="AT60" s="378"/>
      <c r="AU60" s="21"/>
      <c r="AV60" s="418"/>
      <c r="AW60" s="378"/>
      <c r="AX60" s="378"/>
      <c r="AY60" s="378"/>
      <c r="AZ60" s="378"/>
      <c r="BA60" s="378"/>
      <c r="BB60" s="21"/>
    </row>
    <row r="61" spans="1:57" x14ac:dyDescent="0.3">
      <c r="A61" s="199" t="s">
        <v>1502</v>
      </c>
      <c r="B61" s="199" t="s">
        <v>2</v>
      </c>
      <c r="C61" s="199" t="s">
        <v>2</v>
      </c>
      <c r="D61" s="441" t="s">
        <v>1998</v>
      </c>
      <c r="E61" s="435" t="s">
        <v>1973</v>
      </c>
      <c r="F61" s="441" t="s">
        <v>11</v>
      </c>
      <c r="G61" s="441" t="s">
        <v>38</v>
      </c>
      <c r="H61" s="245">
        <v>123900</v>
      </c>
      <c r="I61" s="246">
        <v>0</v>
      </c>
      <c r="J61" s="246">
        <v>0</v>
      </c>
      <c r="K61" s="442" t="s">
        <v>1020</v>
      </c>
      <c r="L61" s="322">
        <v>0</v>
      </c>
      <c r="M61" s="246">
        <v>0</v>
      </c>
      <c r="N61" s="246">
        <v>0</v>
      </c>
      <c r="O61" s="246">
        <v>0</v>
      </c>
      <c r="P61" s="246">
        <v>0</v>
      </c>
      <c r="Q61" s="246">
        <v>0</v>
      </c>
      <c r="R61" s="443">
        <v>0</v>
      </c>
      <c r="S61" s="444">
        <v>0</v>
      </c>
      <c r="T61" s="445">
        <v>0</v>
      </c>
      <c r="U61" s="444">
        <v>0</v>
      </c>
      <c r="V61" s="444">
        <v>0</v>
      </c>
      <c r="W61" s="444">
        <v>0</v>
      </c>
      <c r="X61" s="444">
        <v>0</v>
      </c>
      <c r="Y61" s="446">
        <v>0</v>
      </c>
      <c r="Z61" s="199"/>
      <c r="AA61" s="245">
        <v>123900</v>
      </c>
      <c r="AB61" s="442">
        <v>0</v>
      </c>
      <c r="AC61" s="442">
        <v>0</v>
      </c>
      <c r="AD61" s="246">
        <v>23</v>
      </c>
      <c r="AE61" s="246">
        <v>0</v>
      </c>
      <c r="AF61" s="246">
        <v>0</v>
      </c>
      <c r="AG61" s="200"/>
      <c r="AH61" s="449"/>
      <c r="AI61" s="444"/>
      <c r="AJ61" s="444"/>
      <c r="AK61" s="444"/>
      <c r="AL61" s="444"/>
      <c r="AM61" s="444"/>
      <c r="AN61" s="447"/>
      <c r="AO61" s="450"/>
      <c r="AP61" s="444"/>
      <c r="AQ61" s="444"/>
      <c r="AR61" s="444"/>
      <c r="AS61" s="444"/>
      <c r="AT61" s="444"/>
      <c r="AU61" s="447"/>
      <c r="AV61" s="450"/>
      <c r="AW61" s="444"/>
      <c r="AX61" s="444"/>
      <c r="AY61" s="444"/>
      <c r="AZ61" s="444"/>
      <c r="BA61" s="444"/>
      <c r="BB61" s="447"/>
    </row>
    <row r="62" spans="1:57" x14ac:dyDescent="0.3">
      <c r="A62" s="21" t="s">
        <v>1099</v>
      </c>
      <c r="B62" s="21" t="s">
        <v>16</v>
      </c>
      <c r="C62" s="21" t="s">
        <v>16</v>
      </c>
      <c r="D62" s="299" t="s">
        <v>1998</v>
      </c>
      <c r="E62" s="299" t="s">
        <v>38</v>
      </c>
      <c r="F62" s="299" t="s">
        <v>38</v>
      </c>
      <c r="G62" s="299" t="s">
        <v>1998</v>
      </c>
      <c r="H62" s="241">
        <v>309600</v>
      </c>
      <c r="I62" s="20">
        <v>957</v>
      </c>
      <c r="J62" s="20">
        <v>17</v>
      </c>
      <c r="K62" s="417">
        <v>56.294117647058826</v>
      </c>
      <c r="L62" s="243">
        <v>957</v>
      </c>
      <c r="M62" s="20">
        <v>17</v>
      </c>
      <c r="N62" s="20">
        <v>56.294117647058826</v>
      </c>
      <c r="O62" s="20">
        <v>1308</v>
      </c>
      <c r="P62" s="20">
        <v>22</v>
      </c>
      <c r="Q62" s="20">
        <v>59.5</v>
      </c>
      <c r="R62" s="414">
        <v>462</v>
      </c>
      <c r="S62" s="378">
        <v>9</v>
      </c>
      <c r="T62" s="415">
        <v>51.3</v>
      </c>
      <c r="U62" s="378">
        <v>538</v>
      </c>
      <c r="V62" s="378">
        <v>10</v>
      </c>
      <c r="W62" s="378">
        <v>53.8</v>
      </c>
      <c r="X62" s="378">
        <v>416</v>
      </c>
      <c r="Y62" s="416">
        <v>8</v>
      </c>
      <c r="Z62" s="20"/>
      <c r="AA62" s="241">
        <v>309600</v>
      </c>
      <c r="AB62" s="417">
        <v>0</v>
      </c>
      <c r="AC62" s="417">
        <v>0</v>
      </c>
      <c r="AD62" s="20">
        <v>58</v>
      </c>
      <c r="AE62" s="20">
        <v>0</v>
      </c>
      <c r="AF62" s="20">
        <v>0</v>
      </c>
      <c r="AG62" s="200"/>
      <c r="AH62" s="449"/>
      <c r="AI62" s="444"/>
      <c r="AJ62" s="444"/>
      <c r="AK62" s="444"/>
      <c r="AL62" s="444"/>
      <c r="AM62" s="444"/>
      <c r="AN62" s="199"/>
      <c r="AO62" s="450"/>
      <c r="AP62" s="444"/>
      <c r="AQ62" s="444"/>
      <c r="AR62" s="444"/>
      <c r="AS62" s="444"/>
      <c r="AT62" s="444"/>
      <c r="AU62" s="199"/>
      <c r="AV62" s="450"/>
      <c r="AW62" s="444"/>
      <c r="AX62" s="444"/>
      <c r="AY62" s="444"/>
      <c r="AZ62" s="444"/>
      <c r="BA62" s="444"/>
      <c r="BB62" s="199"/>
    </row>
    <row r="63" spans="1:57" x14ac:dyDescent="0.3">
      <c r="A63" s="199" t="s">
        <v>1100</v>
      </c>
      <c r="B63" s="199" t="s">
        <v>22</v>
      </c>
      <c r="C63" s="199" t="s">
        <v>22</v>
      </c>
      <c r="D63" s="441" t="s">
        <v>1998</v>
      </c>
      <c r="E63" s="435" t="s">
        <v>38</v>
      </c>
      <c r="F63" s="441" t="s">
        <v>1973</v>
      </c>
      <c r="G63" s="441" t="s">
        <v>38</v>
      </c>
      <c r="H63" s="245">
        <v>123900</v>
      </c>
      <c r="I63" s="246">
        <v>31</v>
      </c>
      <c r="J63" s="246">
        <v>1</v>
      </c>
      <c r="K63" s="442">
        <v>31</v>
      </c>
      <c r="L63" s="322">
        <v>31</v>
      </c>
      <c r="M63" s="246">
        <v>1</v>
      </c>
      <c r="N63" s="246">
        <v>31</v>
      </c>
      <c r="O63" s="246">
        <v>35</v>
      </c>
      <c r="P63" s="246">
        <v>1</v>
      </c>
      <c r="Q63" s="246">
        <v>35</v>
      </c>
      <c r="R63" s="443">
        <v>0</v>
      </c>
      <c r="S63" s="444">
        <v>0</v>
      </c>
      <c r="T63" s="445">
        <v>0</v>
      </c>
      <c r="U63" s="444">
        <v>0</v>
      </c>
      <c r="V63" s="444">
        <v>0</v>
      </c>
      <c r="W63" s="444">
        <v>0</v>
      </c>
      <c r="X63" s="444">
        <v>0</v>
      </c>
      <c r="Y63" s="446">
        <v>0</v>
      </c>
      <c r="Z63" s="246"/>
      <c r="AA63" s="245">
        <v>212400</v>
      </c>
      <c r="AB63" s="442">
        <v>45.142857142857146</v>
      </c>
      <c r="AC63" s="442">
        <v>39.666666666666664</v>
      </c>
      <c r="AD63" s="246">
        <v>60</v>
      </c>
      <c r="AE63" s="246">
        <v>7</v>
      </c>
      <c r="AF63" s="246">
        <v>316</v>
      </c>
      <c r="AG63" s="200"/>
      <c r="AH63" s="449"/>
      <c r="AI63" s="444"/>
      <c r="AJ63" s="444"/>
      <c r="AK63" s="444"/>
      <c r="AL63" s="444"/>
      <c r="AM63" s="444"/>
      <c r="AN63" s="199"/>
      <c r="AO63" s="450"/>
      <c r="AP63" s="444"/>
      <c r="AQ63" s="444"/>
      <c r="AR63" s="444"/>
      <c r="AS63" s="444"/>
      <c r="AT63" s="444"/>
      <c r="AU63" s="199"/>
      <c r="AV63" s="450"/>
      <c r="AW63" s="444"/>
      <c r="AX63" s="444"/>
      <c r="AY63" s="444"/>
      <c r="AZ63" s="444"/>
      <c r="BA63" s="444"/>
      <c r="BB63" s="199"/>
    </row>
    <row r="64" spans="1:57" x14ac:dyDescent="0.3">
      <c r="A64" s="21" t="s">
        <v>1101</v>
      </c>
      <c r="B64" s="21" t="s">
        <v>19</v>
      </c>
      <c r="C64" s="21" t="s">
        <v>19</v>
      </c>
      <c r="D64" s="299" t="s">
        <v>1998</v>
      </c>
      <c r="E64" s="299" t="s">
        <v>1972</v>
      </c>
      <c r="F64" s="299" t="s">
        <v>1972</v>
      </c>
      <c r="G64" s="299" t="s">
        <v>1998</v>
      </c>
      <c r="H64" s="241">
        <v>557700</v>
      </c>
      <c r="I64" s="20">
        <v>2127</v>
      </c>
      <c r="J64" s="20">
        <v>21</v>
      </c>
      <c r="K64" s="417">
        <v>101.28571428571429</v>
      </c>
      <c r="L64" s="243">
        <v>2127</v>
      </c>
      <c r="M64" s="20">
        <v>21</v>
      </c>
      <c r="N64" s="20">
        <v>101.28571428571429</v>
      </c>
      <c r="O64" s="20">
        <v>300</v>
      </c>
      <c r="P64" s="20">
        <v>5</v>
      </c>
      <c r="Q64" s="20">
        <v>60</v>
      </c>
      <c r="R64" s="414">
        <v>1575</v>
      </c>
      <c r="S64" s="378">
        <v>16</v>
      </c>
      <c r="T64" s="415">
        <v>98.4</v>
      </c>
      <c r="U64" s="378">
        <v>1518</v>
      </c>
      <c r="V64" s="378">
        <v>15</v>
      </c>
      <c r="W64" s="378">
        <v>101.2</v>
      </c>
      <c r="X64" s="378">
        <v>2277</v>
      </c>
      <c r="Y64" s="416">
        <v>21</v>
      </c>
      <c r="Z64" s="20"/>
      <c r="AA64" s="241">
        <v>538300</v>
      </c>
      <c r="AB64" s="417">
        <v>100.5</v>
      </c>
      <c r="AC64" s="417">
        <v>107.66666666666667</v>
      </c>
      <c r="AD64" s="20">
        <v>118</v>
      </c>
      <c r="AE64" s="20">
        <v>8</v>
      </c>
      <c r="AF64" s="20">
        <v>804</v>
      </c>
      <c r="AH64" s="379"/>
      <c r="AI64" s="378"/>
      <c r="AJ64" s="378"/>
      <c r="AK64" s="378"/>
      <c r="AL64" s="378"/>
      <c r="AM64" s="378"/>
      <c r="AN64" s="20"/>
      <c r="AO64" s="418"/>
      <c r="AP64" s="378"/>
      <c r="AQ64" s="378"/>
      <c r="AR64" s="378"/>
      <c r="AS64" s="378"/>
      <c r="AT64" s="378"/>
      <c r="AU64" s="20"/>
      <c r="AV64" s="418"/>
      <c r="AW64" s="378"/>
      <c r="AX64" s="378"/>
      <c r="AY64" s="378"/>
      <c r="AZ64" s="378"/>
      <c r="BA64" s="378"/>
      <c r="BB64" s="20"/>
    </row>
    <row r="65" spans="1:65" x14ac:dyDescent="0.3">
      <c r="A65" s="199" t="s">
        <v>1505</v>
      </c>
      <c r="B65" s="437" t="s">
        <v>16</v>
      </c>
      <c r="C65" s="199" t="s">
        <v>17</v>
      </c>
      <c r="D65" s="441" t="s">
        <v>38</v>
      </c>
      <c r="E65" s="441" t="s">
        <v>38</v>
      </c>
      <c r="F65" s="441" t="s">
        <v>38</v>
      </c>
      <c r="G65" s="441" t="s">
        <v>1998</v>
      </c>
      <c r="H65" s="245">
        <v>163000</v>
      </c>
      <c r="I65" s="246">
        <v>111</v>
      </c>
      <c r="J65" s="246">
        <v>3</v>
      </c>
      <c r="K65" s="442">
        <v>37</v>
      </c>
      <c r="L65" s="322">
        <v>111</v>
      </c>
      <c r="M65" s="246">
        <v>3</v>
      </c>
      <c r="N65" s="246">
        <v>37</v>
      </c>
      <c r="O65" s="246">
        <v>860</v>
      </c>
      <c r="P65" s="246">
        <v>15</v>
      </c>
      <c r="Q65" s="246">
        <v>57.3</v>
      </c>
      <c r="R65" s="443">
        <v>356</v>
      </c>
      <c r="S65" s="444">
        <v>7</v>
      </c>
      <c r="T65" s="445">
        <v>50.9</v>
      </c>
      <c r="U65" s="444">
        <v>377</v>
      </c>
      <c r="V65" s="444">
        <v>9</v>
      </c>
      <c r="W65" s="444">
        <v>41.89</v>
      </c>
      <c r="X65" s="444">
        <v>0</v>
      </c>
      <c r="Y65" s="446">
        <v>0</v>
      </c>
      <c r="Z65" s="301"/>
      <c r="AA65" s="245">
        <v>163000</v>
      </c>
      <c r="AB65" s="442">
        <v>11</v>
      </c>
      <c r="AC65" s="442">
        <v>11</v>
      </c>
      <c r="AD65" s="246">
        <v>51</v>
      </c>
      <c r="AE65" s="246">
        <v>1</v>
      </c>
      <c r="AF65" s="246">
        <v>11</v>
      </c>
      <c r="AH65" s="379"/>
      <c r="AI65" s="378"/>
      <c r="AJ65" s="378"/>
      <c r="AK65" s="378"/>
      <c r="AL65" s="378"/>
      <c r="AM65" s="378"/>
      <c r="AN65" s="21"/>
      <c r="AO65" s="418"/>
      <c r="AP65" s="378"/>
      <c r="AQ65" s="378"/>
      <c r="AR65" s="378"/>
      <c r="AS65" s="378"/>
      <c r="AT65" s="378"/>
      <c r="AU65" s="21"/>
      <c r="AV65" s="418"/>
      <c r="AW65" s="378"/>
      <c r="AX65" s="378"/>
      <c r="AY65" s="378"/>
      <c r="AZ65" s="378"/>
      <c r="BA65" s="378"/>
      <c r="BB65" s="21"/>
    </row>
    <row r="66" spans="1:65" x14ac:dyDescent="0.3">
      <c r="A66" s="21" t="s">
        <v>1104</v>
      </c>
      <c r="B66" s="437" t="s">
        <v>41</v>
      </c>
      <c r="C66" s="21" t="s">
        <v>3</v>
      </c>
      <c r="D66" s="299" t="s">
        <v>38</v>
      </c>
      <c r="E66" s="435" t="s">
        <v>1974</v>
      </c>
      <c r="F66" s="299" t="s">
        <v>1974</v>
      </c>
      <c r="G66" s="299" t="s">
        <v>1998</v>
      </c>
      <c r="H66" s="241">
        <v>231700</v>
      </c>
      <c r="I66" s="20">
        <v>547</v>
      </c>
      <c r="J66" s="20">
        <v>13</v>
      </c>
      <c r="K66" s="417">
        <v>42.07692307692308</v>
      </c>
      <c r="L66" s="243">
        <v>547</v>
      </c>
      <c r="M66" s="20">
        <v>13</v>
      </c>
      <c r="N66" s="20">
        <v>42.07692307692308</v>
      </c>
      <c r="O66" s="20">
        <v>951</v>
      </c>
      <c r="P66" s="20">
        <v>17</v>
      </c>
      <c r="Q66" s="20">
        <v>55.9</v>
      </c>
      <c r="R66" s="414">
        <v>759</v>
      </c>
      <c r="S66" s="378">
        <v>13</v>
      </c>
      <c r="T66" s="415">
        <v>58.4</v>
      </c>
      <c r="U66" s="378">
        <v>1116</v>
      </c>
      <c r="V66" s="378">
        <v>22</v>
      </c>
      <c r="W66" s="378">
        <v>50.73</v>
      </c>
      <c r="X66" s="378">
        <v>1089</v>
      </c>
      <c r="Y66" s="416">
        <v>18</v>
      </c>
      <c r="Z66" s="20"/>
      <c r="AA66" s="241">
        <v>195400</v>
      </c>
      <c r="AB66" s="417">
        <v>36.714285714285715</v>
      </c>
      <c r="AC66" s="417">
        <v>25.666666666666668</v>
      </c>
      <c r="AD66" s="20">
        <v>57</v>
      </c>
      <c r="AE66" s="20">
        <v>7</v>
      </c>
      <c r="AF66" s="20">
        <v>257</v>
      </c>
      <c r="AG66" s="200"/>
      <c r="AH66" s="450"/>
      <c r="AI66" s="444"/>
      <c r="AJ66" s="444"/>
      <c r="AK66" s="444"/>
      <c r="AL66" s="444"/>
      <c r="AM66" s="444"/>
      <c r="AN66" s="451"/>
      <c r="AO66" s="450"/>
      <c r="AP66" s="444"/>
      <c r="AQ66" s="444"/>
      <c r="AR66" s="444"/>
      <c r="AS66" s="444"/>
      <c r="AT66" s="444"/>
      <c r="AU66" s="451"/>
      <c r="AV66" s="450"/>
      <c r="AW66" s="444"/>
      <c r="AX66" s="444"/>
      <c r="AY66" s="444"/>
      <c r="AZ66" s="444"/>
      <c r="BA66" s="444"/>
      <c r="BB66" s="451"/>
    </row>
    <row r="67" spans="1:65" s="200" customFormat="1" x14ac:dyDescent="0.3">
      <c r="A67" s="21" t="s">
        <v>1106</v>
      </c>
      <c r="B67" s="21" t="s">
        <v>2</v>
      </c>
      <c r="C67" s="21" t="s">
        <v>2</v>
      </c>
      <c r="D67" s="299" t="s">
        <v>1998</v>
      </c>
      <c r="E67" s="435" t="s">
        <v>1972</v>
      </c>
      <c r="F67" s="299" t="s">
        <v>10</v>
      </c>
      <c r="G67" s="299" t="s">
        <v>38</v>
      </c>
      <c r="H67" s="241">
        <v>454500</v>
      </c>
      <c r="I67" s="20">
        <v>1486</v>
      </c>
      <c r="J67" s="20">
        <v>18</v>
      </c>
      <c r="K67" s="417">
        <v>82.555555555555557</v>
      </c>
      <c r="L67" s="243">
        <v>1486</v>
      </c>
      <c r="M67" s="20">
        <v>18</v>
      </c>
      <c r="N67" s="20">
        <v>82.555555555555557</v>
      </c>
      <c r="O67" s="20">
        <v>1294</v>
      </c>
      <c r="P67" s="20">
        <v>17</v>
      </c>
      <c r="Q67" s="20">
        <v>76.099999999999994</v>
      </c>
      <c r="R67" s="414">
        <v>1073</v>
      </c>
      <c r="S67" s="378">
        <v>13</v>
      </c>
      <c r="T67" s="415">
        <v>82.5</v>
      </c>
      <c r="U67" s="378">
        <v>870</v>
      </c>
      <c r="V67" s="378">
        <v>11</v>
      </c>
      <c r="W67" s="378">
        <v>79.09</v>
      </c>
      <c r="X67" s="378">
        <v>1794</v>
      </c>
      <c r="Y67" s="416">
        <v>20</v>
      </c>
      <c r="Z67" s="20"/>
      <c r="AA67" s="241">
        <v>290800</v>
      </c>
      <c r="AB67" s="417">
        <v>54.714285714285715</v>
      </c>
      <c r="AC67" s="417">
        <v>34</v>
      </c>
      <c r="AD67" s="20">
        <v>77</v>
      </c>
      <c r="AE67" s="20">
        <v>7</v>
      </c>
      <c r="AF67" s="20">
        <v>383</v>
      </c>
      <c r="AG67"/>
      <c r="AH67" s="418"/>
      <c r="AI67" s="378"/>
      <c r="AJ67" s="378"/>
      <c r="AK67" s="378"/>
      <c r="AL67" s="378"/>
      <c r="AM67" s="378"/>
      <c r="AN67" s="25"/>
      <c r="AO67" s="418"/>
      <c r="AP67" s="378"/>
      <c r="AQ67" s="378"/>
      <c r="AR67" s="378"/>
      <c r="AS67" s="378"/>
      <c r="AT67" s="378"/>
      <c r="AU67" s="25"/>
      <c r="AV67" s="418"/>
      <c r="AW67" s="378"/>
      <c r="AX67" s="378"/>
      <c r="AY67" s="378"/>
      <c r="AZ67" s="378"/>
      <c r="BA67" s="378"/>
      <c r="BB67" s="25"/>
      <c r="BC67"/>
      <c r="BD67"/>
      <c r="BE67"/>
      <c r="BF67"/>
      <c r="BG67"/>
      <c r="BH67"/>
      <c r="BI67"/>
      <c r="BJ67"/>
      <c r="BK67"/>
      <c r="BL67"/>
      <c r="BM67"/>
    </row>
    <row r="68" spans="1:65" x14ac:dyDescent="0.3">
      <c r="A68" s="21" t="s">
        <v>1021</v>
      </c>
      <c r="B68" s="21" t="s">
        <v>26</v>
      </c>
      <c r="C68" s="21" t="s">
        <v>1020</v>
      </c>
      <c r="D68" s="299" t="s">
        <v>1020</v>
      </c>
      <c r="E68" s="299" t="s">
        <v>1972</v>
      </c>
      <c r="F68" s="299" t="s">
        <v>1020</v>
      </c>
      <c r="G68" s="299" t="s">
        <v>1020</v>
      </c>
      <c r="H68" s="241">
        <v>335900</v>
      </c>
      <c r="I68" s="20" t="s">
        <v>1020</v>
      </c>
      <c r="J68" s="20" t="s">
        <v>1020</v>
      </c>
      <c r="K68" s="417" t="s">
        <v>1020</v>
      </c>
      <c r="L68" s="243" t="s">
        <v>1020</v>
      </c>
      <c r="M68" s="20" t="s">
        <v>1020</v>
      </c>
      <c r="N68" s="20" t="s">
        <v>1020</v>
      </c>
      <c r="O68" s="20" t="s">
        <v>1020</v>
      </c>
      <c r="P68" s="20" t="s">
        <v>1020</v>
      </c>
      <c r="Q68" s="20" t="s">
        <v>1020</v>
      </c>
      <c r="R68" s="414" t="s">
        <v>1020</v>
      </c>
      <c r="S68" s="378" t="s">
        <v>1020</v>
      </c>
      <c r="T68" s="415" t="s">
        <v>1020</v>
      </c>
      <c r="U68" s="378" t="s">
        <v>1020</v>
      </c>
      <c r="V68" s="378" t="s">
        <v>1020</v>
      </c>
      <c r="W68" s="378" t="s">
        <v>1020</v>
      </c>
      <c r="X68" s="378" t="s">
        <v>1020</v>
      </c>
      <c r="Y68" s="416" t="s">
        <v>1020</v>
      </c>
      <c r="Z68" s="20"/>
      <c r="AA68" s="241">
        <v>335900</v>
      </c>
      <c r="AB68" s="417">
        <v>0</v>
      </c>
      <c r="AC68" s="417">
        <v>0</v>
      </c>
      <c r="AD68" s="20">
        <v>63</v>
      </c>
      <c r="AE68" s="20">
        <v>0</v>
      </c>
      <c r="AF68" s="20">
        <v>0</v>
      </c>
      <c r="AG68" s="200"/>
      <c r="AH68" s="449"/>
      <c r="AI68" s="444"/>
      <c r="AJ68" s="444"/>
      <c r="AK68" s="444"/>
      <c r="AL68" s="444"/>
      <c r="AM68" s="444"/>
      <c r="AN68" s="447"/>
      <c r="AO68" s="450"/>
      <c r="AP68" s="444"/>
      <c r="AQ68" s="444"/>
      <c r="AR68" s="444"/>
      <c r="AS68" s="444"/>
      <c r="AT68" s="444"/>
      <c r="AU68" s="447"/>
      <c r="AV68" s="450"/>
      <c r="AW68" s="444"/>
      <c r="AX68" s="444"/>
      <c r="AY68" s="444"/>
      <c r="AZ68" s="444"/>
      <c r="BA68" s="444"/>
      <c r="BB68" s="447"/>
    </row>
    <row r="69" spans="1:65" x14ac:dyDescent="0.3">
      <c r="A69" s="21" t="s">
        <v>1108</v>
      </c>
      <c r="B69" s="21" t="s">
        <v>14</v>
      </c>
      <c r="C69" s="21" t="s">
        <v>14</v>
      </c>
      <c r="D69" s="299" t="s">
        <v>1998</v>
      </c>
      <c r="E69" s="435" t="s">
        <v>1973</v>
      </c>
      <c r="F69" s="299" t="s">
        <v>38</v>
      </c>
      <c r="G69" s="299" t="s">
        <v>38</v>
      </c>
      <c r="H69" s="241">
        <v>335100</v>
      </c>
      <c r="I69" s="20">
        <v>913</v>
      </c>
      <c r="J69" s="20">
        <v>15</v>
      </c>
      <c r="K69" s="417">
        <v>60.866666666666667</v>
      </c>
      <c r="L69" s="243">
        <v>913</v>
      </c>
      <c r="M69" s="20">
        <v>15</v>
      </c>
      <c r="N69" s="20">
        <v>60.866666666666667</v>
      </c>
      <c r="O69" s="20">
        <v>354</v>
      </c>
      <c r="P69" s="20">
        <v>7</v>
      </c>
      <c r="Q69" s="20">
        <v>50.6</v>
      </c>
      <c r="R69" s="414">
        <v>523</v>
      </c>
      <c r="S69" s="378">
        <v>9</v>
      </c>
      <c r="T69" s="415">
        <v>58.1</v>
      </c>
      <c r="U69" s="378">
        <v>757</v>
      </c>
      <c r="V69" s="378">
        <v>14</v>
      </c>
      <c r="W69" s="378">
        <v>54.07</v>
      </c>
      <c r="X69" s="378">
        <v>1234</v>
      </c>
      <c r="Y69" s="416">
        <v>20</v>
      </c>
      <c r="Z69" s="20"/>
      <c r="AA69" s="241">
        <v>340800</v>
      </c>
      <c r="AB69" s="417">
        <v>67.333333333333329</v>
      </c>
      <c r="AC69" s="417">
        <v>67.333333333333329</v>
      </c>
      <c r="AD69" s="20">
        <v>60</v>
      </c>
      <c r="AE69" s="20">
        <v>3</v>
      </c>
      <c r="AF69" s="20">
        <v>202</v>
      </c>
      <c r="AG69" s="200"/>
      <c r="AH69" s="450"/>
      <c r="AI69" s="444"/>
      <c r="AJ69" s="444"/>
      <c r="AK69" s="444"/>
      <c r="AL69" s="444"/>
      <c r="AM69" s="444"/>
      <c r="AN69" s="246"/>
      <c r="AO69" s="450"/>
      <c r="AP69" s="444"/>
      <c r="AQ69" s="444"/>
      <c r="AR69" s="444"/>
      <c r="AS69" s="444"/>
      <c r="AT69" s="444"/>
      <c r="AU69" s="246"/>
      <c r="AV69" s="450"/>
      <c r="AW69" s="444"/>
      <c r="AX69" s="444"/>
      <c r="AY69" s="444"/>
      <c r="AZ69" s="444"/>
      <c r="BA69" s="444"/>
      <c r="BB69" s="246"/>
    </row>
    <row r="70" spans="1:65" x14ac:dyDescent="0.3">
      <c r="A70" s="21" t="s">
        <v>1109</v>
      </c>
      <c r="B70" s="21" t="s">
        <v>25</v>
      </c>
      <c r="C70" s="21" t="s">
        <v>25</v>
      </c>
      <c r="D70" s="299" t="s">
        <v>1998</v>
      </c>
      <c r="E70" s="299" t="s">
        <v>38</v>
      </c>
      <c r="F70" s="299" t="s">
        <v>38</v>
      </c>
      <c r="G70" s="299" t="s">
        <v>1998</v>
      </c>
      <c r="H70" s="241">
        <v>398400</v>
      </c>
      <c r="I70" s="20">
        <v>1230</v>
      </c>
      <c r="J70" s="20">
        <v>17</v>
      </c>
      <c r="K70" s="417">
        <v>72.352941176470594</v>
      </c>
      <c r="L70" s="243">
        <v>1230</v>
      </c>
      <c r="M70" s="20">
        <v>17</v>
      </c>
      <c r="N70" s="20">
        <v>72.352941176470594</v>
      </c>
      <c r="O70" s="20">
        <v>1613</v>
      </c>
      <c r="P70" s="20">
        <v>22</v>
      </c>
      <c r="Q70" s="20">
        <v>73.3</v>
      </c>
      <c r="R70" s="414">
        <v>904</v>
      </c>
      <c r="S70" s="378">
        <v>13</v>
      </c>
      <c r="T70" s="415">
        <v>69.5</v>
      </c>
      <c r="U70" s="378">
        <v>1295</v>
      </c>
      <c r="V70" s="378">
        <v>17</v>
      </c>
      <c r="W70" s="378">
        <v>76.180000000000007</v>
      </c>
      <c r="X70" s="378">
        <v>1783</v>
      </c>
      <c r="Y70" s="416">
        <v>22</v>
      </c>
      <c r="Z70" s="21"/>
      <c r="AA70" s="241">
        <v>367900</v>
      </c>
      <c r="AB70" s="417">
        <v>53.666666666666664</v>
      </c>
      <c r="AC70" s="417">
        <v>53.666666666666664</v>
      </c>
      <c r="AD70" s="20">
        <v>102</v>
      </c>
      <c r="AE70" s="20">
        <v>3</v>
      </c>
      <c r="AF70" s="20">
        <v>161</v>
      </c>
      <c r="AG70" s="200"/>
      <c r="AH70" s="450"/>
      <c r="AI70" s="444"/>
      <c r="AJ70" s="444"/>
      <c r="AK70" s="444"/>
      <c r="AL70" s="444"/>
      <c r="AM70" s="444"/>
      <c r="AN70" s="199"/>
      <c r="AO70" s="450"/>
      <c r="AP70" s="444"/>
      <c r="AQ70" s="444"/>
      <c r="AR70" s="444"/>
      <c r="AS70" s="444"/>
      <c r="AT70" s="444"/>
      <c r="AU70" s="199"/>
      <c r="AV70" s="450"/>
      <c r="AW70" s="444"/>
      <c r="AX70" s="444"/>
      <c r="AY70" s="444"/>
      <c r="AZ70" s="444"/>
      <c r="BA70" s="444"/>
      <c r="BB70" s="199"/>
    </row>
    <row r="71" spans="1:65" x14ac:dyDescent="0.3">
      <c r="A71" s="21" t="s">
        <v>1114</v>
      </c>
      <c r="B71" s="21" t="s">
        <v>2</v>
      </c>
      <c r="C71" s="21" t="s">
        <v>2</v>
      </c>
      <c r="D71" s="299" t="s">
        <v>1998</v>
      </c>
      <c r="E71" s="299" t="s">
        <v>1972</v>
      </c>
      <c r="F71" s="299" t="s">
        <v>1972</v>
      </c>
      <c r="G71" s="299" t="s">
        <v>1998</v>
      </c>
      <c r="H71" s="241">
        <v>368800</v>
      </c>
      <c r="I71" s="20">
        <v>521</v>
      </c>
      <c r="J71" s="20">
        <v>7</v>
      </c>
      <c r="K71" s="417">
        <v>74.428571428571431</v>
      </c>
      <c r="L71" s="243">
        <v>521</v>
      </c>
      <c r="M71" s="20">
        <v>7</v>
      </c>
      <c r="N71" s="20">
        <v>74.428571428571431</v>
      </c>
      <c r="O71" s="20">
        <v>0</v>
      </c>
      <c r="P71" s="20">
        <v>0</v>
      </c>
      <c r="Q71" s="20">
        <v>0</v>
      </c>
      <c r="R71" s="414">
        <v>0</v>
      </c>
      <c r="S71" s="378">
        <v>0</v>
      </c>
      <c r="T71" s="415">
        <v>0</v>
      </c>
      <c r="U71" s="378">
        <v>0</v>
      </c>
      <c r="V71" s="378">
        <v>0</v>
      </c>
      <c r="W71" s="378">
        <v>0</v>
      </c>
      <c r="X71" s="378">
        <v>0</v>
      </c>
      <c r="Y71" s="416">
        <v>0</v>
      </c>
      <c r="Z71" s="20"/>
      <c r="AA71" s="241">
        <v>256800</v>
      </c>
      <c r="AB71" s="417">
        <v>38.333333333333336</v>
      </c>
      <c r="AC71" s="417">
        <v>18.666666666666668</v>
      </c>
      <c r="AD71" s="20">
        <v>138</v>
      </c>
      <c r="AE71" s="20">
        <v>6</v>
      </c>
      <c r="AF71" s="20">
        <v>230</v>
      </c>
      <c r="AH71" s="418"/>
      <c r="AI71" s="378"/>
      <c r="AJ71" s="378"/>
      <c r="AK71" s="378"/>
      <c r="AL71" s="378"/>
      <c r="AM71" s="378"/>
      <c r="AN71" s="25"/>
      <c r="AO71" s="418"/>
      <c r="AP71" s="378"/>
      <c r="AQ71" s="378"/>
      <c r="AR71" s="378"/>
      <c r="AS71" s="378"/>
      <c r="AT71" s="378"/>
      <c r="AU71" s="25"/>
      <c r="AV71" s="418"/>
      <c r="AW71" s="378"/>
      <c r="AX71" s="378"/>
      <c r="AY71" s="378"/>
      <c r="AZ71" s="378"/>
      <c r="BA71" s="378"/>
      <c r="BB71" s="25"/>
    </row>
    <row r="72" spans="1:65" x14ac:dyDescent="0.3">
      <c r="A72" s="199" t="s">
        <v>1116</v>
      </c>
      <c r="B72" s="199" t="s">
        <v>26</v>
      </c>
      <c r="C72" s="199" t="s">
        <v>26</v>
      </c>
      <c r="D72" s="441" t="s">
        <v>1998</v>
      </c>
      <c r="E72" s="441" t="s">
        <v>1972</v>
      </c>
      <c r="F72" s="441" t="s">
        <v>1972</v>
      </c>
      <c r="G72" s="441" t="s">
        <v>1998</v>
      </c>
      <c r="H72" s="245">
        <v>163800</v>
      </c>
      <c r="I72" s="246">
        <v>0</v>
      </c>
      <c r="J72" s="246">
        <v>0</v>
      </c>
      <c r="K72" s="442" t="s">
        <v>1020</v>
      </c>
      <c r="L72" s="322">
        <v>0</v>
      </c>
      <c r="M72" s="246">
        <v>0</v>
      </c>
      <c r="N72" s="246">
        <v>0</v>
      </c>
      <c r="O72" s="246">
        <v>238</v>
      </c>
      <c r="P72" s="246">
        <v>4</v>
      </c>
      <c r="Q72" s="246">
        <v>59.5</v>
      </c>
      <c r="R72" s="443">
        <v>761</v>
      </c>
      <c r="S72" s="444">
        <v>12</v>
      </c>
      <c r="T72" s="445">
        <v>63.4</v>
      </c>
      <c r="U72" s="444">
        <v>598</v>
      </c>
      <c r="V72" s="444">
        <v>9</v>
      </c>
      <c r="W72" s="444">
        <v>66.44</v>
      </c>
      <c r="X72" s="444">
        <v>256</v>
      </c>
      <c r="Y72" s="446">
        <v>5</v>
      </c>
      <c r="Z72" s="246"/>
      <c r="AA72" s="245">
        <v>163800</v>
      </c>
      <c r="AB72" s="442">
        <v>0</v>
      </c>
      <c r="AC72" s="442">
        <v>0</v>
      </c>
      <c r="AD72" s="246">
        <v>31</v>
      </c>
      <c r="AE72" s="246">
        <v>0</v>
      </c>
      <c r="AF72" s="246">
        <v>0</v>
      </c>
      <c r="AH72" s="379"/>
      <c r="AI72" s="378"/>
      <c r="AJ72" s="378"/>
      <c r="AK72" s="378"/>
      <c r="AL72" s="378"/>
      <c r="AM72" s="378"/>
      <c r="AN72" s="25"/>
      <c r="AO72" s="418"/>
      <c r="AP72" s="378"/>
      <c r="AQ72" s="378"/>
      <c r="AR72" s="378"/>
      <c r="AS72" s="378"/>
      <c r="AT72" s="378"/>
      <c r="AU72" s="25"/>
      <c r="AV72" s="418"/>
      <c r="AW72" s="378"/>
      <c r="AX72" s="378"/>
      <c r="AY72" s="378"/>
      <c r="AZ72" s="378"/>
      <c r="BA72" s="378"/>
      <c r="BB72" s="25"/>
    </row>
    <row r="73" spans="1:65" x14ac:dyDescent="0.3">
      <c r="A73" s="21" t="s">
        <v>1117</v>
      </c>
      <c r="B73" s="21" t="s">
        <v>24</v>
      </c>
      <c r="C73" s="21" t="s">
        <v>24</v>
      </c>
      <c r="D73" s="299" t="s">
        <v>1998</v>
      </c>
      <c r="E73" s="435" t="s">
        <v>1974</v>
      </c>
      <c r="F73" s="299" t="s">
        <v>9</v>
      </c>
      <c r="G73" s="299" t="s">
        <v>38</v>
      </c>
      <c r="H73" s="241">
        <v>309500</v>
      </c>
      <c r="I73" s="20">
        <v>506</v>
      </c>
      <c r="J73" s="20">
        <v>9</v>
      </c>
      <c r="K73" s="417">
        <v>56.222222222222221</v>
      </c>
      <c r="L73" s="243">
        <v>506</v>
      </c>
      <c r="M73" s="20">
        <v>9</v>
      </c>
      <c r="N73" s="20">
        <v>56.222222222222221</v>
      </c>
      <c r="O73" s="20">
        <v>1447</v>
      </c>
      <c r="P73" s="20">
        <v>20</v>
      </c>
      <c r="Q73" s="20">
        <v>72.3</v>
      </c>
      <c r="R73" s="414">
        <v>1270</v>
      </c>
      <c r="S73" s="378">
        <v>17</v>
      </c>
      <c r="T73" s="415">
        <v>74.7</v>
      </c>
      <c r="U73" s="378">
        <v>723</v>
      </c>
      <c r="V73" s="378">
        <v>9</v>
      </c>
      <c r="W73" s="378">
        <v>80.33</v>
      </c>
      <c r="X73" s="378">
        <v>1662</v>
      </c>
      <c r="Y73" s="416">
        <v>22</v>
      </c>
      <c r="Z73" s="280"/>
      <c r="AA73" s="241">
        <v>266300</v>
      </c>
      <c r="AB73" s="417">
        <v>48.375</v>
      </c>
      <c r="AC73" s="417">
        <v>55.666666666666664</v>
      </c>
      <c r="AD73" s="20">
        <v>47</v>
      </c>
      <c r="AE73" s="20">
        <v>8</v>
      </c>
      <c r="AF73" s="20">
        <v>387</v>
      </c>
      <c r="AH73" s="379"/>
      <c r="AI73" s="378"/>
      <c r="AJ73" s="378"/>
      <c r="AK73" s="378"/>
      <c r="AL73" s="378"/>
      <c r="AM73" s="378"/>
      <c r="AN73" s="21"/>
      <c r="AO73" s="418"/>
      <c r="AP73" s="378"/>
      <c r="AQ73" s="378"/>
      <c r="AR73" s="378"/>
      <c r="AS73" s="378"/>
      <c r="AT73" s="378"/>
      <c r="AU73" s="21"/>
      <c r="AV73" s="418"/>
      <c r="AW73" s="378"/>
      <c r="AX73" s="378"/>
      <c r="AY73" s="378"/>
      <c r="AZ73" s="378"/>
      <c r="BA73" s="378"/>
      <c r="BB73" s="21"/>
    </row>
    <row r="74" spans="1:65" x14ac:dyDescent="0.3">
      <c r="A74" s="21" t="s">
        <v>1118</v>
      </c>
      <c r="B74" s="21" t="s">
        <v>22</v>
      </c>
      <c r="C74" s="21" t="s">
        <v>22</v>
      </c>
      <c r="D74" s="299" t="s">
        <v>1998</v>
      </c>
      <c r="E74" s="435" t="s">
        <v>1972</v>
      </c>
      <c r="F74" s="299" t="s">
        <v>10</v>
      </c>
      <c r="G74" s="299" t="s">
        <v>38</v>
      </c>
      <c r="H74" s="241">
        <v>419000</v>
      </c>
      <c r="I74" s="20">
        <v>99</v>
      </c>
      <c r="J74" s="20">
        <v>2</v>
      </c>
      <c r="K74" s="417">
        <v>49.5</v>
      </c>
      <c r="L74" s="243">
        <v>99</v>
      </c>
      <c r="M74" s="20">
        <v>2</v>
      </c>
      <c r="N74" s="20">
        <v>49.5</v>
      </c>
      <c r="O74" s="20">
        <v>1631</v>
      </c>
      <c r="P74" s="20">
        <v>15</v>
      </c>
      <c r="Q74" s="20">
        <v>108.7</v>
      </c>
      <c r="R74" s="414">
        <v>307</v>
      </c>
      <c r="S74" s="378">
        <v>3</v>
      </c>
      <c r="T74" s="415">
        <v>102.3</v>
      </c>
      <c r="U74" s="378">
        <v>2245</v>
      </c>
      <c r="V74" s="378">
        <v>22</v>
      </c>
      <c r="W74" s="378">
        <v>102.05</v>
      </c>
      <c r="X74" s="378">
        <v>2119</v>
      </c>
      <c r="Y74" s="416">
        <v>22</v>
      </c>
      <c r="Z74" s="20"/>
      <c r="AA74" s="241">
        <v>387400</v>
      </c>
      <c r="AB74" s="417">
        <v>68.125</v>
      </c>
      <c r="AC74" s="417">
        <v>73</v>
      </c>
      <c r="AD74" s="20">
        <v>77</v>
      </c>
      <c r="AE74" s="20">
        <v>8</v>
      </c>
      <c r="AF74" s="20">
        <v>545</v>
      </c>
      <c r="AH74" s="379"/>
      <c r="AI74" s="378"/>
      <c r="AJ74" s="378"/>
      <c r="AK74" s="378"/>
      <c r="AL74" s="378"/>
      <c r="AM74" s="378"/>
      <c r="AN74" s="63"/>
      <c r="AO74" s="418"/>
      <c r="AP74" s="378"/>
      <c r="AQ74" s="378"/>
      <c r="AR74" s="378"/>
      <c r="AS74" s="378"/>
      <c r="AT74" s="378"/>
      <c r="AU74" s="63"/>
      <c r="AV74" s="418"/>
      <c r="AW74" s="378"/>
      <c r="AX74" s="378"/>
      <c r="AY74" s="378"/>
      <c r="AZ74" s="378"/>
      <c r="BA74" s="378"/>
      <c r="BB74" s="63"/>
    </row>
    <row r="75" spans="1:65" x14ac:dyDescent="0.3">
      <c r="A75" s="21" t="s">
        <v>1119</v>
      </c>
      <c r="B75" s="21" t="s">
        <v>26</v>
      </c>
      <c r="C75" s="21" t="s">
        <v>26</v>
      </c>
      <c r="D75" s="299" t="s">
        <v>1998</v>
      </c>
      <c r="E75" s="299" t="s">
        <v>38</v>
      </c>
      <c r="F75" s="299" t="s">
        <v>38</v>
      </c>
      <c r="G75" s="299" t="s">
        <v>1998</v>
      </c>
      <c r="H75" s="241">
        <v>474200</v>
      </c>
      <c r="I75" s="20">
        <v>1895</v>
      </c>
      <c r="J75" s="20">
        <v>22</v>
      </c>
      <c r="K75" s="417">
        <v>86.13636363636364</v>
      </c>
      <c r="L75" s="243">
        <v>1895</v>
      </c>
      <c r="M75" s="20">
        <v>22</v>
      </c>
      <c r="N75" s="20">
        <v>86.13636363636364</v>
      </c>
      <c r="O75" s="20">
        <v>206</v>
      </c>
      <c r="P75" s="20">
        <v>4</v>
      </c>
      <c r="Q75" s="20">
        <v>51.5</v>
      </c>
      <c r="R75" s="414">
        <v>0</v>
      </c>
      <c r="S75" s="378">
        <v>0</v>
      </c>
      <c r="T75" s="415">
        <v>0</v>
      </c>
      <c r="U75" s="378">
        <v>754</v>
      </c>
      <c r="V75" s="378">
        <v>11</v>
      </c>
      <c r="W75" s="378">
        <v>68.55</v>
      </c>
      <c r="X75" s="378">
        <v>1549</v>
      </c>
      <c r="Y75" s="416">
        <v>20</v>
      </c>
      <c r="Z75" s="20"/>
      <c r="AA75" s="241">
        <v>556100</v>
      </c>
      <c r="AB75" s="417">
        <v>103.25</v>
      </c>
      <c r="AC75" s="417">
        <v>120.33333333333333</v>
      </c>
      <c r="AD75" s="20">
        <v>44</v>
      </c>
      <c r="AE75" s="20">
        <v>8</v>
      </c>
      <c r="AF75" s="20">
        <v>826</v>
      </c>
      <c r="AH75" s="379"/>
      <c r="AI75" s="378"/>
      <c r="AJ75" s="378"/>
      <c r="AK75" s="378"/>
      <c r="AL75" s="378"/>
      <c r="AM75" s="378"/>
      <c r="AN75" s="21"/>
      <c r="AO75" s="418"/>
      <c r="AP75" s="378"/>
      <c r="AQ75" s="378"/>
      <c r="AR75" s="378"/>
      <c r="AS75" s="378"/>
      <c r="AT75" s="378"/>
      <c r="AU75" s="21"/>
      <c r="AV75" s="418"/>
      <c r="AW75" s="378"/>
      <c r="AX75" s="378"/>
      <c r="AY75" s="378"/>
      <c r="AZ75" s="378"/>
      <c r="BA75" s="378"/>
      <c r="BB75" s="21"/>
    </row>
    <row r="76" spans="1:65" x14ac:dyDescent="0.3">
      <c r="A76" s="21" t="s">
        <v>1643</v>
      </c>
      <c r="B76" s="21" t="s">
        <v>22</v>
      </c>
      <c r="C76" s="21" t="s">
        <v>22</v>
      </c>
      <c r="D76" s="299" t="s">
        <v>1998</v>
      </c>
      <c r="E76" s="299" t="s">
        <v>38</v>
      </c>
      <c r="F76" s="299" t="s">
        <v>38</v>
      </c>
      <c r="G76" s="299" t="s">
        <v>1998</v>
      </c>
      <c r="H76" s="241">
        <v>296600</v>
      </c>
      <c r="I76" s="20">
        <v>808</v>
      </c>
      <c r="J76" s="20">
        <v>15</v>
      </c>
      <c r="K76" s="417">
        <v>53.866666666666667</v>
      </c>
      <c r="L76" s="243">
        <v>808</v>
      </c>
      <c r="M76" s="20">
        <v>15</v>
      </c>
      <c r="N76" s="20">
        <v>53.866666666666667</v>
      </c>
      <c r="O76" s="20">
        <v>0</v>
      </c>
      <c r="P76" s="20">
        <v>0</v>
      </c>
      <c r="Q76" s="20">
        <v>0</v>
      </c>
      <c r="R76" s="414">
        <v>0</v>
      </c>
      <c r="S76" s="378">
        <v>0</v>
      </c>
      <c r="T76" s="415">
        <v>0</v>
      </c>
      <c r="U76" s="378">
        <v>0</v>
      </c>
      <c r="V76" s="378">
        <v>0</v>
      </c>
      <c r="W76" s="378">
        <v>0</v>
      </c>
      <c r="X76" s="378">
        <v>0</v>
      </c>
      <c r="Y76" s="416">
        <v>0</v>
      </c>
      <c r="Z76" s="21"/>
      <c r="AA76" s="241">
        <v>226200</v>
      </c>
      <c r="AB76" s="417">
        <v>38.714285714285715</v>
      </c>
      <c r="AC76" s="417">
        <v>40.666666666666664</v>
      </c>
      <c r="AD76" s="20">
        <v>61</v>
      </c>
      <c r="AE76" s="20">
        <v>7</v>
      </c>
      <c r="AF76" s="20">
        <v>271</v>
      </c>
      <c r="AG76" s="200"/>
      <c r="AH76" s="449"/>
      <c r="AI76" s="444"/>
      <c r="AJ76" s="444"/>
      <c r="AK76" s="444"/>
      <c r="AL76" s="444"/>
      <c r="AM76" s="444"/>
      <c r="AN76" s="199"/>
      <c r="AO76" s="450"/>
      <c r="AP76" s="444"/>
      <c r="AQ76" s="444"/>
      <c r="AR76" s="444"/>
      <c r="AS76" s="444"/>
      <c r="AT76" s="444"/>
      <c r="AU76" s="199"/>
      <c r="AV76" s="450"/>
      <c r="AW76" s="444"/>
      <c r="AX76" s="444"/>
      <c r="AY76" s="444"/>
      <c r="AZ76" s="444"/>
      <c r="BA76" s="444"/>
      <c r="BB76" s="199"/>
    </row>
    <row r="77" spans="1:65" x14ac:dyDescent="0.3">
      <c r="A77" s="21" t="s">
        <v>1126</v>
      </c>
      <c r="B77" s="21" t="s">
        <v>3</v>
      </c>
      <c r="C77" s="21" t="s">
        <v>3</v>
      </c>
      <c r="D77" s="299" t="s">
        <v>1998</v>
      </c>
      <c r="E77" s="435" t="s">
        <v>1974</v>
      </c>
      <c r="F77" s="299" t="s">
        <v>9</v>
      </c>
      <c r="G77" s="299" t="s">
        <v>38</v>
      </c>
      <c r="H77" s="241">
        <v>495200</v>
      </c>
      <c r="I77" s="20">
        <v>1619</v>
      </c>
      <c r="J77" s="20">
        <v>18</v>
      </c>
      <c r="K77" s="417">
        <v>89.944444444444443</v>
      </c>
      <c r="L77" s="243">
        <v>1619</v>
      </c>
      <c r="M77" s="20">
        <v>18</v>
      </c>
      <c r="N77" s="20">
        <v>89.944444444444443</v>
      </c>
      <c r="O77" s="20">
        <v>1971</v>
      </c>
      <c r="P77" s="20">
        <v>21</v>
      </c>
      <c r="Q77" s="20">
        <v>93.9</v>
      </c>
      <c r="R77" s="414">
        <v>1726</v>
      </c>
      <c r="S77" s="378">
        <v>17</v>
      </c>
      <c r="T77" s="415">
        <v>101.5</v>
      </c>
      <c r="U77" s="378">
        <v>1684</v>
      </c>
      <c r="V77" s="378">
        <v>17</v>
      </c>
      <c r="W77" s="378">
        <v>99.06</v>
      </c>
      <c r="X77" s="378">
        <v>1542</v>
      </c>
      <c r="Y77" s="416">
        <v>20</v>
      </c>
      <c r="Z77" s="203"/>
      <c r="AA77" s="241">
        <v>479400</v>
      </c>
      <c r="AB77" s="417">
        <v>89.5</v>
      </c>
      <c r="AC77" s="417">
        <v>95.666666666666671</v>
      </c>
      <c r="AD77" s="20">
        <v>75</v>
      </c>
      <c r="AE77" s="20">
        <v>8</v>
      </c>
      <c r="AF77" s="20">
        <v>716</v>
      </c>
      <c r="AH77" s="379"/>
      <c r="AI77" s="378"/>
      <c r="AJ77" s="378"/>
      <c r="AK77" s="378"/>
      <c r="AL77" s="378"/>
      <c r="AM77" s="378"/>
      <c r="AN77" s="21"/>
      <c r="AO77" s="418"/>
      <c r="AP77" s="378"/>
      <c r="AQ77" s="378"/>
      <c r="AR77" s="378"/>
      <c r="AS77" s="378"/>
      <c r="AT77" s="378"/>
      <c r="AU77" s="21"/>
      <c r="AV77" s="418"/>
      <c r="AW77" s="378"/>
      <c r="AX77" s="378"/>
      <c r="AY77" s="378"/>
      <c r="AZ77" s="378"/>
      <c r="BA77" s="378"/>
      <c r="BB77" s="21"/>
    </row>
    <row r="78" spans="1:65" x14ac:dyDescent="0.3">
      <c r="A78" s="199" t="s">
        <v>1127</v>
      </c>
      <c r="B78" s="199" t="s">
        <v>19</v>
      </c>
      <c r="C78" s="199" t="s">
        <v>19</v>
      </c>
      <c r="D78" s="441" t="s">
        <v>1998</v>
      </c>
      <c r="E78" s="441" t="s">
        <v>38</v>
      </c>
      <c r="F78" s="441" t="s">
        <v>38</v>
      </c>
      <c r="G78" s="441" t="s">
        <v>1998</v>
      </c>
      <c r="H78" s="245">
        <v>191300</v>
      </c>
      <c r="I78" s="246">
        <v>0</v>
      </c>
      <c r="J78" s="246">
        <v>0</v>
      </c>
      <c r="K78" s="442" t="s">
        <v>1020</v>
      </c>
      <c r="L78" s="322">
        <v>0</v>
      </c>
      <c r="M78" s="246">
        <v>0</v>
      </c>
      <c r="N78" s="246">
        <v>0</v>
      </c>
      <c r="O78" s="246">
        <v>753</v>
      </c>
      <c r="P78" s="246">
        <v>13</v>
      </c>
      <c r="Q78" s="246">
        <v>57.9</v>
      </c>
      <c r="R78" s="443">
        <v>1062</v>
      </c>
      <c r="S78" s="444">
        <v>16</v>
      </c>
      <c r="T78" s="445">
        <v>66.400000000000006</v>
      </c>
      <c r="U78" s="444">
        <v>1407</v>
      </c>
      <c r="V78" s="444">
        <v>22</v>
      </c>
      <c r="W78" s="444">
        <v>63.95</v>
      </c>
      <c r="X78" s="444">
        <v>353</v>
      </c>
      <c r="Y78" s="446">
        <v>7</v>
      </c>
      <c r="Z78" s="372"/>
      <c r="AA78" s="245">
        <v>351700</v>
      </c>
      <c r="AB78" s="442">
        <v>72.857142857142861</v>
      </c>
      <c r="AC78" s="442">
        <v>71</v>
      </c>
      <c r="AD78" s="246">
        <v>77</v>
      </c>
      <c r="AE78" s="246">
        <v>7</v>
      </c>
      <c r="AF78" s="246">
        <v>510</v>
      </c>
      <c r="AH78" s="379"/>
      <c r="AI78" s="378"/>
      <c r="AJ78" s="378"/>
      <c r="AK78" s="378"/>
      <c r="AL78" s="378"/>
      <c r="AM78" s="378"/>
      <c r="AN78" s="21"/>
      <c r="AO78" s="418"/>
      <c r="AP78" s="378"/>
      <c r="AQ78" s="378"/>
      <c r="AR78" s="378"/>
      <c r="AS78" s="378"/>
      <c r="AT78" s="378"/>
      <c r="AU78" s="21"/>
      <c r="AV78" s="418"/>
      <c r="AW78" s="378"/>
      <c r="AX78" s="378"/>
      <c r="AY78" s="378"/>
      <c r="AZ78" s="378"/>
      <c r="BA78" s="378"/>
      <c r="BB78" s="21"/>
    </row>
    <row r="79" spans="1:65" x14ac:dyDescent="0.3">
      <c r="A79" s="21" t="s">
        <v>1128</v>
      </c>
      <c r="B79" s="21" t="s">
        <v>13</v>
      </c>
      <c r="C79" s="21" t="s">
        <v>13</v>
      </c>
      <c r="D79" s="299" t="s">
        <v>1998</v>
      </c>
      <c r="E79" s="299" t="s">
        <v>38</v>
      </c>
      <c r="F79" s="299" t="s">
        <v>38</v>
      </c>
      <c r="G79" s="299" t="s">
        <v>1998</v>
      </c>
      <c r="H79" s="241">
        <v>338800</v>
      </c>
      <c r="I79" s="20">
        <v>1046</v>
      </c>
      <c r="J79" s="20">
        <v>17</v>
      </c>
      <c r="K79" s="417">
        <v>61.529411764705884</v>
      </c>
      <c r="L79" s="243">
        <v>1046</v>
      </c>
      <c r="M79" s="20">
        <v>17</v>
      </c>
      <c r="N79" s="20">
        <v>61.529411764705884</v>
      </c>
      <c r="O79" s="20">
        <v>1740</v>
      </c>
      <c r="P79" s="20">
        <v>22</v>
      </c>
      <c r="Q79" s="20">
        <v>79.099999999999994</v>
      </c>
      <c r="R79" s="414">
        <v>193</v>
      </c>
      <c r="S79" s="378">
        <v>4</v>
      </c>
      <c r="T79" s="415">
        <v>48.2</v>
      </c>
      <c r="U79" s="378">
        <v>249</v>
      </c>
      <c r="V79" s="378">
        <v>4</v>
      </c>
      <c r="W79" s="378">
        <v>62.25</v>
      </c>
      <c r="X79" s="378">
        <v>398</v>
      </c>
      <c r="Y79" s="416">
        <v>7</v>
      </c>
      <c r="Z79" s="21"/>
      <c r="AA79" s="241">
        <v>433300</v>
      </c>
      <c r="AB79" s="417">
        <v>81.5</v>
      </c>
      <c r="AC79" s="417">
        <v>82.666666666666671</v>
      </c>
      <c r="AD79" s="20">
        <v>65</v>
      </c>
      <c r="AE79" s="20">
        <v>8</v>
      </c>
      <c r="AF79" s="20">
        <v>652</v>
      </c>
      <c r="AG79" s="200"/>
      <c r="AH79" s="450"/>
      <c r="AI79" s="444"/>
      <c r="AJ79" s="444"/>
      <c r="AK79" s="444"/>
      <c r="AL79" s="444"/>
      <c r="AM79" s="444"/>
      <c r="AN79" s="199"/>
      <c r="AO79" s="450"/>
      <c r="AP79" s="444"/>
      <c r="AQ79" s="444"/>
      <c r="AR79" s="444"/>
      <c r="AS79" s="444"/>
      <c r="AT79" s="444"/>
      <c r="AU79" s="199"/>
      <c r="AV79" s="450"/>
      <c r="AW79" s="444"/>
      <c r="AX79" s="444"/>
      <c r="AY79" s="444"/>
      <c r="AZ79" s="444"/>
      <c r="BA79" s="444"/>
      <c r="BB79" s="199"/>
    </row>
    <row r="80" spans="1:65" x14ac:dyDescent="0.3">
      <c r="A80" s="21" t="s">
        <v>1645</v>
      </c>
      <c r="B80" s="21" t="s">
        <v>3</v>
      </c>
      <c r="C80" s="21" t="s">
        <v>3</v>
      </c>
      <c r="D80" s="299" t="s">
        <v>1998</v>
      </c>
      <c r="E80" s="299" t="s">
        <v>1974</v>
      </c>
      <c r="F80" s="299" t="s">
        <v>1974</v>
      </c>
      <c r="G80" s="299" t="s">
        <v>1998</v>
      </c>
      <c r="H80" s="241">
        <v>243700</v>
      </c>
      <c r="I80" s="20">
        <v>166</v>
      </c>
      <c r="J80" s="20">
        <v>3</v>
      </c>
      <c r="K80" s="417">
        <v>55.333333333333336</v>
      </c>
      <c r="L80" s="243">
        <v>166</v>
      </c>
      <c r="M80" s="20">
        <v>3</v>
      </c>
      <c r="N80" s="20">
        <v>55.333333333333336</v>
      </c>
      <c r="O80" s="20">
        <v>0</v>
      </c>
      <c r="P80" s="20">
        <v>0</v>
      </c>
      <c r="Q80" s="20">
        <v>0</v>
      </c>
      <c r="R80" s="414">
        <v>0</v>
      </c>
      <c r="S80" s="378">
        <v>0</v>
      </c>
      <c r="T80" s="415">
        <v>0</v>
      </c>
      <c r="U80" s="378">
        <v>0</v>
      </c>
      <c r="V80" s="378">
        <v>0</v>
      </c>
      <c r="W80" s="378">
        <v>0</v>
      </c>
      <c r="X80" s="378">
        <v>0</v>
      </c>
      <c r="Y80" s="416">
        <v>0</v>
      </c>
      <c r="Z80" s="20"/>
      <c r="AA80" s="241">
        <v>243700</v>
      </c>
      <c r="AB80" s="417">
        <v>22</v>
      </c>
      <c r="AC80" s="417">
        <v>22</v>
      </c>
      <c r="AD80" s="20">
        <v>94</v>
      </c>
      <c r="AE80" s="20">
        <v>2</v>
      </c>
      <c r="AF80" s="20">
        <v>44</v>
      </c>
      <c r="AG80" s="200"/>
      <c r="AH80" s="449"/>
      <c r="AI80" s="444"/>
      <c r="AJ80" s="444"/>
      <c r="AK80" s="444"/>
      <c r="AL80" s="444"/>
      <c r="AM80" s="444"/>
      <c r="AN80" s="447"/>
      <c r="AO80" s="450"/>
      <c r="AP80" s="444"/>
      <c r="AQ80" s="444"/>
      <c r="AR80" s="444"/>
      <c r="AS80" s="444"/>
      <c r="AT80" s="444"/>
      <c r="AU80" s="447"/>
      <c r="AV80" s="450"/>
      <c r="AW80" s="444"/>
      <c r="AX80" s="444"/>
      <c r="AY80" s="444"/>
      <c r="AZ80" s="444"/>
      <c r="BA80" s="444"/>
      <c r="BB80" s="447"/>
    </row>
    <row r="81" spans="1:54" x14ac:dyDescent="0.3">
      <c r="A81" s="21" t="s">
        <v>1130</v>
      </c>
      <c r="B81" s="21" t="s">
        <v>25</v>
      </c>
      <c r="C81" s="21" t="s">
        <v>25</v>
      </c>
      <c r="D81" s="299" t="s">
        <v>1998</v>
      </c>
      <c r="E81" s="299" t="s">
        <v>38</v>
      </c>
      <c r="F81" s="299" t="s">
        <v>38</v>
      </c>
      <c r="G81" s="299" t="s">
        <v>1998</v>
      </c>
      <c r="H81" s="241">
        <v>376500</v>
      </c>
      <c r="I81" s="20">
        <v>1438</v>
      </c>
      <c r="J81" s="20">
        <v>21</v>
      </c>
      <c r="K81" s="417">
        <v>68.476190476190482</v>
      </c>
      <c r="L81" s="243">
        <v>1438</v>
      </c>
      <c r="M81" s="20">
        <v>21</v>
      </c>
      <c r="N81" s="20">
        <v>68.476190476190482</v>
      </c>
      <c r="O81" s="20">
        <v>1656</v>
      </c>
      <c r="P81" s="20">
        <v>22</v>
      </c>
      <c r="Q81" s="20">
        <v>75.3</v>
      </c>
      <c r="R81" s="414">
        <v>1376</v>
      </c>
      <c r="S81" s="378">
        <v>17</v>
      </c>
      <c r="T81" s="415">
        <v>80.900000000000006</v>
      </c>
      <c r="U81" s="378">
        <v>1859</v>
      </c>
      <c r="V81" s="378">
        <v>22</v>
      </c>
      <c r="W81" s="378">
        <v>84.5</v>
      </c>
      <c r="X81" s="378">
        <v>1564</v>
      </c>
      <c r="Y81" s="416">
        <v>18</v>
      </c>
      <c r="Z81" s="21"/>
      <c r="AA81" s="241">
        <v>297100</v>
      </c>
      <c r="AB81" s="417">
        <v>58</v>
      </c>
      <c r="AC81" s="417">
        <v>43</v>
      </c>
      <c r="AD81" s="20">
        <v>87</v>
      </c>
      <c r="AE81" s="20">
        <v>8</v>
      </c>
      <c r="AF81" s="20">
        <v>464</v>
      </c>
      <c r="AH81" s="379"/>
      <c r="AI81" s="378"/>
      <c r="AJ81" s="378"/>
      <c r="AK81" s="378"/>
      <c r="AL81" s="378"/>
      <c r="AM81" s="378"/>
      <c r="AN81" s="25"/>
      <c r="AO81" s="418"/>
      <c r="AP81" s="378"/>
      <c r="AQ81" s="378"/>
      <c r="AR81" s="378"/>
      <c r="AS81" s="378"/>
      <c r="AT81" s="378"/>
      <c r="AU81" s="25"/>
      <c r="AV81" s="418"/>
      <c r="AW81" s="378"/>
      <c r="AX81" s="378"/>
      <c r="AY81" s="378"/>
      <c r="AZ81" s="378"/>
      <c r="BA81" s="378"/>
      <c r="BB81" s="25"/>
    </row>
    <row r="82" spans="1:54" x14ac:dyDescent="0.3">
      <c r="A82" s="199" t="s">
        <v>1881</v>
      </c>
      <c r="B82" s="199" t="s">
        <v>15</v>
      </c>
      <c r="C82" s="199" t="s">
        <v>1020</v>
      </c>
      <c r="D82" s="441" t="s">
        <v>1020</v>
      </c>
      <c r="E82" s="441" t="s">
        <v>1972</v>
      </c>
      <c r="F82" s="441" t="s">
        <v>1020</v>
      </c>
      <c r="G82" s="441" t="s">
        <v>1020</v>
      </c>
      <c r="H82" s="245">
        <v>117300</v>
      </c>
      <c r="I82" s="246" t="s">
        <v>1020</v>
      </c>
      <c r="J82" s="246" t="s">
        <v>1020</v>
      </c>
      <c r="K82" s="442" t="s">
        <v>1020</v>
      </c>
      <c r="L82" s="322" t="s">
        <v>1020</v>
      </c>
      <c r="M82" s="246" t="s">
        <v>1020</v>
      </c>
      <c r="N82" s="246" t="s">
        <v>1020</v>
      </c>
      <c r="O82" s="246" t="s">
        <v>1020</v>
      </c>
      <c r="P82" s="246" t="s">
        <v>1020</v>
      </c>
      <c r="Q82" s="246" t="s">
        <v>1020</v>
      </c>
      <c r="R82" s="443" t="s">
        <v>1020</v>
      </c>
      <c r="S82" s="444" t="s">
        <v>1020</v>
      </c>
      <c r="T82" s="445" t="s">
        <v>1020</v>
      </c>
      <c r="U82" s="444" t="s">
        <v>1020</v>
      </c>
      <c r="V82" s="444" t="s">
        <v>1020</v>
      </c>
      <c r="W82" s="444" t="s">
        <v>1020</v>
      </c>
      <c r="X82" s="444" t="s">
        <v>1020</v>
      </c>
      <c r="Y82" s="446" t="s">
        <v>1020</v>
      </c>
      <c r="Z82" s="372"/>
      <c r="AA82" s="245">
        <v>212000</v>
      </c>
      <c r="AB82" s="442">
        <v>48.166666666666664</v>
      </c>
      <c r="AC82" s="442">
        <v>40</v>
      </c>
      <c r="AD82" s="246">
        <v>45</v>
      </c>
      <c r="AE82" s="246">
        <v>6</v>
      </c>
      <c r="AF82" s="246">
        <v>289</v>
      </c>
      <c r="AH82" s="379"/>
      <c r="AI82" s="378"/>
      <c r="AJ82" s="378"/>
      <c r="AK82" s="378"/>
      <c r="AL82" s="378"/>
      <c r="AM82" s="378"/>
      <c r="AN82" s="23"/>
      <c r="AO82" s="418"/>
      <c r="AP82" s="378"/>
      <c r="AQ82" s="378"/>
      <c r="AR82" s="378"/>
      <c r="AS82" s="378"/>
      <c r="AT82" s="378"/>
      <c r="AU82" s="23"/>
      <c r="AV82" s="418"/>
      <c r="AW82" s="378"/>
      <c r="AX82" s="378"/>
      <c r="AY82" s="378"/>
      <c r="AZ82" s="378"/>
      <c r="BA82" s="378"/>
      <c r="BB82" s="23"/>
    </row>
    <row r="83" spans="1:54" x14ac:dyDescent="0.3">
      <c r="A83" s="199" t="s">
        <v>1882</v>
      </c>
      <c r="B83" s="199" t="s">
        <v>15</v>
      </c>
      <c r="C83" s="199" t="s">
        <v>1020</v>
      </c>
      <c r="D83" s="441" t="s">
        <v>1020</v>
      </c>
      <c r="E83" s="441" t="s">
        <v>38</v>
      </c>
      <c r="F83" s="441" t="s">
        <v>1020</v>
      </c>
      <c r="G83" s="441" t="s">
        <v>1020</v>
      </c>
      <c r="H83" s="245">
        <v>117300</v>
      </c>
      <c r="I83" s="246" t="s">
        <v>1020</v>
      </c>
      <c r="J83" s="246" t="s">
        <v>1020</v>
      </c>
      <c r="K83" s="442" t="s">
        <v>1020</v>
      </c>
      <c r="L83" s="322" t="s">
        <v>1020</v>
      </c>
      <c r="M83" s="246" t="s">
        <v>1020</v>
      </c>
      <c r="N83" s="246" t="s">
        <v>1020</v>
      </c>
      <c r="O83" s="246" t="s">
        <v>1020</v>
      </c>
      <c r="P83" s="246" t="s">
        <v>1020</v>
      </c>
      <c r="Q83" s="246" t="s">
        <v>1020</v>
      </c>
      <c r="R83" s="443" t="s">
        <v>1020</v>
      </c>
      <c r="S83" s="444" t="s">
        <v>1020</v>
      </c>
      <c r="T83" s="445" t="s">
        <v>1020</v>
      </c>
      <c r="U83" s="444" t="s">
        <v>1020</v>
      </c>
      <c r="V83" s="444" t="s">
        <v>1020</v>
      </c>
      <c r="W83" s="444" t="s">
        <v>1020</v>
      </c>
      <c r="X83" s="444" t="s">
        <v>1020</v>
      </c>
      <c r="Y83" s="446" t="s">
        <v>1020</v>
      </c>
      <c r="Z83" s="199"/>
      <c r="AA83" s="245">
        <v>117300</v>
      </c>
      <c r="AB83" s="442">
        <v>0</v>
      </c>
      <c r="AC83" s="442">
        <v>0</v>
      </c>
      <c r="AD83" s="246">
        <v>22</v>
      </c>
      <c r="AE83" s="246">
        <v>0</v>
      </c>
      <c r="AF83" s="246">
        <v>0</v>
      </c>
      <c r="AH83" s="379"/>
      <c r="AI83" s="378"/>
      <c r="AJ83" s="378"/>
      <c r="AK83" s="378"/>
      <c r="AL83" s="378"/>
      <c r="AM83" s="378"/>
      <c r="AN83" s="20"/>
      <c r="AO83" s="418"/>
      <c r="AP83" s="378"/>
      <c r="AQ83" s="378"/>
      <c r="AR83" s="378"/>
      <c r="AS83" s="378"/>
      <c r="AT83" s="378"/>
      <c r="AU83" s="20"/>
      <c r="AV83" s="418"/>
      <c r="AW83" s="378"/>
      <c r="AX83" s="378"/>
      <c r="AY83" s="378"/>
      <c r="AZ83" s="378"/>
      <c r="BA83" s="378"/>
      <c r="BB83" s="20"/>
    </row>
    <row r="84" spans="1:54" x14ac:dyDescent="0.3">
      <c r="A84" s="21" t="s">
        <v>1508</v>
      </c>
      <c r="B84" s="21" t="s">
        <v>17</v>
      </c>
      <c r="C84" s="21" t="s">
        <v>17</v>
      </c>
      <c r="D84" s="299" t="s">
        <v>1998</v>
      </c>
      <c r="E84" s="299" t="s">
        <v>1972</v>
      </c>
      <c r="F84" s="299" t="s">
        <v>1972</v>
      </c>
      <c r="G84" s="299" t="s">
        <v>1998</v>
      </c>
      <c r="H84" s="241">
        <v>263200</v>
      </c>
      <c r="I84" s="20">
        <v>713</v>
      </c>
      <c r="J84" s="20">
        <v>15</v>
      </c>
      <c r="K84" s="417">
        <v>47.533333333333331</v>
      </c>
      <c r="L84" s="243">
        <v>713</v>
      </c>
      <c r="M84" s="20">
        <v>15</v>
      </c>
      <c r="N84" s="20">
        <v>47.533333333333331</v>
      </c>
      <c r="O84" s="20">
        <v>62</v>
      </c>
      <c r="P84" s="20">
        <v>1</v>
      </c>
      <c r="Q84" s="20">
        <v>62</v>
      </c>
      <c r="R84" s="414">
        <v>0</v>
      </c>
      <c r="S84" s="378">
        <v>0</v>
      </c>
      <c r="T84" s="415">
        <v>0</v>
      </c>
      <c r="U84" s="378">
        <v>0</v>
      </c>
      <c r="V84" s="378">
        <v>0</v>
      </c>
      <c r="W84" s="378">
        <v>0</v>
      </c>
      <c r="X84" s="378">
        <v>0</v>
      </c>
      <c r="Y84" s="416">
        <v>0</v>
      </c>
      <c r="Z84" s="20"/>
      <c r="AA84" s="241">
        <v>253700</v>
      </c>
      <c r="AB84" s="417">
        <v>42.666666666666664</v>
      </c>
      <c r="AC84" s="417">
        <v>42.666666666666664</v>
      </c>
      <c r="AD84" s="20">
        <v>62</v>
      </c>
      <c r="AE84" s="20">
        <v>3</v>
      </c>
      <c r="AF84" s="20">
        <v>128</v>
      </c>
      <c r="AH84" s="418"/>
      <c r="AI84" s="378"/>
      <c r="AJ84" s="378"/>
      <c r="AK84" s="378"/>
      <c r="AL84" s="378"/>
      <c r="AM84" s="378"/>
      <c r="AN84" s="20"/>
      <c r="AO84" s="418"/>
      <c r="AP84" s="378"/>
      <c r="AQ84" s="378"/>
      <c r="AR84" s="378"/>
      <c r="AS84" s="378"/>
      <c r="AT84" s="378"/>
      <c r="AU84" s="20"/>
      <c r="AV84" s="418"/>
      <c r="AW84" s="378"/>
      <c r="AX84" s="378"/>
      <c r="AY84" s="378"/>
      <c r="AZ84" s="378"/>
      <c r="BA84" s="378"/>
      <c r="BB84" s="20"/>
    </row>
    <row r="85" spans="1:54" x14ac:dyDescent="0.3">
      <c r="A85" s="21" t="s">
        <v>1135</v>
      </c>
      <c r="B85" s="21" t="s">
        <v>17</v>
      </c>
      <c r="C85" s="21" t="s">
        <v>17</v>
      </c>
      <c r="D85" s="299" t="s">
        <v>1998</v>
      </c>
      <c r="E85" s="299" t="s">
        <v>38</v>
      </c>
      <c r="F85" s="299" t="s">
        <v>38</v>
      </c>
      <c r="G85" s="299" t="s">
        <v>1998</v>
      </c>
      <c r="H85" s="241">
        <v>235600</v>
      </c>
      <c r="I85" s="20">
        <v>214</v>
      </c>
      <c r="J85" s="20">
        <v>4</v>
      </c>
      <c r="K85" s="417">
        <v>53.5</v>
      </c>
      <c r="L85" s="243">
        <v>214</v>
      </c>
      <c r="M85" s="20">
        <v>4</v>
      </c>
      <c r="N85" s="20">
        <v>53.5</v>
      </c>
      <c r="O85" s="20">
        <v>340</v>
      </c>
      <c r="P85" s="20">
        <v>6</v>
      </c>
      <c r="Q85" s="20">
        <v>56.7</v>
      </c>
      <c r="R85" s="414">
        <v>944</v>
      </c>
      <c r="S85" s="378">
        <v>17</v>
      </c>
      <c r="T85" s="415">
        <v>55.5</v>
      </c>
      <c r="U85" s="378">
        <v>681</v>
      </c>
      <c r="V85" s="378">
        <v>10</v>
      </c>
      <c r="W85" s="378">
        <v>68.099999999999994</v>
      </c>
      <c r="X85" s="378">
        <v>667</v>
      </c>
      <c r="Y85" s="416">
        <v>12</v>
      </c>
      <c r="Z85" s="20"/>
      <c r="AA85" s="241">
        <v>235600</v>
      </c>
      <c r="AB85" s="417">
        <v>0</v>
      </c>
      <c r="AC85" s="417">
        <v>0</v>
      </c>
      <c r="AD85" s="20">
        <v>44</v>
      </c>
      <c r="AE85" s="20">
        <v>0</v>
      </c>
      <c r="AF85" s="20">
        <v>0</v>
      </c>
      <c r="AH85" s="418"/>
      <c r="AI85" s="378"/>
      <c r="AJ85" s="378"/>
      <c r="AK85" s="378"/>
      <c r="AL85" s="378"/>
      <c r="AM85" s="378"/>
      <c r="AN85" s="21"/>
      <c r="AO85" s="418"/>
      <c r="AP85" s="378"/>
      <c r="AQ85" s="378"/>
      <c r="AR85" s="378"/>
      <c r="AS85" s="378"/>
      <c r="AT85" s="378"/>
      <c r="AU85" s="21"/>
      <c r="AV85" s="418"/>
      <c r="AW85" s="378"/>
      <c r="AX85" s="378"/>
      <c r="AY85" s="378"/>
      <c r="AZ85" s="378"/>
      <c r="BA85" s="378"/>
      <c r="BB85" s="21"/>
    </row>
    <row r="86" spans="1:54" x14ac:dyDescent="0.3">
      <c r="A86" s="199" t="s">
        <v>1647</v>
      </c>
      <c r="B86" s="199" t="s">
        <v>18</v>
      </c>
      <c r="C86" s="199" t="s">
        <v>1020</v>
      </c>
      <c r="D86" s="441" t="s">
        <v>1020</v>
      </c>
      <c r="E86" s="441" t="s">
        <v>38</v>
      </c>
      <c r="F86" s="441" t="s">
        <v>1020</v>
      </c>
      <c r="G86" s="441" t="s">
        <v>1020</v>
      </c>
      <c r="H86" s="245">
        <v>148000</v>
      </c>
      <c r="I86" s="246" t="s">
        <v>1020</v>
      </c>
      <c r="J86" s="246" t="s">
        <v>1020</v>
      </c>
      <c r="K86" s="442" t="s">
        <v>1020</v>
      </c>
      <c r="L86" s="322" t="s">
        <v>1020</v>
      </c>
      <c r="M86" s="246" t="s">
        <v>1020</v>
      </c>
      <c r="N86" s="246" t="s">
        <v>1020</v>
      </c>
      <c r="O86" s="246" t="s">
        <v>1020</v>
      </c>
      <c r="P86" s="246" t="s">
        <v>1020</v>
      </c>
      <c r="Q86" s="246" t="s">
        <v>1020</v>
      </c>
      <c r="R86" s="443" t="s">
        <v>1020</v>
      </c>
      <c r="S86" s="444" t="s">
        <v>1020</v>
      </c>
      <c r="T86" s="445" t="s">
        <v>1020</v>
      </c>
      <c r="U86" s="444" t="s">
        <v>1020</v>
      </c>
      <c r="V86" s="444" t="s">
        <v>1020</v>
      </c>
      <c r="W86" s="444" t="s">
        <v>1020</v>
      </c>
      <c r="X86" s="444" t="s">
        <v>1020</v>
      </c>
      <c r="Y86" s="446" t="s">
        <v>1020</v>
      </c>
      <c r="Z86" s="199"/>
      <c r="AA86" s="245">
        <v>148400</v>
      </c>
      <c r="AB86" s="442">
        <v>24</v>
      </c>
      <c r="AC86" s="442">
        <v>24</v>
      </c>
      <c r="AD86" s="246">
        <v>33</v>
      </c>
      <c r="AE86" s="246">
        <v>1</v>
      </c>
      <c r="AF86" s="246">
        <v>24</v>
      </c>
      <c r="AH86" s="379"/>
      <c r="AI86" s="378"/>
      <c r="AJ86" s="378"/>
      <c r="AK86" s="378"/>
      <c r="AL86" s="378"/>
      <c r="AM86" s="378"/>
      <c r="AN86" s="21"/>
      <c r="AO86" s="418"/>
      <c r="AP86" s="378"/>
      <c r="AQ86" s="378"/>
      <c r="AR86" s="378"/>
      <c r="AS86" s="378"/>
      <c r="AT86" s="378"/>
      <c r="AU86" s="21"/>
      <c r="AV86" s="418"/>
      <c r="AW86" s="378"/>
      <c r="AX86" s="378"/>
      <c r="AY86" s="378"/>
      <c r="AZ86" s="378"/>
      <c r="BA86" s="378"/>
      <c r="BB86" s="21"/>
    </row>
    <row r="87" spans="1:54" x14ac:dyDescent="0.3">
      <c r="A87" s="199" t="s">
        <v>1885</v>
      </c>
      <c r="B87" s="199" t="s">
        <v>19</v>
      </c>
      <c r="C87" s="199" t="s">
        <v>1020</v>
      </c>
      <c r="D87" s="441" t="s">
        <v>1020</v>
      </c>
      <c r="E87" s="441" t="s">
        <v>38</v>
      </c>
      <c r="F87" s="441" t="s">
        <v>1020</v>
      </c>
      <c r="G87" s="441" t="s">
        <v>1020</v>
      </c>
      <c r="H87" s="245">
        <v>123900</v>
      </c>
      <c r="I87" s="246">
        <v>0</v>
      </c>
      <c r="J87" s="246">
        <v>0</v>
      </c>
      <c r="K87" s="442" t="s">
        <v>1020</v>
      </c>
      <c r="L87" s="322" t="s">
        <v>1020</v>
      </c>
      <c r="M87" s="246" t="s">
        <v>1020</v>
      </c>
      <c r="N87" s="246" t="s">
        <v>1020</v>
      </c>
      <c r="O87" s="246" t="s">
        <v>1020</v>
      </c>
      <c r="P87" s="246" t="s">
        <v>1020</v>
      </c>
      <c r="Q87" s="246" t="s">
        <v>1020</v>
      </c>
      <c r="R87" s="443" t="s">
        <v>1020</v>
      </c>
      <c r="S87" s="444" t="s">
        <v>1020</v>
      </c>
      <c r="T87" s="445" t="s">
        <v>1020</v>
      </c>
      <c r="U87" s="444" t="s">
        <v>1020</v>
      </c>
      <c r="V87" s="444" t="s">
        <v>1020</v>
      </c>
      <c r="W87" s="444" t="s">
        <v>1020</v>
      </c>
      <c r="X87" s="444" t="s">
        <v>1020</v>
      </c>
      <c r="Y87" s="446" t="s">
        <v>1020</v>
      </c>
      <c r="Z87" s="199"/>
      <c r="AA87" s="245">
        <v>123900</v>
      </c>
      <c r="AB87" s="442">
        <v>0</v>
      </c>
      <c r="AC87" s="442">
        <v>0</v>
      </c>
      <c r="AD87" s="246">
        <v>23</v>
      </c>
      <c r="AE87" s="246">
        <v>0</v>
      </c>
      <c r="AF87" s="246">
        <v>0</v>
      </c>
      <c r="AH87" s="418"/>
      <c r="AI87" s="378"/>
      <c r="AJ87" s="378"/>
      <c r="AK87" s="378"/>
      <c r="AL87" s="378"/>
      <c r="AM87" s="378"/>
      <c r="AN87" s="203"/>
      <c r="AO87" s="418"/>
      <c r="AP87" s="378"/>
      <c r="AQ87" s="378"/>
      <c r="AR87" s="378"/>
      <c r="AS87" s="378"/>
      <c r="AT87" s="378"/>
      <c r="AU87" s="203"/>
      <c r="AV87" s="418"/>
      <c r="AW87" s="378"/>
      <c r="AX87" s="378"/>
      <c r="AY87" s="378"/>
      <c r="AZ87" s="378"/>
      <c r="BA87" s="378"/>
      <c r="BB87" s="203"/>
    </row>
    <row r="88" spans="1:54" x14ac:dyDescent="0.3">
      <c r="A88" s="199" t="s">
        <v>1886</v>
      </c>
      <c r="B88" s="199" t="s">
        <v>25</v>
      </c>
      <c r="C88" s="199" t="s">
        <v>1020</v>
      </c>
      <c r="D88" s="441" t="s">
        <v>1020</v>
      </c>
      <c r="E88" s="441" t="s">
        <v>1974</v>
      </c>
      <c r="F88" s="441" t="s">
        <v>1020</v>
      </c>
      <c r="G88" s="441" t="s">
        <v>1020</v>
      </c>
      <c r="H88" s="245">
        <v>102400</v>
      </c>
      <c r="I88" s="246" t="s">
        <v>1020</v>
      </c>
      <c r="J88" s="246" t="s">
        <v>1020</v>
      </c>
      <c r="K88" s="442" t="s">
        <v>1020</v>
      </c>
      <c r="L88" s="322" t="s">
        <v>1020</v>
      </c>
      <c r="M88" s="246" t="s">
        <v>1020</v>
      </c>
      <c r="N88" s="246" t="s">
        <v>1020</v>
      </c>
      <c r="O88" s="246" t="s">
        <v>1020</v>
      </c>
      <c r="P88" s="246" t="s">
        <v>1020</v>
      </c>
      <c r="Q88" s="246" t="s">
        <v>1020</v>
      </c>
      <c r="R88" s="443" t="s">
        <v>1020</v>
      </c>
      <c r="S88" s="444" t="s">
        <v>1020</v>
      </c>
      <c r="T88" s="445" t="s">
        <v>1020</v>
      </c>
      <c r="U88" s="444" t="s">
        <v>1020</v>
      </c>
      <c r="V88" s="444" t="s">
        <v>1020</v>
      </c>
      <c r="W88" s="444" t="s">
        <v>1020</v>
      </c>
      <c r="X88" s="444" t="s">
        <v>1020</v>
      </c>
      <c r="Y88" s="446" t="s">
        <v>1020</v>
      </c>
      <c r="Z88" s="301"/>
      <c r="AA88" s="245">
        <v>102400</v>
      </c>
      <c r="AB88" s="442">
        <v>0</v>
      </c>
      <c r="AC88" s="442">
        <v>0</v>
      </c>
      <c r="AD88" s="246">
        <v>19</v>
      </c>
      <c r="AE88" s="246">
        <v>0</v>
      </c>
      <c r="AF88" s="246">
        <v>0</v>
      </c>
      <c r="AG88" s="200"/>
      <c r="AH88" s="449"/>
      <c r="AI88" s="444"/>
      <c r="AJ88" s="444"/>
      <c r="AK88" s="444"/>
      <c r="AL88" s="444"/>
      <c r="AM88" s="444"/>
      <c r="AN88" s="199"/>
      <c r="AO88" s="450"/>
      <c r="AP88" s="444"/>
      <c r="AQ88" s="444"/>
      <c r="AR88" s="444"/>
      <c r="AS88" s="444"/>
      <c r="AT88" s="444"/>
      <c r="AU88" s="199"/>
      <c r="AV88" s="450"/>
      <c r="AW88" s="444"/>
      <c r="AX88" s="444"/>
      <c r="AY88" s="444"/>
      <c r="AZ88" s="444"/>
      <c r="BA88" s="444"/>
      <c r="BB88" s="199"/>
    </row>
    <row r="89" spans="1:54" x14ac:dyDescent="0.3">
      <c r="A89" s="21" t="s">
        <v>1139</v>
      </c>
      <c r="B89" s="21" t="s">
        <v>23</v>
      </c>
      <c r="C89" s="21" t="s">
        <v>23</v>
      </c>
      <c r="D89" s="299" t="s">
        <v>1998</v>
      </c>
      <c r="E89" s="299" t="s">
        <v>38</v>
      </c>
      <c r="F89" s="299" t="s">
        <v>38</v>
      </c>
      <c r="G89" s="299" t="s">
        <v>1998</v>
      </c>
      <c r="H89" s="241">
        <v>488200</v>
      </c>
      <c r="I89" s="20">
        <v>1064</v>
      </c>
      <c r="J89" s="20">
        <v>12</v>
      </c>
      <c r="K89" s="417">
        <v>88.666666666666671</v>
      </c>
      <c r="L89" s="243">
        <v>1064</v>
      </c>
      <c r="M89" s="20">
        <v>12</v>
      </c>
      <c r="N89" s="20">
        <v>88.666666666666671</v>
      </c>
      <c r="O89" s="20">
        <v>1960</v>
      </c>
      <c r="P89" s="20">
        <v>22</v>
      </c>
      <c r="Q89" s="20">
        <v>89.1</v>
      </c>
      <c r="R89" s="414">
        <v>1485</v>
      </c>
      <c r="S89" s="378">
        <v>16</v>
      </c>
      <c r="T89" s="415">
        <v>92.8</v>
      </c>
      <c r="U89" s="378">
        <v>581</v>
      </c>
      <c r="V89" s="378">
        <v>9</v>
      </c>
      <c r="W89" s="378">
        <v>64.56</v>
      </c>
      <c r="X89" s="378">
        <v>1567</v>
      </c>
      <c r="Y89" s="416">
        <v>20</v>
      </c>
      <c r="Z89" s="63"/>
      <c r="AA89" s="241">
        <v>498900</v>
      </c>
      <c r="AB89" s="417">
        <v>95.571428571428569</v>
      </c>
      <c r="AC89" s="417">
        <v>87.333333333333329</v>
      </c>
      <c r="AD89" s="20">
        <v>109</v>
      </c>
      <c r="AE89" s="20">
        <v>7</v>
      </c>
      <c r="AF89" s="20">
        <v>669</v>
      </c>
      <c r="AH89" s="379"/>
      <c r="AI89" s="378"/>
      <c r="AJ89" s="378"/>
      <c r="AK89" s="378"/>
      <c r="AL89" s="378"/>
      <c r="AM89" s="378"/>
      <c r="AN89" s="20"/>
      <c r="AO89" s="418"/>
      <c r="AP89" s="378"/>
      <c r="AQ89" s="378"/>
      <c r="AR89" s="378"/>
      <c r="AS89" s="378"/>
      <c r="AT89" s="378"/>
      <c r="AU89" s="20"/>
      <c r="AV89" s="418"/>
      <c r="AW89" s="378"/>
      <c r="AX89" s="378"/>
      <c r="AY89" s="378"/>
      <c r="AZ89" s="378"/>
      <c r="BA89" s="378"/>
      <c r="BB89" s="20"/>
    </row>
    <row r="90" spans="1:54" x14ac:dyDescent="0.3">
      <c r="A90" s="199" t="s">
        <v>1888</v>
      </c>
      <c r="B90" s="199" t="s">
        <v>16</v>
      </c>
      <c r="C90" s="199" t="s">
        <v>1020</v>
      </c>
      <c r="D90" s="441" t="s">
        <v>1020</v>
      </c>
      <c r="E90" s="441" t="s">
        <v>38</v>
      </c>
      <c r="F90" s="441" t="s">
        <v>1020</v>
      </c>
      <c r="G90" s="441" t="s">
        <v>1020</v>
      </c>
      <c r="H90" s="245">
        <v>102400</v>
      </c>
      <c r="I90" s="246" t="s">
        <v>1020</v>
      </c>
      <c r="J90" s="246" t="s">
        <v>1020</v>
      </c>
      <c r="K90" s="442" t="s">
        <v>1020</v>
      </c>
      <c r="L90" s="322" t="s">
        <v>1020</v>
      </c>
      <c r="M90" s="246" t="s">
        <v>1020</v>
      </c>
      <c r="N90" s="246" t="s">
        <v>1020</v>
      </c>
      <c r="O90" s="246" t="s">
        <v>1020</v>
      </c>
      <c r="P90" s="246" t="s">
        <v>1020</v>
      </c>
      <c r="Q90" s="246" t="s">
        <v>1020</v>
      </c>
      <c r="R90" s="443" t="s">
        <v>1020</v>
      </c>
      <c r="S90" s="444" t="s">
        <v>1020</v>
      </c>
      <c r="T90" s="445" t="s">
        <v>1020</v>
      </c>
      <c r="U90" s="444" t="s">
        <v>1020</v>
      </c>
      <c r="V90" s="444" t="s">
        <v>1020</v>
      </c>
      <c r="W90" s="444" t="s">
        <v>1020</v>
      </c>
      <c r="X90" s="444" t="s">
        <v>1020</v>
      </c>
      <c r="Y90" s="446" t="s">
        <v>1020</v>
      </c>
      <c r="Z90" s="199"/>
      <c r="AA90" s="245">
        <v>102400</v>
      </c>
      <c r="AB90" s="442">
        <v>0</v>
      </c>
      <c r="AC90" s="442">
        <v>0</v>
      </c>
      <c r="AD90" s="246">
        <v>19</v>
      </c>
      <c r="AE90" s="246">
        <v>0</v>
      </c>
      <c r="AF90" s="246">
        <v>0</v>
      </c>
      <c r="AH90" s="379"/>
      <c r="AI90" s="378"/>
      <c r="AJ90" s="378"/>
      <c r="AK90" s="378"/>
      <c r="AL90" s="378"/>
      <c r="AM90" s="378"/>
      <c r="AN90" s="21"/>
      <c r="AO90" s="418"/>
      <c r="AP90" s="378"/>
      <c r="AQ90" s="378"/>
      <c r="AR90" s="378"/>
      <c r="AS90" s="378"/>
      <c r="AT90" s="378"/>
      <c r="AU90" s="21"/>
      <c r="AV90" s="418"/>
      <c r="AW90" s="378"/>
      <c r="AX90" s="378"/>
      <c r="AY90" s="378"/>
      <c r="AZ90" s="378"/>
      <c r="BA90" s="378"/>
      <c r="BB90" s="21"/>
    </row>
    <row r="91" spans="1:54" x14ac:dyDescent="0.3">
      <c r="A91" s="199" t="s">
        <v>1889</v>
      </c>
      <c r="B91" s="199" t="s">
        <v>22</v>
      </c>
      <c r="C91" s="199" t="s">
        <v>1020</v>
      </c>
      <c r="D91" s="441" t="s">
        <v>1020</v>
      </c>
      <c r="E91" s="441" t="s">
        <v>1972</v>
      </c>
      <c r="F91" s="441" t="s">
        <v>1020</v>
      </c>
      <c r="G91" s="441" t="s">
        <v>1020</v>
      </c>
      <c r="H91" s="245">
        <v>102400</v>
      </c>
      <c r="I91" s="246" t="s">
        <v>1020</v>
      </c>
      <c r="J91" s="246" t="s">
        <v>1020</v>
      </c>
      <c r="K91" s="442" t="s">
        <v>1020</v>
      </c>
      <c r="L91" s="322" t="s">
        <v>1020</v>
      </c>
      <c r="M91" s="246" t="s">
        <v>1020</v>
      </c>
      <c r="N91" s="246" t="s">
        <v>1020</v>
      </c>
      <c r="O91" s="246" t="s">
        <v>1020</v>
      </c>
      <c r="P91" s="246" t="s">
        <v>1020</v>
      </c>
      <c r="Q91" s="246" t="s">
        <v>1020</v>
      </c>
      <c r="R91" s="443" t="s">
        <v>1020</v>
      </c>
      <c r="S91" s="444" t="s">
        <v>1020</v>
      </c>
      <c r="T91" s="445" t="s">
        <v>1020</v>
      </c>
      <c r="U91" s="444" t="s">
        <v>1020</v>
      </c>
      <c r="V91" s="444" t="s">
        <v>1020</v>
      </c>
      <c r="W91" s="444" t="s">
        <v>1020</v>
      </c>
      <c r="X91" s="444" t="s">
        <v>1020</v>
      </c>
      <c r="Y91" s="446" t="s">
        <v>1020</v>
      </c>
      <c r="Z91" s="199"/>
      <c r="AA91" s="245">
        <v>102400</v>
      </c>
      <c r="AB91" s="442">
        <v>51</v>
      </c>
      <c r="AC91" s="442">
        <v>51</v>
      </c>
      <c r="AD91" s="246">
        <v>-12</v>
      </c>
      <c r="AE91" s="246">
        <v>1</v>
      </c>
      <c r="AF91" s="246">
        <v>51</v>
      </c>
      <c r="AG91" s="200"/>
      <c r="AH91" s="449"/>
      <c r="AI91" s="444"/>
      <c r="AJ91" s="444"/>
      <c r="AK91" s="444"/>
      <c r="AL91" s="444"/>
      <c r="AM91" s="444"/>
      <c r="AN91" s="246"/>
      <c r="AO91" s="450"/>
      <c r="AP91" s="444"/>
      <c r="AQ91" s="444"/>
      <c r="AR91" s="444"/>
      <c r="AS91" s="444"/>
      <c r="AT91" s="444"/>
      <c r="AU91" s="246"/>
      <c r="AV91" s="450"/>
      <c r="AW91" s="444"/>
      <c r="AX91" s="444"/>
      <c r="AY91" s="444"/>
      <c r="AZ91" s="444"/>
      <c r="BA91" s="444"/>
      <c r="BB91" s="246"/>
    </row>
    <row r="92" spans="1:54" x14ac:dyDescent="0.3">
      <c r="A92" s="21" t="s">
        <v>903</v>
      </c>
      <c r="B92" s="437" t="s">
        <v>13</v>
      </c>
      <c r="C92" s="21" t="s">
        <v>3</v>
      </c>
      <c r="D92" s="299" t="s">
        <v>38</v>
      </c>
      <c r="E92" s="299" t="s">
        <v>1972</v>
      </c>
      <c r="F92" s="299" t="s">
        <v>1972</v>
      </c>
      <c r="G92" s="299" t="s">
        <v>1998</v>
      </c>
      <c r="H92" s="241">
        <v>596400</v>
      </c>
      <c r="I92" s="20">
        <v>2383</v>
      </c>
      <c r="J92" s="20">
        <v>22</v>
      </c>
      <c r="K92" s="417">
        <v>108.31818181818181</v>
      </c>
      <c r="L92" s="243">
        <v>2383</v>
      </c>
      <c r="M92" s="20">
        <v>22</v>
      </c>
      <c r="N92" s="20">
        <v>108.31818181818181</v>
      </c>
      <c r="O92" s="20">
        <v>1128</v>
      </c>
      <c r="P92" s="20">
        <v>11</v>
      </c>
      <c r="Q92" s="20">
        <v>102.5</v>
      </c>
      <c r="R92" s="414">
        <v>1147</v>
      </c>
      <c r="S92" s="378">
        <v>11</v>
      </c>
      <c r="T92" s="415">
        <v>104.3</v>
      </c>
      <c r="U92" s="378">
        <v>2562</v>
      </c>
      <c r="V92" s="378">
        <v>22</v>
      </c>
      <c r="W92" s="378">
        <v>116.45</v>
      </c>
      <c r="X92" s="378">
        <v>1807</v>
      </c>
      <c r="Y92" s="416">
        <v>19</v>
      </c>
      <c r="Z92" s="21"/>
      <c r="AA92" s="241">
        <v>595100</v>
      </c>
      <c r="AB92" s="417">
        <v>114</v>
      </c>
      <c r="AC92" s="417">
        <v>120.66666666666667</v>
      </c>
      <c r="AD92" s="20">
        <v>79</v>
      </c>
      <c r="AE92" s="20">
        <v>8</v>
      </c>
      <c r="AF92" s="20">
        <v>912</v>
      </c>
      <c r="AG92" s="200"/>
      <c r="AH92" s="449"/>
      <c r="AI92" s="444"/>
      <c r="AJ92" s="444"/>
      <c r="AK92" s="444"/>
      <c r="AL92" s="444"/>
      <c r="AM92" s="444"/>
      <c r="AN92" s="447"/>
      <c r="AO92" s="450"/>
      <c r="AP92" s="444"/>
      <c r="AQ92" s="444"/>
      <c r="AR92" s="444"/>
      <c r="AS92" s="444"/>
      <c r="AT92" s="444"/>
      <c r="AU92" s="447"/>
      <c r="AV92" s="450"/>
      <c r="AW92" s="444"/>
      <c r="AX92" s="444"/>
      <c r="AY92" s="444"/>
      <c r="AZ92" s="444"/>
      <c r="BA92" s="444"/>
      <c r="BB92" s="447"/>
    </row>
    <row r="93" spans="1:54" x14ac:dyDescent="0.3">
      <c r="A93" s="21" t="s">
        <v>1511</v>
      </c>
      <c r="B93" s="21" t="s">
        <v>26</v>
      </c>
      <c r="C93" s="21" t="s">
        <v>26</v>
      </c>
      <c r="D93" s="299" t="s">
        <v>1998</v>
      </c>
      <c r="E93" s="299" t="s">
        <v>38</v>
      </c>
      <c r="F93" s="299" t="s">
        <v>38</v>
      </c>
      <c r="G93" s="299" t="s">
        <v>1998</v>
      </c>
      <c r="H93" s="241">
        <v>240900</v>
      </c>
      <c r="I93" s="20">
        <v>919</v>
      </c>
      <c r="J93" s="20">
        <v>21</v>
      </c>
      <c r="K93" s="417">
        <v>43.761904761904759</v>
      </c>
      <c r="L93" s="243">
        <v>919</v>
      </c>
      <c r="M93" s="20">
        <v>21</v>
      </c>
      <c r="N93" s="20">
        <v>43.761904761904759</v>
      </c>
      <c r="O93" s="20">
        <v>66</v>
      </c>
      <c r="P93" s="20">
        <v>2</v>
      </c>
      <c r="Q93" s="20">
        <v>33</v>
      </c>
      <c r="R93" s="414">
        <v>0</v>
      </c>
      <c r="S93" s="378">
        <v>0</v>
      </c>
      <c r="T93" s="415">
        <v>0</v>
      </c>
      <c r="U93" s="378">
        <v>0</v>
      </c>
      <c r="V93" s="378">
        <v>0</v>
      </c>
      <c r="W93" s="378">
        <v>0</v>
      </c>
      <c r="X93" s="378">
        <v>0</v>
      </c>
      <c r="Y93" s="416">
        <v>0</v>
      </c>
      <c r="Z93" s="21"/>
      <c r="AA93" s="241">
        <v>281900</v>
      </c>
      <c r="AB93" s="417">
        <v>57.428571428571431</v>
      </c>
      <c r="AC93" s="417">
        <v>52.333333333333336</v>
      </c>
      <c r="AD93" s="20">
        <v>53</v>
      </c>
      <c r="AE93" s="20">
        <v>7</v>
      </c>
      <c r="AF93" s="20">
        <v>402</v>
      </c>
      <c r="AH93" s="379"/>
      <c r="AI93" s="378"/>
      <c r="AJ93" s="378"/>
      <c r="AK93" s="378"/>
      <c r="AL93" s="378"/>
      <c r="AM93" s="378"/>
      <c r="AN93" s="63"/>
      <c r="AO93" s="418"/>
      <c r="AP93" s="378"/>
      <c r="AQ93" s="378"/>
      <c r="AR93" s="378"/>
      <c r="AS93" s="378"/>
      <c r="AT93" s="378"/>
      <c r="AU93" s="63"/>
      <c r="AV93" s="418"/>
      <c r="AW93" s="378"/>
      <c r="AX93" s="378"/>
      <c r="AY93" s="378"/>
      <c r="AZ93" s="378"/>
      <c r="BA93" s="378"/>
      <c r="BB93" s="63"/>
    </row>
    <row r="94" spans="1:54" x14ac:dyDescent="0.3">
      <c r="A94" s="199" t="s">
        <v>1649</v>
      </c>
      <c r="B94" s="199" t="s">
        <v>22</v>
      </c>
      <c r="C94" s="199" t="s">
        <v>22</v>
      </c>
      <c r="D94" s="441" t="s">
        <v>1998</v>
      </c>
      <c r="E94" s="441" t="s">
        <v>1973</v>
      </c>
      <c r="F94" s="441" t="s">
        <v>1973</v>
      </c>
      <c r="G94" s="441" t="s">
        <v>1998</v>
      </c>
      <c r="H94" s="245">
        <v>123900</v>
      </c>
      <c r="I94" s="246">
        <v>0</v>
      </c>
      <c r="J94" s="246">
        <v>0</v>
      </c>
      <c r="K94" s="442" t="s">
        <v>1020</v>
      </c>
      <c r="L94" s="322">
        <v>0</v>
      </c>
      <c r="M94" s="246">
        <v>0</v>
      </c>
      <c r="N94" s="246">
        <v>0</v>
      </c>
      <c r="O94" s="246">
        <v>0</v>
      </c>
      <c r="P94" s="246">
        <v>0</v>
      </c>
      <c r="Q94" s="246">
        <v>0</v>
      </c>
      <c r="R94" s="443">
        <v>0</v>
      </c>
      <c r="S94" s="444">
        <v>0</v>
      </c>
      <c r="T94" s="445">
        <v>0</v>
      </c>
      <c r="U94" s="444">
        <v>0</v>
      </c>
      <c r="V94" s="444">
        <v>0</v>
      </c>
      <c r="W94" s="444">
        <v>0</v>
      </c>
      <c r="X94" s="444">
        <v>0</v>
      </c>
      <c r="Y94" s="446">
        <v>0</v>
      </c>
      <c r="Z94" s="246"/>
      <c r="AA94" s="245">
        <v>123900</v>
      </c>
      <c r="AB94" s="442">
        <v>0</v>
      </c>
      <c r="AC94" s="442">
        <v>0</v>
      </c>
      <c r="AD94" s="246">
        <v>23</v>
      </c>
      <c r="AE94" s="246">
        <v>0</v>
      </c>
      <c r="AF94" s="246">
        <v>0</v>
      </c>
      <c r="AH94" s="379"/>
      <c r="AI94" s="378"/>
      <c r="AJ94" s="378"/>
      <c r="AK94" s="378"/>
      <c r="AL94" s="378"/>
      <c r="AM94" s="378"/>
      <c r="AN94" s="25"/>
      <c r="AO94" s="418"/>
      <c r="AP94" s="378"/>
      <c r="AQ94" s="378"/>
      <c r="AR94" s="378"/>
      <c r="AS94" s="378"/>
      <c r="AT94" s="378"/>
      <c r="AU94" s="25"/>
      <c r="AV94" s="418"/>
      <c r="AW94" s="378"/>
      <c r="AX94" s="378"/>
      <c r="AY94" s="378"/>
      <c r="AZ94" s="378"/>
      <c r="BA94" s="378"/>
      <c r="BB94" s="25"/>
    </row>
    <row r="95" spans="1:54" x14ac:dyDescent="0.3">
      <c r="A95" s="21" t="s">
        <v>1152</v>
      </c>
      <c r="B95" s="21" t="s">
        <v>14</v>
      </c>
      <c r="C95" s="21" t="s">
        <v>14</v>
      </c>
      <c r="D95" s="299" t="s">
        <v>1998</v>
      </c>
      <c r="E95" s="299" t="s">
        <v>38</v>
      </c>
      <c r="F95" s="299" t="s">
        <v>38</v>
      </c>
      <c r="G95" s="299" t="s">
        <v>1998</v>
      </c>
      <c r="H95" s="241">
        <v>418400</v>
      </c>
      <c r="I95" s="20">
        <v>1216</v>
      </c>
      <c r="J95" s="20">
        <v>16</v>
      </c>
      <c r="K95" s="417">
        <v>76</v>
      </c>
      <c r="L95" s="243">
        <v>1216</v>
      </c>
      <c r="M95" s="20">
        <v>16</v>
      </c>
      <c r="N95" s="20">
        <v>76</v>
      </c>
      <c r="O95" s="20">
        <v>1023</v>
      </c>
      <c r="P95" s="20">
        <v>13</v>
      </c>
      <c r="Q95" s="20">
        <v>78.7</v>
      </c>
      <c r="R95" s="414">
        <v>1080</v>
      </c>
      <c r="S95" s="378">
        <v>16</v>
      </c>
      <c r="T95" s="415">
        <v>67.5</v>
      </c>
      <c r="U95" s="378">
        <v>981</v>
      </c>
      <c r="V95" s="378">
        <v>14</v>
      </c>
      <c r="W95" s="378">
        <v>70.069999999999993</v>
      </c>
      <c r="X95" s="378">
        <v>0</v>
      </c>
      <c r="Y95" s="416">
        <v>0</v>
      </c>
      <c r="Z95" s="21"/>
      <c r="AA95" s="241">
        <v>362600</v>
      </c>
      <c r="AB95" s="417">
        <v>69.25</v>
      </c>
      <c r="AC95" s="417">
        <v>63</v>
      </c>
      <c r="AD95" s="20">
        <v>60</v>
      </c>
      <c r="AE95" s="20">
        <v>8</v>
      </c>
      <c r="AF95" s="20">
        <v>554</v>
      </c>
      <c r="AG95" s="200"/>
      <c r="AH95" s="450"/>
      <c r="AI95" s="444"/>
      <c r="AJ95" s="444"/>
      <c r="AK95" s="444"/>
      <c r="AL95" s="444"/>
      <c r="AM95" s="444"/>
      <c r="AN95" s="246"/>
      <c r="AO95" s="450"/>
      <c r="AP95" s="444"/>
      <c r="AQ95" s="444"/>
      <c r="AR95" s="444"/>
      <c r="AS95" s="444"/>
      <c r="AT95" s="444"/>
      <c r="AU95" s="246"/>
      <c r="AV95" s="450"/>
      <c r="AW95" s="444"/>
      <c r="AX95" s="444"/>
      <c r="AY95" s="444"/>
      <c r="AZ95" s="444"/>
      <c r="BA95" s="444"/>
      <c r="BB95" s="246"/>
    </row>
    <row r="96" spans="1:54" x14ac:dyDescent="0.3">
      <c r="A96" s="199" t="s">
        <v>1891</v>
      </c>
      <c r="B96" s="199" t="s">
        <v>16</v>
      </c>
      <c r="C96" s="199" t="s">
        <v>1020</v>
      </c>
      <c r="D96" s="441" t="s">
        <v>1020</v>
      </c>
      <c r="E96" s="441" t="s">
        <v>38</v>
      </c>
      <c r="F96" s="441" t="s">
        <v>1020</v>
      </c>
      <c r="G96" s="441" t="s">
        <v>1020</v>
      </c>
      <c r="H96" s="245">
        <v>117300</v>
      </c>
      <c r="I96" s="246" t="s">
        <v>1020</v>
      </c>
      <c r="J96" s="246" t="s">
        <v>1020</v>
      </c>
      <c r="K96" s="442" t="s">
        <v>1020</v>
      </c>
      <c r="L96" s="322" t="s">
        <v>1020</v>
      </c>
      <c r="M96" s="246" t="s">
        <v>1020</v>
      </c>
      <c r="N96" s="246" t="s">
        <v>1020</v>
      </c>
      <c r="O96" s="246" t="s">
        <v>1020</v>
      </c>
      <c r="P96" s="246" t="s">
        <v>1020</v>
      </c>
      <c r="Q96" s="246" t="s">
        <v>1020</v>
      </c>
      <c r="R96" s="443" t="s">
        <v>1020</v>
      </c>
      <c r="S96" s="444" t="s">
        <v>1020</v>
      </c>
      <c r="T96" s="445" t="s">
        <v>1020</v>
      </c>
      <c r="U96" s="444" t="s">
        <v>1020</v>
      </c>
      <c r="V96" s="444" t="s">
        <v>1020</v>
      </c>
      <c r="W96" s="444" t="s">
        <v>1020</v>
      </c>
      <c r="X96" s="444" t="s">
        <v>1020</v>
      </c>
      <c r="Y96" s="446" t="s">
        <v>1020</v>
      </c>
      <c r="Z96" s="199"/>
      <c r="AA96" s="245">
        <v>117300</v>
      </c>
      <c r="AB96" s="442">
        <v>0</v>
      </c>
      <c r="AC96" s="442">
        <v>0</v>
      </c>
      <c r="AD96" s="246">
        <v>22</v>
      </c>
      <c r="AE96" s="246">
        <v>0</v>
      </c>
      <c r="AF96" s="246">
        <v>0</v>
      </c>
      <c r="AG96" s="200"/>
      <c r="AH96" s="449"/>
      <c r="AI96" s="444"/>
      <c r="AJ96" s="444"/>
      <c r="AK96" s="444"/>
      <c r="AL96" s="444"/>
      <c r="AM96" s="444"/>
      <c r="AN96" s="199"/>
      <c r="AO96" s="450"/>
      <c r="AP96" s="444"/>
      <c r="AQ96" s="444"/>
      <c r="AR96" s="444"/>
      <c r="AS96" s="444"/>
      <c r="AT96" s="444"/>
      <c r="AU96" s="199"/>
      <c r="AV96" s="450"/>
      <c r="AW96" s="444"/>
      <c r="AX96" s="444"/>
      <c r="AY96" s="444"/>
      <c r="AZ96" s="444"/>
      <c r="BA96" s="444"/>
      <c r="BB96" s="199"/>
    </row>
    <row r="97" spans="1:59" x14ac:dyDescent="0.3">
      <c r="A97" s="199" t="s">
        <v>1156</v>
      </c>
      <c r="B97" s="437" t="s">
        <v>23</v>
      </c>
      <c r="C97" s="199" t="s">
        <v>18</v>
      </c>
      <c r="D97" s="441" t="s">
        <v>38</v>
      </c>
      <c r="E97" s="441" t="s">
        <v>38</v>
      </c>
      <c r="F97" s="441" t="s">
        <v>38</v>
      </c>
      <c r="G97" s="441" t="s">
        <v>1998</v>
      </c>
      <c r="H97" s="245">
        <v>136500</v>
      </c>
      <c r="I97" s="246">
        <v>124</v>
      </c>
      <c r="J97" s="246">
        <v>4</v>
      </c>
      <c r="K97" s="442">
        <v>31</v>
      </c>
      <c r="L97" s="322">
        <v>124</v>
      </c>
      <c r="M97" s="246">
        <v>4</v>
      </c>
      <c r="N97" s="246">
        <v>31</v>
      </c>
      <c r="O97" s="246">
        <v>55</v>
      </c>
      <c r="P97" s="246">
        <v>2</v>
      </c>
      <c r="Q97" s="246">
        <v>27.5</v>
      </c>
      <c r="R97" s="443">
        <v>0</v>
      </c>
      <c r="S97" s="444">
        <v>0</v>
      </c>
      <c r="T97" s="445">
        <v>0</v>
      </c>
      <c r="U97" s="444">
        <v>0</v>
      </c>
      <c r="V97" s="444">
        <v>0</v>
      </c>
      <c r="W97" s="444">
        <v>0</v>
      </c>
      <c r="X97" s="444">
        <v>0</v>
      </c>
      <c r="Y97" s="446">
        <v>0</v>
      </c>
      <c r="Z97" s="246"/>
      <c r="AA97" s="245">
        <v>136500</v>
      </c>
      <c r="AB97" s="442">
        <v>16.5</v>
      </c>
      <c r="AC97" s="442">
        <v>16.5</v>
      </c>
      <c r="AD97" s="246">
        <v>44</v>
      </c>
      <c r="AE97" s="246">
        <v>2</v>
      </c>
      <c r="AF97" s="246">
        <v>33</v>
      </c>
      <c r="AH97" s="379"/>
      <c r="AI97" s="378"/>
      <c r="AJ97" s="378"/>
      <c r="AK97" s="378"/>
      <c r="AL97" s="378"/>
      <c r="AM97" s="378"/>
      <c r="AN97" s="63"/>
      <c r="AO97" s="418"/>
      <c r="AP97" s="378"/>
      <c r="AQ97" s="378"/>
      <c r="AR97" s="378"/>
      <c r="AS97" s="378"/>
      <c r="AT97" s="378"/>
      <c r="AU97" s="63"/>
      <c r="AV97" s="418"/>
      <c r="AW97" s="378"/>
      <c r="AX97" s="378"/>
      <c r="AY97" s="378"/>
      <c r="AZ97" s="378"/>
      <c r="BA97" s="378"/>
      <c r="BB97" s="63"/>
    </row>
    <row r="98" spans="1:59" x14ac:dyDescent="0.3">
      <c r="A98" s="199" t="s">
        <v>1157</v>
      </c>
      <c r="B98" s="199" t="s">
        <v>23</v>
      </c>
      <c r="C98" s="199" t="s">
        <v>23</v>
      </c>
      <c r="D98" s="441" t="s">
        <v>1998</v>
      </c>
      <c r="E98" s="441" t="s">
        <v>38</v>
      </c>
      <c r="F98" s="441" t="s">
        <v>38</v>
      </c>
      <c r="G98" s="441" t="s">
        <v>1998</v>
      </c>
      <c r="H98" s="245">
        <v>203300</v>
      </c>
      <c r="I98" s="246">
        <v>0</v>
      </c>
      <c r="J98" s="246">
        <v>0</v>
      </c>
      <c r="K98" s="442" t="s">
        <v>1020</v>
      </c>
      <c r="L98" s="322">
        <v>0</v>
      </c>
      <c r="M98" s="246">
        <v>0</v>
      </c>
      <c r="N98" s="246">
        <v>0</v>
      </c>
      <c r="O98" s="246">
        <v>800</v>
      </c>
      <c r="P98" s="246">
        <v>13</v>
      </c>
      <c r="Q98" s="246">
        <v>61.5</v>
      </c>
      <c r="R98" s="443">
        <v>281</v>
      </c>
      <c r="S98" s="444">
        <v>5</v>
      </c>
      <c r="T98" s="445">
        <v>56.2</v>
      </c>
      <c r="U98" s="444">
        <v>810</v>
      </c>
      <c r="V98" s="444">
        <v>14</v>
      </c>
      <c r="W98" s="444">
        <v>57.86</v>
      </c>
      <c r="X98" s="444">
        <v>1083</v>
      </c>
      <c r="Y98" s="446">
        <v>13</v>
      </c>
      <c r="Z98" s="199"/>
      <c r="AA98" s="245">
        <v>204000</v>
      </c>
      <c r="AB98" s="442">
        <v>39.333333333333336</v>
      </c>
      <c r="AC98" s="442">
        <v>39.333333333333336</v>
      </c>
      <c r="AD98" s="246">
        <v>30</v>
      </c>
      <c r="AE98" s="246">
        <v>3</v>
      </c>
      <c r="AF98" s="246">
        <v>118</v>
      </c>
      <c r="AG98" s="200"/>
      <c r="AH98" s="449"/>
      <c r="AI98" s="444"/>
      <c r="AJ98" s="444"/>
      <c r="AK98" s="444"/>
      <c r="AL98" s="444"/>
      <c r="AM98" s="444"/>
      <c r="AN98" s="246"/>
      <c r="AO98" s="450"/>
      <c r="AP98" s="444"/>
      <c r="AQ98" s="444"/>
      <c r="AR98" s="444"/>
      <c r="AS98" s="444"/>
      <c r="AT98" s="444"/>
      <c r="AU98" s="246"/>
      <c r="AV98" s="450"/>
      <c r="AW98" s="444"/>
      <c r="AX98" s="444"/>
      <c r="AY98" s="444"/>
      <c r="AZ98" s="444"/>
      <c r="BA98" s="444"/>
      <c r="BB98" s="246"/>
    </row>
    <row r="99" spans="1:59" x14ac:dyDescent="0.3">
      <c r="A99" s="199" t="s">
        <v>1893</v>
      </c>
      <c r="B99" s="199" t="s">
        <v>17</v>
      </c>
      <c r="C99" s="199" t="s">
        <v>1020</v>
      </c>
      <c r="D99" s="441" t="s">
        <v>1020</v>
      </c>
      <c r="E99" s="441" t="s">
        <v>1972</v>
      </c>
      <c r="F99" s="441" t="s">
        <v>1020</v>
      </c>
      <c r="G99" s="441" t="s">
        <v>1020</v>
      </c>
      <c r="H99" s="245">
        <v>123900</v>
      </c>
      <c r="I99" s="246" t="s">
        <v>1020</v>
      </c>
      <c r="J99" s="246" t="s">
        <v>1020</v>
      </c>
      <c r="K99" s="442" t="s">
        <v>1020</v>
      </c>
      <c r="L99" s="322" t="s">
        <v>1020</v>
      </c>
      <c r="M99" s="246" t="s">
        <v>1020</v>
      </c>
      <c r="N99" s="246" t="s">
        <v>1020</v>
      </c>
      <c r="O99" s="246" t="s">
        <v>1020</v>
      </c>
      <c r="P99" s="246" t="s">
        <v>1020</v>
      </c>
      <c r="Q99" s="246" t="s">
        <v>1020</v>
      </c>
      <c r="R99" s="443" t="s">
        <v>1020</v>
      </c>
      <c r="S99" s="444" t="s">
        <v>1020</v>
      </c>
      <c r="T99" s="445" t="s">
        <v>1020</v>
      </c>
      <c r="U99" s="444" t="s">
        <v>1020</v>
      </c>
      <c r="V99" s="444" t="s">
        <v>1020</v>
      </c>
      <c r="W99" s="444" t="s">
        <v>1020</v>
      </c>
      <c r="X99" s="444" t="s">
        <v>1020</v>
      </c>
      <c r="Y99" s="446" t="s">
        <v>1020</v>
      </c>
      <c r="Z99" s="199"/>
      <c r="AA99" s="245">
        <v>123900</v>
      </c>
      <c r="AB99" s="442">
        <v>0</v>
      </c>
      <c r="AC99" s="442">
        <v>0</v>
      </c>
      <c r="AD99" s="246">
        <v>23</v>
      </c>
      <c r="AE99" s="246">
        <v>0</v>
      </c>
      <c r="AF99" s="246">
        <v>0</v>
      </c>
      <c r="AH99" s="418"/>
      <c r="AI99" s="378"/>
      <c r="AJ99" s="378"/>
      <c r="AK99" s="378"/>
      <c r="AL99" s="378"/>
      <c r="AM99" s="378"/>
      <c r="AN99" s="20"/>
      <c r="AO99" s="418"/>
      <c r="AP99" s="378"/>
      <c r="AQ99" s="378"/>
      <c r="AR99" s="378"/>
      <c r="AS99" s="378"/>
      <c r="AT99" s="378"/>
      <c r="AU99" s="20"/>
      <c r="AV99" s="418"/>
      <c r="AW99" s="378"/>
      <c r="AX99" s="378"/>
      <c r="AY99" s="378"/>
      <c r="AZ99" s="378"/>
      <c r="BA99" s="378"/>
      <c r="BB99" s="20"/>
    </row>
    <row r="100" spans="1:59" x14ac:dyDescent="0.3">
      <c r="A100" s="21" t="s">
        <v>1160</v>
      </c>
      <c r="B100" s="21" t="s">
        <v>23</v>
      </c>
      <c r="C100" s="21" t="s">
        <v>23</v>
      </c>
      <c r="D100" s="299" t="s">
        <v>1998</v>
      </c>
      <c r="E100" s="299" t="s">
        <v>1973</v>
      </c>
      <c r="F100" s="299" t="s">
        <v>1973</v>
      </c>
      <c r="G100" s="299" t="s">
        <v>1998</v>
      </c>
      <c r="H100" s="241">
        <v>456200</v>
      </c>
      <c r="I100" s="20">
        <v>1657</v>
      </c>
      <c r="J100" s="20">
        <v>20</v>
      </c>
      <c r="K100" s="417">
        <v>82.85</v>
      </c>
      <c r="L100" s="243">
        <v>1657</v>
      </c>
      <c r="M100" s="20">
        <v>20</v>
      </c>
      <c r="N100" s="20">
        <v>82.85</v>
      </c>
      <c r="O100" s="20">
        <v>888</v>
      </c>
      <c r="P100" s="20">
        <v>13</v>
      </c>
      <c r="Q100" s="20">
        <v>68.3</v>
      </c>
      <c r="R100" s="414">
        <v>968</v>
      </c>
      <c r="S100" s="378">
        <v>15</v>
      </c>
      <c r="T100" s="415">
        <v>64.5</v>
      </c>
      <c r="U100" s="378">
        <v>1562</v>
      </c>
      <c r="V100" s="378">
        <v>19</v>
      </c>
      <c r="W100" s="378">
        <v>82.21</v>
      </c>
      <c r="X100" s="378">
        <v>981</v>
      </c>
      <c r="Y100" s="416">
        <v>14</v>
      </c>
      <c r="Z100" s="21"/>
      <c r="AA100" s="241">
        <v>499300</v>
      </c>
      <c r="AB100" s="417">
        <v>91.166666666666671</v>
      </c>
      <c r="AC100" s="417">
        <v>109.66666666666667</v>
      </c>
      <c r="AD100" s="20">
        <v>78</v>
      </c>
      <c r="AE100" s="20">
        <v>6</v>
      </c>
      <c r="AF100" s="20">
        <v>547</v>
      </c>
      <c r="AG100" s="200"/>
      <c r="AH100" s="449"/>
      <c r="AI100" s="444"/>
      <c r="AJ100" s="444"/>
      <c r="AK100" s="444"/>
      <c r="AL100" s="444"/>
      <c r="AM100" s="444"/>
      <c r="AN100" s="199"/>
      <c r="AO100" s="450"/>
      <c r="AP100" s="444"/>
      <c r="AQ100" s="444"/>
      <c r="AR100" s="444"/>
      <c r="AS100" s="444"/>
      <c r="AT100" s="444"/>
      <c r="AU100" s="199"/>
      <c r="AV100" s="450"/>
      <c r="AW100" s="444"/>
      <c r="AX100" s="444"/>
      <c r="AY100" s="444"/>
      <c r="AZ100" s="444"/>
      <c r="BA100" s="444"/>
      <c r="BB100" s="199"/>
    </row>
    <row r="101" spans="1:59" x14ac:dyDescent="0.3">
      <c r="A101" s="21" t="s">
        <v>1162</v>
      </c>
      <c r="B101" s="21" t="s">
        <v>26</v>
      </c>
      <c r="C101" s="21" t="s">
        <v>26</v>
      </c>
      <c r="D101" s="299" t="s">
        <v>1998</v>
      </c>
      <c r="E101" s="299" t="s">
        <v>38</v>
      </c>
      <c r="F101" s="299" t="s">
        <v>38</v>
      </c>
      <c r="G101" s="299" t="s">
        <v>1998</v>
      </c>
      <c r="H101" s="241">
        <v>404900</v>
      </c>
      <c r="I101" s="20">
        <v>1618</v>
      </c>
      <c r="J101" s="20">
        <v>22</v>
      </c>
      <c r="K101" s="417">
        <v>73.545454545454547</v>
      </c>
      <c r="L101" s="243">
        <v>1618</v>
      </c>
      <c r="M101" s="20">
        <v>22</v>
      </c>
      <c r="N101" s="20">
        <v>73.545454545454547</v>
      </c>
      <c r="O101" s="20">
        <v>649</v>
      </c>
      <c r="P101" s="20">
        <v>10</v>
      </c>
      <c r="Q101" s="20">
        <v>64.900000000000006</v>
      </c>
      <c r="R101" s="414">
        <v>587</v>
      </c>
      <c r="S101" s="378">
        <v>8</v>
      </c>
      <c r="T101" s="415">
        <v>73.400000000000006</v>
      </c>
      <c r="U101" s="378">
        <v>1377</v>
      </c>
      <c r="V101" s="378">
        <v>21</v>
      </c>
      <c r="W101" s="378">
        <v>65.569999999999993</v>
      </c>
      <c r="X101" s="378">
        <v>1230</v>
      </c>
      <c r="Y101" s="416">
        <v>17</v>
      </c>
      <c r="Z101" s="21"/>
      <c r="AA101" s="241">
        <v>341600</v>
      </c>
      <c r="AB101" s="417">
        <v>60.142857142857146</v>
      </c>
      <c r="AC101" s="417">
        <v>58.333333333333336</v>
      </c>
      <c r="AD101" s="20">
        <v>72</v>
      </c>
      <c r="AE101" s="20">
        <v>7</v>
      </c>
      <c r="AF101" s="20">
        <v>421</v>
      </c>
      <c r="AH101" s="418"/>
      <c r="AI101" s="378"/>
      <c r="AJ101" s="378"/>
      <c r="AK101" s="378"/>
      <c r="AL101" s="378"/>
      <c r="AM101" s="378"/>
      <c r="AN101" s="23"/>
      <c r="AO101" s="418"/>
      <c r="AP101" s="378"/>
      <c r="AQ101" s="378"/>
      <c r="AR101" s="378"/>
      <c r="AS101" s="378"/>
      <c r="AT101" s="378"/>
      <c r="AU101" s="23"/>
      <c r="AV101" s="418"/>
      <c r="AW101" s="378"/>
      <c r="AX101" s="378"/>
      <c r="AY101" s="378"/>
      <c r="AZ101" s="378"/>
      <c r="BA101" s="378"/>
      <c r="BB101" s="23"/>
    </row>
    <row r="102" spans="1:59" x14ac:dyDescent="0.3">
      <c r="A102" s="21" t="s">
        <v>1163</v>
      </c>
      <c r="B102" s="21" t="s">
        <v>17</v>
      </c>
      <c r="C102" s="21" t="s">
        <v>17</v>
      </c>
      <c r="D102" s="299" t="s">
        <v>1998</v>
      </c>
      <c r="E102" s="435" t="s">
        <v>1972</v>
      </c>
      <c r="F102" s="299" t="s">
        <v>38</v>
      </c>
      <c r="G102" s="299" t="s">
        <v>38</v>
      </c>
      <c r="H102" s="241">
        <v>256300</v>
      </c>
      <c r="I102" s="20">
        <v>419</v>
      </c>
      <c r="J102" s="20">
        <v>9</v>
      </c>
      <c r="K102" s="417">
        <v>46.555555555555557</v>
      </c>
      <c r="L102" s="243">
        <v>419</v>
      </c>
      <c r="M102" s="20">
        <v>9</v>
      </c>
      <c r="N102" s="20">
        <v>46.555555555555557</v>
      </c>
      <c r="O102" s="20">
        <v>824</v>
      </c>
      <c r="P102" s="20">
        <v>15</v>
      </c>
      <c r="Q102" s="20">
        <v>54.9</v>
      </c>
      <c r="R102" s="414">
        <v>179</v>
      </c>
      <c r="S102" s="378">
        <v>5</v>
      </c>
      <c r="T102" s="415">
        <v>35.799999999999997</v>
      </c>
      <c r="U102" s="378">
        <v>0</v>
      </c>
      <c r="V102" s="378">
        <v>0</v>
      </c>
      <c r="W102" s="378">
        <v>0</v>
      </c>
      <c r="X102" s="378">
        <v>0</v>
      </c>
      <c r="Y102" s="416">
        <v>0</v>
      </c>
      <c r="Z102" s="21"/>
      <c r="AA102" s="241">
        <v>238000</v>
      </c>
      <c r="AB102" s="417">
        <v>44.25</v>
      </c>
      <c r="AC102" s="417">
        <v>37.666666666666664</v>
      </c>
      <c r="AD102" s="20">
        <v>68</v>
      </c>
      <c r="AE102" s="20">
        <v>4</v>
      </c>
      <c r="AF102" s="20">
        <v>177</v>
      </c>
      <c r="AH102" s="379"/>
      <c r="AI102" s="378"/>
      <c r="AJ102" s="378"/>
      <c r="AK102" s="378"/>
      <c r="AL102" s="378"/>
      <c r="AM102" s="378"/>
      <c r="AN102" s="25"/>
      <c r="AO102" s="418"/>
      <c r="AP102" s="378"/>
      <c r="AQ102" s="378"/>
      <c r="AR102" s="378"/>
      <c r="AS102" s="378"/>
      <c r="AT102" s="378"/>
      <c r="AU102" s="25"/>
      <c r="AV102" s="418"/>
      <c r="AW102" s="378"/>
      <c r="AX102" s="378"/>
      <c r="AY102" s="378"/>
      <c r="AZ102" s="378"/>
      <c r="BA102" s="378"/>
      <c r="BB102" s="25"/>
    </row>
    <row r="103" spans="1:59" s="200" customFormat="1" x14ac:dyDescent="0.3">
      <c r="A103" s="21" t="s">
        <v>1165</v>
      </c>
      <c r="B103" s="21" t="s">
        <v>12</v>
      </c>
      <c r="C103" s="21" t="s">
        <v>12</v>
      </c>
      <c r="D103" s="299" t="s">
        <v>1998</v>
      </c>
      <c r="E103" s="299" t="s">
        <v>38</v>
      </c>
      <c r="F103" s="299" t="s">
        <v>38</v>
      </c>
      <c r="G103" s="299" t="s">
        <v>1998</v>
      </c>
      <c r="H103" s="241">
        <v>373400</v>
      </c>
      <c r="I103" s="20">
        <v>1153</v>
      </c>
      <c r="J103" s="20">
        <v>17</v>
      </c>
      <c r="K103" s="417">
        <v>67.82352941176471</v>
      </c>
      <c r="L103" s="243">
        <v>1153</v>
      </c>
      <c r="M103" s="20">
        <v>17</v>
      </c>
      <c r="N103" s="20">
        <v>67.82352941176471</v>
      </c>
      <c r="O103" s="20">
        <v>849</v>
      </c>
      <c r="P103" s="20">
        <v>16</v>
      </c>
      <c r="Q103" s="20">
        <v>53.1</v>
      </c>
      <c r="R103" s="414">
        <v>533</v>
      </c>
      <c r="S103" s="378">
        <v>10</v>
      </c>
      <c r="T103" s="415">
        <v>53.3</v>
      </c>
      <c r="U103" s="378">
        <v>261</v>
      </c>
      <c r="V103" s="378">
        <v>4</v>
      </c>
      <c r="W103" s="378">
        <v>65.25</v>
      </c>
      <c r="X103" s="378">
        <v>447</v>
      </c>
      <c r="Y103" s="416">
        <v>10</v>
      </c>
      <c r="Z103" s="21"/>
      <c r="AA103" s="241">
        <v>374900</v>
      </c>
      <c r="AB103" s="417">
        <v>67.833333333333329</v>
      </c>
      <c r="AC103" s="417">
        <v>51.666666666666664</v>
      </c>
      <c r="AD103" s="20">
        <v>142</v>
      </c>
      <c r="AE103" s="20">
        <v>6</v>
      </c>
      <c r="AF103" s="20">
        <v>407</v>
      </c>
      <c r="AG103"/>
      <c r="AH103" s="418"/>
      <c r="AI103" s="378"/>
      <c r="AJ103" s="378"/>
      <c r="AK103" s="378"/>
      <c r="AL103" s="378"/>
      <c r="AM103" s="378"/>
      <c r="AN103" s="63"/>
      <c r="AO103" s="418"/>
      <c r="AP103" s="378"/>
      <c r="AQ103" s="378"/>
      <c r="AR103" s="378"/>
      <c r="AS103" s="378"/>
      <c r="AT103" s="378"/>
      <c r="AU103" s="63"/>
      <c r="AV103" s="418"/>
      <c r="AW103" s="378"/>
      <c r="AX103" s="378"/>
      <c r="AY103" s="378"/>
      <c r="AZ103" s="378"/>
      <c r="BA103" s="378"/>
      <c r="BB103" s="63"/>
      <c r="BC103"/>
      <c r="BD103"/>
      <c r="BE103"/>
      <c r="BF103"/>
      <c r="BG103"/>
    </row>
    <row r="104" spans="1:59" x14ac:dyDescent="0.3">
      <c r="A104" s="199" t="s">
        <v>1166</v>
      </c>
      <c r="B104" s="199" t="s">
        <v>26</v>
      </c>
      <c r="C104" s="199" t="s">
        <v>1020</v>
      </c>
      <c r="D104" s="441" t="s">
        <v>1020</v>
      </c>
      <c r="E104" s="441" t="s">
        <v>1972</v>
      </c>
      <c r="F104" s="441" t="s">
        <v>1020</v>
      </c>
      <c r="G104" s="441" t="s">
        <v>1020</v>
      </c>
      <c r="H104" s="245">
        <v>167400</v>
      </c>
      <c r="I104" s="246" t="s">
        <v>1020</v>
      </c>
      <c r="J104" s="246" t="s">
        <v>1020</v>
      </c>
      <c r="K104" s="442" t="s">
        <v>1020</v>
      </c>
      <c r="L104" s="322" t="s">
        <v>1020</v>
      </c>
      <c r="M104" s="246" t="s">
        <v>1020</v>
      </c>
      <c r="N104" s="246" t="s">
        <v>1020</v>
      </c>
      <c r="O104" s="246" t="s">
        <v>1020</v>
      </c>
      <c r="P104" s="246" t="s">
        <v>1020</v>
      </c>
      <c r="Q104" s="246" t="s">
        <v>1020</v>
      </c>
      <c r="R104" s="443" t="s">
        <v>1020</v>
      </c>
      <c r="S104" s="444" t="s">
        <v>1020</v>
      </c>
      <c r="T104" s="445" t="s">
        <v>1020</v>
      </c>
      <c r="U104" s="444" t="s">
        <v>1020</v>
      </c>
      <c r="V104" s="444" t="s">
        <v>1020</v>
      </c>
      <c r="W104" s="444" t="s">
        <v>1020</v>
      </c>
      <c r="X104" s="444" t="s">
        <v>1020</v>
      </c>
      <c r="Y104" s="446" t="s">
        <v>1020</v>
      </c>
      <c r="Z104" s="199"/>
      <c r="AA104" s="245">
        <v>167400</v>
      </c>
      <c r="AB104" s="442">
        <v>0</v>
      </c>
      <c r="AC104" s="442">
        <v>0</v>
      </c>
      <c r="AD104" s="246">
        <v>32</v>
      </c>
      <c r="AE104" s="246">
        <v>0</v>
      </c>
      <c r="AF104" s="246">
        <v>0</v>
      </c>
      <c r="AG104" s="200"/>
      <c r="AH104" s="449"/>
      <c r="AI104" s="444"/>
      <c r="AJ104" s="444"/>
      <c r="AK104" s="444"/>
      <c r="AL104" s="444"/>
      <c r="AM104" s="444"/>
      <c r="AN104" s="199"/>
      <c r="AO104" s="450"/>
      <c r="AP104" s="444"/>
      <c r="AQ104" s="444"/>
      <c r="AR104" s="444"/>
      <c r="AS104" s="444"/>
      <c r="AT104" s="444"/>
      <c r="AU104" s="199"/>
      <c r="AV104" s="450"/>
      <c r="AW104" s="444"/>
      <c r="AX104" s="444"/>
      <c r="AY104" s="444"/>
      <c r="AZ104" s="444"/>
      <c r="BA104" s="444"/>
      <c r="BB104" s="199"/>
    </row>
    <row r="105" spans="1:59" x14ac:dyDescent="0.3">
      <c r="A105" s="199" t="s">
        <v>1515</v>
      </c>
      <c r="B105" s="199" t="s">
        <v>22</v>
      </c>
      <c r="C105" s="199" t="s">
        <v>22</v>
      </c>
      <c r="D105" s="441" t="s">
        <v>1998</v>
      </c>
      <c r="E105" s="441" t="s">
        <v>38</v>
      </c>
      <c r="F105" s="441" t="s">
        <v>38</v>
      </c>
      <c r="G105" s="441" t="s">
        <v>1998</v>
      </c>
      <c r="H105" s="245">
        <v>123900</v>
      </c>
      <c r="I105" s="246">
        <v>49</v>
      </c>
      <c r="J105" s="246">
        <v>2</v>
      </c>
      <c r="K105" s="442">
        <v>24.5</v>
      </c>
      <c r="L105" s="322">
        <v>49</v>
      </c>
      <c r="M105" s="246">
        <v>2</v>
      </c>
      <c r="N105" s="246">
        <v>24.5</v>
      </c>
      <c r="O105" s="246">
        <v>190</v>
      </c>
      <c r="P105" s="246">
        <v>4</v>
      </c>
      <c r="Q105" s="246">
        <v>47.5</v>
      </c>
      <c r="R105" s="443">
        <v>0</v>
      </c>
      <c r="S105" s="444">
        <v>0</v>
      </c>
      <c r="T105" s="445">
        <v>0</v>
      </c>
      <c r="U105" s="444">
        <v>0</v>
      </c>
      <c r="V105" s="444">
        <v>0</v>
      </c>
      <c r="W105" s="444">
        <v>0</v>
      </c>
      <c r="X105" s="444">
        <v>0</v>
      </c>
      <c r="Y105" s="446">
        <v>0</v>
      </c>
      <c r="Z105" s="199"/>
      <c r="AA105" s="245">
        <v>123900</v>
      </c>
      <c r="AB105" s="442">
        <v>0</v>
      </c>
      <c r="AC105" s="442">
        <v>0</v>
      </c>
      <c r="AD105" s="246">
        <v>23</v>
      </c>
      <c r="AE105" s="246">
        <v>0</v>
      </c>
      <c r="AF105" s="246">
        <v>0</v>
      </c>
      <c r="AH105" s="379"/>
      <c r="AI105" s="378"/>
      <c r="AJ105" s="378"/>
      <c r="AK105" s="378"/>
      <c r="AL105" s="378"/>
      <c r="AM105" s="378"/>
      <c r="AN105" s="21"/>
      <c r="AO105" s="418"/>
      <c r="AP105" s="378"/>
      <c r="AQ105" s="378"/>
      <c r="AR105" s="378"/>
      <c r="AS105" s="378"/>
      <c r="AT105" s="378"/>
      <c r="AU105" s="21"/>
      <c r="AV105" s="418"/>
      <c r="AW105" s="378"/>
      <c r="AX105" s="378"/>
      <c r="AY105" s="378"/>
      <c r="AZ105" s="378"/>
      <c r="BA105" s="378"/>
      <c r="BB105" s="21"/>
    </row>
    <row r="106" spans="1:59" x14ac:dyDescent="0.3">
      <c r="A106" s="21" t="s">
        <v>974</v>
      </c>
      <c r="B106" s="21" t="s">
        <v>13</v>
      </c>
      <c r="C106" s="21" t="s">
        <v>13</v>
      </c>
      <c r="D106" s="299" t="s">
        <v>1998</v>
      </c>
      <c r="E106" s="299" t="s">
        <v>1973</v>
      </c>
      <c r="F106" s="299" t="s">
        <v>1973</v>
      </c>
      <c r="G106" s="299" t="s">
        <v>1998</v>
      </c>
      <c r="H106" s="241">
        <v>379900</v>
      </c>
      <c r="I106" s="20">
        <v>1173</v>
      </c>
      <c r="J106" s="20">
        <v>17</v>
      </c>
      <c r="K106" s="417">
        <v>69</v>
      </c>
      <c r="L106" s="243">
        <v>1173</v>
      </c>
      <c r="M106" s="20">
        <v>17</v>
      </c>
      <c r="N106" s="20">
        <v>69</v>
      </c>
      <c r="O106" s="20">
        <v>0</v>
      </c>
      <c r="P106" s="20">
        <v>0</v>
      </c>
      <c r="Q106" s="20">
        <v>0</v>
      </c>
      <c r="R106" s="414">
        <v>404</v>
      </c>
      <c r="S106" s="378">
        <v>5</v>
      </c>
      <c r="T106" s="415">
        <v>80.8</v>
      </c>
      <c r="U106" s="378">
        <v>209</v>
      </c>
      <c r="V106" s="378">
        <v>3</v>
      </c>
      <c r="W106" s="378">
        <v>69.67</v>
      </c>
      <c r="X106" s="378">
        <v>0</v>
      </c>
      <c r="Y106" s="416">
        <v>0</v>
      </c>
      <c r="Z106" s="20"/>
      <c r="AA106" s="241">
        <v>378200</v>
      </c>
      <c r="AB106" s="417">
        <v>72</v>
      </c>
      <c r="AC106" s="417">
        <v>72</v>
      </c>
      <c r="AD106" s="20">
        <v>61</v>
      </c>
      <c r="AE106" s="20">
        <v>3</v>
      </c>
      <c r="AF106" s="20">
        <v>216</v>
      </c>
      <c r="AH106" s="379"/>
      <c r="AI106" s="378"/>
      <c r="AJ106" s="378"/>
      <c r="AK106" s="378"/>
      <c r="AL106" s="378"/>
      <c r="AM106" s="378"/>
      <c r="AN106" s="63"/>
      <c r="AO106" s="418"/>
      <c r="AP106" s="378"/>
      <c r="AQ106" s="378"/>
      <c r="AR106" s="378"/>
      <c r="AS106" s="378"/>
      <c r="AT106" s="378"/>
      <c r="AU106" s="63"/>
      <c r="AV106" s="418"/>
      <c r="AW106" s="378"/>
      <c r="AX106" s="378"/>
      <c r="AY106" s="378"/>
      <c r="AZ106" s="378"/>
      <c r="BA106" s="378"/>
      <c r="BB106" s="63"/>
    </row>
    <row r="107" spans="1:59" x14ac:dyDescent="0.3">
      <c r="A107" s="199" t="s">
        <v>1895</v>
      </c>
      <c r="B107" s="199" t="s">
        <v>18</v>
      </c>
      <c r="C107" s="199" t="s">
        <v>1020</v>
      </c>
      <c r="D107" s="441" t="s">
        <v>1020</v>
      </c>
      <c r="E107" s="441" t="s">
        <v>1973</v>
      </c>
      <c r="F107" s="441" t="s">
        <v>1020</v>
      </c>
      <c r="G107" s="441" t="s">
        <v>1020</v>
      </c>
      <c r="H107" s="245">
        <v>117300</v>
      </c>
      <c r="I107" s="246" t="s">
        <v>1020</v>
      </c>
      <c r="J107" s="246" t="s">
        <v>1020</v>
      </c>
      <c r="K107" s="442" t="s">
        <v>1020</v>
      </c>
      <c r="L107" s="322" t="s">
        <v>1020</v>
      </c>
      <c r="M107" s="246" t="s">
        <v>1020</v>
      </c>
      <c r="N107" s="246" t="s">
        <v>1020</v>
      </c>
      <c r="O107" s="246" t="s">
        <v>1020</v>
      </c>
      <c r="P107" s="246" t="s">
        <v>1020</v>
      </c>
      <c r="Q107" s="246" t="s">
        <v>1020</v>
      </c>
      <c r="R107" s="443" t="s">
        <v>1020</v>
      </c>
      <c r="S107" s="444" t="s">
        <v>1020</v>
      </c>
      <c r="T107" s="445" t="s">
        <v>1020</v>
      </c>
      <c r="U107" s="444" t="s">
        <v>1020</v>
      </c>
      <c r="V107" s="444" t="s">
        <v>1020</v>
      </c>
      <c r="W107" s="444" t="s">
        <v>1020</v>
      </c>
      <c r="X107" s="444" t="s">
        <v>1020</v>
      </c>
      <c r="Y107" s="446" t="s">
        <v>1020</v>
      </c>
      <c r="Z107" s="199"/>
      <c r="AA107" s="245">
        <v>117300</v>
      </c>
      <c r="AB107" s="442">
        <v>0</v>
      </c>
      <c r="AC107" s="442">
        <v>0</v>
      </c>
      <c r="AD107" s="246">
        <v>22</v>
      </c>
      <c r="AE107" s="246">
        <v>0</v>
      </c>
      <c r="AF107" s="246">
        <v>0</v>
      </c>
      <c r="AG107" s="200"/>
      <c r="AH107" s="449"/>
      <c r="AI107" s="444"/>
      <c r="AJ107" s="444"/>
      <c r="AK107" s="444"/>
      <c r="AL107" s="444"/>
      <c r="AM107" s="444"/>
      <c r="AN107" s="199"/>
      <c r="AO107" s="450"/>
      <c r="AP107" s="444"/>
      <c r="AQ107" s="444"/>
      <c r="AR107" s="444"/>
      <c r="AS107" s="444"/>
      <c r="AT107" s="444"/>
      <c r="AU107" s="199"/>
      <c r="AV107" s="450"/>
      <c r="AW107" s="444"/>
      <c r="AX107" s="444"/>
      <c r="AY107" s="444"/>
      <c r="AZ107" s="444"/>
      <c r="BA107" s="444"/>
      <c r="BB107" s="199"/>
    </row>
    <row r="108" spans="1:59" x14ac:dyDescent="0.3">
      <c r="A108" s="199" t="s">
        <v>1169</v>
      </c>
      <c r="B108" s="437" t="s">
        <v>24</v>
      </c>
      <c r="C108" s="199" t="s">
        <v>15</v>
      </c>
      <c r="D108" s="441" t="s">
        <v>38</v>
      </c>
      <c r="E108" s="435" t="s">
        <v>1974</v>
      </c>
      <c r="F108" s="441" t="s">
        <v>9</v>
      </c>
      <c r="G108" s="441" t="s">
        <v>38</v>
      </c>
      <c r="H108" s="245">
        <v>189400</v>
      </c>
      <c r="I108" s="246">
        <v>172</v>
      </c>
      <c r="J108" s="246">
        <v>4</v>
      </c>
      <c r="K108" s="442">
        <v>43</v>
      </c>
      <c r="L108" s="322">
        <v>172</v>
      </c>
      <c r="M108" s="246">
        <v>4</v>
      </c>
      <c r="N108" s="246">
        <v>43</v>
      </c>
      <c r="O108" s="246">
        <v>789</v>
      </c>
      <c r="P108" s="246">
        <v>14</v>
      </c>
      <c r="Q108" s="246">
        <v>56.4</v>
      </c>
      <c r="R108" s="443">
        <v>477</v>
      </c>
      <c r="S108" s="444">
        <v>8</v>
      </c>
      <c r="T108" s="445">
        <v>59.6</v>
      </c>
      <c r="U108" s="444">
        <v>1038</v>
      </c>
      <c r="V108" s="444">
        <v>16</v>
      </c>
      <c r="W108" s="444">
        <v>64.88</v>
      </c>
      <c r="X108" s="444">
        <v>404</v>
      </c>
      <c r="Y108" s="446">
        <v>5</v>
      </c>
      <c r="Z108" s="372"/>
      <c r="AA108" s="245">
        <v>189800</v>
      </c>
      <c r="AB108" s="442">
        <v>36</v>
      </c>
      <c r="AC108" s="442">
        <v>36</v>
      </c>
      <c r="AD108" s="246">
        <v>37</v>
      </c>
      <c r="AE108" s="246">
        <v>3</v>
      </c>
      <c r="AF108" s="246">
        <v>108</v>
      </c>
      <c r="AH108" s="379"/>
      <c r="AI108" s="378"/>
      <c r="AJ108" s="378"/>
      <c r="AK108" s="378"/>
      <c r="AL108" s="378"/>
      <c r="AM108" s="378"/>
      <c r="AN108" s="21"/>
      <c r="AO108" s="418"/>
      <c r="AP108" s="378"/>
      <c r="AQ108" s="378"/>
      <c r="AR108" s="378"/>
      <c r="AS108" s="378"/>
      <c r="AT108" s="378"/>
      <c r="AU108" s="25"/>
      <c r="AV108" s="418"/>
      <c r="AW108" s="378"/>
      <c r="AX108" s="378"/>
      <c r="AY108" s="378"/>
      <c r="AZ108" s="378"/>
      <c r="BA108" s="378"/>
      <c r="BB108" s="25"/>
    </row>
    <row r="109" spans="1:59" x14ac:dyDescent="0.3">
      <c r="A109" s="21" t="s">
        <v>1170</v>
      </c>
      <c r="B109" s="21" t="s">
        <v>24</v>
      </c>
      <c r="C109" s="21" t="s">
        <v>24</v>
      </c>
      <c r="D109" s="299" t="s">
        <v>1998</v>
      </c>
      <c r="E109" s="299" t="s">
        <v>38</v>
      </c>
      <c r="F109" s="299" t="s">
        <v>38</v>
      </c>
      <c r="G109" s="299" t="s">
        <v>1998</v>
      </c>
      <c r="H109" s="241">
        <v>427500</v>
      </c>
      <c r="I109" s="20">
        <v>1553</v>
      </c>
      <c r="J109" s="20">
        <v>20</v>
      </c>
      <c r="K109" s="417">
        <v>77.650000000000006</v>
      </c>
      <c r="L109" s="243">
        <v>1553</v>
      </c>
      <c r="M109" s="20">
        <v>20</v>
      </c>
      <c r="N109" s="20">
        <v>77.650000000000006</v>
      </c>
      <c r="O109" s="20">
        <v>1443</v>
      </c>
      <c r="P109" s="20">
        <v>17</v>
      </c>
      <c r="Q109" s="20">
        <v>84.9</v>
      </c>
      <c r="R109" s="414">
        <v>0</v>
      </c>
      <c r="S109" s="378">
        <v>0</v>
      </c>
      <c r="T109" s="415">
        <v>0</v>
      </c>
      <c r="U109" s="378">
        <v>726</v>
      </c>
      <c r="V109" s="378">
        <v>10</v>
      </c>
      <c r="W109" s="378">
        <v>72.599999999999994</v>
      </c>
      <c r="X109" s="378">
        <v>1802</v>
      </c>
      <c r="Y109" s="416">
        <v>18</v>
      </c>
      <c r="Z109" s="298"/>
      <c r="AA109" s="241">
        <v>336100</v>
      </c>
      <c r="AB109" s="417">
        <v>56.2</v>
      </c>
      <c r="AC109" s="417">
        <v>52.666666666666664</v>
      </c>
      <c r="AD109" s="20">
        <v>44</v>
      </c>
      <c r="AE109" s="20">
        <v>5</v>
      </c>
      <c r="AF109" s="20">
        <v>281</v>
      </c>
      <c r="AH109" s="379"/>
      <c r="AI109" s="378"/>
      <c r="AJ109" s="378"/>
      <c r="AK109" s="378"/>
      <c r="AL109" s="378"/>
      <c r="AM109" s="378"/>
      <c r="AN109" s="21"/>
      <c r="AO109" s="418"/>
      <c r="AP109" s="378"/>
      <c r="AQ109" s="378"/>
      <c r="AR109" s="378"/>
      <c r="AS109" s="378"/>
      <c r="AT109" s="378"/>
      <c r="AU109" s="25"/>
      <c r="AV109" s="418"/>
      <c r="AW109" s="378"/>
      <c r="AX109" s="378"/>
      <c r="AY109" s="378"/>
      <c r="AZ109" s="378"/>
      <c r="BA109" s="378"/>
      <c r="BB109" s="25"/>
    </row>
    <row r="110" spans="1:59" x14ac:dyDescent="0.3">
      <c r="A110" s="21" t="s">
        <v>1516</v>
      </c>
      <c r="B110" s="21" t="s">
        <v>16</v>
      </c>
      <c r="C110" s="21" t="s">
        <v>16</v>
      </c>
      <c r="D110" s="299" t="s">
        <v>1998</v>
      </c>
      <c r="E110" s="299" t="s">
        <v>38</v>
      </c>
      <c r="F110" s="299" t="s">
        <v>38</v>
      </c>
      <c r="G110" s="299" t="s">
        <v>1998</v>
      </c>
      <c r="H110" s="241">
        <v>330600</v>
      </c>
      <c r="I110" s="20">
        <v>1202</v>
      </c>
      <c r="J110" s="20">
        <v>20</v>
      </c>
      <c r="K110" s="417">
        <v>60.1</v>
      </c>
      <c r="L110" s="243">
        <v>1202</v>
      </c>
      <c r="M110" s="20">
        <v>20</v>
      </c>
      <c r="N110" s="20">
        <v>60.1</v>
      </c>
      <c r="O110" s="20">
        <v>347</v>
      </c>
      <c r="P110" s="20">
        <v>7</v>
      </c>
      <c r="Q110" s="20">
        <v>49.6</v>
      </c>
      <c r="R110" s="414">
        <v>327</v>
      </c>
      <c r="S110" s="378">
        <v>10</v>
      </c>
      <c r="T110" s="415">
        <v>32.700000000000003</v>
      </c>
      <c r="U110" s="378">
        <v>0</v>
      </c>
      <c r="V110" s="378">
        <v>0</v>
      </c>
      <c r="W110" s="378">
        <v>0</v>
      </c>
      <c r="X110" s="378">
        <v>0</v>
      </c>
      <c r="Y110" s="416">
        <v>0</v>
      </c>
      <c r="Z110" s="298"/>
      <c r="AA110" s="241">
        <v>347000</v>
      </c>
      <c r="AB110" s="417">
        <v>66.833333333333329</v>
      </c>
      <c r="AC110" s="417">
        <v>71.666666666666671</v>
      </c>
      <c r="AD110" s="20">
        <v>47</v>
      </c>
      <c r="AE110" s="20">
        <v>6</v>
      </c>
      <c r="AF110" s="20">
        <v>401</v>
      </c>
      <c r="AH110" s="379"/>
      <c r="AI110" s="378"/>
      <c r="AJ110" s="378"/>
      <c r="AK110" s="378"/>
      <c r="AL110" s="378"/>
      <c r="AM110" s="378"/>
      <c r="AN110" s="21"/>
      <c r="AO110" s="418"/>
      <c r="AP110" s="378"/>
      <c r="AQ110" s="378"/>
      <c r="AR110" s="378"/>
      <c r="AS110" s="378"/>
      <c r="AT110" s="378"/>
      <c r="AU110" s="63"/>
      <c r="AV110" s="418"/>
      <c r="AW110" s="378"/>
      <c r="AX110" s="378"/>
      <c r="AY110" s="378"/>
      <c r="AZ110" s="378"/>
      <c r="BA110" s="378"/>
      <c r="BB110" s="63"/>
    </row>
    <row r="111" spans="1:59" x14ac:dyDescent="0.3">
      <c r="A111" s="21" t="s">
        <v>904</v>
      </c>
      <c r="B111" s="21" t="s">
        <v>21</v>
      </c>
      <c r="C111" s="21" t="s">
        <v>21</v>
      </c>
      <c r="D111" s="299" t="s">
        <v>1998</v>
      </c>
      <c r="E111" s="299" t="s">
        <v>38</v>
      </c>
      <c r="F111" s="299" t="s">
        <v>38</v>
      </c>
      <c r="G111" s="299" t="s">
        <v>1998</v>
      </c>
      <c r="H111" s="241">
        <v>360600</v>
      </c>
      <c r="I111" s="20">
        <v>1441</v>
      </c>
      <c r="J111" s="20">
        <v>22</v>
      </c>
      <c r="K111" s="417">
        <v>65.5</v>
      </c>
      <c r="L111" s="243">
        <v>1441</v>
      </c>
      <c r="M111" s="20">
        <v>22</v>
      </c>
      <c r="N111" s="20">
        <v>65.5</v>
      </c>
      <c r="O111" s="20">
        <v>1418</v>
      </c>
      <c r="P111" s="20">
        <v>21</v>
      </c>
      <c r="Q111" s="20">
        <v>67.5</v>
      </c>
      <c r="R111" s="414">
        <v>1070</v>
      </c>
      <c r="S111" s="378">
        <v>16</v>
      </c>
      <c r="T111" s="415">
        <v>66.900000000000006</v>
      </c>
      <c r="U111" s="378">
        <v>1677</v>
      </c>
      <c r="V111" s="378">
        <v>22</v>
      </c>
      <c r="W111" s="378">
        <v>76.23</v>
      </c>
      <c r="X111" s="378">
        <v>1580</v>
      </c>
      <c r="Y111" s="416">
        <v>21</v>
      </c>
      <c r="Z111" s="298"/>
      <c r="AA111" s="241">
        <v>360900</v>
      </c>
      <c r="AB111" s="417">
        <v>70.428571428571431</v>
      </c>
      <c r="AC111" s="417">
        <v>53</v>
      </c>
      <c r="AD111" s="20">
        <v>93</v>
      </c>
      <c r="AE111" s="20">
        <v>7</v>
      </c>
      <c r="AF111" s="20">
        <v>493</v>
      </c>
      <c r="AH111" s="379"/>
      <c r="AI111" s="378"/>
      <c r="AJ111" s="378"/>
      <c r="AK111" s="378"/>
      <c r="AL111" s="378"/>
      <c r="AM111" s="378"/>
      <c r="AN111" s="21"/>
      <c r="AO111" s="418"/>
      <c r="AP111" s="378"/>
      <c r="AQ111" s="378"/>
      <c r="AR111" s="378"/>
      <c r="AS111" s="378"/>
      <c r="AT111" s="378"/>
      <c r="AU111" s="21"/>
      <c r="AV111" s="418"/>
      <c r="AW111" s="378"/>
      <c r="AX111" s="378"/>
      <c r="AY111" s="378"/>
      <c r="AZ111" s="378"/>
      <c r="BA111" s="378"/>
      <c r="BB111" s="21"/>
    </row>
    <row r="112" spans="1:59" x14ac:dyDescent="0.3">
      <c r="A112" s="21" t="s">
        <v>1517</v>
      </c>
      <c r="B112" s="21" t="s">
        <v>13</v>
      </c>
      <c r="C112" s="21" t="s">
        <v>13</v>
      </c>
      <c r="D112" s="299" t="s">
        <v>1998</v>
      </c>
      <c r="E112" s="299" t="s">
        <v>38</v>
      </c>
      <c r="F112" s="299" t="s">
        <v>38</v>
      </c>
      <c r="G112" s="299" t="s">
        <v>1998</v>
      </c>
      <c r="H112" s="241">
        <v>255500</v>
      </c>
      <c r="I112" s="20">
        <v>174</v>
      </c>
      <c r="J112" s="20">
        <v>3</v>
      </c>
      <c r="K112" s="417">
        <v>58</v>
      </c>
      <c r="L112" s="243">
        <v>174</v>
      </c>
      <c r="M112" s="20">
        <v>3</v>
      </c>
      <c r="N112" s="20">
        <v>58</v>
      </c>
      <c r="O112" s="20">
        <v>482</v>
      </c>
      <c r="P112" s="20">
        <v>10</v>
      </c>
      <c r="Q112" s="20">
        <v>48.2</v>
      </c>
      <c r="R112" s="414">
        <v>60</v>
      </c>
      <c r="S112" s="378">
        <v>2</v>
      </c>
      <c r="T112" s="415">
        <v>30</v>
      </c>
      <c r="U112" s="378">
        <v>0</v>
      </c>
      <c r="V112" s="378">
        <v>0</v>
      </c>
      <c r="W112" s="378">
        <v>0</v>
      </c>
      <c r="X112" s="378">
        <v>0</v>
      </c>
      <c r="Y112" s="416">
        <v>0</v>
      </c>
      <c r="Z112" s="298"/>
      <c r="AA112" s="241">
        <v>255500</v>
      </c>
      <c r="AB112" s="417">
        <v>0</v>
      </c>
      <c r="AC112" s="417">
        <v>0</v>
      </c>
      <c r="AD112" s="20">
        <v>48</v>
      </c>
      <c r="AE112" s="20">
        <v>0</v>
      </c>
      <c r="AF112" s="20">
        <v>0</v>
      </c>
      <c r="AG112" s="200"/>
      <c r="AH112" s="450"/>
      <c r="AI112" s="444"/>
      <c r="AJ112" s="444"/>
      <c r="AK112" s="444"/>
      <c r="AL112" s="444"/>
      <c r="AM112" s="444"/>
      <c r="AN112" s="447"/>
      <c r="AO112" s="450"/>
      <c r="AP112" s="444"/>
      <c r="AQ112" s="444"/>
      <c r="AR112" s="444"/>
      <c r="AS112" s="444"/>
      <c r="AT112" s="444"/>
      <c r="AU112" s="447"/>
      <c r="AV112" s="450"/>
      <c r="AW112" s="444"/>
      <c r="AX112" s="444"/>
      <c r="AY112" s="444"/>
      <c r="AZ112" s="444"/>
      <c r="BA112" s="444"/>
      <c r="BB112" s="447"/>
    </row>
    <row r="113" spans="1:54" x14ac:dyDescent="0.3">
      <c r="A113" s="21" t="s">
        <v>1172</v>
      </c>
      <c r="B113" s="21" t="s">
        <v>16</v>
      </c>
      <c r="C113" s="21" t="s">
        <v>16</v>
      </c>
      <c r="D113" s="299" t="s">
        <v>1998</v>
      </c>
      <c r="E113" s="435" t="s">
        <v>1972</v>
      </c>
      <c r="F113" s="299" t="s">
        <v>10</v>
      </c>
      <c r="G113" s="299" t="s">
        <v>38</v>
      </c>
      <c r="H113" s="241">
        <v>313600</v>
      </c>
      <c r="I113" s="20">
        <v>443</v>
      </c>
      <c r="J113" s="20">
        <v>7</v>
      </c>
      <c r="K113" s="417">
        <v>63.285714285714285</v>
      </c>
      <c r="L113" s="243">
        <v>443</v>
      </c>
      <c r="M113" s="20">
        <v>7</v>
      </c>
      <c r="N113" s="20">
        <v>63.285714285714285</v>
      </c>
      <c r="O113" s="20">
        <v>1506</v>
      </c>
      <c r="P113" s="20">
        <v>15</v>
      </c>
      <c r="Q113" s="20">
        <v>100.4</v>
      </c>
      <c r="R113" s="414">
        <v>1585</v>
      </c>
      <c r="S113" s="378">
        <v>14</v>
      </c>
      <c r="T113" s="415">
        <v>113.2</v>
      </c>
      <c r="U113" s="378">
        <v>2400</v>
      </c>
      <c r="V113" s="378">
        <v>20</v>
      </c>
      <c r="W113" s="378">
        <v>120</v>
      </c>
      <c r="X113" s="378">
        <v>1708</v>
      </c>
      <c r="Y113" s="416">
        <v>15</v>
      </c>
      <c r="Z113" s="298"/>
      <c r="AA113" s="241">
        <v>313600</v>
      </c>
      <c r="AB113" s="417">
        <v>25.5</v>
      </c>
      <c r="AC113" s="417">
        <v>25.5</v>
      </c>
      <c r="AD113" s="20">
        <v>126</v>
      </c>
      <c r="AE113" s="20">
        <v>2</v>
      </c>
      <c r="AF113" s="20">
        <v>51</v>
      </c>
      <c r="AH113" s="379"/>
      <c r="AI113" s="378"/>
      <c r="AJ113" s="378"/>
      <c r="AK113" s="378"/>
      <c r="AL113" s="378"/>
      <c r="AM113" s="378"/>
      <c r="AN113" s="63"/>
      <c r="AO113" s="418"/>
      <c r="AP113" s="378"/>
      <c r="AQ113" s="378"/>
      <c r="AR113" s="378"/>
      <c r="AS113" s="378"/>
      <c r="AT113" s="378"/>
      <c r="AU113" s="63"/>
      <c r="AV113" s="418"/>
      <c r="AW113" s="378"/>
      <c r="AX113" s="378"/>
      <c r="AY113" s="378"/>
      <c r="AZ113" s="378"/>
      <c r="BA113" s="378"/>
      <c r="BB113" s="63"/>
    </row>
    <row r="114" spans="1:54" x14ac:dyDescent="0.3">
      <c r="A114" s="199" t="s">
        <v>1897</v>
      </c>
      <c r="B114" s="199" t="s">
        <v>3</v>
      </c>
      <c r="C114" s="199" t="s">
        <v>1020</v>
      </c>
      <c r="D114" s="441" t="s">
        <v>1020</v>
      </c>
      <c r="E114" s="441" t="s">
        <v>1974</v>
      </c>
      <c r="F114" s="441" t="s">
        <v>1020</v>
      </c>
      <c r="G114" s="441" t="s">
        <v>1020</v>
      </c>
      <c r="H114" s="245">
        <v>117300</v>
      </c>
      <c r="I114" s="246" t="s">
        <v>1020</v>
      </c>
      <c r="J114" s="246" t="s">
        <v>1020</v>
      </c>
      <c r="K114" s="442" t="s">
        <v>1020</v>
      </c>
      <c r="L114" s="322" t="s">
        <v>1020</v>
      </c>
      <c r="M114" s="246" t="s">
        <v>1020</v>
      </c>
      <c r="N114" s="246" t="s">
        <v>1020</v>
      </c>
      <c r="O114" s="246" t="s">
        <v>1020</v>
      </c>
      <c r="P114" s="246" t="s">
        <v>1020</v>
      </c>
      <c r="Q114" s="246" t="s">
        <v>1020</v>
      </c>
      <c r="R114" s="443" t="s">
        <v>1020</v>
      </c>
      <c r="S114" s="444" t="s">
        <v>1020</v>
      </c>
      <c r="T114" s="445" t="s">
        <v>1020</v>
      </c>
      <c r="U114" s="444" t="s">
        <v>1020</v>
      </c>
      <c r="V114" s="444" t="s">
        <v>1020</v>
      </c>
      <c r="W114" s="444" t="s">
        <v>1020</v>
      </c>
      <c r="X114" s="444" t="s">
        <v>1020</v>
      </c>
      <c r="Y114" s="446" t="s">
        <v>1020</v>
      </c>
      <c r="Z114" s="199"/>
      <c r="AA114" s="245">
        <v>117300</v>
      </c>
      <c r="AB114" s="442">
        <v>0</v>
      </c>
      <c r="AC114" s="442">
        <v>0</v>
      </c>
      <c r="AD114" s="246">
        <v>22</v>
      </c>
      <c r="AE114" s="246">
        <v>0</v>
      </c>
      <c r="AF114" s="246">
        <v>0</v>
      </c>
      <c r="AG114" s="200"/>
      <c r="AH114" s="450"/>
      <c r="AI114" s="444"/>
      <c r="AJ114" s="444"/>
      <c r="AK114" s="444"/>
      <c r="AL114" s="444"/>
      <c r="AM114" s="444"/>
      <c r="AN114" s="199"/>
      <c r="AO114" s="450"/>
      <c r="AP114" s="444"/>
      <c r="AQ114" s="444"/>
      <c r="AR114" s="444"/>
      <c r="AS114" s="444"/>
      <c r="AT114" s="444"/>
      <c r="AU114" s="199"/>
      <c r="AV114" s="450"/>
      <c r="AW114" s="444"/>
      <c r="AX114" s="444"/>
      <c r="AY114" s="444"/>
      <c r="AZ114" s="444"/>
      <c r="BA114" s="444"/>
      <c r="BB114" s="199"/>
    </row>
    <row r="115" spans="1:54" x14ac:dyDescent="0.3">
      <c r="A115" s="21" t="s">
        <v>1174</v>
      </c>
      <c r="B115" s="21" t="s">
        <v>3</v>
      </c>
      <c r="C115" s="21" t="s">
        <v>3</v>
      </c>
      <c r="D115" s="299" t="s">
        <v>1998</v>
      </c>
      <c r="E115" s="299" t="s">
        <v>38</v>
      </c>
      <c r="F115" s="299" t="s">
        <v>38</v>
      </c>
      <c r="G115" s="299" t="s">
        <v>1998</v>
      </c>
      <c r="H115" s="241">
        <v>212200</v>
      </c>
      <c r="I115" s="20">
        <v>257</v>
      </c>
      <c r="J115" s="20">
        <v>6</v>
      </c>
      <c r="K115" s="417">
        <v>42.833333333333336</v>
      </c>
      <c r="L115" s="243">
        <v>257</v>
      </c>
      <c r="M115" s="20">
        <v>6</v>
      </c>
      <c r="N115" s="20">
        <v>42.833333333333336</v>
      </c>
      <c r="O115" s="20">
        <v>447</v>
      </c>
      <c r="P115" s="20">
        <v>9</v>
      </c>
      <c r="Q115" s="20">
        <v>49.7</v>
      </c>
      <c r="R115" s="414">
        <v>0</v>
      </c>
      <c r="S115" s="378">
        <v>0</v>
      </c>
      <c r="T115" s="415">
        <v>0</v>
      </c>
      <c r="U115" s="378">
        <v>0</v>
      </c>
      <c r="V115" s="378">
        <v>0</v>
      </c>
      <c r="W115" s="378">
        <v>0</v>
      </c>
      <c r="X115" s="378">
        <v>0</v>
      </c>
      <c r="Y115" s="416">
        <v>0</v>
      </c>
      <c r="Z115" s="20"/>
      <c r="AA115" s="241">
        <v>212200</v>
      </c>
      <c r="AB115" s="417">
        <v>28.5</v>
      </c>
      <c r="AC115" s="417">
        <v>28.5</v>
      </c>
      <c r="AD115" s="20">
        <v>63</v>
      </c>
      <c r="AE115" s="20">
        <v>2</v>
      </c>
      <c r="AF115" s="20">
        <v>57</v>
      </c>
      <c r="AG115" s="200"/>
      <c r="AH115" s="449"/>
      <c r="AI115" s="444"/>
      <c r="AJ115" s="444"/>
      <c r="AK115" s="444"/>
      <c r="AL115" s="444"/>
      <c r="AM115" s="444"/>
      <c r="AN115" s="246"/>
      <c r="AO115" s="450"/>
      <c r="AP115" s="444"/>
      <c r="AQ115" s="444"/>
      <c r="AR115" s="444"/>
      <c r="AS115" s="444"/>
      <c r="AT115" s="444"/>
      <c r="AU115" s="246"/>
      <c r="AV115" s="450"/>
      <c r="AW115" s="444"/>
      <c r="AX115" s="444"/>
      <c r="AY115" s="444"/>
      <c r="AZ115" s="444"/>
      <c r="BA115" s="444"/>
      <c r="BB115" s="246"/>
    </row>
    <row r="116" spans="1:54" x14ac:dyDescent="0.3">
      <c r="A116" s="199" t="s">
        <v>1898</v>
      </c>
      <c r="B116" s="199" t="s">
        <v>22</v>
      </c>
      <c r="C116" s="199" t="s">
        <v>1020</v>
      </c>
      <c r="D116" s="441" t="s">
        <v>1020</v>
      </c>
      <c r="E116" s="441" t="s">
        <v>38</v>
      </c>
      <c r="F116" s="441" t="s">
        <v>1020</v>
      </c>
      <c r="G116" s="441" t="s">
        <v>1020</v>
      </c>
      <c r="H116" s="245">
        <v>117300</v>
      </c>
      <c r="I116" s="246" t="s">
        <v>1020</v>
      </c>
      <c r="J116" s="246" t="s">
        <v>1020</v>
      </c>
      <c r="K116" s="442" t="s">
        <v>1020</v>
      </c>
      <c r="L116" s="322" t="s">
        <v>1020</v>
      </c>
      <c r="M116" s="246" t="s">
        <v>1020</v>
      </c>
      <c r="N116" s="246" t="s">
        <v>1020</v>
      </c>
      <c r="O116" s="246" t="s">
        <v>1020</v>
      </c>
      <c r="P116" s="246" t="s">
        <v>1020</v>
      </c>
      <c r="Q116" s="246" t="s">
        <v>1020</v>
      </c>
      <c r="R116" s="443" t="s">
        <v>1020</v>
      </c>
      <c r="S116" s="444" t="s">
        <v>1020</v>
      </c>
      <c r="T116" s="445" t="s">
        <v>1020</v>
      </c>
      <c r="U116" s="444" t="s">
        <v>1020</v>
      </c>
      <c r="V116" s="444" t="s">
        <v>1020</v>
      </c>
      <c r="W116" s="444" t="s">
        <v>1020</v>
      </c>
      <c r="X116" s="444" t="s">
        <v>1020</v>
      </c>
      <c r="Y116" s="446" t="s">
        <v>1020</v>
      </c>
      <c r="Z116" s="246"/>
      <c r="AA116" s="245">
        <v>117300</v>
      </c>
      <c r="AB116" s="442">
        <v>0</v>
      </c>
      <c r="AC116" s="442">
        <v>0</v>
      </c>
      <c r="AD116" s="246">
        <v>22</v>
      </c>
      <c r="AE116" s="246">
        <v>0</v>
      </c>
      <c r="AF116" s="246">
        <v>0</v>
      </c>
      <c r="AG116" s="200"/>
      <c r="AH116" s="449"/>
      <c r="AI116" s="444"/>
      <c r="AJ116" s="444"/>
      <c r="AK116" s="444"/>
      <c r="AL116" s="444"/>
      <c r="AM116" s="444"/>
      <c r="AN116" s="447"/>
      <c r="AO116" s="450"/>
      <c r="AP116" s="444"/>
      <c r="AQ116" s="444"/>
      <c r="AR116" s="444"/>
      <c r="AS116" s="444"/>
      <c r="AT116" s="444"/>
      <c r="AU116" s="244"/>
      <c r="AV116" s="450"/>
      <c r="AW116" s="444"/>
      <c r="AX116" s="444"/>
      <c r="AY116" s="444"/>
      <c r="AZ116" s="444"/>
      <c r="BA116" s="444"/>
      <c r="BB116" s="244"/>
    </row>
    <row r="117" spans="1:54" x14ac:dyDescent="0.3">
      <c r="A117" s="21" t="s">
        <v>1518</v>
      </c>
      <c r="B117" s="21" t="s">
        <v>23</v>
      </c>
      <c r="C117" s="21" t="s">
        <v>23</v>
      </c>
      <c r="D117" s="299" t="s">
        <v>1998</v>
      </c>
      <c r="E117" s="299" t="s">
        <v>38</v>
      </c>
      <c r="F117" s="299" t="s">
        <v>38</v>
      </c>
      <c r="G117" s="299" t="s">
        <v>1998</v>
      </c>
      <c r="H117" s="241">
        <v>319300</v>
      </c>
      <c r="I117" s="20">
        <v>1102</v>
      </c>
      <c r="J117" s="20">
        <v>19</v>
      </c>
      <c r="K117" s="417">
        <v>58</v>
      </c>
      <c r="L117" s="243">
        <v>1102</v>
      </c>
      <c r="M117" s="20">
        <v>19</v>
      </c>
      <c r="N117" s="20">
        <v>58</v>
      </c>
      <c r="O117" s="20">
        <v>1223</v>
      </c>
      <c r="P117" s="20">
        <v>21</v>
      </c>
      <c r="Q117" s="20">
        <v>58.2</v>
      </c>
      <c r="R117" s="414">
        <v>413</v>
      </c>
      <c r="S117" s="378">
        <v>7</v>
      </c>
      <c r="T117" s="415">
        <v>59</v>
      </c>
      <c r="U117" s="378">
        <v>0</v>
      </c>
      <c r="V117" s="378">
        <v>0</v>
      </c>
      <c r="W117" s="378">
        <v>0</v>
      </c>
      <c r="X117" s="378">
        <v>0</v>
      </c>
      <c r="Y117" s="416">
        <v>0</v>
      </c>
      <c r="Z117" s="20"/>
      <c r="AA117" s="241">
        <v>319300</v>
      </c>
      <c r="AB117" s="417">
        <v>59</v>
      </c>
      <c r="AC117" s="417">
        <v>59</v>
      </c>
      <c r="AD117" s="20">
        <v>63</v>
      </c>
      <c r="AE117" s="20">
        <v>2</v>
      </c>
      <c r="AF117" s="20">
        <v>118</v>
      </c>
      <c r="AG117" s="200"/>
      <c r="AH117" s="449"/>
      <c r="AI117" s="444"/>
      <c r="AJ117" s="444"/>
      <c r="AK117" s="444"/>
      <c r="AL117" s="444"/>
      <c r="AM117" s="444"/>
      <c r="AN117" s="278"/>
      <c r="AO117" s="450"/>
      <c r="AP117" s="444"/>
      <c r="AQ117" s="444"/>
      <c r="AR117" s="444"/>
      <c r="AS117" s="444"/>
      <c r="AT117" s="444"/>
      <c r="AU117" s="278"/>
      <c r="AV117" s="450"/>
      <c r="AW117" s="444"/>
      <c r="AX117" s="444"/>
      <c r="AY117" s="444"/>
      <c r="AZ117" s="444"/>
      <c r="BA117" s="444"/>
      <c r="BB117" s="278"/>
    </row>
    <row r="118" spans="1:54" x14ac:dyDescent="0.3">
      <c r="A118" s="21" t="s">
        <v>1519</v>
      </c>
      <c r="B118" s="21" t="s">
        <v>14</v>
      </c>
      <c r="C118" s="21" t="s">
        <v>14</v>
      </c>
      <c r="D118" s="299" t="s">
        <v>1998</v>
      </c>
      <c r="E118" s="299" t="s">
        <v>38</v>
      </c>
      <c r="F118" s="299" t="s">
        <v>38</v>
      </c>
      <c r="G118" s="299" t="s">
        <v>1998</v>
      </c>
      <c r="H118" s="241">
        <v>316900</v>
      </c>
      <c r="I118" s="20">
        <v>1151</v>
      </c>
      <c r="J118" s="20">
        <v>20</v>
      </c>
      <c r="K118" s="417">
        <v>57.55</v>
      </c>
      <c r="L118" s="243">
        <v>1151</v>
      </c>
      <c r="M118" s="20">
        <v>20</v>
      </c>
      <c r="N118" s="20">
        <v>57.55</v>
      </c>
      <c r="O118" s="20">
        <v>204</v>
      </c>
      <c r="P118" s="20">
        <v>5</v>
      </c>
      <c r="Q118" s="20">
        <v>40.799999999999997</v>
      </c>
      <c r="R118" s="414">
        <v>0</v>
      </c>
      <c r="S118" s="378">
        <v>0</v>
      </c>
      <c r="T118" s="415">
        <v>0</v>
      </c>
      <c r="U118" s="378">
        <v>0</v>
      </c>
      <c r="V118" s="378">
        <v>0</v>
      </c>
      <c r="W118" s="378">
        <v>0</v>
      </c>
      <c r="X118" s="378">
        <v>0</v>
      </c>
      <c r="Y118" s="416">
        <v>0</v>
      </c>
      <c r="Z118" s="20"/>
      <c r="AA118" s="241">
        <v>304600</v>
      </c>
      <c r="AB118" s="417">
        <v>55.75</v>
      </c>
      <c r="AC118" s="417">
        <v>50.666666666666664</v>
      </c>
      <c r="AD118" s="20">
        <v>80</v>
      </c>
      <c r="AE118" s="20">
        <v>4</v>
      </c>
      <c r="AF118" s="20">
        <v>223</v>
      </c>
      <c r="AG118" s="200"/>
      <c r="AH118" s="449"/>
      <c r="AI118" s="444"/>
      <c r="AJ118" s="444"/>
      <c r="AK118" s="444"/>
      <c r="AL118" s="444"/>
      <c r="AM118" s="444"/>
      <c r="AN118" s="278"/>
      <c r="AO118" s="450"/>
      <c r="AP118" s="444"/>
      <c r="AQ118" s="444"/>
      <c r="AR118" s="444"/>
      <c r="AS118" s="444"/>
      <c r="AT118" s="444"/>
      <c r="AU118" s="278"/>
      <c r="AV118" s="450"/>
      <c r="AW118" s="444"/>
      <c r="AX118" s="444"/>
      <c r="AY118" s="444"/>
      <c r="AZ118" s="444"/>
      <c r="BA118" s="444"/>
      <c r="BB118" s="278"/>
    </row>
    <row r="119" spans="1:54" x14ac:dyDescent="0.3">
      <c r="A119" s="21" t="s">
        <v>1179</v>
      </c>
      <c r="B119" s="21" t="s">
        <v>12</v>
      </c>
      <c r="C119" s="21" t="s">
        <v>12</v>
      </c>
      <c r="D119" s="299" t="s">
        <v>1998</v>
      </c>
      <c r="E119" s="299" t="s">
        <v>38</v>
      </c>
      <c r="F119" s="299" t="s">
        <v>38</v>
      </c>
      <c r="G119" s="299" t="s">
        <v>1998</v>
      </c>
      <c r="H119" s="241">
        <v>208100</v>
      </c>
      <c r="I119" s="20">
        <v>294</v>
      </c>
      <c r="J119" s="20">
        <v>7</v>
      </c>
      <c r="K119" s="417">
        <v>42</v>
      </c>
      <c r="L119" s="243">
        <v>294</v>
      </c>
      <c r="M119" s="20">
        <v>7</v>
      </c>
      <c r="N119" s="20">
        <v>42</v>
      </c>
      <c r="O119" s="20">
        <v>37</v>
      </c>
      <c r="P119" s="20">
        <v>1</v>
      </c>
      <c r="Q119" s="20">
        <v>37</v>
      </c>
      <c r="R119" s="414">
        <v>0</v>
      </c>
      <c r="S119" s="378">
        <v>0</v>
      </c>
      <c r="T119" s="415">
        <v>0</v>
      </c>
      <c r="U119" s="378">
        <v>0</v>
      </c>
      <c r="V119" s="378">
        <v>0</v>
      </c>
      <c r="W119" s="378">
        <v>0</v>
      </c>
      <c r="X119" s="378">
        <v>0</v>
      </c>
      <c r="Y119" s="416">
        <v>0</v>
      </c>
      <c r="Z119" s="21"/>
      <c r="AA119" s="241">
        <v>208100</v>
      </c>
      <c r="AB119" s="417">
        <v>61</v>
      </c>
      <c r="AC119" s="417">
        <v>61</v>
      </c>
      <c r="AD119" s="20">
        <v>-4</v>
      </c>
      <c r="AE119" s="20">
        <v>2</v>
      </c>
      <c r="AF119" s="20">
        <v>122</v>
      </c>
      <c r="AH119" s="418"/>
      <c r="AI119" s="378"/>
      <c r="AJ119" s="378"/>
      <c r="AK119" s="378"/>
      <c r="AL119" s="378"/>
      <c r="AM119" s="378"/>
      <c r="AN119" s="20"/>
      <c r="AO119" s="418"/>
      <c r="AP119" s="378"/>
      <c r="AQ119" s="378"/>
      <c r="AR119" s="378"/>
      <c r="AS119" s="378"/>
      <c r="AT119" s="378"/>
      <c r="AU119" s="20"/>
      <c r="AV119" s="418"/>
      <c r="AW119" s="378"/>
      <c r="AX119" s="378"/>
      <c r="AY119" s="378"/>
      <c r="AZ119" s="378"/>
      <c r="BA119" s="378"/>
      <c r="BB119" s="20"/>
    </row>
    <row r="120" spans="1:54" x14ac:dyDescent="0.3">
      <c r="A120" s="21" t="s">
        <v>1181</v>
      </c>
      <c r="B120" s="21" t="s">
        <v>2</v>
      </c>
      <c r="C120" s="21" t="s">
        <v>2</v>
      </c>
      <c r="D120" s="299" t="s">
        <v>1998</v>
      </c>
      <c r="E120" s="299" t="s">
        <v>1972</v>
      </c>
      <c r="F120" s="299" t="s">
        <v>1972</v>
      </c>
      <c r="G120" s="299" t="s">
        <v>1998</v>
      </c>
      <c r="H120" s="241">
        <v>415400</v>
      </c>
      <c r="I120" s="20">
        <v>1509</v>
      </c>
      <c r="J120" s="20">
        <v>20</v>
      </c>
      <c r="K120" s="417">
        <v>75.45</v>
      </c>
      <c r="L120" s="243">
        <v>1509</v>
      </c>
      <c r="M120" s="20">
        <v>20</v>
      </c>
      <c r="N120" s="20">
        <v>75.45</v>
      </c>
      <c r="O120" s="20">
        <v>1849</v>
      </c>
      <c r="P120" s="20">
        <v>22</v>
      </c>
      <c r="Q120" s="20">
        <v>84</v>
      </c>
      <c r="R120" s="414">
        <v>997</v>
      </c>
      <c r="S120" s="378">
        <v>12</v>
      </c>
      <c r="T120" s="415">
        <v>83.1</v>
      </c>
      <c r="U120" s="378">
        <v>1080</v>
      </c>
      <c r="V120" s="378">
        <v>14</v>
      </c>
      <c r="W120" s="378">
        <v>77.14</v>
      </c>
      <c r="X120" s="378">
        <v>1073</v>
      </c>
      <c r="Y120" s="416">
        <v>16</v>
      </c>
      <c r="Z120" s="298"/>
      <c r="AA120" s="241">
        <v>319900</v>
      </c>
      <c r="AB120" s="417">
        <v>57.4</v>
      </c>
      <c r="AC120" s="417">
        <v>42.666666666666664</v>
      </c>
      <c r="AD120" s="20">
        <v>87</v>
      </c>
      <c r="AE120" s="20">
        <v>5</v>
      </c>
      <c r="AF120" s="20">
        <v>287</v>
      </c>
      <c r="AH120" s="379"/>
      <c r="AI120" s="378"/>
      <c r="AJ120" s="378"/>
      <c r="AK120" s="378"/>
      <c r="AL120" s="378"/>
      <c r="AM120" s="378"/>
      <c r="AN120" s="20"/>
      <c r="AO120" s="418"/>
      <c r="AP120" s="378"/>
      <c r="AQ120" s="378"/>
      <c r="AR120" s="378"/>
      <c r="AS120" s="378"/>
      <c r="AT120" s="378"/>
      <c r="AU120" s="203"/>
      <c r="AV120" s="418"/>
      <c r="AW120" s="378"/>
      <c r="AX120" s="378"/>
      <c r="AY120" s="378"/>
      <c r="AZ120" s="378"/>
      <c r="BA120" s="378"/>
      <c r="BB120" s="203"/>
    </row>
    <row r="121" spans="1:54" x14ac:dyDescent="0.3">
      <c r="A121" s="199" t="s">
        <v>1184</v>
      </c>
      <c r="B121" s="199" t="s">
        <v>20</v>
      </c>
      <c r="C121" s="199" t="s">
        <v>1020</v>
      </c>
      <c r="D121" s="441" t="s">
        <v>1020</v>
      </c>
      <c r="E121" s="441" t="s">
        <v>38</v>
      </c>
      <c r="F121" s="441" t="s">
        <v>1020</v>
      </c>
      <c r="G121" s="441" t="s">
        <v>1020</v>
      </c>
      <c r="H121" s="245">
        <v>123900</v>
      </c>
      <c r="I121" s="246" t="s">
        <v>1020</v>
      </c>
      <c r="J121" s="246" t="s">
        <v>1020</v>
      </c>
      <c r="K121" s="442" t="s">
        <v>1020</v>
      </c>
      <c r="L121" s="322" t="s">
        <v>1020</v>
      </c>
      <c r="M121" s="246" t="s">
        <v>1020</v>
      </c>
      <c r="N121" s="246" t="s">
        <v>1020</v>
      </c>
      <c r="O121" s="246" t="s">
        <v>1020</v>
      </c>
      <c r="P121" s="246" t="s">
        <v>1020</v>
      </c>
      <c r="Q121" s="246" t="s">
        <v>1020</v>
      </c>
      <c r="R121" s="443" t="s">
        <v>1020</v>
      </c>
      <c r="S121" s="444" t="s">
        <v>1020</v>
      </c>
      <c r="T121" s="445" t="s">
        <v>1020</v>
      </c>
      <c r="U121" s="444" t="s">
        <v>1020</v>
      </c>
      <c r="V121" s="444" t="s">
        <v>1020</v>
      </c>
      <c r="W121" s="444" t="s">
        <v>1020</v>
      </c>
      <c r="X121" s="444" t="s">
        <v>1020</v>
      </c>
      <c r="Y121" s="446" t="s">
        <v>1020</v>
      </c>
      <c r="Z121" s="199"/>
      <c r="AA121" s="245">
        <v>267100</v>
      </c>
      <c r="AB121" s="442">
        <v>50.5</v>
      </c>
      <c r="AC121" s="442">
        <v>40.666666666666664</v>
      </c>
      <c r="AD121" s="246">
        <v>106</v>
      </c>
      <c r="AE121" s="246">
        <v>8</v>
      </c>
      <c r="AF121" s="246">
        <v>404</v>
      </c>
      <c r="AH121" s="379"/>
      <c r="AI121" s="378"/>
      <c r="AJ121" s="378"/>
      <c r="AK121" s="378"/>
      <c r="AL121" s="378"/>
      <c r="AM121" s="378"/>
      <c r="AN121" s="20"/>
      <c r="AO121" s="418"/>
      <c r="AP121" s="378"/>
      <c r="AQ121" s="378"/>
      <c r="AR121" s="378"/>
      <c r="AS121" s="378"/>
      <c r="AT121" s="378"/>
      <c r="AU121" s="20"/>
      <c r="AV121" s="418"/>
      <c r="AW121" s="378"/>
      <c r="AX121" s="378"/>
      <c r="AY121" s="378"/>
      <c r="AZ121" s="378"/>
      <c r="BA121" s="378"/>
      <c r="BB121" s="20"/>
    </row>
    <row r="122" spans="1:54" x14ac:dyDescent="0.3">
      <c r="A122" s="21" t="s">
        <v>1185</v>
      </c>
      <c r="B122" s="21" t="s">
        <v>19</v>
      </c>
      <c r="C122" s="21" t="s">
        <v>19</v>
      </c>
      <c r="D122" s="299" t="s">
        <v>1998</v>
      </c>
      <c r="E122" s="299" t="s">
        <v>38</v>
      </c>
      <c r="F122" s="299" t="s">
        <v>38</v>
      </c>
      <c r="G122" s="299" t="s">
        <v>1998</v>
      </c>
      <c r="H122" s="241">
        <v>421000</v>
      </c>
      <c r="I122" s="20">
        <v>1147</v>
      </c>
      <c r="J122" s="20">
        <v>15</v>
      </c>
      <c r="K122" s="417">
        <v>76.466666666666669</v>
      </c>
      <c r="L122" s="243">
        <v>1147</v>
      </c>
      <c r="M122" s="20">
        <v>15</v>
      </c>
      <c r="N122" s="20">
        <v>76.466666666666669</v>
      </c>
      <c r="O122" s="20">
        <v>1546</v>
      </c>
      <c r="P122" s="20">
        <v>17</v>
      </c>
      <c r="Q122" s="20">
        <v>90.9</v>
      </c>
      <c r="R122" s="414">
        <v>1085</v>
      </c>
      <c r="S122" s="378">
        <v>13</v>
      </c>
      <c r="T122" s="415">
        <v>83.5</v>
      </c>
      <c r="U122" s="378">
        <v>1503</v>
      </c>
      <c r="V122" s="378">
        <v>16</v>
      </c>
      <c r="W122" s="378">
        <v>93.94</v>
      </c>
      <c r="X122" s="378">
        <v>508</v>
      </c>
      <c r="Y122" s="416">
        <v>7</v>
      </c>
      <c r="Z122" s="20"/>
      <c r="AA122" s="241">
        <v>486900</v>
      </c>
      <c r="AB122" s="417">
        <v>95.285714285714292</v>
      </c>
      <c r="AC122" s="417">
        <v>111.66666666666667</v>
      </c>
      <c r="AD122" s="20">
        <v>60</v>
      </c>
      <c r="AE122" s="20">
        <v>7</v>
      </c>
      <c r="AF122" s="20">
        <v>667</v>
      </c>
      <c r="AH122" s="418"/>
      <c r="AI122" s="378"/>
      <c r="AJ122" s="378"/>
      <c r="AK122" s="378"/>
      <c r="AL122" s="378"/>
      <c r="AM122" s="378"/>
      <c r="AN122" s="63"/>
      <c r="AO122" s="418"/>
      <c r="AP122" s="378"/>
      <c r="AQ122" s="378"/>
      <c r="AR122" s="378"/>
      <c r="AS122" s="378"/>
      <c r="AT122" s="378"/>
      <c r="AU122" s="63"/>
      <c r="AV122" s="418"/>
      <c r="AW122" s="378"/>
      <c r="AX122" s="378"/>
      <c r="AY122" s="378"/>
      <c r="AZ122" s="378"/>
      <c r="BA122" s="378"/>
      <c r="BB122" s="63"/>
    </row>
    <row r="123" spans="1:54" x14ac:dyDescent="0.3">
      <c r="A123" s="21" t="s">
        <v>1187</v>
      </c>
      <c r="B123" s="21" t="s">
        <v>41</v>
      </c>
      <c r="C123" s="21" t="s">
        <v>41</v>
      </c>
      <c r="D123" s="299" t="s">
        <v>1998</v>
      </c>
      <c r="E123" s="299" t="s">
        <v>1972</v>
      </c>
      <c r="F123" s="299" t="s">
        <v>1972</v>
      </c>
      <c r="G123" s="299" t="s">
        <v>1998</v>
      </c>
      <c r="H123" s="241">
        <v>481800</v>
      </c>
      <c r="I123" s="20">
        <v>1575</v>
      </c>
      <c r="J123" s="20">
        <v>18</v>
      </c>
      <c r="K123" s="417">
        <v>87.5</v>
      </c>
      <c r="L123" s="243">
        <v>1575</v>
      </c>
      <c r="M123" s="20">
        <v>18</v>
      </c>
      <c r="N123" s="20">
        <v>87.5</v>
      </c>
      <c r="O123" s="20">
        <v>206</v>
      </c>
      <c r="P123" s="20">
        <v>3</v>
      </c>
      <c r="Q123" s="20">
        <v>68.7</v>
      </c>
      <c r="R123" s="414">
        <v>897</v>
      </c>
      <c r="S123" s="378">
        <v>11</v>
      </c>
      <c r="T123" s="415">
        <v>81.5</v>
      </c>
      <c r="U123" s="378">
        <v>1597</v>
      </c>
      <c r="V123" s="378">
        <v>19</v>
      </c>
      <c r="W123" s="378">
        <v>84.05</v>
      </c>
      <c r="X123" s="378">
        <v>1741</v>
      </c>
      <c r="Y123" s="416">
        <v>22</v>
      </c>
      <c r="Z123" s="298"/>
      <c r="AA123" s="241">
        <v>386900</v>
      </c>
      <c r="AB123" s="417">
        <v>68.625</v>
      </c>
      <c r="AC123" s="417">
        <v>78</v>
      </c>
      <c r="AD123" s="20">
        <v>79</v>
      </c>
      <c r="AE123" s="20">
        <v>8</v>
      </c>
      <c r="AF123" s="20">
        <v>549</v>
      </c>
      <c r="AH123" s="379"/>
      <c r="AI123" s="378"/>
      <c r="AJ123" s="378"/>
      <c r="AK123" s="378"/>
      <c r="AL123" s="378"/>
      <c r="AM123" s="378"/>
      <c r="AN123" s="21"/>
      <c r="AO123" s="418"/>
      <c r="AP123" s="378"/>
      <c r="AQ123" s="378"/>
      <c r="AR123" s="378"/>
      <c r="AS123" s="378"/>
      <c r="AT123" s="378"/>
      <c r="AU123" s="21"/>
      <c r="AV123" s="418"/>
      <c r="AW123" s="378"/>
      <c r="AX123" s="378"/>
      <c r="AY123" s="378"/>
      <c r="AZ123" s="378"/>
      <c r="BA123" s="378"/>
      <c r="BB123" s="21"/>
    </row>
    <row r="124" spans="1:54" x14ac:dyDescent="0.3">
      <c r="A124" s="21" t="s">
        <v>906</v>
      </c>
      <c r="B124" s="21" t="s">
        <v>15</v>
      </c>
      <c r="C124" s="21" t="s">
        <v>15</v>
      </c>
      <c r="D124" s="299" t="s">
        <v>1998</v>
      </c>
      <c r="E124" s="435" t="s">
        <v>38</v>
      </c>
      <c r="F124" s="299" t="s">
        <v>1972</v>
      </c>
      <c r="G124" s="299" t="s">
        <v>38</v>
      </c>
      <c r="H124" s="241">
        <v>319900</v>
      </c>
      <c r="I124" s="20">
        <v>1162</v>
      </c>
      <c r="J124" s="20">
        <v>20</v>
      </c>
      <c r="K124" s="417">
        <v>58.1</v>
      </c>
      <c r="L124" s="243">
        <v>1162</v>
      </c>
      <c r="M124" s="20">
        <v>20</v>
      </c>
      <c r="N124" s="20">
        <v>58.1</v>
      </c>
      <c r="O124" s="20">
        <v>985</v>
      </c>
      <c r="P124" s="20">
        <v>17</v>
      </c>
      <c r="Q124" s="20">
        <v>57.9</v>
      </c>
      <c r="R124" s="414">
        <v>664</v>
      </c>
      <c r="S124" s="378">
        <v>11</v>
      </c>
      <c r="T124" s="415">
        <v>60.4</v>
      </c>
      <c r="U124" s="378">
        <v>954</v>
      </c>
      <c r="V124" s="378">
        <v>17</v>
      </c>
      <c r="W124" s="378">
        <v>56.12</v>
      </c>
      <c r="X124" s="378">
        <v>921</v>
      </c>
      <c r="Y124" s="416">
        <v>15</v>
      </c>
      <c r="Z124" s="298"/>
      <c r="AA124" s="241">
        <v>319900</v>
      </c>
      <c r="AB124" s="417">
        <v>45</v>
      </c>
      <c r="AC124" s="417">
        <v>45</v>
      </c>
      <c r="AD124" s="20">
        <v>78</v>
      </c>
      <c r="AE124" s="20">
        <v>1</v>
      </c>
      <c r="AF124" s="20">
        <v>45</v>
      </c>
      <c r="AH124" s="379"/>
      <c r="AI124" s="378"/>
      <c r="AJ124" s="378"/>
      <c r="AK124" s="378"/>
      <c r="AL124" s="378"/>
      <c r="AM124" s="378"/>
      <c r="AN124" s="20"/>
      <c r="AO124" s="418"/>
      <c r="AP124" s="378"/>
      <c r="AQ124" s="378"/>
      <c r="AR124" s="378"/>
      <c r="AS124" s="378"/>
      <c r="AT124" s="378"/>
      <c r="AU124" s="20"/>
      <c r="AV124" s="418"/>
      <c r="AW124" s="378"/>
      <c r="AX124" s="378"/>
      <c r="AY124" s="378"/>
      <c r="AZ124" s="378"/>
      <c r="BA124" s="378"/>
      <c r="BB124" s="20"/>
    </row>
    <row r="125" spans="1:54" x14ac:dyDescent="0.3">
      <c r="A125" s="21" t="s">
        <v>1520</v>
      </c>
      <c r="B125" s="21" t="s">
        <v>24</v>
      </c>
      <c r="C125" s="21" t="s">
        <v>24</v>
      </c>
      <c r="D125" s="299" t="s">
        <v>1998</v>
      </c>
      <c r="E125" s="299" t="s">
        <v>1972</v>
      </c>
      <c r="F125" s="299" t="s">
        <v>1972</v>
      </c>
      <c r="G125" s="299" t="s">
        <v>1998</v>
      </c>
      <c r="H125" s="241">
        <v>472000</v>
      </c>
      <c r="I125" s="20">
        <v>1886</v>
      </c>
      <c r="J125" s="20">
        <v>22</v>
      </c>
      <c r="K125" s="417">
        <v>85.727272727272734</v>
      </c>
      <c r="L125" s="243">
        <v>1886</v>
      </c>
      <c r="M125" s="20">
        <v>22</v>
      </c>
      <c r="N125" s="20">
        <v>85.727272727272734</v>
      </c>
      <c r="O125" s="20">
        <v>1298</v>
      </c>
      <c r="P125" s="20">
        <v>17</v>
      </c>
      <c r="Q125" s="20">
        <v>76.400000000000006</v>
      </c>
      <c r="R125" s="414">
        <v>0</v>
      </c>
      <c r="S125" s="378">
        <v>0</v>
      </c>
      <c r="T125" s="415">
        <v>0</v>
      </c>
      <c r="U125" s="378">
        <v>0</v>
      </c>
      <c r="V125" s="378">
        <v>0</v>
      </c>
      <c r="W125" s="378">
        <v>0</v>
      </c>
      <c r="X125" s="378">
        <v>0</v>
      </c>
      <c r="Y125" s="416">
        <v>0</v>
      </c>
      <c r="Z125" s="298"/>
      <c r="AA125" s="241">
        <v>490600</v>
      </c>
      <c r="AB125" s="417">
        <v>102.375</v>
      </c>
      <c r="AC125" s="417">
        <v>107.33333333333333</v>
      </c>
      <c r="AD125" s="20">
        <v>3</v>
      </c>
      <c r="AE125" s="20">
        <v>8</v>
      </c>
      <c r="AF125" s="20">
        <v>819</v>
      </c>
      <c r="AH125" s="379"/>
      <c r="AI125" s="378"/>
      <c r="AJ125" s="378"/>
      <c r="AK125" s="378"/>
      <c r="AL125" s="378"/>
      <c r="AM125" s="378"/>
      <c r="AN125" s="21"/>
      <c r="AO125" s="418"/>
      <c r="AP125" s="378"/>
      <c r="AQ125" s="378"/>
      <c r="AR125" s="378"/>
      <c r="AS125" s="378"/>
      <c r="AT125" s="378"/>
      <c r="AU125" s="21"/>
      <c r="AV125" s="418"/>
      <c r="AW125" s="378"/>
      <c r="AX125" s="378"/>
      <c r="AY125" s="378"/>
      <c r="AZ125" s="378"/>
      <c r="BA125" s="378"/>
      <c r="BB125" s="21"/>
    </row>
    <row r="126" spans="1:54" x14ac:dyDescent="0.3">
      <c r="A126" s="21" t="s">
        <v>1190</v>
      </c>
      <c r="B126" s="437" t="s">
        <v>13</v>
      </c>
      <c r="C126" s="21" t="s">
        <v>20</v>
      </c>
      <c r="D126" s="299" t="s">
        <v>38</v>
      </c>
      <c r="E126" s="299" t="s">
        <v>38</v>
      </c>
      <c r="F126" s="299" t="s">
        <v>38</v>
      </c>
      <c r="G126" s="299" t="s">
        <v>1998</v>
      </c>
      <c r="H126" s="241">
        <v>393700</v>
      </c>
      <c r="I126" s="20">
        <v>1144</v>
      </c>
      <c r="J126" s="20">
        <v>16</v>
      </c>
      <c r="K126" s="417">
        <v>71.5</v>
      </c>
      <c r="L126" s="243">
        <v>1144</v>
      </c>
      <c r="M126" s="20">
        <v>16</v>
      </c>
      <c r="N126" s="20">
        <v>71.5</v>
      </c>
      <c r="O126" s="20">
        <v>22</v>
      </c>
      <c r="P126" s="20">
        <v>1</v>
      </c>
      <c r="Q126" s="20">
        <v>22</v>
      </c>
      <c r="R126" s="414">
        <v>1305</v>
      </c>
      <c r="S126" s="378">
        <v>16</v>
      </c>
      <c r="T126" s="415">
        <v>81.599999999999994</v>
      </c>
      <c r="U126" s="378">
        <v>1597</v>
      </c>
      <c r="V126" s="378">
        <v>20</v>
      </c>
      <c r="W126" s="378">
        <v>79.849999999999994</v>
      </c>
      <c r="X126" s="378">
        <v>2017</v>
      </c>
      <c r="Y126" s="416">
        <v>21</v>
      </c>
      <c r="Z126" s="280"/>
      <c r="AA126" s="241">
        <v>319200</v>
      </c>
      <c r="AB126" s="417">
        <v>54.142857142857146</v>
      </c>
      <c r="AC126" s="417">
        <v>60.666666666666664</v>
      </c>
      <c r="AD126" s="20">
        <v>79</v>
      </c>
      <c r="AE126" s="20">
        <v>7</v>
      </c>
      <c r="AF126" s="20">
        <v>379</v>
      </c>
      <c r="AH126" s="379"/>
      <c r="AI126" s="378"/>
      <c r="AJ126" s="378"/>
      <c r="AK126" s="378"/>
      <c r="AL126" s="378"/>
      <c r="AM126" s="378"/>
      <c r="AN126" s="25"/>
      <c r="AO126" s="418"/>
      <c r="AP126" s="378"/>
      <c r="AQ126" s="378"/>
      <c r="AR126" s="378"/>
      <c r="AS126" s="378"/>
      <c r="AT126" s="378"/>
      <c r="AU126" s="25"/>
      <c r="AV126" s="418"/>
      <c r="AW126" s="378"/>
      <c r="AX126" s="378"/>
      <c r="AY126" s="378"/>
      <c r="AZ126" s="378"/>
      <c r="BA126" s="378"/>
      <c r="BB126" s="25"/>
    </row>
    <row r="127" spans="1:54" x14ac:dyDescent="0.3">
      <c r="A127" s="199" t="s">
        <v>1903</v>
      </c>
      <c r="B127" s="199" t="s">
        <v>24</v>
      </c>
      <c r="C127" s="199" t="s">
        <v>1020</v>
      </c>
      <c r="D127" s="441" t="s">
        <v>1020</v>
      </c>
      <c r="E127" s="441" t="s">
        <v>38</v>
      </c>
      <c r="F127" s="441" t="s">
        <v>1020</v>
      </c>
      <c r="G127" s="441" t="s">
        <v>1020</v>
      </c>
      <c r="H127" s="245">
        <v>123900</v>
      </c>
      <c r="I127" s="246">
        <v>0</v>
      </c>
      <c r="J127" s="246">
        <v>0</v>
      </c>
      <c r="K127" s="442" t="s">
        <v>1020</v>
      </c>
      <c r="L127" s="322" t="s">
        <v>1020</v>
      </c>
      <c r="M127" s="246" t="s">
        <v>1020</v>
      </c>
      <c r="N127" s="246" t="s">
        <v>1020</v>
      </c>
      <c r="O127" s="246" t="s">
        <v>1020</v>
      </c>
      <c r="P127" s="246" t="s">
        <v>1020</v>
      </c>
      <c r="Q127" s="246" t="s">
        <v>1020</v>
      </c>
      <c r="R127" s="443" t="s">
        <v>1020</v>
      </c>
      <c r="S127" s="444" t="s">
        <v>1020</v>
      </c>
      <c r="T127" s="445" t="s">
        <v>1020</v>
      </c>
      <c r="U127" s="444" t="s">
        <v>1020</v>
      </c>
      <c r="V127" s="444" t="s">
        <v>1020</v>
      </c>
      <c r="W127" s="444" t="s">
        <v>1020</v>
      </c>
      <c r="X127" s="444" t="s">
        <v>1020</v>
      </c>
      <c r="Y127" s="446" t="s">
        <v>1020</v>
      </c>
      <c r="Z127" s="246"/>
      <c r="AA127" s="245">
        <v>123900</v>
      </c>
      <c r="AB127" s="442">
        <v>0</v>
      </c>
      <c r="AC127" s="442">
        <v>0</v>
      </c>
      <c r="AD127" s="246">
        <v>23</v>
      </c>
      <c r="AE127" s="246">
        <v>0</v>
      </c>
      <c r="AF127" s="246">
        <v>0</v>
      </c>
      <c r="AH127" s="418"/>
      <c r="AI127" s="378"/>
      <c r="AJ127" s="378"/>
      <c r="AK127" s="378"/>
      <c r="AL127" s="378"/>
      <c r="AM127" s="378"/>
      <c r="AN127" s="21"/>
      <c r="AO127" s="418"/>
      <c r="AP127" s="378"/>
      <c r="AQ127" s="378"/>
      <c r="AR127" s="378"/>
      <c r="AS127" s="378"/>
      <c r="AT127" s="378"/>
      <c r="AU127" s="21"/>
      <c r="AV127" s="418"/>
      <c r="AW127" s="378"/>
      <c r="AX127" s="378"/>
      <c r="AY127" s="378"/>
      <c r="AZ127" s="378"/>
      <c r="BA127" s="378"/>
      <c r="BB127" s="21"/>
    </row>
    <row r="128" spans="1:54" x14ac:dyDescent="0.3">
      <c r="A128" s="21" t="s">
        <v>1197</v>
      </c>
      <c r="B128" s="21" t="s">
        <v>21</v>
      </c>
      <c r="C128" s="21" t="s">
        <v>21</v>
      </c>
      <c r="D128" s="299" t="s">
        <v>1998</v>
      </c>
      <c r="E128" s="299" t="s">
        <v>1972</v>
      </c>
      <c r="F128" s="299" t="s">
        <v>1972</v>
      </c>
      <c r="G128" s="299" t="s">
        <v>1998</v>
      </c>
      <c r="H128" s="241">
        <v>432700</v>
      </c>
      <c r="I128" s="20">
        <v>1336</v>
      </c>
      <c r="J128" s="20">
        <v>17</v>
      </c>
      <c r="K128" s="417">
        <v>78.588235294117652</v>
      </c>
      <c r="L128" s="243">
        <v>1336</v>
      </c>
      <c r="M128" s="20">
        <v>17</v>
      </c>
      <c r="N128" s="20">
        <v>78.588235294117652</v>
      </c>
      <c r="O128" s="20">
        <v>1306</v>
      </c>
      <c r="P128" s="20">
        <v>15</v>
      </c>
      <c r="Q128" s="20">
        <v>87.1</v>
      </c>
      <c r="R128" s="414">
        <v>834</v>
      </c>
      <c r="S128" s="378">
        <v>13</v>
      </c>
      <c r="T128" s="415">
        <v>64.2</v>
      </c>
      <c r="U128" s="378">
        <v>2092</v>
      </c>
      <c r="V128" s="378">
        <v>22</v>
      </c>
      <c r="W128" s="378">
        <v>95.09</v>
      </c>
      <c r="X128" s="378">
        <v>1839</v>
      </c>
      <c r="Y128" s="416">
        <v>22</v>
      </c>
      <c r="Z128" s="21"/>
      <c r="AA128" s="241">
        <v>318700</v>
      </c>
      <c r="AB128" s="417">
        <v>39</v>
      </c>
      <c r="AC128" s="417">
        <v>30.333333333333332</v>
      </c>
      <c r="AD128" s="20">
        <v>127</v>
      </c>
      <c r="AE128" s="20">
        <v>4</v>
      </c>
      <c r="AF128" s="20">
        <v>156</v>
      </c>
      <c r="AH128" s="379"/>
      <c r="AI128" s="378"/>
      <c r="AJ128" s="378"/>
      <c r="AK128" s="378"/>
      <c r="AL128" s="378"/>
      <c r="AM128" s="378"/>
      <c r="AN128" s="25"/>
      <c r="AO128" s="418"/>
      <c r="AP128" s="378"/>
      <c r="AQ128" s="378"/>
      <c r="AR128" s="378"/>
      <c r="AS128" s="378"/>
      <c r="AT128" s="378"/>
      <c r="AU128" s="25"/>
      <c r="AV128" s="418"/>
      <c r="AW128" s="378"/>
      <c r="AX128" s="378"/>
      <c r="AY128" s="378"/>
      <c r="AZ128" s="378"/>
      <c r="BA128" s="378"/>
      <c r="BB128" s="25"/>
    </row>
    <row r="129" spans="1:59" x14ac:dyDescent="0.3">
      <c r="A129" s="199" t="s">
        <v>1654</v>
      </c>
      <c r="B129" s="199" t="s">
        <v>14</v>
      </c>
      <c r="C129" s="199" t="s">
        <v>14</v>
      </c>
      <c r="D129" s="441" t="s">
        <v>1998</v>
      </c>
      <c r="E129" s="435" t="s">
        <v>38</v>
      </c>
      <c r="F129" s="441" t="s">
        <v>10</v>
      </c>
      <c r="G129" s="441" t="s">
        <v>38</v>
      </c>
      <c r="H129" s="245">
        <v>123900</v>
      </c>
      <c r="I129" s="246">
        <v>0</v>
      </c>
      <c r="J129" s="246">
        <v>0</v>
      </c>
      <c r="K129" s="442" t="s">
        <v>1020</v>
      </c>
      <c r="L129" s="322">
        <v>0</v>
      </c>
      <c r="M129" s="246">
        <v>0</v>
      </c>
      <c r="N129" s="246">
        <v>0</v>
      </c>
      <c r="O129" s="246">
        <v>0</v>
      </c>
      <c r="P129" s="246">
        <v>0</v>
      </c>
      <c r="Q129" s="246">
        <v>0</v>
      </c>
      <c r="R129" s="443">
        <v>0</v>
      </c>
      <c r="S129" s="444">
        <v>0</v>
      </c>
      <c r="T129" s="445">
        <v>0</v>
      </c>
      <c r="U129" s="444">
        <v>0</v>
      </c>
      <c r="V129" s="444">
        <v>0</v>
      </c>
      <c r="W129" s="444">
        <v>0</v>
      </c>
      <c r="X129" s="444">
        <v>0</v>
      </c>
      <c r="Y129" s="446">
        <v>0</v>
      </c>
      <c r="Z129" s="246"/>
      <c r="AA129" s="245">
        <v>123900</v>
      </c>
      <c r="AB129" s="442">
        <v>0</v>
      </c>
      <c r="AC129" s="442">
        <v>0</v>
      </c>
      <c r="AD129" s="246">
        <v>23</v>
      </c>
      <c r="AE129" s="246">
        <v>0</v>
      </c>
      <c r="AF129" s="246">
        <v>0</v>
      </c>
      <c r="AH129" s="379"/>
      <c r="AI129" s="378"/>
      <c r="AJ129" s="378"/>
      <c r="AK129" s="378"/>
      <c r="AL129" s="378"/>
      <c r="AM129" s="378"/>
      <c r="AN129" s="25"/>
      <c r="AO129" s="418"/>
      <c r="AP129" s="378"/>
      <c r="AQ129" s="378"/>
      <c r="AR129" s="378"/>
      <c r="AS129" s="378"/>
      <c r="AT129" s="378"/>
      <c r="AU129" s="25"/>
      <c r="AV129" s="418"/>
      <c r="AW129" s="378"/>
      <c r="AX129" s="378"/>
      <c r="AY129" s="378"/>
      <c r="AZ129" s="378"/>
      <c r="BA129" s="378"/>
      <c r="BB129" s="25"/>
    </row>
    <row r="130" spans="1:59" x14ac:dyDescent="0.3">
      <c r="A130" s="199" t="s">
        <v>1904</v>
      </c>
      <c r="B130" s="199" t="s">
        <v>22</v>
      </c>
      <c r="C130" s="199" t="s">
        <v>1020</v>
      </c>
      <c r="D130" s="441" t="s">
        <v>1020</v>
      </c>
      <c r="E130" s="441" t="s">
        <v>1972</v>
      </c>
      <c r="F130" s="441" t="s">
        <v>1020</v>
      </c>
      <c r="G130" s="441" t="s">
        <v>1020</v>
      </c>
      <c r="H130" s="245">
        <v>117300</v>
      </c>
      <c r="I130" s="246" t="s">
        <v>1020</v>
      </c>
      <c r="J130" s="246" t="s">
        <v>1020</v>
      </c>
      <c r="K130" s="442" t="s">
        <v>1020</v>
      </c>
      <c r="L130" s="322" t="s">
        <v>1020</v>
      </c>
      <c r="M130" s="246" t="s">
        <v>1020</v>
      </c>
      <c r="N130" s="246" t="s">
        <v>1020</v>
      </c>
      <c r="O130" s="246" t="s">
        <v>1020</v>
      </c>
      <c r="P130" s="246" t="s">
        <v>1020</v>
      </c>
      <c r="Q130" s="246" t="s">
        <v>1020</v>
      </c>
      <c r="R130" s="443" t="s">
        <v>1020</v>
      </c>
      <c r="S130" s="444" t="s">
        <v>1020</v>
      </c>
      <c r="T130" s="445" t="s">
        <v>1020</v>
      </c>
      <c r="U130" s="444" t="s">
        <v>1020</v>
      </c>
      <c r="V130" s="444" t="s">
        <v>1020</v>
      </c>
      <c r="W130" s="444" t="s">
        <v>1020</v>
      </c>
      <c r="X130" s="444" t="s">
        <v>1020</v>
      </c>
      <c r="Y130" s="446" t="s">
        <v>1020</v>
      </c>
      <c r="Z130" s="246"/>
      <c r="AA130" s="245">
        <v>117300</v>
      </c>
      <c r="AB130" s="442">
        <v>0</v>
      </c>
      <c r="AC130" s="442">
        <v>0</v>
      </c>
      <c r="AD130" s="246">
        <v>22</v>
      </c>
      <c r="AE130" s="246">
        <v>0</v>
      </c>
      <c r="AF130" s="246">
        <v>0</v>
      </c>
      <c r="AG130" s="200"/>
      <c r="AH130" s="450"/>
      <c r="AI130" s="444"/>
      <c r="AJ130" s="444"/>
      <c r="AK130" s="444"/>
      <c r="AL130" s="444"/>
      <c r="AM130" s="444"/>
      <c r="AN130" s="199"/>
      <c r="AO130" s="450"/>
      <c r="AP130" s="444"/>
      <c r="AQ130" s="444"/>
      <c r="AR130" s="444"/>
      <c r="AS130" s="444"/>
      <c r="AT130" s="444"/>
      <c r="AU130" s="199"/>
      <c r="AV130" s="450"/>
      <c r="AW130" s="444"/>
      <c r="AX130" s="444"/>
      <c r="AY130" s="444"/>
      <c r="AZ130" s="444"/>
      <c r="BA130" s="444"/>
      <c r="BB130" s="199"/>
    </row>
    <row r="131" spans="1:59" x14ac:dyDescent="0.3">
      <c r="A131" s="21" t="s">
        <v>907</v>
      </c>
      <c r="B131" s="21" t="s">
        <v>18</v>
      </c>
      <c r="C131" s="21" t="s">
        <v>18</v>
      </c>
      <c r="D131" s="299" t="s">
        <v>1998</v>
      </c>
      <c r="E131" s="299" t="s">
        <v>38</v>
      </c>
      <c r="F131" s="299" t="s">
        <v>38</v>
      </c>
      <c r="G131" s="299" t="s">
        <v>1998</v>
      </c>
      <c r="H131" s="241">
        <v>519500</v>
      </c>
      <c r="I131" s="20">
        <v>2076</v>
      </c>
      <c r="J131" s="20">
        <v>22</v>
      </c>
      <c r="K131" s="417">
        <v>94.36363636363636</v>
      </c>
      <c r="L131" s="243">
        <v>2076</v>
      </c>
      <c r="M131" s="20">
        <v>22</v>
      </c>
      <c r="N131" s="20">
        <v>94.36363636363636</v>
      </c>
      <c r="O131" s="20">
        <v>2065</v>
      </c>
      <c r="P131" s="20">
        <v>22</v>
      </c>
      <c r="Q131" s="20">
        <v>93.9</v>
      </c>
      <c r="R131" s="414">
        <v>1799</v>
      </c>
      <c r="S131" s="378">
        <v>17</v>
      </c>
      <c r="T131" s="415">
        <v>105.8</v>
      </c>
      <c r="U131" s="378">
        <v>1884</v>
      </c>
      <c r="V131" s="378">
        <v>22</v>
      </c>
      <c r="W131" s="378">
        <v>85.64</v>
      </c>
      <c r="X131" s="378">
        <v>2037</v>
      </c>
      <c r="Y131" s="416">
        <v>20</v>
      </c>
      <c r="Z131" s="21"/>
      <c r="AA131" s="241">
        <v>570400</v>
      </c>
      <c r="AB131" s="417">
        <v>95.625</v>
      </c>
      <c r="AC131" s="417">
        <v>121.66666666666667</v>
      </c>
      <c r="AD131" s="20">
        <v>48</v>
      </c>
      <c r="AE131" s="20">
        <v>8</v>
      </c>
      <c r="AF131" s="20">
        <v>765</v>
      </c>
      <c r="AH131" s="379"/>
      <c r="AI131" s="378"/>
      <c r="AJ131" s="378"/>
      <c r="AK131" s="378"/>
      <c r="AL131" s="378"/>
      <c r="AM131" s="378"/>
      <c r="AN131" s="64"/>
      <c r="AO131" s="418"/>
      <c r="AP131" s="378"/>
      <c r="AQ131" s="378"/>
      <c r="AR131" s="378"/>
      <c r="AS131" s="378"/>
      <c r="AT131" s="378"/>
      <c r="AU131" s="64"/>
      <c r="AV131" s="418"/>
      <c r="AW131" s="378"/>
      <c r="AX131" s="378"/>
      <c r="AY131" s="378"/>
      <c r="AZ131" s="378"/>
      <c r="BA131" s="378"/>
      <c r="BB131" s="64"/>
    </row>
    <row r="132" spans="1:59" x14ac:dyDescent="0.3">
      <c r="A132" s="21" t="s">
        <v>1721</v>
      </c>
      <c r="B132" s="21" t="s">
        <v>41</v>
      </c>
      <c r="C132" s="21" t="s">
        <v>41</v>
      </c>
      <c r="D132" s="299" t="s">
        <v>1998</v>
      </c>
      <c r="E132" s="435" t="s">
        <v>38</v>
      </c>
      <c r="F132" s="299" t="s">
        <v>1975</v>
      </c>
      <c r="G132" s="299" t="s">
        <v>38</v>
      </c>
      <c r="H132" s="241">
        <v>328600</v>
      </c>
      <c r="I132" s="20">
        <v>373</v>
      </c>
      <c r="J132" s="20">
        <v>5</v>
      </c>
      <c r="K132" s="417">
        <v>74.599999999999994</v>
      </c>
      <c r="L132" s="243">
        <v>373</v>
      </c>
      <c r="M132" s="20">
        <v>5</v>
      </c>
      <c r="N132" s="20">
        <v>74.599999999999994</v>
      </c>
      <c r="O132" s="20">
        <v>0</v>
      </c>
      <c r="P132" s="20">
        <v>0</v>
      </c>
      <c r="Q132" s="20">
        <v>0</v>
      </c>
      <c r="R132" s="414">
        <v>0</v>
      </c>
      <c r="S132" s="378">
        <v>0</v>
      </c>
      <c r="T132" s="415">
        <v>0</v>
      </c>
      <c r="U132" s="378">
        <v>0</v>
      </c>
      <c r="V132" s="378">
        <v>0</v>
      </c>
      <c r="W132" s="378">
        <v>0</v>
      </c>
      <c r="X132" s="378">
        <v>0</v>
      </c>
      <c r="Y132" s="416">
        <v>0</v>
      </c>
      <c r="Z132" s="21"/>
      <c r="AA132" s="241">
        <v>328600</v>
      </c>
      <c r="AB132" s="417">
        <v>0</v>
      </c>
      <c r="AC132" s="417">
        <v>0</v>
      </c>
      <c r="AD132" s="20">
        <v>62</v>
      </c>
      <c r="AE132" s="20">
        <v>0</v>
      </c>
      <c r="AF132" s="20">
        <v>0</v>
      </c>
      <c r="AH132" s="379"/>
      <c r="AI132" s="378"/>
      <c r="AJ132" s="378"/>
      <c r="AK132" s="378"/>
      <c r="AL132" s="378"/>
      <c r="AM132" s="378"/>
      <c r="AN132" s="21"/>
      <c r="AO132" s="418"/>
      <c r="AP132" s="378"/>
      <c r="AQ132" s="378"/>
      <c r="AR132" s="378"/>
      <c r="AS132" s="378"/>
      <c r="AT132" s="378"/>
      <c r="AU132" s="21"/>
      <c r="AV132" s="418"/>
      <c r="AW132" s="378"/>
      <c r="AX132" s="378"/>
      <c r="AY132" s="378"/>
      <c r="AZ132" s="378"/>
      <c r="BA132" s="378"/>
      <c r="BB132" s="21"/>
    </row>
    <row r="133" spans="1:59" x14ac:dyDescent="0.3">
      <c r="A133" s="21" t="s">
        <v>1201</v>
      </c>
      <c r="B133" s="21" t="s">
        <v>24</v>
      </c>
      <c r="C133" s="21" t="s">
        <v>24</v>
      </c>
      <c r="D133" s="299" t="s">
        <v>1998</v>
      </c>
      <c r="E133" s="299" t="s">
        <v>38</v>
      </c>
      <c r="F133" s="299" t="s">
        <v>38</v>
      </c>
      <c r="G133" s="299" t="s">
        <v>1998</v>
      </c>
      <c r="H133" s="241">
        <v>377100</v>
      </c>
      <c r="I133" s="20">
        <v>1507</v>
      </c>
      <c r="J133" s="20">
        <v>22</v>
      </c>
      <c r="K133" s="417">
        <v>68.5</v>
      </c>
      <c r="L133" s="243">
        <v>1507</v>
      </c>
      <c r="M133" s="20">
        <v>22</v>
      </c>
      <c r="N133" s="20">
        <v>68.5</v>
      </c>
      <c r="O133" s="20">
        <v>1196</v>
      </c>
      <c r="P133" s="20">
        <v>18</v>
      </c>
      <c r="Q133" s="20">
        <v>66.400000000000006</v>
      </c>
      <c r="R133" s="414">
        <v>974</v>
      </c>
      <c r="S133" s="378">
        <v>16</v>
      </c>
      <c r="T133" s="415">
        <v>60.9</v>
      </c>
      <c r="U133" s="378">
        <v>761</v>
      </c>
      <c r="V133" s="378">
        <v>13</v>
      </c>
      <c r="W133" s="378">
        <v>58.54</v>
      </c>
      <c r="X133" s="378">
        <v>1318</v>
      </c>
      <c r="Y133" s="416">
        <v>22</v>
      </c>
      <c r="Z133" s="280"/>
      <c r="AA133" s="241">
        <v>334600</v>
      </c>
      <c r="AB133" s="417">
        <v>61.375</v>
      </c>
      <c r="AC133" s="417">
        <v>70.666666666666671</v>
      </c>
      <c r="AD133" s="20">
        <v>35</v>
      </c>
      <c r="AE133" s="20">
        <v>8</v>
      </c>
      <c r="AF133" s="20">
        <v>491</v>
      </c>
      <c r="AG133" s="200"/>
      <c r="AH133" s="449"/>
      <c r="AI133" s="444"/>
      <c r="AJ133" s="444"/>
      <c r="AK133" s="444"/>
      <c r="AL133" s="444"/>
      <c r="AM133" s="444"/>
      <c r="AN133" s="447"/>
      <c r="AO133" s="450"/>
      <c r="AP133" s="444"/>
      <c r="AQ133" s="444"/>
      <c r="AR133" s="444"/>
      <c r="AS133" s="444"/>
      <c r="AT133" s="444"/>
      <c r="AU133" s="447"/>
      <c r="AV133" s="450"/>
      <c r="AW133" s="444"/>
      <c r="AX133" s="444"/>
      <c r="AY133" s="444"/>
      <c r="AZ133" s="444"/>
      <c r="BA133" s="444"/>
      <c r="BB133" s="447"/>
    </row>
    <row r="134" spans="1:59" x14ac:dyDescent="0.3">
      <c r="A134" s="199" t="s">
        <v>1655</v>
      </c>
      <c r="B134" s="199" t="s">
        <v>41</v>
      </c>
      <c r="C134" s="199" t="s">
        <v>41</v>
      </c>
      <c r="D134" s="441" t="s">
        <v>1998</v>
      </c>
      <c r="E134" s="441" t="s">
        <v>1973</v>
      </c>
      <c r="F134" s="441" t="s">
        <v>1973</v>
      </c>
      <c r="G134" s="441" t="s">
        <v>1998</v>
      </c>
      <c r="H134" s="245">
        <v>123900</v>
      </c>
      <c r="I134" s="246">
        <v>0</v>
      </c>
      <c r="J134" s="246">
        <v>0</v>
      </c>
      <c r="K134" s="442" t="s">
        <v>1020</v>
      </c>
      <c r="L134" s="322">
        <v>0</v>
      </c>
      <c r="M134" s="246">
        <v>0</v>
      </c>
      <c r="N134" s="246">
        <v>0</v>
      </c>
      <c r="O134" s="246">
        <v>0</v>
      </c>
      <c r="P134" s="246">
        <v>0</v>
      </c>
      <c r="Q134" s="246">
        <v>0</v>
      </c>
      <c r="R134" s="443">
        <v>0</v>
      </c>
      <c r="S134" s="444">
        <v>0</v>
      </c>
      <c r="T134" s="445">
        <v>0</v>
      </c>
      <c r="U134" s="444">
        <v>0</v>
      </c>
      <c r="V134" s="444">
        <v>0</v>
      </c>
      <c r="W134" s="444">
        <v>0</v>
      </c>
      <c r="X134" s="444">
        <v>0</v>
      </c>
      <c r="Y134" s="446">
        <v>0</v>
      </c>
      <c r="Z134" s="372"/>
      <c r="AA134" s="245">
        <v>123900</v>
      </c>
      <c r="AB134" s="442">
        <v>0</v>
      </c>
      <c r="AC134" s="442">
        <v>0</v>
      </c>
      <c r="AD134" s="246">
        <v>23</v>
      </c>
      <c r="AE134" s="246">
        <v>0</v>
      </c>
      <c r="AF134" s="246">
        <v>0</v>
      </c>
      <c r="AH134" s="418"/>
      <c r="AI134" s="378"/>
      <c r="AJ134" s="378"/>
      <c r="AK134" s="378"/>
      <c r="AL134" s="378"/>
      <c r="AM134" s="378"/>
      <c r="AN134" s="203"/>
      <c r="AO134" s="418"/>
      <c r="AP134" s="378"/>
      <c r="AQ134" s="378"/>
      <c r="AR134" s="378"/>
      <c r="AS134" s="378"/>
      <c r="AT134" s="378"/>
      <c r="AU134" s="203"/>
      <c r="AV134" s="418"/>
      <c r="AW134" s="378"/>
      <c r="AX134" s="378"/>
      <c r="AY134" s="378"/>
      <c r="AZ134" s="378"/>
      <c r="BA134" s="378"/>
      <c r="BB134" s="203"/>
    </row>
    <row r="135" spans="1:59" x14ac:dyDescent="0.3">
      <c r="A135" s="21" t="s">
        <v>1202</v>
      </c>
      <c r="B135" s="21" t="s">
        <v>24</v>
      </c>
      <c r="C135" s="21" t="s">
        <v>24</v>
      </c>
      <c r="D135" s="299" t="s">
        <v>1998</v>
      </c>
      <c r="E135" s="435" t="s">
        <v>38</v>
      </c>
      <c r="F135" s="299" t="s">
        <v>1972</v>
      </c>
      <c r="G135" s="299" t="s">
        <v>38</v>
      </c>
      <c r="H135" s="241">
        <v>557100</v>
      </c>
      <c r="I135" s="20">
        <v>2226</v>
      </c>
      <c r="J135" s="20">
        <v>22</v>
      </c>
      <c r="K135" s="417">
        <v>101.18181818181819</v>
      </c>
      <c r="L135" s="243">
        <v>2226</v>
      </c>
      <c r="M135" s="20">
        <v>22</v>
      </c>
      <c r="N135" s="20">
        <v>101.18181818181819</v>
      </c>
      <c r="O135" s="20">
        <v>1670</v>
      </c>
      <c r="P135" s="20">
        <v>20</v>
      </c>
      <c r="Q135" s="20">
        <v>83.5</v>
      </c>
      <c r="R135" s="414">
        <v>564</v>
      </c>
      <c r="S135" s="378">
        <v>6</v>
      </c>
      <c r="T135" s="415">
        <v>94</v>
      </c>
      <c r="U135" s="378">
        <v>2069</v>
      </c>
      <c r="V135" s="378">
        <v>22</v>
      </c>
      <c r="W135" s="378">
        <v>94.05</v>
      </c>
      <c r="X135" s="378">
        <v>2047</v>
      </c>
      <c r="Y135" s="416">
        <v>21</v>
      </c>
      <c r="Z135" s="21"/>
      <c r="AA135" s="241">
        <v>482200</v>
      </c>
      <c r="AB135" s="417">
        <v>81.375</v>
      </c>
      <c r="AC135" s="417">
        <v>78.666666666666671</v>
      </c>
      <c r="AD135" s="20">
        <v>130</v>
      </c>
      <c r="AE135" s="20">
        <v>8</v>
      </c>
      <c r="AF135" s="20">
        <v>651</v>
      </c>
      <c r="AG135" s="200"/>
      <c r="AH135" s="449"/>
      <c r="AI135" s="444"/>
      <c r="AJ135" s="444"/>
      <c r="AK135" s="444"/>
      <c r="AL135" s="444"/>
      <c r="AM135" s="444"/>
      <c r="AN135" s="447"/>
      <c r="AO135" s="450"/>
      <c r="AP135" s="444"/>
      <c r="AQ135" s="444"/>
      <c r="AR135" s="444"/>
      <c r="AS135" s="444"/>
      <c r="AT135" s="444"/>
      <c r="AU135" s="447"/>
      <c r="AV135" s="450"/>
      <c r="AW135" s="444"/>
      <c r="AX135" s="444"/>
      <c r="AY135" s="444"/>
      <c r="AZ135" s="444"/>
      <c r="BA135" s="444"/>
      <c r="BB135" s="447"/>
    </row>
    <row r="136" spans="1:59" s="200" customFormat="1" x14ac:dyDescent="0.3">
      <c r="A136" s="199" t="s">
        <v>1204</v>
      </c>
      <c r="B136" s="199" t="s">
        <v>16</v>
      </c>
      <c r="C136" s="199" t="s">
        <v>16</v>
      </c>
      <c r="D136" s="441" t="s">
        <v>1998</v>
      </c>
      <c r="E136" s="435" t="s">
        <v>1972</v>
      </c>
      <c r="F136" s="441" t="s">
        <v>38</v>
      </c>
      <c r="G136" s="441" t="s">
        <v>38</v>
      </c>
      <c r="H136" s="245">
        <v>202300</v>
      </c>
      <c r="I136" s="246">
        <v>245</v>
      </c>
      <c r="J136" s="246">
        <v>6</v>
      </c>
      <c r="K136" s="442">
        <v>40.833333333333336</v>
      </c>
      <c r="L136" s="322">
        <v>245</v>
      </c>
      <c r="M136" s="246">
        <v>6</v>
      </c>
      <c r="N136" s="246">
        <v>40.833333333333336</v>
      </c>
      <c r="O136" s="246">
        <v>714</v>
      </c>
      <c r="P136" s="246">
        <v>17</v>
      </c>
      <c r="Q136" s="246">
        <v>42</v>
      </c>
      <c r="R136" s="443">
        <v>103</v>
      </c>
      <c r="S136" s="444">
        <v>3</v>
      </c>
      <c r="T136" s="445">
        <v>34.299999999999997</v>
      </c>
      <c r="U136" s="444">
        <v>0</v>
      </c>
      <c r="V136" s="444">
        <v>0</v>
      </c>
      <c r="W136" s="444">
        <v>0</v>
      </c>
      <c r="X136" s="444">
        <v>0</v>
      </c>
      <c r="Y136" s="446">
        <v>0</v>
      </c>
      <c r="Z136" s="372"/>
      <c r="AA136" s="245">
        <v>220600</v>
      </c>
      <c r="AB136" s="442">
        <v>50.75</v>
      </c>
      <c r="AC136" s="442">
        <v>40</v>
      </c>
      <c r="AD136" s="246">
        <v>59</v>
      </c>
      <c r="AE136" s="246">
        <v>4</v>
      </c>
      <c r="AF136" s="246">
        <v>203</v>
      </c>
      <c r="AH136" s="449"/>
      <c r="AI136" s="444"/>
      <c r="AJ136" s="444"/>
      <c r="AK136" s="444"/>
      <c r="AL136" s="444"/>
      <c r="AM136" s="444"/>
      <c r="AN136" s="246"/>
      <c r="AO136" s="450"/>
      <c r="AP136" s="444"/>
      <c r="AQ136" s="444"/>
      <c r="AR136" s="444"/>
      <c r="AS136" s="444"/>
      <c r="AT136" s="444"/>
      <c r="AU136" s="246"/>
      <c r="AV136" s="450"/>
      <c r="AW136" s="444"/>
      <c r="AX136" s="444"/>
      <c r="AY136" s="444"/>
      <c r="AZ136" s="444"/>
      <c r="BA136" s="444"/>
      <c r="BB136" s="246"/>
      <c r="BC136"/>
      <c r="BD136"/>
      <c r="BE136"/>
      <c r="BF136"/>
      <c r="BG136"/>
    </row>
    <row r="137" spans="1:59" x14ac:dyDescent="0.3">
      <c r="A137" s="21" t="s">
        <v>1524</v>
      </c>
      <c r="B137" s="437" t="s">
        <v>18</v>
      </c>
      <c r="C137" s="21" t="s">
        <v>14</v>
      </c>
      <c r="D137" s="299" t="s">
        <v>38</v>
      </c>
      <c r="E137" s="299" t="s">
        <v>38</v>
      </c>
      <c r="F137" s="299" t="s">
        <v>38</v>
      </c>
      <c r="G137" s="299" t="s">
        <v>1998</v>
      </c>
      <c r="H137" s="241">
        <v>270200</v>
      </c>
      <c r="I137" s="20">
        <v>638</v>
      </c>
      <c r="J137" s="20">
        <v>13</v>
      </c>
      <c r="K137" s="417">
        <v>49.07692307692308</v>
      </c>
      <c r="L137" s="243">
        <v>638</v>
      </c>
      <c r="M137" s="20">
        <v>13</v>
      </c>
      <c r="N137" s="20">
        <v>49.07692307692308</v>
      </c>
      <c r="O137" s="20">
        <v>404</v>
      </c>
      <c r="P137" s="20">
        <v>10</v>
      </c>
      <c r="Q137" s="20">
        <v>40.4</v>
      </c>
      <c r="R137" s="414">
        <v>0</v>
      </c>
      <c r="S137" s="378">
        <v>0</v>
      </c>
      <c r="T137" s="415">
        <v>0</v>
      </c>
      <c r="U137" s="378">
        <v>0</v>
      </c>
      <c r="V137" s="378">
        <v>0</v>
      </c>
      <c r="W137" s="378">
        <v>0</v>
      </c>
      <c r="X137" s="378">
        <v>0</v>
      </c>
      <c r="Y137" s="416">
        <v>0</v>
      </c>
      <c r="Z137" s="21"/>
      <c r="AA137" s="241">
        <v>334600</v>
      </c>
      <c r="AB137" s="417">
        <v>64.125</v>
      </c>
      <c r="AC137" s="417">
        <v>69.333333333333329</v>
      </c>
      <c r="AD137" s="20">
        <v>56</v>
      </c>
      <c r="AE137" s="20">
        <v>8</v>
      </c>
      <c r="AF137" s="20">
        <v>513</v>
      </c>
      <c r="AH137" s="379"/>
      <c r="AI137" s="378"/>
      <c r="AJ137" s="378"/>
      <c r="AK137" s="378"/>
      <c r="AL137" s="378"/>
      <c r="AM137" s="378"/>
      <c r="AN137" s="21"/>
      <c r="AO137" s="418"/>
      <c r="AP137" s="378"/>
      <c r="AQ137" s="378"/>
      <c r="AR137" s="378"/>
      <c r="AS137" s="378"/>
      <c r="AT137" s="378"/>
      <c r="AU137" s="21"/>
      <c r="AV137" s="418"/>
      <c r="AW137" s="378"/>
      <c r="AX137" s="378"/>
      <c r="AY137" s="378"/>
      <c r="AZ137" s="378"/>
      <c r="BA137" s="378"/>
      <c r="BB137" s="21"/>
    </row>
    <row r="138" spans="1:59" ht="15" thickBot="1" x14ac:dyDescent="0.35">
      <c r="A138" s="21" t="s">
        <v>1209</v>
      </c>
      <c r="B138" s="21" t="s">
        <v>41</v>
      </c>
      <c r="C138" s="21" t="s">
        <v>41</v>
      </c>
      <c r="D138" s="299" t="s">
        <v>1998</v>
      </c>
      <c r="E138" s="299" t="s">
        <v>38</v>
      </c>
      <c r="F138" s="299" t="s">
        <v>38</v>
      </c>
      <c r="G138" s="299" t="s">
        <v>1998</v>
      </c>
      <c r="H138" s="241">
        <v>341700</v>
      </c>
      <c r="I138" s="20">
        <v>1117</v>
      </c>
      <c r="J138" s="20">
        <v>18</v>
      </c>
      <c r="K138" s="417">
        <v>62.055555555555557</v>
      </c>
      <c r="L138" s="243">
        <v>1117</v>
      </c>
      <c r="M138" s="20">
        <v>18</v>
      </c>
      <c r="N138" s="20">
        <v>62.055555555555557</v>
      </c>
      <c r="O138" s="20">
        <v>1427</v>
      </c>
      <c r="P138" s="20">
        <v>19</v>
      </c>
      <c r="Q138" s="20">
        <v>75.099999999999994</v>
      </c>
      <c r="R138" s="414">
        <v>781</v>
      </c>
      <c r="S138" s="378">
        <v>10</v>
      </c>
      <c r="T138" s="415">
        <v>78.099999999999994</v>
      </c>
      <c r="U138" s="378">
        <v>859</v>
      </c>
      <c r="V138" s="378">
        <v>13</v>
      </c>
      <c r="W138" s="378">
        <v>66.08</v>
      </c>
      <c r="X138" s="378">
        <v>1302</v>
      </c>
      <c r="Y138" s="416">
        <v>18</v>
      </c>
      <c r="Z138" s="298"/>
      <c r="AA138" s="241">
        <v>372900</v>
      </c>
      <c r="AB138" s="417">
        <v>70</v>
      </c>
      <c r="AC138" s="417">
        <v>64</v>
      </c>
      <c r="AD138" s="20">
        <v>85</v>
      </c>
      <c r="AE138" s="20">
        <v>8</v>
      </c>
      <c r="AF138" s="20">
        <v>560</v>
      </c>
      <c r="AH138" s="379"/>
      <c r="AI138" s="378"/>
      <c r="AJ138" s="378"/>
      <c r="AK138" s="378"/>
      <c r="AL138" s="378"/>
      <c r="AM138" s="378"/>
      <c r="AN138" s="21"/>
      <c r="AO138" s="426"/>
      <c r="AP138" s="423"/>
      <c r="AQ138" s="423"/>
      <c r="AR138" s="423"/>
      <c r="AS138" s="423"/>
      <c r="AT138" s="423"/>
      <c r="AU138" s="21"/>
      <c r="AV138" s="427"/>
      <c r="AW138" s="390"/>
      <c r="AX138" s="390"/>
      <c r="AY138" s="390"/>
      <c r="AZ138" s="390"/>
      <c r="BA138" s="390"/>
      <c r="BB138" s="21"/>
    </row>
    <row r="139" spans="1:59" x14ac:dyDescent="0.3">
      <c r="A139" s="21" t="s">
        <v>1745</v>
      </c>
      <c r="B139" s="437" t="s">
        <v>14</v>
      </c>
      <c r="C139" s="21" t="s">
        <v>19</v>
      </c>
      <c r="D139" s="299" t="s">
        <v>38</v>
      </c>
      <c r="E139" s="299" t="s">
        <v>38</v>
      </c>
      <c r="F139" s="299" t="s">
        <v>38</v>
      </c>
      <c r="G139" s="299" t="s">
        <v>1998</v>
      </c>
      <c r="H139" s="241">
        <v>221700</v>
      </c>
      <c r="I139" s="20">
        <v>443</v>
      </c>
      <c r="J139" s="20">
        <v>11</v>
      </c>
      <c r="K139" s="417">
        <v>40.272727272727273</v>
      </c>
      <c r="L139" s="243">
        <v>443</v>
      </c>
      <c r="M139" s="20">
        <v>11</v>
      </c>
      <c r="N139" s="20">
        <v>40.272727272727273</v>
      </c>
      <c r="O139" s="20">
        <v>790</v>
      </c>
      <c r="P139" s="20">
        <v>16</v>
      </c>
      <c r="Q139" s="20">
        <v>49.4</v>
      </c>
      <c r="R139" s="414">
        <v>0</v>
      </c>
      <c r="S139" s="378">
        <v>0</v>
      </c>
      <c r="T139" s="415">
        <v>0</v>
      </c>
      <c r="U139" s="378">
        <v>0</v>
      </c>
      <c r="V139" s="378">
        <v>0</v>
      </c>
      <c r="W139" s="378">
        <v>0</v>
      </c>
      <c r="X139" s="378">
        <v>0</v>
      </c>
      <c r="Y139" s="416">
        <v>0</v>
      </c>
      <c r="Z139" s="298"/>
      <c r="AA139" s="241">
        <v>246000</v>
      </c>
      <c r="AB139" s="417">
        <v>53.75</v>
      </c>
      <c r="AC139" s="417">
        <v>20.333333333333332</v>
      </c>
      <c r="AD139" s="20">
        <v>101</v>
      </c>
      <c r="AE139" s="20">
        <v>8</v>
      </c>
      <c r="AF139" s="20">
        <v>430</v>
      </c>
      <c r="AH139" s="427"/>
      <c r="AI139" s="390"/>
      <c r="AJ139" s="390"/>
      <c r="AK139" s="390"/>
      <c r="AL139" s="390"/>
      <c r="AM139" s="390"/>
      <c r="AN139" s="21"/>
      <c r="AO139" s="427"/>
      <c r="AP139" s="390"/>
      <c r="AQ139" s="390"/>
      <c r="AR139" s="390"/>
      <c r="AS139" s="390"/>
      <c r="AT139" s="390"/>
      <c r="AU139" s="21"/>
      <c r="AV139" s="427"/>
      <c r="AW139" s="390"/>
      <c r="AX139" s="390"/>
      <c r="AY139" s="390"/>
      <c r="AZ139" s="390"/>
      <c r="BA139" s="390"/>
      <c r="BB139" s="21"/>
    </row>
    <row r="140" spans="1:59" x14ac:dyDescent="0.3">
      <c r="A140" s="21" t="s">
        <v>1211</v>
      </c>
      <c r="B140" s="21" t="s">
        <v>41</v>
      </c>
      <c r="C140" s="21" t="s">
        <v>41</v>
      </c>
      <c r="D140" s="299" t="s">
        <v>1998</v>
      </c>
      <c r="E140" s="299" t="s">
        <v>1974</v>
      </c>
      <c r="F140" s="299" t="s">
        <v>1974</v>
      </c>
      <c r="G140" s="299" t="s">
        <v>1998</v>
      </c>
      <c r="H140" s="241">
        <v>418400</v>
      </c>
      <c r="I140" s="20">
        <v>1596</v>
      </c>
      <c r="J140" s="20">
        <v>21</v>
      </c>
      <c r="K140" s="417">
        <v>76</v>
      </c>
      <c r="L140" s="243">
        <v>1596</v>
      </c>
      <c r="M140" s="20">
        <v>21</v>
      </c>
      <c r="N140" s="20">
        <v>76</v>
      </c>
      <c r="O140" s="20">
        <v>1596</v>
      </c>
      <c r="P140" s="20">
        <v>22</v>
      </c>
      <c r="Q140" s="20">
        <v>72.5</v>
      </c>
      <c r="R140" s="414">
        <v>1120</v>
      </c>
      <c r="S140" s="378">
        <v>17</v>
      </c>
      <c r="T140" s="415">
        <v>65.900000000000006</v>
      </c>
      <c r="U140" s="378">
        <v>1853</v>
      </c>
      <c r="V140" s="378">
        <v>22</v>
      </c>
      <c r="W140" s="378">
        <v>84.23</v>
      </c>
      <c r="X140" s="378">
        <v>786</v>
      </c>
      <c r="Y140" s="416">
        <v>10</v>
      </c>
      <c r="Z140" s="20"/>
      <c r="AA140" s="241">
        <v>375100</v>
      </c>
      <c r="AB140" s="417">
        <v>70.125</v>
      </c>
      <c r="AC140" s="417">
        <v>74</v>
      </c>
      <c r="AD140" s="20">
        <v>71</v>
      </c>
      <c r="AE140" s="20">
        <v>8</v>
      </c>
      <c r="AF140" s="20">
        <v>561</v>
      </c>
    </row>
    <row r="141" spans="1:59" x14ac:dyDescent="0.3">
      <c r="A141" s="21" t="s">
        <v>1212</v>
      </c>
      <c r="B141" s="21" t="s">
        <v>12</v>
      </c>
      <c r="C141" s="21" t="s">
        <v>12</v>
      </c>
      <c r="D141" s="299" t="s">
        <v>1998</v>
      </c>
      <c r="E141" s="299" t="s">
        <v>38</v>
      </c>
      <c r="F141" s="299" t="s">
        <v>38</v>
      </c>
      <c r="G141" s="299" t="s">
        <v>1998</v>
      </c>
      <c r="H141" s="241">
        <v>338400</v>
      </c>
      <c r="I141" s="20">
        <v>676</v>
      </c>
      <c r="J141" s="20">
        <v>11</v>
      </c>
      <c r="K141" s="417">
        <v>61.454545454545453</v>
      </c>
      <c r="L141" s="243">
        <v>676</v>
      </c>
      <c r="M141" s="20">
        <v>11</v>
      </c>
      <c r="N141" s="20">
        <v>61.454545454545453</v>
      </c>
      <c r="O141" s="20">
        <v>369</v>
      </c>
      <c r="P141" s="20">
        <v>8</v>
      </c>
      <c r="Q141" s="20">
        <v>46.1</v>
      </c>
      <c r="R141" s="414">
        <v>733</v>
      </c>
      <c r="S141" s="378">
        <v>11</v>
      </c>
      <c r="T141" s="415">
        <v>66.599999999999994</v>
      </c>
      <c r="U141" s="378">
        <v>398</v>
      </c>
      <c r="V141" s="378">
        <v>7</v>
      </c>
      <c r="W141" s="378">
        <v>56.86</v>
      </c>
      <c r="X141" s="378">
        <v>71</v>
      </c>
      <c r="Y141" s="416">
        <v>1</v>
      </c>
      <c r="Z141" s="20"/>
      <c r="AA141" s="241">
        <v>338400</v>
      </c>
      <c r="AB141" s="417">
        <v>56</v>
      </c>
      <c r="AC141" s="417">
        <v>56</v>
      </c>
      <c r="AD141" s="20">
        <v>79</v>
      </c>
      <c r="AE141" s="20">
        <v>2</v>
      </c>
      <c r="AF141" s="20">
        <v>112</v>
      </c>
    </row>
    <row r="142" spans="1:59" x14ac:dyDescent="0.3">
      <c r="A142" s="21" t="s">
        <v>1213</v>
      </c>
      <c r="B142" s="21" t="s">
        <v>19</v>
      </c>
      <c r="C142" s="21" t="s">
        <v>19</v>
      </c>
      <c r="D142" s="299" t="s">
        <v>1998</v>
      </c>
      <c r="E142" s="299" t="s">
        <v>1974</v>
      </c>
      <c r="F142" s="299" t="s">
        <v>1974</v>
      </c>
      <c r="G142" s="299" t="s">
        <v>1998</v>
      </c>
      <c r="H142" s="241">
        <v>499000</v>
      </c>
      <c r="I142" s="20">
        <v>1994</v>
      </c>
      <c r="J142" s="20">
        <v>22</v>
      </c>
      <c r="K142" s="417">
        <v>90.63636363636364</v>
      </c>
      <c r="L142" s="243">
        <v>1994</v>
      </c>
      <c r="M142" s="20">
        <v>22</v>
      </c>
      <c r="N142" s="20">
        <v>90.63636363636364</v>
      </c>
      <c r="O142" s="20">
        <v>1578</v>
      </c>
      <c r="P142" s="20">
        <v>22</v>
      </c>
      <c r="Q142" s="20">
        <v>71.7</v>
      </c>
      <c r="R142" s="414">
        <v>1058</v>
      </c>
      <c r="S142" s="378">
        <v>16</v>
      </c>
      <c r="T142" s="415">
        <v>66.099999999999994</v>
      </c>
      <c r="U142" s="378">
        <v>1600</v>
      </c>
      <c r="V142" s="378">
        <v>21</v>
      </c>
      <c r="W142" s="378">
        <v>76.19</v>
      </c>
      <c r="X142" s="378">
        <v>1557</v>
      </c>
      <c r="Y142" s="416">
        <v>22</v>
      </c>
      <c r="Z142" s="20"/>
      <c r="AA142" s="241">
        <v>424800</v>
      </c>
      <c r="AB142" s="417">
        <v>68.375</v>
      </c>
      <c r="AC142" s="417">
        <v>87.333333333333329</v>
      </c>
      <c r="AD142" s="20">
        <v>78</v>
      </c>
      <c r="AE142" s="20">
        <v>8</v>
      </c>
      <c r="AF142" s="20">
        <v>547</v>
      </c>
    </row>
    <row r="143" spans="1:59" x14ac:dyDescent="0.3">
      <c r="A143" s="21" t="s">
        <v>1215</v>
      </c>
      <c r="B143" s="21" t="s">
        <v>13</v>
      </c>
      <c r="C143" s="21" t="s">
        <v>13</v>
      </c>
      <c r="D143" s="299" t="s">
        <v>1998</v>
      </c>
      <c r="E143" s="299" t="s">
        <v>38</v>
      </c>
      <c r="F143" s="299" t="s">
        <v>38</v>
      </c>
      <c r="G143" s="299" t="s">
        <v>1998</v>
      </c>
      <c r="H143" s="241">
        <v>313000</v>
      </c>
      <c r="I143" s="20">
        <v>796</v>
      </c>
      <c r="J143" s="20">
        <v>14</v>
      </c>
      <c r="K143" s="417">
        <v>56.857142857142854</v>
      </c>
      <c r="L143" s="243">
        <v>796</v>
      </c>
      <c r="M143" s="20">
        <v>14</v>
      </c>
      <c r="N143" s="20">
        <v>56.857142857142854</v>
      </c>
      <c r="O143" s="20">
        <v>912</v>
      </c>
      <c r="P143" s="20">
        <v>16</v>
      </c>
      <c r="Q143" s="20">
        <v>57</v>
      </c>
      <c r="R143" s="414">
        <v>1238</v>
      </c>
      <c r="S143" s="378">
        <v>17</v>
      </c>
      <c r="T143" s="415">
        <v>72.8</v>
      </c>
      <c r="U143" s="378">
        <v>1137</v>
      </c>
      <c r="V143" s="378">
        <v>21</v>
      </c>
      <c r="W143" s="378">
        <v>54.14</v>
      </c>
      <c r="X143" s="378">
        <v>1142</v>
      </c>
      <c r="Y143" s="416">
        <v>22</v>
      </c>
      <c r="Z143" s="20"/>
      <c r="AA143" s="241">
        <v>328000</v>
      </c>
      <c r="AB143" s="417">
        <v>57.125</v>
      </c>
      <c r="AC143" s="417">
        <v>57.666666666666664</v>
      </c>
      <c r="AD143" s="20">
        <v>64</v>
      </c>
      <c r="AE143" s="20">
        <v>8</v>
      </c>
      <c r="AF143" s="20">
        <v>457</v>
      </c>
    </row>
    <row r="144" spans="1:59" x14ac:dyDescent="0.3">
      <c r="A144" s="21" t="s">
        <v>1657</v>
      </c>
      <c r="B144" s="21" t="s">
        <v>15</v>
      </c>
      <c r="C144" s="21" t="s">
        <v>15</v>
      </c>
      <c r="D144" s="299" t="s">
        <v>1998</v>
      </c>
      <c r="E144" s="435" t="s">
        <v>38</v>
      </c>
      <c r="F144" s="299" t="s">
        <v>1972</v>
      </c>
      <c r="G144" s="299" t="s">
        <v>38</v>
      </c>
      <c r="H144" s="241">
        <v>347900</v>
      </c>
      <c r="I144" s="20">
        <v>1011</v>
      </c>
      <c r="J144" s="20">
        <v>16</v>
      </c>
      <c r="K144" s="417">
        <v>63.1875</v>
      </c>
      <c r="L144" s="243">
        <v>1011</v>
      </c>
      <c r="M144" s="20">
        <v>16</v>
      </c>
      <c r="N144" s="20">
        <v>63.1875</v>
      </c>
      <c r="O144" s="20">
        <v>0</v>
      </c>
      <c r="P144" s="20">
        <v>0</v>
      </c>
      <c r="Q144" s="20">
        <v>0</v>
      </c>
      <c r="R144" s="414">
        <v>0</v>
      </c>
      <c r="S144" s="378">
        <v>0</v>
      </c>
      <c r="T144" s="415">
        <v>0</v>
      </c>
      <c r="U144" s="378">
        <v>0</v>
      </c>
      <c r="V144" s="378">
        <v>0</v>
      </c>
      <c r="W144" s="378">
        <v>0</v>
      </c>
      <c r="X144" s="378">
        <v>0</v>
      </c>
      <c r="Y144" s="416">
        <v>0</v>
      </c>
      <c r="Z144" s="21"/>
      <c r="AA144" s="241">
        <v>325300</v>
      </c>
      <c r="AB144" s="417">
        <v>49</v>
      </c>
      <c r="AC144" s="417">
        <v>49</v>
      </c>
      <c r="AD144" s="20">
        <v>65</v>
      </c>
      <c r="AE144" s="20">
        <v>3</v>
      </c>
      <c r="AF144" s="20">
        <v>147</v>
      </c>
    </row>
    <row r="145" spans="1:99" x14ac:dyDescent="0.3">
      <c r="A145" s="21" t="s">
        <v>1216</v>
      </c>
      <c r="B145" s="21" t="s">
        <v>19</v>
      </c>
      <c r="C145" s="21" t="s">
        <v>19</v>
      </c>
      <c r="D145" s="299" t="s">
        <v>1998</v>
      </c>
      <c r="E145" s="299" t="s">
        <v>38</v>
      </c>
      <c r="F145" s="299" t="s">
        <v>38</v>
      </c>
      <c r="G145" s="299" t="s">
        <v>1998</v>
      </c>
      <c r="H145" s="241">
        <v>463400</v>
      </c>
      <c r="I145" s="20">
        <v>1515</v>
      </c>
      <c r="J145" s="20">
        <v>18</v>
      </c>
      <c r="K145" s="417">
        <v>84.166666666666671</v>
      </c>
      <c r="L145" s="243">
        <v>1515</v>
      </c>
      <c r="M145" s="20">
        <v>18</v>
      </c>
      <c r="N145" s="20">
        <v>84.166666666666671</v>
      </c>
      <c r="O145" s="20">
        <v>603</v>
      </c>
      <c r="P145" s="20">
        <v>8</v>
      </c>
      <c r="Q145" s="20">
        <v>75.400000000000006</v>
      </c>
      <c r="R145" s="414">
        <v>405</v>
      </c>
      <c r="S145" s="378">
        <v>7</v>
      </c>
      <c r="T145" s="415">
        <v>57.9</v>
      </c>
      <c r="U145" s="378">
        <v>724</v>
      </c>
      <c r="V145" s="378">
        <v>12</v>
      </c>
      <c r="W145" s="378">
        <v>60.33</v>
      </c>
      <c r="X145" s="378">
        <v>1836</v>
      </c>
      <c r="Y145" s="416">
        <v>20</v>
      </c>
      <c r="Z145" s="20"/>
      <c r="AA145" s="241">
        <v>371300</v>
      </c>
      <c r="AB145" s="417">
        <v>71.875</v>
      </c>
      <c r="AC145" s="417">
        <v>62.333333333333336</v>
      </c>
      <c r="AD145" s="20">
        <v>76</v>
      </c>
      <c r="AE145" s="20">
        <v>8</v>
      </c>
      <c r="AF145" s="20">
        <v>575</v>
      </c>
    </row>
    <row r="146" spans="1:99" x14ac:dyDescent="0.3">
      <c r="A146" s="21" t="s">
        <v>1217</v>
      </c>
      <c r="B146" s="21" t="s">
        <v>17</v>
      </c>
      <c r="C146" s="21" t="s">
        <v>17</v>
      </c>
      <c r="D146" s="299" t="s">
        <v>1998</v>
      </c>
      <c r="E146" s="299" t="s">
        <v>38</v>
      </c>
      <c r="F146" s="299" t="s">
        <v>38</v>
      </c>
      <c r="G146" s="299" t="s">
        <v>1998</v>
      </c>
      <c r="H146" s="241">
        <v>348200</v>
      </c>
      <c r="I146" s="20">
        <v>1266</v>
      </c>
      <c r="J146" s="20">
        <v>20</v>
      </c>
      <c r="K146" s="417">
        <v>63.3</v>
      </c>
      <c r="L146" s="243">
        <v>1266</v>
      </c>
      <c r="M146" s="20">
        <v>20</v>
      </c>
      <c r="N146" s="20">
        <v>63.3</v>
      </c>
      <c r="O146" s="20">
        <v>1042</v>
      </c>
      <c r="P146" s="20">
        <v>16</v>
      </c>
      <c r="Q146" s="20">
        <v>65.099999999999994</v>
      </c>
      <c r="R146" s="414">
        <v>734</v>
      </c>
      <c r="S146" s="378">
        <v>12</v>
      </c>
      <c r="T146" s="415">
        <v>61.2</v>
      </c>
      <c r="U146" s="378">
        <v>807</v>
      </c>
      <c r="V146" s="378">
        <v>12</v>
      </c>
      <c r="W146" s="378">
        <v>67.25</v>
      </c>
      <c r="X146" s="378">
        <v>1478</v>
      </c>
      <c r="Y146" s="416">
        <v>22</v>
      </c>
      <c r="Z146" s="20"/>
      <c r="AA146" s="241">
        <v>361000</v>
      </c>
      <c r="AB146" s="417">
        <v>72</v>
      </c>
      <c r="AC146" s="417">
        <v>74.666666666666671</v>
      </c>
      <c r="AD146" s="20">
        <v>59</v>
      </c>
      <c r="AE146" s="20">
        <v>7</v>
      </c>
      <c r="AF146" s="20">
        <v>504</v>
      </c>
    </row>
    <row r="147" spans="1:99" x14ac:dyDescent="0.3">
      <c r="A147" s="199" t="s">
        <v>1218</v>
      </c>
      <c r="B147" s="199" t="s">
        <v>26</v>
      </c>
      <c r="C147" s="199" t="s">
        <v>26</v>
      </c>
      <c r="D147" s="441" t="s">
        <v>1998</v>
      </c>
      <c r="E147" s="441" t="s">
        <v>38</v>
      </c>
      <c r="F147" s="441" t="s">
        <v>38</v>
      </c>
      <c r="G147" s="441" t="s">
        <v>1998</v>
      </c>
      <c r="H147" s="245">
        <v>117300</v>
      </c>
      <c r="I147" s="246">
        <v>161</v>
      </c>
      <c r="J147" s="246">
        <v>4</v>
      </c>
      <c r="K147" s="442">
        <v>40.25</v>
      </c>
      <c r="L147" s="322">
        <v>161</v>
      </c>
      <c r="M147" s="246">
        <v>4</v>
      </c>
      <c r="N147" s="246">
        <v>40.25</v>
      </c>
      <c r="O147" s="246">
        <v>199</v>
      </c>
      <c r="P147" s="246">
        <v>4</v>
      </c>
      <c r="Q147" s="246">
        <v>49.8</v>
      </c>
      <c r="R147" s="443">
        <v>16</v>
      </c>
      <c r="S147" s="444">
        <v>1</v>
      </c>
      <c r="T147" s="445">
        <v>16</v>
      </c>
      <c r="U147" s="444">
        <v>0</v>
      </c>
      <c r="V147" s="444">
        <v>0</v>
      </c>
      <c r="W147" s="444">
        <v>0</v>
      </c>
      <c r="X147" s="444">
        <v>0</v>
      </c>
      <c r="Y147" s="446">
        <v>0</v>
      </c>
      <c r="Z147" s="301"/>
      <c r="AA147" s="245">
        <v>178200</v>
      </c>
      <c r="AB147" s="442">
        <v>34.200000000000003</v>
      </c>
      <c r="AC147" s="442">
        <v>34</v>
      </c>
      <c r="AD147" s="246">
        <v>30</v>
      </c>
      <c r="AE147" s="246">
        <v>5</v>
      </c>
      <c r="AF147" s="246">
        <v>171</v>
      </c>
    </row>
    <row r="148" spans="1:99" x14ac:dyDescent="0.3">
      <c r="A148" s="21" t="s">
        <v>1658</v>
      </c>
      <c r="B148" s="437" t="s">
        <v>23</v>
      </c>
      <c r="C148" s="21" t="s">
        <v>22</v>
      </c>
      <c r="D148" s="299" t="s">
        <v>38</v>
      </c>
      <c r="E148" s="299" t="s">
        <v>1972</v>
      </c>
      <c r="F148" s="299" t="s">
        <v>1972</v>
      </c>
      <c r="G148" s="299" t="s">
        <v>1998</v>
      </c>
      <c r="H148" s="241">
        <v>348800</v>
      </c>
      <c r="I148" s="20">
        <v>1077</v>
      </c>
      <c r="J148" s="20">
        <v>17</v>
      </c>
      <c r="K148" s="417">
        <v>63.352941176470587</v>
      </c>
      <c r="L148" s="243">
        <v>1077</v>
      </c>
      <c r="M148" s="20">
        <v>17</v>
      </c>
      <c r="N148" s="20">
        <v>63.352941176470587</v>
      </c>
      <c r="O148" s="20">
        <v>0</v>
      </c>
      <c r="P148" s="20">
        <v>0</v>
      </c>
      <c r="Q148" s="20">
        <v>0</v>
      </c>
      <c r="R148" s="414">
        <v>0</v>
      </c>
      <c r="S148" s="378">
        <v>0</v>
      </c>
      <c r="T148" s="415">
        <v>0</v>
      </c>
      <c r="U148" s="378">
        <v>0</v>
      </c>
      <c r="V148" s="378">
        <v>0</v>
      </c>
      <c r="W148" s="378">
        <v>0</v>
      </c>
      <c r="X148" s="378">
        <v>0</v>
      </c>
      <c r="Y148" s="416">
        <v>0</v>
      </c>
      <c r="Z148" s="298"/>
      <c r="AA148" s="241">
        <v>399800</v>
      </c>
      <c r="AB148" s="417">
        <v>85.375</v>
      </c>
      <c r="AC148" s="417">
        <v>79</v>
      </c>
      <c r="AD148" s="20">
        <v>34</v>
      </c>
      <c r="AE148" s="20">
        <v>8</v>
      </c>
      <c r="AF148" s="20">
        <v>683</v>
      </c>
    </row>
    <row r="149" spans="1:99" x14ac:dyDescent="0.3">
      <c r="A149" s="21" t="s">
        <v>1219</v>
      </c>
      <c r="B149" s="21" t="s">
        <v>14</v>
      </c>
      <c r="C149" s="21" t="s">
        <v>14</v>
      </c>
      <c r="D149" s="299" t="s">
        <v>1998</v>
      </c>
      <c r="E149" s="435" t="s">
        <v>1972</v>
      </c>
      <c r="F149" s="299" t="s">
        <v>1972</v>
      </c>
      <c r="G149" s="299" t="s">
        <v>1998</v>
      </c>
      <c r="H149" s="241">
        <v>330900</v>
      </c>
      <c r="I149" s="20">
        <v>1262</v>
      </c>
      <c r="J149" s="20">
        <v>21</v>
      </c>
      <c r="K149" s="417">
        <v>60.095238095238095</v>
      </c>
      <c r="L149" s="243">
        <v>1262</v>
      </c>
      <c r="M149" s="20">
        <v>21</v>
      </c>
      <c r="N149" s="20">
        <v>60.095238095238095</v>
      </c>
      <c r="O149" s="20">
        <v>1389</v>
      </c>
      <c r="P149" s="20">
        <v>20</v>
      </c>
      <c r="Q149" s="20">
        <v>69.5</v>
      </c>
      <c r="R149" s="414">
        <v>1005</v>
      </c>
      <c r="S149" s="378">
        <v>16</v>
      </c>
      <c r="T149" s="415">
        <v>62.8</v>
      </c>
      <c r="U149" s="378">
        <v>1196</v>
      </c>
      <c r="V149" s="378">
        <v>17</v>
      </c>
      <c r="W149" s="378">
        <v>70.349999999999994</v>
      </c>
      <c r="X149" s="378">
        <v>1541</v>
      </c>
      <c r="Y149" s="416">
        <v>22</v>
      </c>
      <c r="Z149" s="298"/>
      <c r="AA149" s="241">
        <v>323900</v>
      </c>
      <c r="AB149" s="417">
        <v>62.25</v>
      </c>
      <c r="AC149" s="417">
        <v>72</v>
      </c>
      <c r="AD149" s="20">
        <v>6</v>
      </c>
      <c r="AE149" s="20">
        <v>8</v>
      </c>
      <c r="AF149" s="20">
        <v>498</v>
      </c>
    </row>
    <row r="150" spans="1:99" x14ac:dyDescent="0.3">
      <c r="A150" s="199" t="s">
        <v>1908</v>
      </c>
      <c r="B150" s="199" t="s">
        <v>41</v>
      </c>
      <c r="C150" s="199" t="s">
        <v>1020</v>
      </c>
      <c r="D150" s="441" t="s">
        <v>1020</v>
      </c>
      <c r="E150" s="441" t="s">
        <v>1972</v>
      </c>
      <c r="F150" s="441" t="s">
        <v>1020</v>
      </c>
      <c r="G150" s="441" t="s">
        <v>1020</v>
      </c>
      <c r="H150" s="245">
        <v>117300</v>
      </c>
      <c r="I150" s="246" t="s">
        <v>1020</v>
      </c>
      <c r="J150" s="246" t="s">
        <v>1020</v>
      </c>
      <c r="K150" s="442" t="s">
        <v>1020</v>
      </c>
      <c r="L150" s="322" t="s">
        <v>1020</v>
      </c>
      <c r="M150" s="246" t="s">
        <v>1020</v>
      </c>
      <c r="N150" s="246" t="s">
        <v>1020</v>
      </c>
      <c r="O150" s="246" t="s">
        <v>1020</v>
      </c>
      <c r="P150" s="246" t="s">
        <v>1020</v>
      </c>
      <c r="Q150" s="246" t="s">
        <v>1020</v>
      </c>
      <c r="R150" s="443" t="s">
        <v>1020</v>
      </c>
      <c r="S150" s="444" t="s">
        <v>1020</v>
      </c>
      <c r="T150" s="445" t="s">
        <v>1020</v>
      </c>
      <c r="U150" s="444" t="s">
        <v>1020</v>
      </c>
      <c r="V150" s="444" t="s">
        <v>1020</v>
      </c>
      <c r="W150" s="444" t="s">
        <v>1020</v>
      </c>
      <c r="X150" s="444" t="s">
        <v>1020</v>
      </c>
      <c r="Y150" s="446" t="s">
        <v>1020</v>
      </c>
      <c r="Z150" s="246"/>
      <c r="AA150" s="245">
        <v>117300</v>
      </c>
      <c r="AB150" s="442">
        <v>0</v>
      </c>
      <c r="AC150" s="442">
        <v>0</v>
      </c>
      <c r="AD150" s="246">
        <v>22</v>
      </c>
      <c r="AE150" s="246">
        <v>0</v>
      </c>
      <c r="AF150" s="246">
        <v>0</v>
      </c>
    </row>
    <row r="151" spans="1:99" s="380" customFormat="1" x14ac:dyDescent="0.3">
      <c r="A151" s="199" t="s">
        <v>1660</v>
      </c>
      <c r="B151" s="199" t="s">
        <v>21</v>
      </c>
      <c r="C151" s="199" t="s">
        <v>21</v>
      </c>
      <c r="D151" s="441" t="s">
        <v>1998</v>
      </c>
      <c r="E151" s="441" t="s">
        <v>1972</v>
      </c>
      <c r="F151" s="441" t="s">
        <v>1972</v>
      </c>
      <c r="G151" s="441" t="s">
        <v>1998</v>
      </c>
      <c r="H151" s="245">
        <v>123900</v>
      </c>
      <c r="I151" s="246">
        <v>0</v>
      </c>
      <c r="J151" s="246">
        <v>0</v>
      </c>
      <c r="K151" s="442" t="s">
        <v>1020</v>
      </c>
      <c r="L151" s="322">
        <v>0</v>
      </c>
      <c r="M151" s="246">
        <v>0</v>
      </c>
      <c r="N151" s="246">
        <v>0</v>
      </c>
      <c r="O151" s="246">
        <v>0</v>
      </c>
      <c r="P151" s="246">
        <v>0</v>
      </c>
      <c r="Q151" s="246">
        <v>0</v>
      </c>
      <c r="R151" s="443">
        <v>0</v>
      </c>
      <c r="S151" s="444">
        <v>0</v>
      </c>
      <c r="T151" s="445">
        <v>0</v>
      </c>
      <c r="U151" s="444">
        <v>0</v>
      </c>
      <c r="V151" s="444">
        <v>0</v>
      </c>
      <c r="W151" s="444">
        <v>0</v>
      </c>
      <c r="X151" s="444">
        <v>0</v>
      </c>
      <c r="Y151" s="446">
        <v>0</v>
      </c>
      <c r="Z151" s="372"/>
      <c r="AA151" s="245">
        <v>123900</v>
      </c>
      <c r="AB151" s="442">
        <v>0</v>
      </c>
      <c r="AC151" s="442">
        <v>0</v>
      </c>
      <c r="AD151" s="246">
        <v>23</v>
      </c>
      <c r="AE151" s="246">
        <v>0</v>
      </c>
      <c r="AF151" s="246">
        <v>0</v>
      </c>
      <c r="AG151"/>
      <c r="AH151"/>
      <c r="AI151" s="394"/>
      <c r="AJ151" s="394"/>
      <c r="AK151" s="394"/>
      <c r="AL151" s="2"/>
      <c r="AM151" s="2"/>
      <c r="AN151"/>
      <c r="AO151"/>
      <c r="AP151" s="394"/>
      <c r="AQ151" s="394"/>
      <c r="AR151" s="175"/>
      <c r="AS151" s="2"/>
      <c r="AT151" s="2"/>
      <c r="AU151"/>
      <c r="AV151" s="2"/>
      <c r="AW151" s="2"/>
      <c r="AX151" s="2"/>
      <c r="AY151" s="2"/>
      <c r="AZ151" s="2"/>
      <c r="BA151" s="2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</row>
    <row r="152" spans="1:99" s="380" customFormat="1" x14ac:dyDescent="0.3">
      <c r="A152" s="199" t="s">
        <v>1909</v>
      </c>
      <c r="B152" s="199" t="s">
        <v>17</v>
      </c>
      <c r="C152" s="199" t="s">
        <v>1020</v>
      </c>
      <c r="D152" s="441" t="s">
        <v>1020</v>
      </c>
      <c r="E152" s="441" t="s">
        <v>1972</v>
      </c>
      <c r="F152" s="441" t="s">
        <v>1020</v>
      </c>
      <c r="G152" s="441" t="s">
        <v>1020</v>
      </c>
      <c r="H152" s="245">
        <v>184400</v>
      </c>
      <c r="I152" s="246" t="s">
        <v>1020</v>
      </c>
      <c r="J152" s="246" t="s">
        <v>1020</v>
      </c>
      <c r="K152" s="442" t="s">
        <v>1020</v>
      </c>
      <c r="L152" s="322" t="s">
        <v>1020</v>
      </c>
      <c r="M152" s="246" t="s">
        <v>1020</v>
      </c>
      <c r="N152" s="246" t="s">
        <v>1020</v>
      </c>
      <c r="O152" s="246" t="s">
        <v>1020</v>
      </c>
      <c r="P152" s="246" t="s">
        <v>1020</v>
      </c>
      <c r="Q152" s="246" t="s">
        <v>1020</v>
      </c>
      <c r="R152" s="443" t="s">
        <v>1020</v>
      </c>
      <c r="S152" s="444" t="s">
        <v>1020</v>
      </c>
      <c r="T152" s="445" t="s">
        <v>1020</v>
      </c>
      <c r="U152" s="444" t="s">
        <v>1020</v>
      </c>
      <c r="V152" s="444" t="s">
        <v>1020</v>
      </c>
      <c r="W152" s="444" t="s">
        <v>1020</v>
      </c>
      <c r="X152" s="444" t="s">
        <v>1020</v>
      </c>
      <c r="Y152" s="446" t="s">
        <v>1020</v>
      </c>
      <c r="Z152" s="199"/>
      <c r="AA152" s="245">
        <v>178800</v>
      </c>
      <c r="AB152" s="442">
        <v>36.200000000000003</v>
      </c>
      <c r="AC152" s="442">
        <v>34.666666666666664</v>
      </c>
      <c r="AD152" s="246">
        <v>40</v>
      </c>
      <c r="AE152" s="246">
        <v>5</v>
      </c>
      <c r="AF152" s="246">
        <v>181</v>
      </c>
      <c r="AG152"/>
      <c r="AH152"/>
      <c r="AI152" s="394"/>
      <c r="AJ152" s="394"/>
      <c r="AK152" s="394"/>
      <c r="AL152" s="2"/>
      <c r="AM152" s="2"/>
      <c r="AN152"/>
      <c r="AO152"/>
      <c r="AP152" s="394"/>
      <c r="AQ152" s="394"/>
      <c r="AR152" s="175"/>
      <c r="AS152" s="2"/>
      <c r="AT152" s="2"/>
      <c r="AU152"/>
      <c r="AV152" s="2"/>
      <c r="AW152" s="2"/>
      <c r="AX152" s="2"/>
      <c r="AY152" s="2"/>
      <c r="AZ152" s="2"/>
      <c r="BA152" s="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</row>
    <row r="153" spans="1:99" s="380" customFormat="1" x14ac:dyDescent="0.3">
      <c r="A153" s="199" t="s">
        <v>1661</v>
      </c>
      <c r="B153" s="199" t="s">
        <v>23</v>
      </c>
      <c r="C153" s="199" t="s">
        <v>23</v>
      </c>
      <c r="D153" s="441" t="s">
        <v>1998</v>
      </c>
      <c r="E153" s="435" t="s">
        <v>1972</v>
      </c>
      <c r="F153" s="441" t="s">
        <v>10</v>
      </c>
      <c r="G153" s="441" t="s">
        <v>38</v>
      </c>
      <c r="H153" s="245">
        <v>123900</v>
      </c>
      <c r="I153" s="246">
        <v>0</v>
      </c>
      <c r="J153" s="246">
        <v>0</v>
      </c>
      <c r="K153" s="442" t="s">
        <v>1020</v>
      </c>
      <c r="L153" s="322">
        <v>0</v>
      </c>
      <c r="M153" s="246">
        <v>0</v>
      </c>
      <c r="N153" s="246">
        <v>0</v>
      </c>
      <c r="O153" s="246">
        <v>0</v>
      </c>
      <c r="P153" s="246">
        <v>0</v>
      </c>
      <c r="Q153" s="246">
        <v>0</v>
      </c>
      <c r="R153" s="443">
        <v>0</v>
      </c>
      <c r="S153" s="444">
        <v>0</v>
      </c>
      <c r="T153" s="445">
        <v>0</v>
      </c>
      <c r="U153" s="444">
        <v>0</v>
      </c>
      <c r="V153" s="444">
        <v>0</v>
      </c>
      <c r="W153" s="444">
        <v>0</v>
      </c>
      <c r="X153" s="444">
        <v>0</v>
      </c>
      <c r="Y153" s="446">
        <v>0</v>
      </c>
      <c r="Z153" s="372"/>
      <c r="AA153" s="245">
        <v>123900</v>
      </c>
      <c r="AB153" s="442">
        <v>0</v>
      </c>
      <c r="AC153" s="442">
        <v>0</v>
      </c>
      <c r="AD153" s="246">
        <v>23</v>
      </c>
      <c r="AE153" s="246">
        <v>0</v>
      </c>
      <c r="AF153" s="246">
        <v>0</v>
      </c>
      <c r="AG153"/>
      <c r="AH153"/>
      <c r="AI153" s="394"/>
      <c r="AJ153" s="394"/>
      <c r="AK153" s="394"/>
      <c r="AL153" s="2"/>
      <c r="AM153" s="2"/>
      <c r="AN153"/>
      <c r="AO153"/>
      <c r="AP153" s="394"/>
      <c r="AQ153" s="394"/>
      <c r="AR153" s="175"/>
      <c r="AS153" s="2"/>
      <c r="AT153" s="2"/>
      <c r="AU153"/>
      <c r="AV153" s="2"/>
      <c r="AW153" s="2"/>
      <c r="AX153" s="2"/>
      <c r="AY153" s="2"/>
      <c r="AZ153" s="2"/>
      <c r="BA153" s="2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</row>
    <row r="154" spans="1:99" s="380" customFormat="1" x14ac:dyDescent="0.3">
      <c r="A154" s="21" t="s">
        <v>1230</v>
      </c>
      <c r="B154" s="437" t="s">
        <v>16</v>
      </c>
      <c r="C154" s="21" t="s">
        <v>21</v>
      </c>
      <c r="D154" s="299" t="s">
        <v>38</v>
      </c>
      <c r="E154" s="299" t="s">
        <v>1973</v>
      </c>
      <c r="F154" s="299" t="s">
        <v>1973</v>
      </c>
      <c r="G154" s="299" t="s">
        <v>1998</v>
      </c>
      <c r="H154" s="241">
        <v>465500</v>
      </c>
      <c r="I154" s="20">
        <v>1691</v>
      </c>
      <c r="J154" s="20">
        <v>20</v>
      </c>
      <c r="K154" s="417">
        <v>84.55</v>
      </c>
      <c r="L154" s="243">
        <v>1691</v>
      </c>
      <c r="M154" s="20">
        <v>20</v>
      </c>
      <c r="N154" s="20">
        <v>84.55</v>
      </c>
      <c r="O154" s="20">
        <v>1504</v>
      </c>
      <c r="P154" s="20">
        <v>21</v>
      </c>
      <c r="Q154" s="20">
        <v>71.599999999999994</v>
      </c>
      <c r="R154" s="414">
        <v>349</v>
      </c>
      <c r="S154" s="378">
        <v>6</v>
      </c>
      <c r="T154" s="415">
        <v>58.2</v>
      </c>
      <c r="U154" s="378">
        <v>0</v>
      </c>
      <c r="V154" s="378">
        <v>0</v>
      </c>
      <c r="W154" s="378">
        <v>0</v>
      </c>
      <c r="X154" s="378">
        <v>0</v>
      </c>
      <c r="Y154" s="416">
        <v>0</v>
      </c>
      <c r="Z154" s="21"/>
      <c r="AA154" s="241">
        <v>452700</v>
      </c>
      <c r="AB154" s="417">
        <v>84.875</v>
      </c>
      <c r="AC154" s="417">
        <v>86</v>
      </c>
      <c r="AD154" s="20">
        <v>65</v>
      </c>
      <c r="AE154" s="20">
        <v>8</v>
      </c>
      <c r="AF154" s="20">
        <v>679</v>
      </c>
      <c r="AG154"/>
      <c r="AH154"/>
      <c r="AI154" s="394"/>
      <c r="AJ154" s="394"/>
      <c r="AK154" s="394"/>
      <c r="AL154" s="2"/>
      <c r="AM154" s="2"/>
      <c r="AN154"/>
      <c r="AO154"/>
      <c r="AP154" s="394"/>
      <c r="AQ154" s="394"/>
      <c r="AR154" s="175"/>
      <c r="AS154" s="2"/>
      <c r="AT154" s="2"/>
      <c r="AU154"/>
      <c r="AV154" s="2"/>
      <c r="AW154" s="2"/>
      <c r="AX154" s="2"/>
      <c r="AY154" s="2"/>
      <c r="AZ154" s="2"/>
      <c r="BA154" s="2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</row>
    <row r="155" spans="1:99" s="380" customFormat="1" x14ac:dyDescent="0.3">
      <c r="A155" s="199" t="s">
        <v>1911</v>
      </c>
      <c r="B155" s="199" t="s">
        <v>21</v>
      </c>
      <c r="C155" s="199" t="s">
        <v>1020</v>
      </c>
      <c r="D155" s="441" t="s">
        <v>1020</v>
      </c>
      <c r="E155" s="441" t="s">
        <v>38</v>
      </c>
      <c r="F155" s="441" t="s">
        <v>1020</v>
      </c>
      <c r="G155" s="441" t="s">
        <v>1020</v>
      </c>
      <c r="H155" s="245">
        <v>144300</v>
      </c>
      <c r="I155" s="246" t="s">
        <v>1020</v>
      </c>
      <c r="J155" s="246" t="s">
        <v>1020</v>
      </c>
      <c r="K155" s="442" t="s">
        <v>1020</v>
      </c>
      <c r="L155" s="322" t="s">
        <v>1020</v>
      </c>
      <c r="M155" s="246" t="s">
        <v>1020</v>
      </c>
      <c r="N155" s="246" t="s">
        <v>1020</v>
      </c>
      <c r="O155" s="246" t="s">
        <v>1020</v>
      </c>
      <c r="P155" s="246" t="s">
        <v>1020</v>
      </c>
      <c r="Q155" s="246" t="s">
        <v>1020</v>
      </c>
      <c r="R155" s="443" t="s">
        <v>1020</v>
      </c>
      <c r="S155" s="444" t="s">
        <v>1020</v>
      </c>
      <c r="T155" s="445" t="s">
        <v>1020</v>
      </c>
      <c r="U155" s="444" t="s">
        <v>1020</v>
      </c>
      <c r="V155" s="444" t="s">
        <v>1020</v>
      </c>
      <c r="W155" s="444" t="s">
        <v>1020</v>
      </c>
      <c r="X155" s="444" t="s">
        <v>1020</v>
      </c>
      <c r="Y155" s="446" t="s">
        <v>1020</v>
      </c>
      <c r="Z155" s="199"/>
      <c r="AA155" s="245">
        <v>144300</v>
      </c>
      <c r="AB155" s="442">
        <v>0</v>
      </c>
      <c r="AC155" s="442">
        <v>0</v>
      </c>
      <c r="AD155" s="246">
        <v>27</v>
      </c>
      <c r="AE155" s="246">
        <v>0</v>
      </c>
      <c r="AF155" s="246">
        <v>0</v>
      </c>
      <c r="AG155"/>
      <c r="AH155"/>
      <c r="AI155" s="394"/>
      <c r="AJ155" s="394"/>
      <c r="AK155" s="394"/>
      <c r="AL155" s="2"/>
      <c r="AM155" s="2"/>
      <c r="AN155"/>
      <c r="AO155"/>
      <c r="AP155" s="394"/>
      <c r="AQ155" s="394"/>
      <c r="AR155" s="175"/>
      <c r="AS155" s="2"/>
      <c r="AT155" s="2"/>
      <c r="AU155"/>
      <c r="AV155" s="2"/>
      <c r="AW155" s="2"/>
      <c r="AX155" s="2"/>
      <c r="AY155" s="2"/>
      <c r="AZ155" s="2"/>
      <c r="BA155" s="2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</row>
    <row r="156" spans="1:99" s="380" customFormat="1" x14ac:dyDescent="0.3">
      <c r="A156" s="21" t="s">
        <v>1528</v>
      </c>
      <c r="B156" s="21" t="s">
        <v>17</v>
      </c>
      <c r="C156" s="21" t="s">
        <v>17</v>
      </c>
      <c r="D156" s="299" t="s">
        <v>1998</v>
      </c>
      <c r="E156" s="299" t="s">
        <v>38</v>
      </c>
      <c r="F156" s="299" t="s">
        <v>38</v>
      </c>
      <c r="G156" s="299" t="s">
        <v>1998</v>
      </c>
      <c r="H156" s="241">
        <v>301300</v>
      </c>
      <c r="I156" s="20">
        <v>342</v>
      </c>
      <c r="J156" s="20">
        <v>5</v>
      </c>
      <c r="K156" s="417">
        <v>68.400000000000006</v>
      </c>
      <c r="L156" s="243">
        <v>342</v>
      </c>
      <c r="M156" s="20">
        <v>5</v>
      </c>
      <c r="N156" s="20">
        <v>68.400000000000006</v>
      </c>
      <c r="O156" s="20">
        <v>104</v>
      </c>
      <c r="P156" s="20">
        <v>4</v>
      </c>
      <c r="Q156" s="20">
        <v>26</v>
      </c>
      <c r="R156" s="414">
        <v>0</v>
      </c>
      <c r="S156" s="378">
        <v>0</v>
      </c>
      <c r="T156" s="415">
        <v>0</v>
      </c>
      <c r="U156" s="378">
        <v>0</v>
      </c>
      <c r="V156" s="378">
        <v>0</v>
      </c>
      <c r="W156" s="378">
        <v>0</v>
      </c>
      <c r="X156" s="378">
        <v>0</v>
      </c>
      <c r="Y156" s="416">
        <v>0</v>
      </c>
      <c r="Z156" s="20"/>
      <c r="AA156" s="241">
        <v>304800</v>
      </c>
      <c r="AB156" s="417">
        <v>56.5</v>
      </c>
      <c r="AC156" s="417">
        <v>60</v>
      </c>
      <c r="AD156" s="20">
        <v>78</v>
      </c>
      <c r="AE156" s="20">
        <v>4</v>
      </c>
      <c r="AF156" s="20">
        <v>226</v>
      </c>
      <c r="AG156"/>
      <c r="AH156"/>
      <c r="AI156" s="394"/>
      <c r="AJ156" s="394"/>
      <c r="AK156" s="394"/>
      <c r="AL156" s="2"/>
      <c r="AM156" s="2"/>
      <c r="AN156"/>
      <c r="AO156"/>
      <c r="AP156" s="394"/>
      <c r="AQ156" s="394"/>
      <c r="AR156" s="175"/>
      <c r="AS156" s="2"/>
      <c r="AT156" s="2"/>
      <c r="AU156"/>
      <c r="AV156" s="2"/>
      <c r="AW156" s="2"/>
      <c r="AX156" s="2"/>
      <c r="AY156" s="2"/>
      <c r="AZ156" s="2"/>
      <c r="BA156" s="2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</row>
    <row r="157" spans="1:99" s="380" customFormat="1" x14ac:dyDescent="0.3">
      <c r="A157" s="21" t="s">
        <v>1232</v>
      </c>
      <c r="B157" s="21" t="s">
        <v>20</v>
      </c>
      <c r="C157" s="21" t="s">
        <v>20</v>
      </c>
      <c r="D157" s="299" t="s">
        <v>1998</v>
      </c>
      <c r="E157" s="435" t="s">
        <v>1974</v>
      </c>
      <c r="F157" s="299" t="s">
        <v>38</v>
      </c>
      <c r="G157" s="299" t="s">
        <v>38</v>
      </c>
      <c r="H157" s="241">
        <v>211400</v>
      </c>
      <c r="I157" s="20">
        <v>144</v>
      </c>
      <c r="J157" s="20">
        <v>3</v>
      </c>
      <c r="K157" s="417">
        <v>48</v>
      </c>
      <c r="L157" s="243">
        <v>144</v>
      </c>
      <c r="M157" s="20">
        <v>3</v>
      </c>
      <c r="N157" s="20">
        <v>48</v>
      </c>
      <c r="O157" s="20">
        <v>140</v>
      </c>
      <c r="P157" s="20">
        <v>4</v>
      </c>
      <c r="Q157" s="20">
        <v>35</v>
      </c>
      <c r="R157" s="414">
        <v>0</v>
      </c>
      <c r="S157" s="378">
        <v>0</v>
      </c>
      <c r="T157" s="415">
        <v>0</v>
      </c>
      <c r="U157" s="378">
        <v>0</v>
      </c>
      <c r="V157" s="378">
        <v>0</v>
      </c>
      <c r="W157" s="378">
        <v>0</v>
      </c>
      <c r="X157" s="378">
        <v>0</v>
      </c>
      <c r="Y157" s="416">
        <v>0</v>
      </c>
      <c r="Z157" s="20"/>
      <c r="AA157" s="241">
        <v>211400</v>
      </c>
      <c r="AB157" s="417">
        <v>0</v>
      </c>
      <c r="AC157" s="417">
        <v>0</v>
      </c>
      <c r="AD157" s="20">
        <v>40</v>
      </c>
      <c r="AE157" s="20">
        <v>0</v>
      </c>
      <c r="AF157" s="20">
        <v>0</v>
      </c>
      <c r="AG157"/>
      <c r="AH157"/>
      <c r="AI157" s="394"/>
      <c r="AJ157" s="394"/>
      <c r="AK157" s="394"/>
      <c r="AL157" s="2"/>
      <c r="AM157" s="2"/>
      <c r="AN157"/>
      <c r="AO157"/>
      <c r="AP157" s="394"/>
      <c r="AQ157" s="394"/>
      <c r="AR157" s="175"/>
      <c r="AS157" s="2"/>
      <c r="AT157" s="2"/>
      <c r="AU157"/>
      <c r="AV157" s="2"/>
      <c r="AW157" s="2"/>
      <c r="AX157" s="2"/>
      <c r="AY157" s="2"/>
      <c r="AZ157" s="2"/>
      <c r="BA157" s="2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</row>
    <row r="158" spans="1:99" x14ac:dyDescent="0.3">
      <c r="A158" s="21" t="s">
        <v>1234</v>
      </c>
      <c r="B158" s="21" t="s">
        <v>3</v>
      </c>
      <c r="C158" s="21" t="s">
        <v>3</v>
      </c>
      <c r="D158" s="299" t="s">
        <v>1998</v>
      </c>
      <c r="E158" s="435" t="s">
        <v>1974</v>
      </c>
      <c r="F158" s="299" t="s">
        <v>38</v>
      </c>
      <c r="G158" s="299" t="s">
        <v>38</v>
      </c>
      <c r="H158" s="241">
        <v>298700</v>
      </c>
      <c r="I158" s="20">
        <v>422</v>
      </c>
      <c r="J158" s="20">
        <v>7</v>
      </c>
      <c r="K158" s="417">
        <v>60.285714285714285</v>
      </c>
      <c r="L158" s="243">
        <v>422</v>
      </c>
      <c r="M158" s="20">
        <v>7</v>
      </c>
      <c r="N158" s="20">
        <v>60.285714285714285</v>
      </c>
      <c r="O158" s="20">
        <v>1128</v>
      </c>
      <c r="P158" s="20">
        <v>20</v>
      </c>
      <c r="Q158" s="20">
        <v>56.4</v>
      </c>
      <c r="R158" s="414">
        <v>1335</v>
      </c>
      <c r="S158" s="378">
        <v>16</v>
      </c>
      <c r="T158" s="415">
        <v>83.4</v>
      </c>
      <c r="U158" s="378">
        <v>1603</v>
      </c>
      <c r="V158" s="378">
        <v>19</v>
      </c>
      <c r="W158" s="378">
        <v>84.37</v>
      </c>
      <c r="X158" s="378">
        <v>1887</v>
      </c>
      <c r="Y158" s="416">
        <v>22</v>
      </c>
      <c r="Z158" s="20"/>
      <c r="AA158" s="241">
        <v>419800</v>
      </c>
      <c r="AB158" s="417">
        <v>76.428571428571431</v>
      </c>
      <c r="AC158" s="417">
        <v>86.333333333333329</v>
      </c>
      <c r="AD158" s="20">
        <v>62</v>
      </c>
      <c r="AE158" s="20">
        <v>7</v>
      </c>
      <c r="AF158" s="20">
        <v>535</v>
      </c>
    </row>
    <row r="159" spans="1:99" x14ac:dyDescent="0.3">
      <c r="A159" s="21" t="s">
        <v>1744</v>
      </c>
      <c r="B159" s="21" t="s">
        <v>14</v>
      </c>
      <c r="C159" s="21" t="s">
        <v>14</v>
      </c>
      <c r="D159" s="299" t="s">
        <v>1998</v>
      </c>
      <c r="E159" s="299" t="s">
        <v>38</v>
      </c>
      <c r="F159" s="299" t="s">
        <v>38</v>
      </c>
      <c r="G159" s="299" t="s">
        <v>1998</v>
      </c>
      <c r="H159" s="241">
        <v>305600</v>
      </c>
      <c r="I159" s="20">
        <v>370</v>
      </c>
      <c r="J159" s="20">
        <v>6</v>
      </c>
      <c r="K159" s="417">
        <v>61.666666666666664</v>
      </c>
      <c r="L159" s="243">
        <v>370</v>
      </c>
      <c r="M159" s="20">
        <v>6</v>
      </c>
      <c r="N159" s="20">
        <v>61.666666666666664</v>
      </c>
      <c r="O159" s="20">
        <v>0</v>
      </c>
      <c r="P159" s="20">
        <v>0</v>
      </c>
      <c r="Q159" s="20">
        <v>0</v>
      </c>
      <c r="R159" s="414">
        <v>0</v>
      </c>
      <c r="S159" s="378">
        <v>0</v>
      </c>
      <c r="T159" s="415">
        <v>0</v>
      </c>
      <c r="U159" s="378">
        <v>0</v>
      </c>
      <c r="V159" s="378">
        <v>0</v>
      </c>
      <c r="W159" s="378">
        <v>0</v>
      </c>
      <c r="X159" s="378">
        <v>0</v>
      </c>
      <c r="Y159" s="416">
        <v>0</v>
      </c>
      <c r="Z159" s="298"/>
      <c r="AA159" s="241">
        <v>281400</v>
      </c>
      <c r="AB159" s="417">
        <v>57.166666666666664</v>
      </c>
      <c r="AC159" s="417">
        <v>39.666666666666664</v>
      </c>
      <c r="AD159" s="20">
        <v>83</v>
      </c>
      <c r="AE159" s="20">
        <v>6</v>
      </c>
      <c r="AF159" s="20">
        <v>343</v>
      </c>
    </row>
    <row r="160" spans="1:99" x14ac:dyDescent="0.3">
      <c r="A160" s="199" t="s">
        <v>1662</v>
      </c>
      <c r="B160" s="199" t="s">
        <v>3</v>
      </c>
      <c r="C160" s="199" t="s">
        <v>3</v>
      </c>
      <c r="D160" s="441" t="s">
        <v>1998</v>
      </c>
      <c r="E160" s="435" t="s">
        <v>38</v>
      </c>
      <c r="F160" s="441" t="s">
        <v>1974</v>
      </c>
      <c r="G160" s="441" t="s">
        <v>38</v>
      </c>
      <c r="H160" s="245">
        <v>123900</v>
      </c>
      <c r="I160" s="246">
        <v>0</v>
      </c>
      <c r="J160" s="246">
        <v>0</v>
      </c>
      <c r="K160" s="442" t="s">
        <v>1020</v>
      </c>
      <c r="L160" s="322">
        <v>0</v>
      </c>
      <c r="M160" s="246">
        <v>0</v>
      </c>
      <c r="N160" s="246">
        <v>0</v>
      </c>
      <c r="O160" s="246">
        <v>0</v>
      </c>
      <c r="P160" s="246">
        <v>0</v>
      </c>
      <c r="Q160" s="246">
        <v>0</v>
      </c>
      <c r="R160" s="443">
        <v>0</v>
      </c>
      <c r="S160" s="444">
        <v>0</v>
      </c>
      <c r="T160" s="445">
        <v>0</v>
      </c>
      <c r="U160" s="444">
        <v>0</v>
      </c>
      <c r="V160" s="444">
        <v>0</v>
      </c>
      <c r="W160" s="444">
        <v>0</v>
      </c>
      <c r="X160" s="444">
        <v>0</v>
      </c>
      <c r="Y160" s="446">
        <v>0</v>
      </c>
      <c r="Z160" s="246"/>
      <c r="AA160" s="245">
        <v>169100</v>
      </c>
      <c r="AB160" s="442">
        <v>36.166666666666664</v>
      </c>
      <c r="AC160" s="442">
        <v>46.666666666666664</v>
      </c>
      <c r="AD160" s="246">
        <v>-11</v>
      </c>
      <c r="AE160" s="246">
        <v>6</v>
      </c>
      <c r="AF160" s="246">
        <v>217</v>
      </c>
    </row>
    <row r="161" spans="1:99" x14ac:dyDescent="0.3">
      <c r="A161" s="21" t="s">
        <v>982</v>
      </c>
      <c r="B161" s="21" t="s">
        <v>15</v>
      </c>
      <c r="C161" s="21" t="s">
        <v>15</v>
      </c>
      <c r="D161" s="299" t="s">
        <v>1998</v>
      </c>
      <c r="E161" s="299" t="s">
        <v>38</v>
      </c>
      <c r="F161" s="299" t="s">
        <v>38</v>
      </c>
      <c r="G161" s="299" t="s">
        <v>1998</v>
      </c>
      <c r="H161" s="241">
        <v>268700</v>
      </c>
      <c r="I161" s="20">
        <v>488</v>
      </c>
      <c r="J161" s="20">
        <v>10</v>
      </c>
      <c r="K161" s="417">
        <v>48.8</v>
      </c>
      <c r="L161" s="243">
        <v>488</v>
      </c>
      <c r="M161" s="20">
        <v>10</v>
      </c>
      <c r="N161" s="20">
        <v>48.8</v>
      </c>
      <c r="O161" s="20">
        <v>776</v>
      </c>
      <c r="P161" s="20">
        <v>16</v>
      </c>
      <c r="Q161" s="20">
        <v>48.5</v>
      </c>
      <c r="R161" s="414">
        <v>0</v>
      </c>
      <c r="S161" s="378">
        <v>0</v>
      </c>
      <c r="T161" s="415">
        <v>0</v>
      </c>
      <c r="U161" s="378">
        <v>0</v>
      </c>
      <c r="V161" s="378">
        <v>0</v>
      </c>
      <c r="W161" s="378">
        <v>0</v>
      </c>
      <c r="X161" s="378">
        <v>0</v>
      </c>
      <c r="Y161" s="416">
        <v>0</v>
      </c>
      <c r="Z161" s="298"/>
      <c r="AA161" s="241">
        <v>251800</v>
      </c>
      <c r="AB161" s="417">
        <v>48.6</v>
      </c>
      <c r="AC161" s="417">
        <v>42</v>
      </c>
      <c r="AD161" s="20">
        <v>65</v>
      </c>
      <c r="AE161" s="20">
        <v>5</v>
      </c>
      <c r="AF161" s="20">
        <v>243</v>
      </c>
    </row>
    <row r="162" spans="1:99" x14ac:dyDescent="0.3">
      <c r="A162" s="21" t="s">
        <v>1914</v>
      </c>
      <c r="B162" s="21" t="s">
        <v>23</v>
      </c>
      <c r="C162" s="21" t="s">
        <v>1020</v>
      </c>
      <c r="D162" s="299" t="s">
        <v>1020</v>
      </c>
      <c r="E162" s="299" t="s">
        <v>1974</v>
      </c>
      <c r="F162" s="299" t="s">
        <v>1020</v>
      </c>
      <c r="G162" s="299" t="s">
        <v>1020</v>
      </c>
      <c r="H162" s="241">
        <v>265500</v>
      </c>
      <c r="I162" s="20" t="s">
        <v>1020</v>
      </c>
      <c r="J162" s="20" t="s">
        <v>1020</v>
      </c>
      <c r="K162" s="417" t="s">
        <v>1020</v>
      </c>
      <c r="L162" s="243" t="s">
        <v>1020</v>
      </c>
      <c r="M162" s="20" t="s">
        <v>1020</v>
      </c>
      <c r="N162" s="20" t="s">
        <v>1020</v>
      </c>
      <c r="O162" s="20" t="s">
        <v>1020</v>
      </c>
      <c r="P162" s="20" t="s">
        <v>1020</v>
      </c>
      <c r="Q162" s="20" t="s">
        <v>1020</v>
      </c>
      <c r="R162" s="414" t="s">
        <v>1020</v>
      </c>
      <c r="S162" s="378" t="s">
        <v>1020</v>
      </c>
      <c r="T162" s="415" t="s">
        <v>1020</v>
      </c>
      <c r="U162" s="378" t="s">
        <v>1020</v>
      </c>
      <c r="V162" s="378" t="s">
        <v>1020</v>
      </c>
      <c r="W162" s="378" t="s">
        <v>1020</v>
      </c>
      <c r="X162" s="378" t="s">
        <v>1020</v>
      </c>
      <c r="Y162" s="416" t="s">
        <v>1020</v>
      </c>
      <c r="Z162" s="280"/>
      <c r="AA162" s="241">
        <v>264100</v>
      </c>
      <c r="AB162" s="417">
        <v>49.666666666666664</v>
      </c>
      <c r="AC162" s="417">
        <v>49.666666666666664</v>
      </c>
      <c r="AD162" s="20">
        <v>76</v>
      </c>
      <c r="AE162" s="20">
        <v>3</v>
      </c>
      <c r="AF162" s="20">
        <v>149</v>
      </c>
    </row>
    <row r="163" spans="1:99" x14ac:dyDescent="0.3">
      <c r="A163" s="21" t="s">
        <v>1240</v>
      </c>
      <c r="B163" s="21" t="s">
        <v>12</v>
      </c>
      <c r="C163" s="21" t="s">
        <v>12</v>
      </c>
      <c r="D163" s="299" t="s">
        <v>1998</v>
      </c>
      <c r="E163" s="435" t="s">
        <v>1972</v>
      </c>
      <c r="F163" s="299" t="s">
        <v>10</v>
      </c>
      <c r="G163" s="299" t="s">
        <v>38</v>
      </c>
      <c r="H163" s="241">
        <v>548600</v>
      </c>
      <c r="I163" s="20">
        <v>2192</v>
      </c>
      <c r="J163" s="20">
        <v>22</v>
      </c>
      <c r="K163" s="417">
        <v>99.63636363636364</v>
      </c>
      <c r="L163" s="243">
        <v>2192</v>
      </c>
      <c r="M163" s="20">
        <v>22</v>
      </c>
      <c r="N163" s="20">
        <v>99.63636363636364</v>
      </c>
      <c r="O163" s="20">
        <v>2265</v>
      </c>
      <c r="P163" s="20">
        <v>22</v>
      </c>
      <c r="Q163" s="20">
        <v>103</v>
      </c>
      <c r="R163" s="414">
        <v>1299</v>
      </c>
      <c r="S163" s="378">
        <v>16</v>
      </c>
      <c r="T163" s="415">
        <v>81.2</v>
      </c>
      <c r="U163" s="378">
        <v>140</v>
      </c>
      <c r="V163" s="378">
        <v>2</v>
      </c>
      <c r="W163" s="378">
        <v>70</v>
      </c>
      <c r="X163" s="378">
        <v>120</v>
      </c>
      <c r="Y163" s="416">
        <v>2</v>
      </c>
      <c r="Z163" s="203"/>
      <c r="AA163" s="241">
        <v>372200</v>
      </c>
      <c r="AB163" s="417">
        <v>68.25</v>
      </c>
      <c r="AC163" s="417">
        <v>48.666666666666664</v>
      </c>
      <c r="AD163" s="20">
        <v>114</v>
      </c>
      <c r="AE163" s="20">
        <v>8</v>
      </c>
      <c r="AF163" s="20">
        <v>546</v>
      </c>
    </row>
    <row r="164" spans="1:99" x14ac:dyDescent="0.3">
      <c r="A164" s="199" t="s">
        <v>1915</v>
      </c>
      <c r="B164" s="199" t="s">
        <v>41</v>
      </c>
      <c r="C164" s="199" t="s">
        <v>1020</v>
      </c>
      <c r="D164" s="441" t="s">
        <v>1020</v>
      </c>
      <c r="E164" s="441" t="s">
        <v>1973</v>
      </c>
      <c r="F164" s="441" t="s">
        <v>1020</v>
      </c>
      <c r="G164" s="441" t="s">
        <v>1020</v>
      </c>
      <c r="H164" s="245">
        <v>117300</v>
      </c>
      <c r="I164" s="246" t="s">
        <v>1020</v>
      </c>
      <c r="J164" s="246" t="s">
        <v>1020</v>
      </c>
      <c r="K164" s="442" t="s">
        <v>1020</v>
      </c>
      <c r="L164" s="322" t="s">
        <v>1020</v>
      </c>
      <c r="M164" s="246" t="s">
        <v>1020</v>
      </c>
      <c r="N164" s="246" t="s">
        <v>1020</v>
      </c>
      <c r="O164" s="246" t="s">
        <v>1020</v>
      </c>
      <c r="P164" s="246" t="s">
        <v>1020</v>
      </c>
      <c r="Q164" s="246" t="s">
        <v>1020</v>
      </c>
      <c r="R164" s="443" t="s">
        <v>1020</v>
      </c>
      <c r="S164" s="444" t="s">
        <v>1020</v>
      </c>
      <c r="T164" s="445" t="s">
        <v>1020</v>
      </c>
      <c r="U164" s="444" t="s">
        <v>1020</v>
      </c>
      <c r="V164" s="444" t="s">
        <v>1020</v>
      </c>
      <c r="W164" s="444" t="s">
        <v>1020</v>
      </c>
      <c r="X164" s="444" t="s">
        <v>1020</v>
      </c>
      <c r="Y164" s="446" t="s">
        <v>1020</v>
      </c>
      <c r="Z164" s="199"/>
      <c r="AA164" s="245">
        <v>117300</v>
      </c>
      <c r="AB164" s="442">
        <v>0</v>
      </c>
      <c r="AC164" s="442">
        <v>0</v>
      </c>
      <c r="AD164" s="246">
        <v>22</v>
      </c>
      <c r="AE164" s="246">
        <v>0</v>
      </c>
      <c r="AF164" s="246">
        <v>0</v>
      </c>
    </row>
    <row r="165" spans="1:99" x14ac:dyDescent="0.3">
      <c r="A165" s="21" t="s">
        <v>1244</v>
      </c>
      <c r="B165" s="21" t="s">
        <v>26</v>
      </c>
      <c r="C165" s="21" t="s">
        <v>26</v>
      </c>
      <c r="D165" s="299" t="s">
        <v>1998</v>
      </c>
      <c r="E165" s="435" t="s">
        <v>1974</v>
      </c>
      <c r="F165" s="299" t="s">
        <v>9</v>
      </c>
      <c r="G165" s="299" t="s">
        <v>38</v>
      </c>
      <c r="H165" s="241">
        <v>245100</v>
      </c>
      <c r="I165" s="20">
        <v>191</v>
      </c>
      <c r="J165" s="20">
        <v>3</v>
      </c>
      <c r="K165" s="417">
        <v>63.666666666666664</v>
      </c>
      <c r="L165" s="243">
        <v>191</v>
      </c>
      <c r="M165" s="20">
        <v>3</v>
      </c>
      <c r="N165" s="20">
        <v>63.666666666666664</v>
      </c>
      <c r="O165" s="20">
        <v>72</v>
      </c>
      <c r="P165" s="20">
        <v>2</v>
      </c>
      <c r="Q165" s="20">
        <v>36</v>
      </c>
      <c r="R165" s="414">
        <v>0</v>
      </c>
      <c r="S165" s="378">
        <v>0</v>
      </c>
      <c r="T165" s="415">
        <v>0</v>
      </c>
      <c r="U165" s="378">
        <v>0</v>
      </c>
      <c r="V165" s="378">
        <v>0</v>
      </c>
      <c r="W165" s="378">
        <v>0</v>
      </c>
      <c r="X165" s="378">
        <v>0</v>
      </c>
      <c r="Y165" s="416">
        <v>0</v>
      </c>
      <c r="Z165" s="203"/>
      <c r="AA165" s="241">
        <v>245400</v>
      </c>
      <c r="AB165" s="417">
        <v>77</v>
      </c>
      <c r="AC165" s="417">
        <v>77</v>
      </c>
      <c r="AD165" s="20">
        <v>-15</v>
      </c>
      <c r="AE165" s="20">
        <v>2</v>
      </c>
      <c r="AF165" s="20">
        <v>154</v>
      </c>
    </row>
    <row r="166" spans="1:99" x14ac:dyDescent="0.3">
      <c r="A166" s="21" t="s">
        <v>1245</v>
      </c>
      <c r="B166" s="21" t="s">
        <v>19</v>
      </c>
      <c r="C166" s="21" t="s">
        <v>19</v>
      </c>
      <c r="D166" s="299" t="s">
        <v>1998</v>
      </c>
      <c r="E166" s="435" t="s">
        <v>1974</v>
      </c>
      <c r="F166" s="299" t="s">
        <v>1971</v>
      </c>
      <c r="G166" s="299" t="s">
        <v>38</v>
      </c>
      <c r="H166" s="241">
        <v>329400</v>
      </c>
      <c r="I166" s="20">
        <v>1017</v>
      </c>
      <c r="J166" s="20">
        <v>17</v>
      </c>
      <c r="K166" s="417">
        <v>59.823529411764703</v>
      </c>
      <c r="L166" s="243">
        <v>1017</v>
      </c>
      <c r="M166" s="20">
        <v>17</v>
      </c>
      <c r="N166" s="20">
        <v>59.823529411764703</v>
      </c>
      <c r="O166" s="20">
        <v>586</v>
      </c>
      <c r="P166" s="20">
        <v>9</v>
      </c>
      <c r="Q166" s="20">
        <v>65.099999999999994</v>
      </c>
      <c r="R166" s="414">
        <v>336</v>
      </c>
      <c r="S166" s="378">
        <v>6</v>
      </c>
      <c r="T166" s="415">
        <v>56</v>
      </c>
      <c r="U166" s="378">
        <v>1237</v>
      </c>
      <c r="V166" s="378">
        <v>19</v>
      </c>
      <c r="W166" s="378">
        <v>65.11</v>
      </c>
      <c r="X166" s="378">
        <v>614</v>
      </c>
      <c r="Y166" s="416">
        <v>7</v>
      </c>
      <c r="Z166" s="298"/>
      <c r="AA166" s="241">
        <v>218500</v>
      </c>
      <c r="AB166" s="417">
        <v>32.6</v>
      </c>
      <c r="AC166" s="417">
        <v>18</v>
      </c>
      <c r="AD166" s="20">
        <v>93</v>
      </c>
      <c r="AE166" s="20">
        <v>5</v>
      </c>
      <c r="AF166" s="20">
        <v>163</v>
      </c>
    </row>
    <row r="167" spans="1:99" x14ac:dyDescent="0.3">
      <c r="A167" s="21" t="s">
        <v>1994</v>
      </c>
      <c r="B167" s="21" t="s">
        <v>3</v>
      </c>
      <c r="C167" s="21" t="s">
        <v>3</v>
      </c>
      <c r="D167" s="299" t="s">
        <v>1998</v>
      </c>
      <c r="E167" s="435" t="s">
        <v>1974</v>
      </c>
      <c r="F167" s="299" t="s">
        <v>9</v>
      </c>
      <c r="G167" s="299" t="s">
        <v>38</v>
      </c>
      <c r="H167" s="241">
        <v>271200</v>
      </c>
      <c r="I167" s="20">
        <v>394</v>
      </c>
      <c r="J167" s="20">
        <v>8</v>
      </c>
      <c r="K167" s="417">
        <v>49.25</v>
      </c>
      <c r="L167" s="243">
        <v>394</v>
      </c>
      <c r="M167" s="20">
        <v>8</v>
      </c>
      <c r="N167" s="20">
        <v>49.25</v>
      </c>
      <c r="O167" s="20">
        <v>39</v>
      </c>
      <c r="P167" s="20">
        <v>1</v>
      </c>
      <c r="Q167" s="20">
        <v>39</v>
      </c>
      <c r="R167" s="414">
        <v>0</v>
      </c>
      <c r="S167" s="378">
        <v>0</v>
      </c>
      <c r="T167" s="415">
        <v>0</v>
      </c>
      <c r="U167" s="378">
        <v>0</v>
      </c>
      <c r="V167" s="378">
        <v>0</v>
      </c>
      <c r="W167" s="378">
        <v>0</v>
      </c>
      <c r="X167" s="378">
        <v>0</v>
      </c>
      <c r="Y167" s="416">
        <v>0</v>
      </c>
      <c r="Z167" s="21"/>
      <c r="AA167" s="241">
        <v>271200</v>
      </c>
      <c r="AB167" s="417">
        <v>0</v>
      </c>
      <c r="AC167" s="417">
        <v>0</v>
      </c>
      <c r="AD167" s="20">
        <v>51</v>
      </c>
      <c r="AE167" s="20">
        <v>0</v>
      </c>
      <c r="AF167" s="20">
        <v>0</v>
      </c>
    </row>
    <row r="168" spans="1:99" x14ac:dyDescent="0.3">
      <c r="A168" s="199" t="s">
        <v>987</v>
      </c>
      <c r="B168" s="199" t="s">
        <v>17</v>
      </c>
      <c r="C168" s="199" t="s">
        <v>17</v>
      </c>
      <c r="D168" s="441" t="s">
        <v>1998</v>
      </c>
      <c r="E168" s="441" t="s">
        <v>38</v>
      </c>
      <c r="F168" s="441" t="s">
        <v>38</v>
      </c>
      <c r="G168" s="441" t="s">
        <v>1998</v>
      </c>
      <c r="H168" s="245">
        <v>176300</v>
      </c>
      <c r="I168" s="246">
        <v>0</v>
      </c>
      <c r="J168" s="246">
        <v>0</v>
      </c>
      <c r="K168" s="442" t="s">
        <v>1020</v>
      </c>
      <c r="L168" s="322">
        <v>0</v>
      </c>
      <c r="M168" s="246">
        <v>0</v>
      </c>
      <c r="N168" s="246">
        <v>0</v>
      </c>
      <c r="O168" s="246">
        <v>1174</v>
      </c>
      <c r="P168" s="246">
        <v>22</v>
      </c>
      <c r="Q168" s="246">
        <v>53.4</v>
      </c>
      <c r="R168" s="443">
        <v>945</v>
      </c>
      <c r="S168" s="444">
        <v>17</v>
      </c>
      <c r="T168" s="445">
        <v>55.6</v>
      </c>
      <c r="U168" s="444">
        <v>580</v>
      </c>
      <c r="V168" s="444">
        <v>14</v>
      </c>
      <c r="W168" s="444">
        <v>41.43</v>
      </c>
      <c r="X168" s="444">
        <v>0</v>
      </c>
      <c r="Y168" s="446">
        <v>0</v>
      </c>
      <c r="Z168" s="246"/>
      <c r="AA168" s="245">
        <v>320000</v>
      </c>
      <c r="AB168" s="442">
        <v>57.125</v>
      </c>
      <c r="AC168" s="442">
        <v>84.333333333333329</v>
      </c>
      <c r="AD168" s="246">
        <v>32</v>
      </c>
      <c r="AE168" s="246">
        <v>8</v>
      </c>
      <c r="AF168" s="246">
        <v>457</v>
      </c>
    </row>
    <row r="169" spans="1:99" x14ac:dyDescent="0.3">
      <c r="A169" s="21" t="s">
        <v>988</v>
      </c>
      <c r="B169" s="21" t="s">
        <v>41</v>
      </c>
      <c r="C169" s="21" t="s">
        <v>41</v>
      </c>
      <c r="D169" s="299" t="s">
        <v>1998</v>
      </c>
      <c r="E169" s="299" t="s">
        <v>38</v>
      </c>
      <c r="F169" s="299" t="s">
        <v>38</v>
      </c>
      <c r="G169" s="299" t="s">
        <v>1998</v>
      </c>
      <c r="H169" s="241">
        <v>381100</v>
      </c>
      <c r="I169" s="20">
        <v>1523</v>
      </c>
      <c r="J169" s="20">
        <v>22</v>
      </c>
      <c r="K169" s="417">
        <v>69.227272727272734</v>
      </c>
      <c r="L169" s="243">
        <v>1523</v>
      </c>
      <c r="M169" s="20">
        <v>22</v>
      </c>
      <c r="N169" s="20">
        <v>69.227272727272734</v>
      </c>
      <c r="O169" s="20">
        <v>1236</v>
      </c>
      <c r="P169" s="20">
        <v>20</v>
      </c>
      <c r="Q169" s="20">
        <v>61.8</v>
      </c>
      <c r="R169" s="414">
        <v>975</v>
      </c>
      <c r="S169" s="378">
        <v>16</v>
      </c>
      <c r="T169" s="415">
        <v>60.9</v>
      </c>
      <c r="U169" s="378">
        <v>0</v>
      </c>
      <c r="V169" s="378">
        <v>0</v>
      </c>
      <c r="W169" s="378">
        <v>0</v>
      </c>
      <c r="X169" s="378">
        <v>0</v>
      </c>
      <c r="Y169" s="416">
        <v>0</v>
      </c>
      <c r="Z169" s="20"/>
      <c r="AA169" s="241">
        <v>381100</v>
      </c>
      <c r="AB169" s="417">
        <v>0</v>
      </c>
      <c r="AC169" s="417">
        <v>0</v>
      </c>
      <c r="AD169" s="20">
        <v>72</v>
      </c>
      <c r="AE169" s="20">
        <v>0</v>
      </c>
      <c r="AF169" s="20">
        <v>0</v>
      </c>
    </row>
    <row r="170" spans="1:99" s="380" customFormat="1" x14ac:dyDescent="0.3">
      <c r="A170" s="372" t="s">
        <v>1918</v>
      </c>
      <c r="B170" s="199" t="s">
        <v>24</v>
      </c>
      <c r="C170" s="199" t="s">
        <v>1020</v>
      </c>
      <c r="D170" s="441" t="s">
        <v>1020</v>
      </c>
      <c r="E170" s="441" t="s">
        <v>38</v>
      </c>
      <c r="F170" s="441" t="s">
        <v>1020</v>
      </c>
      <c r="G170" s="441" t="s">
        <v>1020</v>
      </c>
      <c r="H170" s="245">
        <v>121800</v>
      </c>
      <c r="I170" s="246" t="s">
        <v>1020</v>
      </c>
      <c r="J170" s="246" t="s">
        <v>1020</v>
      </c>
      <c r="K170" s="442" t="s">
        <v>1020</v>
      </c>
      <c r="L170" s="322" t="s">
        <v>1020</v>
      </c>
      <c r="M170" s="246" t="s">
        <v>1020</v>
      </c>
      <c r="N170" s="246" t="s">
        <v>1020</v>
      </c>
      <c r="O170" s="246" t="s">
        <v>1020</v>
      </c>
      <c r="P170" s="246" t="s">
        <v>1020</v>
      </c>
      <c r="Q170" s="246" t="s">
        <v>1020</v>
      </c>
      <c r="R170" s="443" t="s">
        <v>1020</v>
      </c>
      <c r="S170" s="444" t="s">
        <v>1020</v>
      </c>
      <c r="T170" s="445" t="s">
        <v>1020</v>
      </c>
      <c r="U170" s="444" t="s">
        <v>1020</v>
      </c>
      <c r="V170" s="444" t="s">
        <v>1020</v>
      </c>
      <c r="W170" s="444" t="s">
        <v>1020</v>
      </c>
      <c r="X170" s="444" t="s">
        <v>1020</v>
      </c>
      <c r="Y170" s="446" t="s">
        <v>1020</v>
      </c>
      <c r="Z170" s="246"/>
      <c r="AA170" s="245">
        <v>121800</v>
      </c>
      <c r="AB170" s="442">
        <v>0</v>
      </c>
      <c r="AC170" s="442">
        <v>0</v>
      </c>
      <c r="AD170" s="246">
        <v>23</v>
      </c>
      <c r="AE170" s="246">
        <v>0</v>
      </c>
      <c r="AF170" s="246">
        <v>0</v>
      </c>
      <c r="AG170"/>
      <c r="AH170"/>
      <c r="AI170" s="394"/>
      <c r="AJ170" s="394"/>
      <c r="AK170" s="394"/>
      <c r="AL170" s="2"/>
      <c r="AM170" s="2"/>
      <c r="AN170"/>
      <c r="AO170"/>
      <c r="AP170" s="394"/>
      <c r="AQ170" s="394"/>
      <c r="AR170" s="175"/>
      <c r="AS170" s="2"/>
      <c r="AT170" s="2"/>
      <c r="AU170"/>
      <c r="AV170" s="2"/>
      <c r="AW170" s="2"/>
      <c r="AX170" s="2"/>
      <c r="AY170" s="2"/>
      <c r="AZ170" s="2"/>
      <c r="BA170" s="2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</row>
    <row r="171" spans="1:99" s="380" customFormat="1" x14ac:dyDescent="0.3">
      <c r="A171" s="21" t="s">
        <v>989</v>
      </c>
      <c r="B171" s="21" t="s">
        <v>20</v>
      </c>
      <c r="C171" s="21" t="s">
        <v>20</v>
      </c>
      <c r="D171" s="299" t="s">
        <v>1998</v>
      </c>
      <c r="E171" s="299" t="s">
        <v>38</v>
      </c>
      <c r="F171" s="299" t="s">
        <v>38</v>
      </c>
      <c r="G171" s="299" t="s">
        <v>1998</v>
      </c>
      <c r="H171" s="241">
        <v>305800</v>
      </c>
      <c r="I171" s="20">
        <v>561</v>
      </c>
      <c r="J171" s="20">
        <v>11</v>
      </c>
      <c r="K171" s="417">
        <v>51</v>
      </c>
      <c r="L171" s="243">
        <v>561</v>
      </c>
      <c r="M171" s="20">
        <v>11</v>
      </c>
      <c r="N171" s="20">
        <v>51</v>
      </c>
      <c r="O171" s="20">
        <v>1052</v>
      </c>
      <c r="P171" s="20">
        <v>20</v>
      </c>
      <c r="Q171" s="20">
        <v>52.6</v>
      </c>
      <c r="R171" s="414">
        <v>0</v>
      </c>
      <c r="S171" s="378">
        <v>0</v>
      </c>
      <c r="T171" s="415">
        <v>0</v>
      </c>
      <c r="U171" s="378">
        <v>0</v>
      </c>
      <c r="V171" s="378">
        <v>0</v>
      </c>
      <c r="W171" s="378">
        <v>0</v>
      </c>
      <c r="X171" s="378">
        <v>0</v>
      </c>
      <c r="Y171" s="416">
        <v>0</v>
      </c>
      <c r="Z171" s="21"/>
      <c r="AA171" s="241">
        <v>305800</v>
      </c>
      <c r="AB171" s="417">
        <v>47.5</v>
      </c>
      <c r="AC171" s="417">
        <v>47.5</v>
      </c>
      <c r="AD171" s="20">
        <v>78</v>
      </c>
      <c r="AE171" s="20">
        <v>2</v>
      </c>
      <c r="AF171" s="20">
        <v>95</v>
      </c>
      <c r="AG171"/>
      <c r="AH171"/>
      <c r="AI171" s="394"/>
      <c r="AJ171" s="394"/>
      <c r="AK171" s="394"/>
      <c r="AL171" s="2"/>
      <c r="AM171" s="2"/>
      <c r="AN171"/>
      <c r="AO171"/>
      <c r="AP171" s="394"/>
      <c r="AQ171" s="394"/>
      <c r="AR171" s="175"/>
      <c r="AS171" s="2"/>
      <c r="AT171" s="2"/>
      <c r="AU171"/>
      <c r="AV171" s="2"/>
      <c r="AW171" s="2"/>
      <c r="AX171" s="2"/>
      <c r="AY171" s="2"/>
      <c r="AZ171" s="2"/>
      <c r="BA171" s="2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</row>
    <row r="172" spans="1:99" s="380" customFormat="1" x14ac:dyDescent="0.3">
      <c r="A172" s="199" t="s">
        <v>990</v>
      </c>
      <c r="B172" s="199" t="s">
        <v>14</v>
      </c>
      <c r="C172" s="199" t="s">
        <v>14</v>
      </c>
      <c r="D172" s="441" t="s">
        <v>1998</v>
      </c>
      <c r="E172" s="435" t="s">
        <v>38</v>
      </c>
      <c r="F172" s="441" t="s">
        <v>9</v>
      </c>
      <c r="G172" s="441" t="s">
        <v>38</v>
      </c>
      <c r="H172" s="245">
        <v>192300</v>
      </c>
      <c r="I172" s="246">
        <v>131</v>
      </c>
      <c r="J172" s="246">
        <v>3</v>
      </c>
      <c r="K172" s="442">
        <v>43.666666666666664</v>
      </c>
      <c r="L172" s="322">
        <v>131</v>
      </c>
      <c r="M172" s="246">
        <v>3</v>
      </c>
      <c r="N172" s="246">
        <v>43.666666666666664</v>
      </c>
      <c r="O172" s="246">
        <v>104</v>
      </c>
      <c r="P172" s="246">
        <v>2</v>
      </c>
      <c r="Q172" s="246">
        <v>52</v>
      </c>
      <c r="R172" s="443">
        <v>0</v>
      </c>
      <c r="S172" s="444">
        <v>0</v>
      </c>
      <c r="T172" s="445">
        <v>0</v>
      </c>
      <c r="U172" s="444">
        <v>0</v>
      </c>
      <c r="V172" s="444">
        <v>0</v>
      </c>
      <c r="W172" s="444">
        <v>0</v>
      </c>
      <c r="X172" s="444">
        <v>0</v>
      </c>
      <c r="Y172" s="446">
        <v>0</v>
      </c>
      <c r="Z172" s="199"/>
      <c r="AA172" s="245">
        <v>192300</v>
      </c>
      <c r="AB172" s="442">
        <v>8.5</v>
      </c>
      <c r="AC172" s="442">
        <v>8.5</v>
      </c>
      <c r="AD172" s="246">
        <v>92</v>
      </c>
      <c r="AE172" s="246">
        <v>2</v>
      </c>
      <c r="AF172" s="246">
        <v>17</v>
      </c>
      <c r="AG172"/>
      <c r="AH172"/>
      <c r="AI172" s="394"/>
      <c r="AJ172" s="394"/>
      <c r="AK172" s="394"/>
      <c r="AL172" s="2"/>
      <c r="AM172" s="2"/>
      <c r="AN172"/>
      <c r="AO172"/>
      <c r="AP172" s="394"/>
      <c r="AQ172" s="394"/>
      <c r="AR172" s="175"/>
      <c r="AS172" s="2"/>
      <c r="AT172" s="2"/>
      <c r="AU172"/>
      <c r="AV172" s="2"/>
      <c r="AW172" s="2"/>
      <c r="AX172" s="2"/>
      <c r="AY172" s="2"/>
      <c r="AZ172" s="2"/>
      <c r="BA172" s="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</row>
    <row r="173" spans="1:99" s="380" customFormat="1" x14ac:dyDescent="0.3">
      <c r="A173" s="199" t="s">
        <v>1919</v>
      </c>
      <c r="B173" s="199" t="s">
        <v>16</v>
      </c>
      <c r="C173" s="199" t="s">
        <v>1020</v>
      </c>
      <c r="D173" s="441" t="s">
        <v>1020</v>
      </c>
      <c r="E173" s="441" t="s">
        <v>38</v>
      </c>
      <c r="F173" s="441" t="s">
        <v>1020</v>
      </c>
      <c r="G173" s="441" t="s">
        <v>1020</v>
      </c>
      <c r="H173" s="245">
        <v>123900</v>
      </c>
      <c r="I173" s="246">
        <v>0</v>
      </c>
      <c r="J173" s="246">
        <v>0</v>
      </c>
      <c r="K173" s="442" t="s">
        <v>1020</v>
      </c>
      <c r="L173" s="322" t="s">
        <v>1020</v>
      </c>
      <c r="M173" s="246" t="s">
        <v>1020</v>
      </c>
      <c r="N173" s="246" t="s">
        <v>1020</v>
      </c>
      <c r="O173" s="246" t="s">
        <v>1020</v>
      </c>
      <c r="P173" s="246" t="s">
        <v>1020</v>
      </c>
      <c r="Q173" s="246" t="s">
        <v>1020</v>
      </c>
      <c r="R173" s="443" t="s">
        <v>1020</v>
      </c>
      <c r="S173" s="444" t="s">
        <v>1020</v>
      </c>
      <c r="T173" s="445" t="s">
        <v>1020</v>
      </c>
      <c r="U173" s="444" t="s">
        <v>1020</v>
      </c>
      <c r="V173" s="444" t="s">
        <v>1020</v>
      </c>
      <c r="W173" s="444" t="s">
        <v>1020</v>
      </c>
      <c r="X173" s="444" t="s">
        <v>1020</v>
      </c>
      <c r="Y173" s="446" t="s">
        <v>1020</v>
      </c>
      <c r="Z173" s="199"/>
      <c r="AA173" s="245">
        <v>123900</v>
      </c>
      <c r="AB173" s="442">
        <v>0</v>
      </c>
      <c r="AC173" s="442">
        <v>0</v>
      </c>
      <c r="AD173" s="246">
        <v>23</v>
      </c>
      <c r="AE173" s="246">
        <v>0</v>
      </c>
      <c r="AF173" s="246">
        <v>0</v>
      </c>
      <c r="AG173"/>
      <c r="AH173"/>
      <c r="AI173" s="394"/>
      <c r="AJ173" s="394"/>
      <c r="AK173" s="394"/>
      <c r="AL173" s="2"/>
      <c r="AM173" s="2"/>
      <c r="AN173"/>
      <c r="AO173"/>
      <c r="AP173" s="394"/>
      <c r="AQ173" s="394"/>
      <c r="AR173" s="175"/>
      <c r="AS173" s="2"/>
      <c r="AT173" s="2"/>
      <c r="AU173"/>
      <c r="AV173" s="2"/>
      <c r="AW173" s="2"/>
      <c r="AX173" s="2"/>
      <c r="AY173" s="2"/>
      <c r="AZ173" s="2"/>
      <c r="BA173" s="2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</row>
    <row r="174" spans="1:99" s="380" customFormat="1" x14ac:dyDescent="0.3">
      <c r="A174" s="21" t="s">
        <v>1251</v>
      </c>
      <c r="B174" s="21" t="s">
        <v>15</v>
      </c>
      <c r="C174" s="21" t="s">
        <v>15</v>
      </c>
      <c r="D174" s="299" t="s">
        <v>1998</v>
      </c>
      <c r="E174" s="435" t="s">
        <v>1972</v>
      </c>
      <c r="F174" s="299" t="s">
        <v>10</v>
      </c>
      <c r="G174" s="299" t="s">
        <v>38</v>
      </c>
      <c r="H174" s="241">
        <v>362800</v>
      </c>
      <c r="I174" s="20">
        <v>593</v>
      </c>
      <c r="J174" s="20">
        <v>9</v>
      </c>
      <c r="K174" s="417">
        <v>65.888888888888886</v>
      </c>
      <c r="L174" s="243">
        <v>593</v>
      </c>
      <c r="M174" s="20">
        <v>9</v>
      </c>
      <c r="N174" s="20">
        <v>65.888888888888886</v>
      </c>
      <c r="O174" s="20">
        <v>1475</v>
      </c>
      <c r="P174" s="20">
        <v>17</v>
      </c>
      <c r="Q174" s="20">
        <v>86.8</v>
      </c>
      <c r="R174" s="414">
        <v>1301</v>
      </c>
      <c r="S174" s="378">
        <v>16</v>
      </c>
      <c r="T174" s="415">
        <v>81.3</v>
      </c>
      <c r="U174" s="378">
        <v>1252</v>
      </c>
      <c r="V174" s="378">
        <v>17</v>
      </c>
      <c r="W174" s="378">
        <v>73.650000000000006</v>
      </c>
      <c r="X174" s="378">
        <v>1287</v>
      </c>
      <c r="Y174" s="416">
        <v>16</v>
      </c>
      <c r="Z174" s="298"/>
      <c r="AA174" s="241">
        <v>414200</v>
      </c>
      <c r="AB174" s="417">
        <v>84.25</v>
      </c>
      <c r="AC174" s="417">
        <v>75</v>
      </c>
      <c r="AD174" s="20">
        <v>91</v>
      </c>
      <c r="AE174" s="20">
        <v>8</v>
      </c>
      <c r="AF174" s="20">
        <v>674</v>
      </c>
      <c r="AG174"/>
      <c r="AH174"/>
      <c r="AI174" s="394"/>
      <c r="AJ174" s="394"/>
      <c r="AK174" s="394"/>
      <c r="AL174" s="2"/>
      <c r="AM174" s="2"/>
      <c r="AN174"/>
      <c r="AO174"/>
      <c r="AP174" s="394"/>
      <c r="AQ174" s="394"/>
      <c r="AR174" s="175"/>
      <c r="AS174" s="2"/>
      <c r="AT174" s="2"/>
      <c r="AU174"/>
      <c r="AV174" s="2"/>
      <c r="AW174" s="2"/>
      <c r="AX174" s="2"/>
      <c r="AY174" s="2"/>
      <c r="AZ174" s="2"/>
      <c r="BA174" s="2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</row>
    <row r="175" spans="1:99" s="380" customFormat="1" x14ac:dyDescent="0.3">
      <c r="A175" s="21" t="s">
        <v>1252</v>
      </c>
      <c r="B175" s="21" t="s">
        <v>22</v>
      </c>
      <c r="C175" s="21" t="s">
        <v>22</v>
      </c>
      <c r="D175" s="299" t="s">
        <v>1998</v>
      </c>
      <c r="E175" s="299" t="s">
        <v>38</v>
      </c>
      <c r="F175" s="299" t="s">
        <v>38</v>
      </c>
      <c r="G175" s="299" t="s">
        <v>1998</v>
      </c>
      <c r="H175" s="241">
        <v>318500</v>
      </c>
      <c r="I175" s="20">
        <v>1157</v>
      </c>
      <c r="J175" s="20">
        <v>20</v>
      </c>
      <c r="K175" s="417">
        <v>57.85</v>
      </c>
      <c r="L175" s="243">
        <v>1157</v>
      </c>
      <c r="M175" s="20">
        <v>20</v>
      </c>
      <c r="N175" s="20">
        <v>57.85</v>
      </c>
      <c r="O175" s="20">
        <v>1323</v>
      </c>
      <c r="P175" s="20">
        <v>22</v>
      </c>
      <c r="Q175" s="20">
        <v>60.1</v>
      </c>
      <c r="R175" s="414">
        <v>491</v>
      </c>
      <c r="S175" s="378">
        <v>10</v>
      </c>
      <c r="T175" s="415">
        <v>49.1</v>
      </c>
      <c r="U175" s="378">
        <v>1030</v>
      </c>
      <c r="V175" s="378">
        <v>17</v>
      </c>
      <c r="W175" s="378">
        <v>60.59</v>
      </c>
      <c r="X175" s="378">
        <v>0</v>
      </c>
      <c r="Y175" s="416">
        <v>0</v>
      </c>
      <c r="Z175" s="280"/>
      <c r="AA175" s="241">
        <v>244300</v>
      </c>
      <c r="AB175" s="417">
        <v>51.75</v>
      </c>
      <c r="AC175" s="417">
        <v>50.666666666666664</v>
      </c>
      <c r="AD175" s="20">
        <v>35</v>
      </c>
      <c r="AE175" s="20">
        <v>8</v>
      </c>
      <c r="AF175" s="20">
        <v>414</v>
      </c>
      <c r="AG175"/>
      <c r="AH175"/>
      <c r="AI175" s="394"/>
      <c r="AJ175" s="394"/>
      <c r="AK175" s="394"/>
      <c r="AL175" s="2"/>
      <c r="AM175" s="2"/>
      <c r="AN175"/>
      <c r="AO175"/>
      <c r="AP175" s="394"/>
      <c r="AQ175" s="394"/>
      <c r="AR175" s="175"/>
      <c r="AS175" s="2"/>
      <c r="AT175" s="2"/>
      <c r="AU175"/>
      <c r="AV175" s="2"/>
      <c r="AW175" s="2"/>
      <c r="AX175" s="2"/>
      <c r="AY175" s="2"/>
      <c r="AZ175" s="2"/>
      <c r="BA175" s="2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</row>
    <row r="176" spans="1:99" s="380" customFormat="1" x14ac:dyDescent="0.3">
      <c r="A176" s="199" t="s">
        <v>1530</v>
      </c>
      <c r="B176" s="199" t="s">
        <v>21</v>
      </c>
      <c r="C176" s="199" t="s">
        <v>21</v>
      </c>
      <c r="D176" s="441" t="s">
        <v>1998</v>
      </c>
      <c r="E176" s="441" t="s">
        <v>1972</v>
      </c>
      <c r="F176" s="441" t="s">
        <v>1972</v>
      </c>
      <c r="G176" s="441" t="s">
        <v>1998</v>
      </c>
      <c r="H176" s="245">
        <v>123900</v>
      </c>
      <c r="I176" s="246">
        <v>0</v>
      </c>
      <c r="J176" s="246">
        <v>0</v>
      </c>
      <c r="K176" s="442" t="s">
        <v>1020</v>
      </c>
      <c r="L176" s="322">
        <v>0</v>
      </c>
      <c r="M176" s="246">
        <v>0</v>
      </c>
      <c r="N176" s="246">
        <v>0</v>
      </c>
      <c r="O176" s="246">
        <v>0</v>
      </c>
      <c r="P176" s="246">
        <v>0</v>
      </c>
      <c r="Q176" s="246">
        <v>0</v>
      </c>
      <c r="R176" s="443">
        <v>0</v>
      </c>
      <c r="S176" s="444">
        <v>0</v>
      </c>
      <c r="T176" s="445">
        <v>0</v>
      </c>
      <c r="U176" s="444">
        <v>0</v>
      </c>
      <c r="V176" s="444">
        <v>0</v>
      </c>
      <c r="W176" s="444">
        <v>0</v>
      </c>
      <c r="X176" s="444">
        <v>0</v>
      </c>
      <c r="Y176" s="446">
        <v>0</v>
      </c>
      <c r="Z176" s="244"/>
      <c r="AA176" s="245">
        <v>123900</v>
      </c>
      <c r="AB176" s="442">
        <v>12.5</v>
      </c>
      <c r="AC176" s="442">
        <v>12.5</v>
      </c>
      <c r="AD176" s="246">
        <v>45</v>
      </c>
      <c r="AE176" s="246">
        <v>2</v>
      </c>
      <c r="AF176" s="246">
        <v>25</v>
      </c>
      <c r="AG176"/>
      <c r="AH176"/>
      <c r="AI176" s="394"/>
      <c r="AJ176" s="394"/>
      <c r="AK176" s="394"/>
      <c r="AL176" s="2"/>
      <c r="AM176" s="2"/>
      <c r="AN176"/>
      <c r="AO176"/>
      <c r="AP176" s="394"/>
      <c r="AQ176" s="394"/>
      <c r="AR176" s="175"/>
      <c r="AS176" s="2"/>
      <c r="AT176" s="2"/>
      <c r="AU176"/>
      <c r="AV176" s="2"/>
      <c r="AW176" s="2"/>
      <c r="AX176" s="2"/>
      <c r="AY176" s="2"/>
      <c r="AZ176" s="2"/>
      <c r="BA176" s="2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</row>
    <row r="177" spans="1:99" s="380" customFormat="1" x14ac:dyDescent="0.3">
      <c r="A177" s="21" t="s">
        <v>1531</v>
      </c>
      <c r="B177" s="21" t="s">
        <v>22</v>
      </c>
      <c r="C177" s="21" t="s">
        <v>22</v>
      </c>
      <c r="D177" s="299" t="s">
        <v>1998</v>
      </c>
      <c r="E177" s="435" t="s">
        <v>38</v>
      </c>
      <c r="F177" s="299" t="s">
        <v>1972</v>
      </c>
      <c r="G177" s="299" t="s">
        <v>38</v>
      </c>
      <c r="H177" s="241">
        <v>217200</v>
      </c>
      <c r="I177" s="20">
        <v>355</v>
      </c>
      <c r="J177" s="20">
        <v>9</v>
      </c>
      <c r="K177" s="417">
        <v>39.444444444444443</v>
      </c>
      <c r="L177" s="243">
        <v>355</v>
      </c>
      <c r="M177" s="20">
        <v>9</v>
      </c>
      <c r="N177" s="20">
        <v>39.444444444444443</v>
      </c>
      <c r="O177" s="20">
        <v>370</v>
      </c>
      <c r="P177" s="20">
        <v>10</v>
      </c>
      <c r="Q177" s="20">
        <v>37</v>
      </c>
      <c r="R177" s="414">
        <v>0</v>
      </c>
      <c r="S177" s="378">
        <v>0</v>
      </c>
      <c r="T177" s="415">
        <v>0</v>
      </c>
      <c r="U177" s="378">
        <v>0</v>
      </c>
      <c r="V177" s="378">
        <v>0</v>
      </c>
      <c r="W177" s="378">
        <v>0</v>
      </c>
      <c r="X177" s="378">
        <v>0</v>
      </c>
      <c r="Y177" s="416">
        <v>0</v>
      </c>
      <c r="Z177" s="20"/>
      <c r="AA177" s="241">
        <v>217200</v>
      </c>
      <c r="AB177" s="417">
        <v>3</v>
      </c>
      <c r="AC177" s="417">
        <v>3</v>
      </c>
      <c r="AD177" s="20">
        <v>81</v>
      </c>
      <c r="AE177" s="20">
        <v>1</v>
      </c>
      <c r="AF177" s="20">
        <v>3</v>
      </c>
      <c r="AG177"/>
      <c r="AH177"/>
      <c r="AI177" s="394"/>
      <c r="AJ177" s="394"/>
      <c r="AK177" s="394"/>
      <c r="AL177" s="2"/>
      <c r="AM177" s="2"/>
      <c r="AN177"/>
      <c r="AO177"/>
      <c r="AP177" s="394"/>
      <c r="AQ177" s="394"/>
      <c r="AR177" s="175"/>
      <c r="AS177" s="2"/>
      <c r="AT177" s="2"/>
      <c r="AU177"/>
      <c r="AV177" s="2"/>
      <c r="AW177" s="2"/>
      <c r="AX177" s="2"/>
      <c r="AY177" s="2"/>
      <c r="AZ177" s="2"/>
      <c r="BA177" s="2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</row>
    <row r="178" spans="1:99" s="380" customFormat="1" x14ac:dyDescent="0.3">
      <c r="A178" s="199" t="s">
        <v>1920</v>
      </c>
      <c r="B178" s="199" t="s">
        <v>26</v>
      </c>
      <c r="C178" s="199" t="s">
        <v>1020</v>
      </c>
      <c r="D178" s="441" t="s">
        <v>1020</v>
      </c>
      <c r="E178" s="441" t="s">
        <v>38</v>
      </c>
      <c r="F178" s="441" t="s">
        <v>1020</v>
      </c>
      <c r="G178" s="441" t="s">
        <v>1020</v>
      </c>
      <c r="H178" s="245">
        <v>117300</v>
      </c>
      <c r="I178" s="246" t="s">
        <v>1020</v>
      </c>
      <c r="J178" s="246" t="s">
        <v>1020</v>
      </c>
      <c r="K178" s="442" t="s">
        <v>1020</v>
      </c>
      <c r="L178" s="322" t="s">
        <v>1020</v>
      </c>
      <c r="M178" s="246" t="s">
        <v>1020</v>
      </c>
      <c r="N178" s="246" t="s">
        <v>1020</v>
      </c>
      <c r="O178" s="246" t="s">
        <v>1020</v>
      </c>
      <c r="P178" s="246" t="s">
        <v>1020</v>
      </c>
      <c r="Q178" s="246" t="s">
        <v>1020</v>
      </c>
      <c r="R178" s="443" t="s">
        <v>1020</v>
      </c>
      <c r="S178" s="444" t="s">
        <v>1020</v>
      </c>
      <c r="T178" s="445" t="s">
        <v>1020</v>
      </c>
      <c r="U178" s="444" t="s">
        <v>1020</v>
      </c>
      <c r="V178" s="444" t="s">
        <v>1020</v>
      </c>
      <c r="W178" s="444" t="s">
        <v>1020</v>
      </c>
      <c r="X178" s="444" t="s">
        <v>1020</v>
      </c>
      <c r="Y178" s="446" t="s">
        <v>1020</v>
      </c>
      <c r="Z178" s="199"/>
      <c r="AA178" s="245">
        <v>117300</v>
      </c>
      <c r="AB178" s="442">
        <v>0</v>
      </c>
      <c r="AC178" s="442">
        <v>0</v>
      </c>
      <c r="AD178" s="246">
        <v>22</v>
      </c>
      <c r="AE178" s="246">
        <v>0</v>
      </c>
      <c r="AF178" s="246">
        <v>0</v>
      </c>
      <c r="AG178"/>
      <c r="AH178"/>
      <c r="AI178" s="394"/>
      <c r="AJ178" s="394"/>
      <c r="AK178" s="394"/>
      <c r="AL178" s="2"/>
      <c r="AM178" s="2"/>
      <c r="AN178"/>
      <c r="AO178"/>
      <c r="AP178" s="394"/>
      <c r="AQ178" s="394"/>
      <c r="AR178" s="175"/>
      <c r="AS178" s="2"/>
      <c r="AT178" s="2"/>
      <c r="AU178"/>
      <c r="AV178" s="2"/>
      <c r="AW178" s="2"/>
      <c r="AX178" s="2"/>
      <c r="AY178" s="2"/>
      <c r="AZ178" s="2"/>
      <c r="BA178" s="2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</row>
    <row r="179" spans="1:99" s="380" customFormat="1" x14ac:dyDescent="0.3">
      <c r="A179" s="21" t="s">
        <v>1257</v>
      </c>
      <c r="B179" s="21" t="s">
        <v>20</v>
      </c>
      <c r="C179" s="21" t="s">
        <v>20</v>
      </c>
      <c r="D179" s="299" t="s">
        <v>1998</v>
      </c>
      <c r="E179" s="299" t="s">
        <v>38</v>
      </c>
      <c r="F179" s="299" t="s">
        <v>38</v>
      </c>
      <c r="G179" s="299" t="s">
        <v>1998</v>
      </c>
      <c r="H179" s="241">
        <v>408200</v>
      </c>
      <c r="I179" s="20">
        <v>1112</v>
      </c>
      <c r="J179" s="20">
        <v>15</v>
      </c>
      <c r="K179" s="417">
        <v>74.13333333333334</v>
      </c>
      <c r="L179" s="243">
        <v>1112</v>
      </c>
      <c r="M179" s="20">
        <v>15</v>
      </c>
      <c r="N179" s="20">
        <v>74.13333333333334</v>
      </c>
      <c r="O179" s="20">
        <v>922</v>
      </c>
      <c r="P179" s="20">
        <v>14</v>
      </c>
      <c r="Q179" s="20">
        <v>65.900000000000006</v>
      </c>
      <c r="R179" s="414">
        <v>297</v>
      </c>
      <c r="S179" s="378">
        <v>8</v>
      </c>
      <c r="T179" s="415">
        <v>37.1</v>
      </c>
      <c r="U179" s="378">
        <v>811</v>
      </c>
      <c r="V179" s="378">
        <v>12</v>
      </c>
      <c r="W179" s="378">
        <v>67.58</v>
      </c>
      <c r="X179" s="378">
        <v>61</v>
      </c>
      <c r="Y179" s="416">
        <v>2</v>
      </c>
      <c r="Z179" s="21"/>
      <c r="AA179" s="241">
        <v>408200</v>
      </c>
      <c r="AB179" s="417">
        <v>84</v>
      </c>
      <c r="AC179" s="417">
        <v>84</v>
      </c>
      <c r="AD179" s="20">
        <v>63</v>
      </c>
      <c r="AE179" s="20">
        <v>2</v>
      </c>
      <c r="AF179" s="20">
        <v>168</v>
      </c>
      <c r="AG179"/>
      <c r="AH179"/>
      <c r="AI179" s="394"/>
      <c r="AJ179" s="394"/>
      <c r="AK179" s="394"/>
      <c r="AL179" s="2"/>
      <c r="AM179" s="2"/>
      <c r="AN179"/>
      <c r="AO179"/>
      <c r="AP179" s="394"/>
      <c r="AQ179" s="394"/>
      <c r="AR179" s="175"/>
      <c r="AS179" s="2"/>
      <c r="AT179" s="2"/>
      <c r="AU179"/>
      <c r="AV179" s="2"/>
      <c r="AW179" s="2"/>
      <c r="AX179" s="2"/>
      <c r="AY179" s="2"/>
      <c r="AZ179" s="2"/>
      <c r="BA179" s="2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</row>
    <row r="180" spans="1:99" s="380" customFormat="1" x14ac:dyDescent="0.3">
      <c r="A180" s="21" t="s">
        <v>1260</v>
      </c>
      <c r="B180" s="21" t="s">
        <v>14</v>
      </c>
      <c r="C180" s="21" t="s">
        <v>14</v>
      </c>
      <c r="D180" s="299" t="s">
        <v>1998</v>
      </c>
      <c r="E180" s="299" t="s">
        <v>1972</v>
      </c>
      <c r="F180" s="299" t="s">
        <v>1972</v>
      </c>
      <c r="G180" s="299" t="s">
        <v>1998</v>
      </c>
      <c r="H180" s="241">
        <v>472700</v>
      </c>
      <c r="I180" s="20">
        <v>1889</v>
      </c>
      <c r="J180" s="20">
        <v>22</v>
      </c>
      <c r="K180" s="417">
        <v>85.86363636363636</v>
      </c>
      <c r="L180" s="243">
        <v>1889</v>
      </c>
      <c r="M180" s="20">
        <v>22</v>
      </c>
      <c r="N180" s="20">
        <v>85.86363636363636</v>
      </c>
      <c r="O180" s="20">
        <v>595</v>
      </c>
      <c r="P180" s="20">
        <v>9</v>
      </c>
      <c r="Q180" s="20">
        <v>66.099999999999994</v>
      </c>
      <c r="R180" s="414">
        <v>960</v>
      </c>
      <c r="S180" s="378">
        <v>12</v>
      </c>
      <c r="T180" s="415">
        <v>80</v>
      </c>
      <c r="U180" s="378">
        <v>1057</v>
      </c>
      <c r="V180" s="378">
        <v>13</v>
      </c>
      <c r="W180" s="378">
        <v>81.31</v>
      </c>
      <c r="X180" s="378">
        <v>1009</v>
      </c>
      <c r="Y180" s="416">
        <v>17</v>
      </c>
      <c r="Z180" s="21"/>
      <c r="AA180" s="241">
        <v>472700</v>
      </c>
      <c r="AB180" s="417">
        <v>0</v>
      </c>
      <c r="AC180" s="417">
        <v>0</v>
      </c>
      <c r="AD180" s="20">
        <v>89</v>
      </c>
      <c r="AE180" s="20">
        <v>0</v>
      </c>
      <c r="AF180" s="20">
        <v>0</v>
      </c>
      <c r="AG180"/>
      <c r="AH180"/>
      <c r="AI180" s="394"/>
      <c r="AJ180" s="394"/>
      <c r="AK180" s="394"/>
      <c r="AL180" s="2"/>
      <c r="AM180" s="2"/>
      <c r="AN180"/>
      <c r="AO180"/>
      <c r="AP180" s="394"/>
      <c r="AQ180" s="394"/>
      <c r="AR180" s="175"/>
      <c r="AS180" s="2"/>
      <c r="AT180" s="2"/>
      <c r="AU180"/>
      <c r="AV180" s="2"/>
      <c r="AW180" s="2"/>
      <c r="AX180" s="2"/>
      <c r="AY180" s="2"/>
      <c r="AZ180" s="2"/>
      <c r="BA180" s="2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</row>
    <row r="181" spans="1:99" s="380" customFormat="1" x14ac:dyDescent="0.3">
      <c r="A181" s="21" t="s">
        <v>1261</v>
      </c>
      <c r="B181" s="21" t="s">
        <v>19</v>
      </c>
      <c r="C181" s="21" t="s">
        <v>19</v>
      </c>
      <c r="D181" s="299" t="s">
        <v>1998</v>
      </c>
      <c r="E181" s="299" t="s">
        <v>38</v>
      </c>
      <c r="F181" s="299" t="s">
        <v>38</v>
      </c>
      <c r="G181" s="299" t="s">
        <v>1998</v>
      </c>
      <c r="H181" s="241">
        <v>253800</v>
      </c>
      <c r="I181" s="20">
        <v>507</v>
      </c>
      <c r="J181" s="20">
        <v>11</v>
      </c>
      <c r="K181" s="417">
        <v>46.090909090909093</v>
      </c>
      <c r="L181" s="243">
        <v>507</v>
      </c>
      <c r="M181" s="20">
        <v>11</v>
      </c>
      <c r="N181" s="20">
        <v>46.090909090909093</v>
      </c>
      <c r="O181" s="20">
        <v>911</v>
      </c>
      <c r="P181" s="20">
        <v>14</v>
      </c>
      <c r="Q181" s="20">
        <v>65.099999999999994</v>
      </c>
      <c r="R181" s="414">
        <v>739</v>
      </c>
      <c r="S181" s="378">
        <v>12</v>
      </c>
      <c r="T181" s="415">
        <v>61.6</v>
      </c>
      <c r="U181" s="378">
        <v>847</v>
      </c>
      <c r="V181" s="378">
        <v>14</v>
      </c>
      <c r="W181" s="378">
        <v>60.5</v>
      </c>
      <c r="X181" s="378">
        <v>889</v>
      </c>
      <c r="Y181" s="416">
        <v>14</v>
      </c>
      <c r="Z181" s="21"/>
      <c r="AA181" s="241">
        <v>283300</v>
      </c>
      <c r="AB181" s="417">
        <v>56</v>
      </c>
      <c r="AC181" s="417">
        <v>53</v>
      </c>
      <c r="AD181" s="20">
        <v>53</v>
      </c>
      <c r="AE181" s="20">
        <v>6</v>
      </c>
      <c r="AF181" s="20">
        <v>336</v>
      </c>
      <c r="AG181"/>
      <c r="AH181"/>
      <c r="AI181" s="394"/>
      <c r="AJ181" s="394"/>
      <c r="AK181" s="394"/>
      <c r="AL181" s="2"/>
      <c r="AM181" s="2"/>
      <c r="AN181"/>
      <c r="AO181"/>
      <c r="AP181" s="394"/>
      <c r="AQ181" s="394"/>
      <c r="AR181" s="175"/>
      <c r="AS181" s="2"/>
      <c r="AT181" s="2"/>
      <c r="AU181"/>
      <c r="AV181" s="2"/>
      <c r="AW181" s="2"/>
      <c r="AX181" s="2"/>
      <c r="AY181" s="2"/>
      <c r="AZ181" s="2"/>
      <c r="BA181" s="2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</row>
    <row r="182" spans="1:99" s="380" customFormat="1" x14ac:dyDescent="0.3">
      <c r="A182" s="21" t="s">
        <v>1263</v>
      </c>
      <c r="B182" s="437" t="s">
        <v>3</v>
      </c>
      <c r="C182" s="21" t="s">
        <v>16</v>
      </c>
      <c r="D182" s="299" t="s">
        <v>38</v>
      </c>
      <c r="E182" s="299" t="s">
        <v>38</v>
      </c>
      <c r="F182" s="299" t="s">
        <v>38</v>
      </c>
      <c r="G182" s="299" t="s">
        <v>1998</v>
      </c>
      <c r="H182" s="241">
        <v>455200</v>
      </c>
      <c r="I182" s="20">
        <v>1573</v>
      </c>
      <c r="J182" s="20">
        <v>19</v>
      </c>
      <c r="K182" s="417">
        <v>82.78947368421052</v>
      </c>
      <c r="L182" s="243">
        <v>1573</v>
      </c>
      <c r="M182" s="20">
        <v>19</v>
      </c>
      <c r="N182" s="20">
        <v>82.78947368421052</v>
      </c>
      <c r="O182" s="20">
        <v>946</v>
      </c>
      <c r="P182" s="20">
        <v>13</v>
      </c>
      <c r="Q182" s="20">
        <v>72.8</v>
      </c>
      <c r="R182" s="414">
        <v>1313</v>
      </c>
      <c r="S182" s="378">
        <v>17</v>
      </c>
      <c r="T182" s="415">
        <v>77.2</v>
      </c>
      <c r="U182" s="378">
        <v>1306</v>
      </c>
      <c r="V182" s="378">
        <v>15</v>
      </c>
      <c r="W182" s="378">
        <v>87.07</v>
      </c>
      <c r="X182" s="378">
        <v>1289</v>
      </c>
      <c r="Y182" s="416">
        <v>17</v>
      </c>
      <c r="Z182" s="21"/>
      <c r="AA182" s="241">
        <v>327000</v>
      </c>
      <c r="AB182" s="417">
        <v>53</v>
      </c>
      <c r="AC182" s="417">
        <v>52.333333333333336</v>
      </c>
      <c r="AD182" s="20">
        <v>80</v>
      </c>
      <c r="AE182" s="20">
        <v>7</v>
      </c>
      <c r="AF182" s="20">
        <v>371</v>
      </c>
      <c r="AG182"/>
      <c r="AH182"/>
      <c r="AI182" s="394"/>
      <c r="AJ182" s="394"/>
      <c r="AK182" s="394"/>
      <c r="AL182" s="2"/>
      <c r="AM182" s="2"/>
      <c r="AN182"/>
      <c r="AO182"/>
      <c r="AP182" s="394"/>
      <c r="AQ182" s="394"/>
      <c r="AR182" s="175"/>
      <c r="AS182" s="2"/>
      <c r="AT182" s="2"/>
      <c r="AU182"/>
      <c r="AV182" s="2"/>
      <c r="AW182" s="2"/>
      <c r="AX182" s="2"/>
      <c r="AY182" s="2"/>
      <c r="AZ182" s="2"/>
      <c r="BA182" s="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</row>
    <row r="183" spans="1:99" s="380" customFormat="1" x14ac:dyDescent="0.3">
      <c r="A183" s="21" t="s">
        <v>1264</v>
      </c>
      <c r="B183" s="437" t="s">
        <v>22</v>
      </c>
      <c r="C183" s="21" t="s">
        <v>16</v>
      </c>
      <c r="D183" s="299" t="s">
        <v>38</v>
      </c>
      <c r="E183" s="435" t="s">
        <v>1974</v>
      </c>
      <c r="F183" s="299" t="s">
        <v>9</v>
      </c>
      <c r="G183" s="299" t="s">
        <v>38</v>
      </c>
      <c r="H183" s="241">
        <v>410200</v>
      </c>
      <c r="I183" s="20">
        <v>1341</v>
      </c>
      <c r="J183" s="20">
        <v>18</v>
      </c>
      <c r="K183" s="417">
        <v>74.5</v>
      </c>
      <c r="L183" s="243">
        <v>1341</v>
      </c>
      <c r="M183" s="20">
        <v>18</v>
      </c>
      <c r="N183" s="20">
        <v>74.5</v>
      </c>
      <c r="O183" s="20">
        <v>941</v>
      </c>
      <c r="P183" s="20">
        <v>16</v>
      </c>
      <c r="Q183" s="20">
        <v>58.8</v>
      </c>
      <c r="R183" s="414">
        <v>351</v>
      </c>
      <c r="S183" s="378">
        <v>5</v>
      </c>
      <c r="T183" s="415">
        <v>70.2</v>
      </c>
      <c r="U183" s="378">
        <v>626</v>
      </c>
      <c r="V183" s="378">
        <v>10</v>
      </c>
      <c r="W183" s="378">
        <v>62.6</v>
      </c>
      <c r="X183" s="378">
        <v>0</v>
      </c>
      <c r="Y183" s="416">
        <v>0</v>
      </c>
      <c r="Z183" s="21"/>
      <c r="AA183" s="241">
        <v>389500</v>
      </c>
      <c r="AB183" s="417">
        <v>71.142857142857139</v>
      </c>
      <c r="AC183" s="417">
        <v>66.666666666666671</v>
      </c>
      <c r="AD183" s="20">
        <v>108</v>
      </c>
      <c r="AE183" s="20">
        <v>7</v>
      </c>
      <c r="AF183" s="20">
        <v>498</v>
      </c>
      <c r="AG183"/>
      <c r="AH183"/>
      <c r="AI183" s="394"/>
      <c r="AJ183" s="394"/>
      <c r="AK183" s="394"/>
      <c r="AL183" s="2"/>
      <c r="AM183" s="2"/>
      <c r="AN183"/>
      <c r="AO183"/>
      <c r="AP183" s="394"/>
      <c r="AQ183" s="394"/>
      <c r="AR183" s="175"/>
      <c r="AS183" s="2"/>
      <c r="AT183" s="2"/>
      <c r="AU183"/>
      <c r="AV183" s="2"/>
      <c r="AW183" s="2"/>
      <c r="AX183" s="2"/>
      <c r="AY183" s="2"/>
      <c r="AZ183" s="2"/>
      <c r="BA183" s="2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</row>
    <row r="184" spans="1:99" s="380" customFormat="1" x14ac:dyDescent="0.3">
      <c r="A184" s="199" t="s">
        <v>1739</v>
      </c>
      <c r="B184" s="199" t="s">
        <v>13</v>
      </c>
      <c r="C184" s="199" t="s">
        <v>13</v>
      </c>
      <c r="D184" s="441" t="s">
        <v>1998</v>
      </c>
      <c r="E184" s="441" t="s">
        <v>38</v>
      </c>
      <c r="F184" s="441" t="s">
        <v>38</v>
      </c>
      <c r="G184" s="441" t="s">
        <v>1998</v>
      </c>
      <c r="H184" s="245">
        <v>146500</v>
      </c>
      <c r="I184" s="246">
        <v>76</v>
      </c>
      <c r="J184" s="246">
        <v>2</v>
      </c>
      <c r="K184" s="442">
        <v>38</v>
      </c>
      <c r="L184" s="322">
        <v>76</v>
      </c>
      <c r="M184" s="246">
        <v>2</v>
      </c>
      <c r="N184" s="246">
        <v>38</v>
      </c>
      <c r="O184" s="246">
        <v>0</v>
      </c>
      <c r="P184" s="246">
        <v>0</v>
      </c>
      <c r="Q184" s="246">
        <v>0</v>
      </c>
      <c r="R184" s="443">
        <v>0</v>
      </c>
      <c r="S184" s="444">
        <v>0</v>
      </c>
      <c r="T184" s="445">
        <v>0</v>
      </c>
      <c r="U184" s="444">
        <v>0</v>
      </c>
      <c r="V184" s="444">
        <v>0</v>
      </c>
      <c r="W184" s="444">
        <v>0</v>
      </c>
      <c r="X184" s="444">
        <v>0</v>
      </c>
      <c r="Y184" s="446">
        <v>0</v>
      </c>
      <c r="Z184" s="199"/>
      <c r="AA184" s="245">
        <v>146500</v>
      </c>
      <c r="AB184" s="442">
        <v>0</v>
      </c>
      <c r="AC184" s="442">
        <v>0</v>
      </c>
      <c r="AD184" s="246">
        <v>28</v>
      </c>
      <c r="AE184" s="246">
        <v>0</v>
      </c>
      <c r="AF184" s="246">
        <v>0</v>
      </c>
      <c r="AG184"/>
      <c r="AH184"/>
      <c r="AI184" s="394"/>
      <c r="AJ184" s="394"/>
      <c r="AK184" s="394"/>
      <c r="AL184" s="2"/>
      <c r="AM184" s="2"/>
      <c r="AN184"/>
      <c r="AO184"/>
      <c r="AP184" s="394"/>
      <c r="AQ184" s="394"/>
      <c r="AR184" s="175"/>
      <c r="AS184" s="2"/>
      <c r="AT184" s="2"/>
      <c r="AU184"/>
      <c r="AV184" s="2"/>
      <c r="AW184" s="2"/>
      <c r="AX184" s="2"/>
      <c r="AY184" s="2"/>
      <c r="AZ184" s="2"/>
      <c r="BA184" s="2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</row>
    <row r="185" spans="1:99" s="380" customFormat="1" x14ac:dyDescent="0.3">
      <c r="A185" s="21" t="s">
        <v>1265</v>
      </c>
      <c r="B185" s="437" t="s">
        <v>17</v>
      </c>
      <c r="C185" s="21" t="s">
        <v>41</v>
      </c>
      <c r="D185" s="299" t="s">
        <v>38</v>
      </c>
      <c r="E185" s="299" t="s">
        <v>1974</v>
      </c>
      <c r="F185" s="299" t="s">
        <v>1974</v>
      </c>
      <c r="G185" s="299" t="s">
        <v>1998</v>
      </c>
      <c r="H185" s="241">
        <v>353900</v>
      </c>
      <c r="I185" s="20">
        <v>1157</v>
      </c>
      <c r="J185" s="20">
        <v>18</v>
      </c>
      <c r="K185" s="417">
        <v>64.277777777777771</v>
      </c>
      <c r="L185" s="243">
        <v>1157</v>
      </c>
      <c r="M185" s="20">
        <v>18</v>
      </c>
      <c r="N185" s="20">
        <v>64.277777777777771</v>
      </c>
      <c r="O185" s="20">
        <v>625</v>
      </c>
      <c r="P185" s="20">
        <v>14</v>
      </c>
      <c r="Q185" s="20">
        <v>44.6</v>
      </c>
      <c r="R185" s="414">
        <v>1001</v>
      </c>
      <c r="S185" s="378">
        <v>14</v>
      </c>
      <c r="T185" s="415">
        <v>71.5</v>
      </c>
      <c r="U185" s="378">
        <v>834</v>
      </c>
      <c r="V185" s="378">
        <v>16</v>
      </c>
      <c r="W185" s="378">
        <v>52.13</v>
      </c>
      <c r="X185" s="378">
        <v>539</v>
      </c>
      <c r="Y185" s="416">
        <v>10</v>
      </c>
      <c r="Z185" s="21"/>
      <c r="AA185" s="241">
        <v>289600</v>
      </c>
      <c r="AB185" s="417">
        <v>54.625</v>
      </c>
      <c r="AC185" s="417">
        <v>54</v>
      </c>
      <c r="AD185" s="20">
        <v>55</v>
      </c>
      <c r="AE185" s="20">
        <v>8</v>
      </c>
      <c r="AF185" s="20">
        <v>437</v>
      </c>
      <c r="AG185"/>
      <c r="AH185"/>
      <c r="AI185" s="394"/>
      <c r="AJ185" s="394"/>
      <c r="AK185" s="394"/>
      <c r="AL185" s="2"/>
      <c r="AM185" s="2"/>
      <c r="AN185"/>
      <c r="AO185"/>
      <c r="AP185" s="394"/>
      <c r="AQ185" s="394"/>
      <c r="AR185" s="175"/>
      <c r="AS185" s="2"/>
      <c r="AT185" s="2"/>
      <c r="AU185"/>
      <c r="AV185" s="2"/>
      <c r="AW185" s="2"/>
      <c r="AX185" s="2"/>
      <c r="AY185" s="2"/>
      <c r="AZ185" s="2"/>
      <c r="BA185" s="2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</row>
    <row r="186" spans="1:99" s="380" customFormat="1" x14ac:dyDescent="0.3">
      <c r="A186" s="199" t="s">
        <v>1921</v>
      </c>
      <c r="B186" s="199" t="s">
        <v>25</v>
      </c>
      <c r="C186" s="199" t="s">
        <v>1020</v>
      </c>
      <c r="D186" s="441" t="s">
        <v>1020</v>
      </c>
      <c r="E186" s="441" t="s">
        <v>1972</v>
      </c>
      <c r="F186" s="441" t="s">
        <v>1020</v>
      </c>
      <c r="G186" s="441" t="s">
        <v>1020</v>
      </c>
      <c r="H186" s="245">
        <v>117300</v>
      </c>
      <c r="I186" s="246" t="s">
        <v>1020</v>
      </c>
      <c r="J186" s="246" t="s">
        <v>1020</v>
      </c>
      <c r="K186" s="442" t="s">
        <v>1020</v>
      </c>
      <c r="L186" s="322" t="s">
        <v>1020</v>
      </c>
      <c r="M186" s="246" t="s">
        <v>1020</v>
      </c>
      <c r="N186" s="246" t="s">
        <v>1020</v>
      </c>
      <c r="O186" s="246" t="s">
        <v>1020</v>
      </c>
      <c r="P186" s="246" t="s">
        <v>1020</v>
      </c>
      <c r="Q186" s="246" t="s">
        <v>1020</v>
      </c>
      <c r="R186" s="443" t="s">
        <v>1020</v>
      </c>
      <c r="S186" s="444" t="s">
        <v>1020</v>
      </c>
      <c r="T186" s="445" t="s">
        <v>1020</v>
      </c>
      <c r="U186" s="444" t="s">
        <v>1020</v>
      </c>
      <c r="V186" s="444" t="s">
        <v>1020</v>
      </c>
      <c r="W186" s="444" t="s">
        <v>1020</v>
      </c>
      <c r="X186" s="444" t="s">
        <v>1020</v>
      </c>
      <c r="Y186" s="446" t="s">
        <v>1020</v>
      </c>
      <c r="Z186" s="199"/>
      <c r="AA186" s="245">
        <v>243300</v>
      </c>
      <c r="AB186" s="442">
        <v>61.4</v>
      </c>
      <c r="AC186" s="442">
        <v>60.666666666666664</v>
      </c>
      <c r="AD186" s="246">
        <v>34</v>
      </c>
      <c r="AE186" s="246">
        <v>5</v>
      </c>
      <c r="AF186" s="246">
        <v>307</v>
      </c>
      <c r="AG186"/>
      <c r="AH186"/>
      <c r="AI186" s="394"/>
      <c r="AJ186" s="394"/>
      <c r="AK186" s="394"/>
      <c r="AL186" s="2"/>
      <c r="AM186" s="2"/>
      <c r="AN186"/>
      <c r="AO186"/>
      <c r="AP186" s="394"/>
      <c r="AQ186" s="394"/>
      <c r="AR186" s="175"/>
      <c r="AS186" s="2"/>
      <c r="AT186" s="2"/>
      <c r="AU186"/>
      <c r="AV186" s="2"/>
      <c r="AW186" s="2"/>
      <c r="AX186" s="2"/>
      <c r="AY186" s="2"/>
      <c r="AZ186" s="2"/>
      <c r="BA186" s="2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</row>
    <row r="187" spans="1:99" s="380" customFormat="1" x14ac:dyDescent="0.3">
      <c r="A187" s="199" t="s">
        <v>1532</v>
      </c>
      <c r="B187" s="199" t="s">
        <v>23</v>
      </c>
      <c r="C187" s="199" t="s">
        <v>23</v>
      </c>
      <c r="D187" s="441" t="s">
        <v>1998</v>
      </c>
      <c r="E187" s="435" t="s">
        <v>1974</v>
      </c>
      <c r="F187" s="441" t="s">
        <v>38</v>
      </c>
      <c r="G187" s="441" t="s">
        <v>38</v>
      </c>
      <c r="H187" s="245">
        <v>123900</v>
      </c>
      <c r="I187" s="246">
        <v>0</v>
      </c>
      <c r="J187" s="246">
        <v>0</v>
      </c>
      <c r="K187" s="442" t="s">
        <v>1020</v>
      </c>
      <c r="L187" s="322">
        <v>0</v>
      </c>
      <c r="M187" s="246">
        <v>0</v>
      </c>
      <c r="N187" s="246">
        <v>0</v>
      </c>
      <c r="O187" s="246">
        <v>0</v>
      </c>
      <c r="P187" s="246">
        <v>0</v>
      </c>
      <c r="Q187" s="246">
        <v>0</v>
      </c>
      <c r="R187" s="443">
        <v>0</v>
      </c>
      <c r="S187" s="444">
        <v>0</v>
      </c>
      <c r="T187" s="445">
        <v>0</v>
      </c>
      <c r="U187" s="444">
        <v>0</v>
      </c>
      <c r="V187" s="444">
        <v>0</v>
      </c>
      <c r="W187" s="444">
        <v>0</v>
      </c>
      <c r="X187" s="444">
        <v>0</v>
      </c>
      <c r="Y187" s="446">
        <v>0</v>
      </c>
      <c r="Z187" s="246"/>
      <c r="AA187" s="245">
        <v>123900</v>
      </c>
      <c r="AB187" s="442">
        <v>44</v>
      </c>
      <c r="AC187" s="442">
        <v>44</v>
      </c>
      <c r="AD187" s="246">
        <v>-18</v>
      </c>
      <c r="AE187" s="246">
        <v>2</v>
      </c>
      <c r="AF187" s="246">
        <v>88</v>
      </c>
      <c r="AG187"/>
      <c r="AH187"/>
      <c r="AI187" s="394"/>
      <c r="AJ187" s="394"/>
      <c r="AK187" s="394"/>
      <c r="AL187" s="2"/>
      <c r="AM187" s="2"/>
      <c r="AN187"/>
      <c r="AO187"/>
      <c r="AP187" s="394"/>
      <c r="AQ187" s="394"/>
      <c r="AR187" s="175"/>
      <c r="AS187" s="2"/>
      <c r="AT187" s="2"/>
      <c r="AU187"/>
      <c r="AV187" s="2"/>
      <c r="AW187" s="2"/>
      <c r="AX187" s="2"/>
      <c r="AY187" s="2"/>
      <c r="AZ187" s="2"/>
      <c r="BA187" s="2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</row>
    <row r="188" spans="1:99" s="380" customFormat="1" x14ac:dyDescent="0.3">
      <c r="A188" s="21" t="s">
        <v>991</v>
      </c>
      <c r="B188" s="21" t="s">
        <v>17</v>
      </c>
      <c r="C188" s="21" t="s">
        <v>17</v>
      </c>
      <c r="D188" s="299" t="s">
        <v>1998</v>
      </c>
      <c r="E188" s="435" t="s">
        <v>38</v>
      </c>
      <c r="F188" s="299" t="s">
        <v>1971</v>
      </c>
      <c r="G188" s="299" t="s">
        <v>38</v>
      </c>
      <c r="H188" s="241">
        <v>360400</v>
      </c>
      <c r="I188" s="20">
        <v>850</v>
      </c>
      <c r="J188" s="20">
        <v>13</v>
      </c>
      <c r="K188" s="417">
        <v>65.384615384615387</v>
      </c>
      <c r="L188" s="243">
        <v>850</v>
      </c>
      <c r="M188" s="20">
        <v>13</v>
      </c>
      <c r="N188" s="20">
        <v>65.384615384615387</v>
      </c>
      <c r="O188" s="20">
        <v>1772</v>
      </c>
      <c r="P188" s="20">
        <v>22</v>
      </c>
      <c r="Q188" s="20">
        <v>80.5</v>
      </c>
      <c r="R188" s="414">
        <v>1363</v>
      </c>
      <c r="S188" s="378">
        <v>17</v>
      </c>
      <c r="T188" s="415">
        <v>80.2</v>
      </c>
      <c r="U188" s="378">
        <v>1062</v>
      </c>
      <c r="V188" s="378">
        <v>21</v>
      </c>
      <c r="W188" s="378">
        <v>50.57</v>
      </c>
      <c r="X188" s="378">
        <v>0</v>
      </c>
      <c r="Y188" s="416">
        <v>0</v>
      </c>
      <c r="Z188" s="20"/>
      <c r="AA188" s="241">
        <v>390500</v>
      </c>
      <c r="AB188" s="417">
        <v>74.5</v>
      </c>
      <c r="AC188" s="417">
        <v>61.333333333333336</v>
      </c>
      <c r="AD188" s="20">
        <v>116</v>
      </c>
      <c r="AE188" s="20">
        <v>8</v>
      </c>
      <c r="AF188" s="20">
        <v>596</v>
      </c>
      <c r="AG188"/>
      <c r="AH188"/>
      <c r="AI188" s="394"/>
      <c r="AJ188" s="394"/>
      <c r="AK188" s="394"/>
      <c r="AL188" s="2"/>
      <c r="AM188" s="2"/>
      <c r="AN188"/>
      <c r="AO188"/>
      <c r="AP188" s="394"/>
      <c r="AQ188" s="394"/>
      <c r="AR188" s="175"/>
      <c r="AS188" s="2"/>
      <c r="AT188" s="2"/>
      <c r="AU188"/>
      <c r="AV188" s="2"/>
      <c r="AW188" s="2"/>
      <c r="AX188" s="2"/>
      <c r="AY188" s="2"/>
      <c r="AZ188" s="2"/>
      <c r="BA188" s="2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</row>
    <row r="189" spans="1:99" s="380" customFormat="1" x14ac:dyDescent="0.3">
      <c r="A189" s="21" t="s">
        <v>1267</v>
      </c>
      <c r="B189" s="21" t="s">
        <v>2</v>
      </c>
      <c r="C189" s="21" t="s">
        <v>2</v>
      </c>
      <c r="D189" s="299" t="s">
        <v>1998</v>
      </c>
      <c r="E189" s="299" t="s">
        <v>38</v>
      </c>
      <c r="F189" s="299" t="s">
        <v>38</v>
      </c>
      <c r="G189" s="299" t="s">
        <v>1998</v>
      </c>
      <c r="H189" s="241">
        <v>519100</v>
      </c>
      <c r="I189" s="20">
        <v>253</v>
      </c>
      <c r="J189" s="20">
        <v>4</v>
      </c>
      <c r="K189" s="417">
        <v>63.25</v>
      </c>
      <c r="L189" s="243">
        <v>253</v>
      </c>
      <c r="M189" s="20">
        <v>4</v>
      </c>
      <c r="N189" s="20">
        <v>63.25</v>
      </c>
      <c r="O189" s="20">
        <v>1261</v>
      </c>
      <c r="P189" s="20">
        <v>18</v>
      </c>
      <c r="Q189" s="20">
        <v>70.099999999999994</v>
      </c>
      <c r="R189" s="414">
        <v>1092</v>
      </c>
      <c r="S189" s="378">
        <v>16</v>
      </c>
      <c r="T189" s="415">
        <v>68.2</v>
      </c>
      <c r="U189" s="378">
        <v>1575</v>
      </c>
      <c r="V189" s="378">
        <v>22</v>
      </c>
      <c r="W189" s="378">
        <v>71.59</v>
      </c>
      <c r="X189" s="378">
        <v>784</v>
      </c>
      <c r="Y189" s="416">
        <v>10</v>
      </c>
      <c r="Z189" s="280"/>
      <c r="AA189" s="241">
        <v>432000</v>
      </c>
      <c r="AB189" s="417">
        <v>64.25</v>
      </c>
      <c r="AC189" s="417">
        <v>54.666666666666664</v>
      </c>
      <c r="AD189" s="20">
        <v>161</v>
      </c>
      <c r="AE189" s="20">
        <v>4</v>
      </c>
      <c r="AF189" s="20">
        <v>257</v>
      </c>
      <c r="AG189"/>
      <c r="AH189"/>
      <c r="AI189" s="394"/>
      <c r="AJ189" s="394"/>
      <c r="AK189" s="394"/>
      <c r="AL189" s="2"/>
      <c r="AM189" s="2"/>
      <c r="AN189"/>
      <c r="AO189"/>
      <c r="AP189" s="394"/>
      <c r="AQ189" s="394"/>
      <c r="AR189" s="175"/>
      <c r="AS189" s="2"/>
      <c r="AT189" s="2"/>
      <c r="AU189"/>
      <c r="AV189" s="2"/>
      <c r="AW189" s="2"/>
      <c r="AX189" s="2"/>
      <c r="AY189" s="2"/>
      <c r="AZ189" s="2"/>
      <c r="BA189" s="2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</row>
    <row r="190" spans="1:99" s="380" customFormat="1" x14ac:dyDescent="0.3">
      <c r="A190" s="21" t="s">
        <v>1923</v>
      </c>
      <c r="B190" s="21" t="s">
        <v>20</v>
      </c>
      <c r="C190" s="21" t="s">
        <v>20</v>
      </c>
      <c r="D190" s="299" t="s">
        <v>1998</v>
      </c>
      <c r="E190" s="435" t="s">
        <v>38</v>
      </c>
      <c r="F190" s="299" t="s">
        <v>1972</v>
      </c>
      <c r="G190" s="299" t="s">
        <v>38</v>
      </c>
      <c r="H190" s="241">
        <v>279100</v>
      </c>
      <c r="I190" s="20">
        <v>963</v>
      </c>
      <c r="J190" s="20">
        <v>19</v>
      </c>
      <c r="K190" s="417">
        <v>50.684210526315788</v>
      </c>
      <c r="L190" s="243">
        <v>963</v>
      </c>
      <c r="M190" s="20">
        <v>19</v>
      </c>
      <c r="N190" s="20">
        <v>50.684210526315788</v>
      </c>
      <c r="O190" s="20">
        <v>0</v>
      </c>
      <c r="P190" s="20">
        <v>0</v>
      </c>
      <c r="Q190" s="20">
        <v>0</v>
      </c>
      <c r="R190" s="414">
        <v>0</v>
      </c>
      <c r="S190" s="378">
        <v>0</v>
      </c>
      <c r="T190" s="415">
        <v>0</v>
      </c>
      <c r="U190" s="378">
        <v>0</v>
      </c>
      <c r="V190" s="378">
        <v>0</v>
      </c>
      <c r="W190" s="378">
        <v>0</v>
      </c>
      <c r="X190" s="378">
        <v>0</v>
      </c>
      <c r="Y190" s="416">
        <v>0</v>
      </c>
      <c r="Z190" s="21"/>
      <c r="AA190" s="241">
        <v>307300</v>
      </c>
      <c r="AB190" s="417">
        <v>59.571428571428569</v>
      </c>
      <c r="AC190" s="417">
        <v>56</v>
      </c>
      <c r="AD190" s="20">
        <v>64</v>
      </c>
      <c r="AE190" s="20">
        <v>7</v>
      </c>
      <c r="AF190" s="20">
        <v>417</v>
      </c>
      <c r="AG190"/>
      <c r="AH190"/>
      <c r="AI190" s="394"/>
      <c r="AJ190" s="394"/>
      <c r="AK190" s="394"/>
      <c r="AL190" s="2"/>
      <c r="AM190" s="2"/>
      <c r="AN190"/>
      <c r="AO190"/>
      <c r="AP190" s="394"/>
      <c r="AQ190" s="394"/>
      <c r="AR190" s="175"/>
      <c r="AS190" s="2"/>
      <c r="AT190" s="2"/>
      <c r="AU190"/>
      <c r="AV190" s="2"/>
      <c r="AW190" s="2"/>
      <c r="AX190" s="2"/>
      <c r="AY190" s="2"/>
      <c r="AZ190" s="2"/>
      <c r="BA190" s="2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</row>
    <row r="191" spans="1:99" s="380" customFormat="1" x14ac:dyDescent="0.3">
      <c r="A191" s="199" t="s">
        <v>1924</v>
      </c>
      <c r="B191" s="199" t="s">
        <v>20</v>
      </c>
      <c r="C191" s="199" t="s">
        <v>1020</v>
      </c>
      <c r="D191" s="441" t="s">
        <v>1020</v>
      </c>
      <c r="E191" s="441" t="s">
        <v>1972</v>
      </c>
      <c r="F191" s="441" t="s">
        <v>1020</v>
      </c>
      <c r="G191" s="441" t="s">
        <v>1020</v>
      </c>
      <c r="H191" s="245">
        <v>180300</v>
      </c>
      <c r="I191" s="246" t="s">
        <v>1020</v>
      </c>
      <c r="J191" s="246" t="s">
        <v>1020</v>
      </c>
      <c r="K191" s="442" t="s">
        <v>1020</v>
      </c>
      <c r="L191" s="322" t="s">
        <v>1020</v>
      </c>
      <c r="M191" s="246" t="s">
        <v>1020</v>
      </c>
      <c r="N191" s="246" t="s">
        <v>1020</v>
      </c>
      <c r="O191" s="246" t="s">
        <v>1020</v>
      </c>
      <c r="P191" s="246" t="s">
        <v>1020</v>
      </c>
      <c r="Q191" s="246" t="s">
        <v>1020</v>
      </c>
      <c r="R191" s="443" t="s">
        <v>1020</v>
      </c>
      <c r="S191" s="444" t="s">
        <v>1020</v>
      </c>
      <c r="T191" s="445" t="s">
        <v>1020</v>
      </c>
      <c r="U191" s="444" t="s">
        <v>1020</v>
      </c>
      <c r="V191" s="444" t="s">
        <v>1020</v>
      </c>
      <c r="W191" s="444" t="s">
        <v>1020</v>
      </c>
      <c r="X191" s="444" t="s">
        <v>1020</v>
      </c>
      <c r="Y191" s="446" t="s">
        <v>1020</v>
      </c>
      <c r="Z191" s="199"/>
      <c r="AA191" s="245">
        <v>245100</v>
      </c>
      <c r="AB191" s="442">
        <v>57.5</v>
      </c>
      <c r="AC191" s="442">
        <v>37</v>
      </c>
      <c r="AD191" s="246">
        <v>77</v>
      </c>
      <c r="AE191" s="246">
        <v>6</v>
      </c>
      <c r="AF191" s="246">
        <v>345</v>
      </c>
      <c r="AG191"/>
      <c r="AH191"/>
      <c r="AI191" s="394"/>
      <c r="AJ191" s="394"/>
      <c r="AK191" s="394"/>
      <c r="AL191" s="2"/>
      <c r="AM191" s="2"/>
      <c r="AN191"/>
      <c r="AO191"/>
      <c r="AP191" s="394"/>
      <c r="AQ191" s="394"/>
      <c r="AR191" s="175"/>
      <c r="AS191" s="2"/>
      <c r="AT191" s="2"/>
      <c r="AU191"/>
      <c r="AV191" s="2"/>
      <c r="AW191" s="2"/>
      <c r="AX191" s="2"/>
      <c r="AY191" s="2"/>
      <c r="AZ191" s="2"/>
      <c r="BA191" s="2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</row>
    <row r="192" spans="1:99" s="380" customFormat="1" x14ac:dyDescent="0.3">
      <c r="A192" s="21" t="s">
        <v>1533</v>
      </c>
      <c r="B192" s="21" t="s">
        <v>17</v>
      </c>
      <c r="C192" s="21" t="s">
        <v>17</v>
      </c>
      <c r="D192" s="299" t="s">
        <v>1998</v>
      </c>
      <c r="E192" s="435" t="s">
        <v>1974</v>
      </c>
      <c r="F192" s="299" t="s">
        <v>38</v>
      </c>
      <c r="G192" s="299" t="s">
        <v>38</v>
      </c>
      <c r="H192" s="241">
        <v>310400</v>
      </c>
      <c r="I192" s="20">
        <v>451</v>
      </c>
      <c r="J192" s="20">
        <v>8</v>
      </c>
      <c r="K192" s="417">
        <v>56.375</v>
      </c>
      <c r="L192" s="243">
        <v>451</v>
      </c>
      <c r="M192" s="20">
        <v>8</v>
      </c>
      <c r="N192" s="20">
        <v>56.375</v>
      </c>
      <c r="O192" s="20">
        <v>650</v>
      </c>
      <c r="P192" s="20">
        <v>11</v>
      </c>
      <c r="Q192" s="20">
        <v>59.1</v>
      </c>
      <c r="R192" s="414">
        <v>685</v>
      </c>
      <c r="S192" s="378">
        <v>12</v>
      </c>
      <c r="T192" s="415">
        <v>57.1</v>
      </c>
      <c r="U192" s="378">
        <v>1798</v>
      </c>
      <c r="V192" s="378">
        <v>22</v>
      </c>
      <c r="W192" s="378">
        <v>81.73</v>
      </c>
      <c r="X192" s="378">
        <v>300</v>
      </c>
      <c r="Y192" s="416">
        <v>5</v>
      </c>
      <c r="Z192" s="298"/>
      <c r="AA192" s="241">
        <v>446300</v>
      </c>
      <c r="AB192" s="417">
        <v>86.5</v>
      </c>
      <c r="AC192" s="417">
        <v>99</v>
      </c>
      <c r="AD192" s="20">
        <v>59</v>
      </c>
      <c r="AE192" s="20">
        <v>8</v>
      </c>
      <c r="AF192" s="20">
        <v>692</v>
      </c>
      <c r="AG192"/>
      <c r="AH192"/>
      <c r="AI192" s="394"/>
      <c r="AJ192" s="394"/>
      <c r="AK192" s="394"/>
      <c r="AL192" s="2"/>
      <c r="AM192" s="2"/>
      <c r="AN192"/>
      <c r="AO192"/>
      <c r="AP192" s="394"/>
      <c r="AQ192" s="394"/>
      <c r="AR192" s="175"/>
      <c r="AS192" s="2"/>
      <c r="AT192" s="2"/>
      <c r="AU192"/>
      <c r="AV192" s="2"/>
      <c r="AW192" s="2"/>
      <c r="AX192" s="2"/>
      <c r="AY192" s="2"/>
      <c r="AZ192" s="2"/>
      <c r="BA192" s="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</row>
    <row r="193" spans="1:99" s="380" customFormat="1" x14ac:dyDescent="0.3">
      <c r="A193" s="199" t="s">
        <v>1534</v>
      </c>
      <c r="B193" s="199" t="s">
        <v>14</v>
      </c>
      <c r="C193" s="199" t="s">
        <v>14</v>
      </c>
      <c r="D193" s="441" t="s">
        <v>1998</v>
      </c>
      <c r="E193" s="435" t="s">
        <v>1972</v>
      </c>
      <c r="F193" s="441" t="s">
        <v>10</v>
      </c>
      <c r="G193" s="441" t="s">
        <v>38</v>
      </c>
      <c r="H193" s="245">
        <v>123900</v>
      </c>
      <c r="I193" s="246">
        <v>32</v>
      </c>
      <c r="J193" s="246">
        <v>2</v>
      </c>
      <c r="K193" s="442">
        <v>16</v>
      </c>
      <c r="L193" s="322">
        <v>32</v>
      </c>
      <c r="M193" s="246">
        <v>2</v>
      </c>
      <c r="N193" s="246">
        <v>16</v>
      </c>
      <c r="O193" s="246">
        <v>342</v>
      </c>
      <c r="P193" s="246">
        <v>9</v>
      </c>
      <c r="Q193" s="246">
        <v>38</v>
      </c>
      <c r="R193" s="443">
        <v>0</v>
      </c>
      <c r="S193" s="444">
        <v>0</v>
      </c>
      <c r="T193" s="445">
        <v>0</v>
      </c>
      <c r="U193" s="444">
        <v>0</v>
      </c>
      <c r="V193" s="444">
        <v>0</v>
      </c>
      <c r="W193" s="444">
        <v>0</v>
      </c>
      <c r="X193" s="444">
        <v>0</v>
      </c>
      <c r="Y193" s="446">
        <v>0</v>
      </c>
      <c r="Z193" s="301"/>
      <c r="AA193" s="245">
        <v>123900</v>
      </c>
      <c r="AB193" s="442">
        <v>0</v>
      </c>
      <c r="AC193" s="442">
        <v>0</v>
      </c>
      <c r="AD193" s="246">
        <v>23</v>
      </c>
      <c r="AE193" s="246">
        <v>0</v>
      </c>
      <c r="AF193" s="246">
        <v>0</v>
      </c>
      <c r="AG193"/>
      <c r="AH193"/>
      <c r="AI193" s="394"/>
      <c r="AJ193" s="394"/>
      <c r="AK193" s="394"/>
      <c r="AL193" s="2"/>
      <c r="AM193" s="2"/>
      <c r="AN193"/>
      <c r="AO193"/>
      <c r="AP193" s="394"/>
      <c r="AQ193" s="394"/>
      <c r="AR193" s="175"/>
      <c r="AS193" s="2"/>
      <c r="AT193" s="2"/>
      <c r="AU193"/>
      <c r="AV193" s="2"/>
      <c r="AW193" s="2"/>
      <c r="AX193" s="2"/>
      <c r="AY193" s="2"/>
      <c r="AZ193" s="2"/>
      <c r="BA193" s="2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</row>
    <row r="194" spans="1:99" s="380" customFormat="1" x14ac:dyDescent="0.3">
      <c r="A194" s="199" t="s">
        <v>1925</v>
      </c>
      <c r="B194" s="199" t="s">
        <v>19</v>
      </c>
      <c r="C194" s="199" t="s">
        <v>1020</v>
      </c>
      <c r="D194" s="441" t="s">
        <v>1020</v>
      </c>
      <c r="E194" s="441" t="s">
        <v>1973</v>
      </c>
      <c r="F194" s="441" t="s">
        <v>1020</v>
      </c>
      <c r="G194" s="441" t="s">
        <v>1020</v>
      </c>
      <c r="H194" s="245">
        <v>102400</v>
      </c>
      <c r="I194" s="246" t="s">
        <v>1020</v>
      </c>
      <c r="J194" s="246" t="s">
        <v>1020</v>
      </c>
      <c r="K194" s="442" t="s">
        <v>1020</v>
      </c>
      <c r="L194" s="322" t="s">
        <v>1020</v>
      </c>
      <c r="M194" s="246" t="s">
        <v>1020</v>
      </c>
      <c r="N194" s="246" t="s">
        <v>1020</v>
      </c>
      <c r="O194" s="246" t="s">
        <v>1020</v>
      </c>
      <c r="P194" s="246" t="s">
        <v>1020</v>
      </c>
      <c r="Q194" s="246" t="s">
        <v>1020</v>
      </c>
      <c r="R194" s="443" t="s">
        <v>1020</v>
      </c>
      <c r="S194" s="444" t="s">
        <v>1020</v>
      </c>
      <c r="T194" s="445" t="s">
        <v>1020</v>
      </c>
      <c r="U194" s="444" t="s">
        <v>1020</v>
      </c>
      <c r="V194" s="444" t="s">
        <v>1020</v>
      </c>
      <c r="W194" s="444" t="s">
        <v>1020</v>
      </c>
      <c r="X194" s="444" t="s">
        <v>1020</v>
      </c>
      <c r="Y194" s="446" t="s">
        <v>1020</v>
      </c>
      <c r="Z194" s="199"/>
      <c r="AA194" s="245">
        <v>102400</v>
      </c>
      <c r="AB194" s="442">
        <v>0</v>
      </c>
      <c r="AC194" s="442">
        <v>0</v>
      </c>
      <c r="AD194" s="246">
        <v>19</v>
      </c>
      <c r="AE194" s="246">
        <v>0</v>
      </c>
      <c r="AF194" s="246">
        <v>0</v>
      </c>
      <c r="AG194"/>
      <c r="AH194"/>
      <c r="AI194" s="394"/>
      <c r="AJ194" s="394"/>
      <c r="AK194" s="394"/>
      <c r="AL194" s="2"/>
      <c r="AM194" s="2"/>
      <c r="AN194"/>
      <c r="AO194"/>
      <c r="AP194" s="394"/>
      <c r="AQ194" s="394"/>
      <c r="AR194" s="175"/>
      <c r="AS194" s="2"/>
      <c r="AT194" s="2"/>
      <c r="AU194"/>
      <c r="AV194" s="2"/>
      <c r="AW194" s="2"/>
      <c r="AX194" s="2"/>
      <c r="AY194" s="2"/>
      <c r="AZ194" s="2"/>
      <c r="BA194" s="2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</row>
    <row r="195" spans="1:99" s="380" customFormat="1" x14ac:dyDescent="0.3">
      <c r="A195" s="199" t="s">
        <v>1926</v>
      </c>
      <c r="B195" s="199" t="s">
        <v>24</v>
      </c>
      <c r="C195" s="199" t="s">
        <v>1020</v>
      </c>
      <c r="D195" s="441" t="s">
        <v>1020</v>
      </c>
      <c r="E195" s="441" t="s">
        <v>1972</v>
      </c>
      <c r="F195" s="441" t="s">
        <v>1020</v>
      </c>
      <c r="G195" s="441" t="s">
        <v>1020</v>
      </c>
      <c r="H195" s="245">
        <v>102400</v>
      </c>
      <c r="I195" s="246" t="s">
        <v>1020</v>
      </c>
      <c r="J195" s="246" t="s">
        <v>1020</v>
      </c>
      <c r="K195" s="442" t="s">
        <v>1020</v>
      </c>
      <c r="L195" s="322" t="s">
        <v>1020</v>
      </c>
      <c r="M195" s="246" t="s">
        <v>1020</v>
      </c>
      <c r="N195" s="246" t="s">
        <v>1020</v>
      </c>
      <c r="O195" s="246" t="s">
        <v>1020</v>
      </c>
      <c r="P195" s="246" t="s">
        <v>1020</v>
      </c>
      <c r="Q195" s="246" t="s">
        <v>1020</v>
      </c>
      <c r="R195" s="443" t="s">
        <v>1020</v>
      </c>
      <c r="S195" s="444" t="s">
        <v>1020</v>
      </c>
      <c r="T195" s="445" t="s">
        <v>1020</v>
      </c>
      <c r="U195" s="444" t="s">
        <v>1020</v>
      </c>
      <c r="V195" s="444" t="s">
        <v>1020</v>
      </c>
      <c r="W195" s="444" t="s">
        <v>1020</v>
      </c>
      <c r="X195" s="444" t="s">
        <v>1020</v>
      </c>
      <c r="Y195" s="446" t="s">
        <v>1020</v>
      </c>
      <c r="Z195" s="246"/>
      <c r="AA195" s="245">
        <v>102400</v>
      </c>
      <c r="AB195" s="442">
        <v>0</v>
      </c>
      <c r="AC195" s="442">
        <v>0</v>
      </c>
      <c r="AD195" s="246">
        <v>19</v>
      </c>
      <c r="AE195" s="246">
        <v>0</v>
      </c>
      <c r="AF195" s="246">
        <v>0</v>
      </c>
      <c r="AG195"/>
      <c r="AH195"/>
      <c r="AI195" s="394"/>
      <c r="AJ195" s="394"/>
      <c r="AK195" s="394"/>
      <c r="AL195" s="2"/>
      <c r="AM195" s="2"/>
      <c r="AN195"/>
      <c r="AO195"/>
      <c r="AP195" s="394"/>
      <c r="AQ195" s="394"/>
      <c r="AR195" s="175"/>
      <c r="AS195" s="2"/>
      <c r="AT195" s="2"/>
      <c r="AU195"/>
      <c r="AV195" s="2"/>
      <c r="AW195" s="2"/>
      <c r="AX195" s="2"/>
      <c r="AY195" s="2"/>
      <c r="AZ195" s="2"/>
      <c r="BA195" s="2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</row>
    <row r="196" spans="1:99" s="380" customFormat="1" x14ac:dyDescent="0.3">
      <c r="A196" s="21" t="s">
        <v>1271</v>
      </c>
      <c r="B196" s="21" t="s">
        <v>22</v>
      </c>
      <c r="C196" s="21" t="s">
        <v>22</v>
      </c>
      <c r="D196" s="299" t="s">
        <v>1998</v>
      </c>
      <c r="E196" s="299" t="s">
        <v>38</v>
      </c>
      <c r="F196" s="299" t="s">
        <v>38</v>
      </c>
      <c r="G196" s="299" t="s">
        <v>1998</v>
      </c>
      <c r="H196" s="241">
        <v>235400</v>
      </c>
      <c r="I196" s="20">
        <v>513</v>
      </c>
      <c r="J196" s="20">
        <v>12</v>
      </c>
      <c r="K196" s="417">
        <v>42.75</v>
      </c>
      <c r="L196" s="243">
        <v>513</v>
      </c>
      <c r="M196" s="20">
        <v>12</v>
      </c>
      <c r="N196" s="20">
        <v>42.75</v>
      </c>
      <c r="O196" s="20">
        <v>1045</v>
      </c>
      <c r="P196" s="20">
        <v>19</v>
      </c>
      <c r="Q196" s="20">
        <v>55</v>
      </c>
      <c r="R196" s="414">
        <v>506</v>
      </c>
      <c r="S196" s="378">
        <v>10</v>
      </c>
      <c r="T196" s="415">
        <v>50.6</v>
      </c>
      <c r="U196" s="378">
        <v>0</v>
      </c>
      <c r="V196" s="378">
        <v>0</v>
      </c>
      <c r="W196" s="378">
        <v>0</v>
      </c>
      <c r="X196" s="378">
        <v>0</v>
      </c>
      <c r="Y196" s="416">
        <v>0</v>
      </c>
      <c r="Z196" s="21"/>
      <c r="AA196" s="241">
        <v>235400</v>
      </c>
      <c r="AB196" s="417">
        <v>58</v>
      </c>
      <c r="AC196" s="417">
        <v>58</v>
      </c>
      <c r="AD196" s="20">
        <v>32</v>
      </c>
      <c r="AE196" s="20">
        <v>1</v>
      </c>
      <c r="AF196" s="20">
        <v>58</v>
      </c>
      <c r="AG196"/>
      <c r="AH196"/>
      <c r="AI196" s="394"/>
      <c r="AJ196" s="394"/>
      <c r="AK196" s="394"/>
      <c r="AL196" s="2"/>
      <c r="AM196" s="2"/>
      <c r="AN196"/>
      <c r="AO196"/>
      <c r="AP196" s="394"/>
      <c r="AQ196" s="394"/>
      <c r="AR196" s="175"/>
      <c r="AS196" s="2"/>
      <c r="AT196" s="2"/>
      <c r="AU196"/>
      <c r="AV196" s="2"/>
      <c r="AW196" s="2"/>
      <c r="AX196" s="2"/>
      <c r="AY196" s="2"/>
      <c r="AZ196" s="2"/>
      <c r="BA196" s="2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</row>
    <row r="197" spans="1:99" s="380" customFormat="1" x14ac:dyDescent="0.3">
      <c r="A197" s="199" t="s">
        <v>1535</v>
      </c>
      <c r="B197" s="199" t="s">
        <v>2</v>
      </c>
      <c r="C197" s="199" t="s">
        <v>2</v>
      </c>
      <c r="D197" s="441" t="s">
        <v>1998</v>
      </c>
      <c r="E197" s="435" t="s">
        <v>1974</v>
      </c>
      <c r="F197" s="441" t="s">
        <v>9</v>
      </c>
      <c r="G197" s="441" t="s">
        <v>38</v>
      </c>
      <c r="H197" s="245">
        <v>188800</v>
      </c>
      <c r="I197" s="246">
        <v>98</v>
      </c>
      <c r="J197" s="246">
        <v>2</v>
      </c>
      <c r="K197" s="442">
        <v>49</v>
      </c>
      <c r="L197" s="322">
        <v>98</v>
      </c>
      <c r="M197" s="246">
        <v>2</v>
      </c>
      <c r="N197" s="246">
        <v>49</v>
      </c>
      <c r="O197" s="246">
        <v>630</v>
      </c>
      <c r="P197" s="246">
        <v>13</v>
      </c>
      <c r="Q197" s="246">
        <v>48.5</v>
      </c>
      <c r="R197" s="443">
        <v>0</v>
      </c>
      <c r="S197" s="444">
        <v>0</v>
      </c>
      <c r="T197" s="445">
        <v>0</v>
      </c>
      <c r="U197" s="444">
        <v>0</v>
      </c>
      <c r="V197" s="444">
        <v>0</v>
      </c>
      <c r="W197" s="444">
        <v>0</v>
      </c>
      <c r="X197" s="444">
        <v>0</v>
      </c>
      <c r="Y197" s="446">
        <v>0</v>
      </c>
      <c r="Z197" s="372"/>
      <c r="AA197" s="245">
        <v>239900</v>
      </c>
      <c r="AB197" s="442">
        <v>41.857142857142854</v>
      </c>
      <c r="AC197" s="442">
        <v>38.666666666666664</v>
      </c>
      <c r="AD197" s="246">
        <v>88</v>
      </c>
      <c r="AE197" s="246">
        <v>7</v>
      </c>
      <c r="AF197" s="246">
        <v>293</v>
      </c>
      <c r="AG197"/>
      <c r="AH197"/>
      <c r="AI197" s="394"/>
      <c r="AJ197" s="394"/>
      <c r="AK197" s="394"/>
      <c r="AL197" s="2"/>
      <c r="AM197" s="2"/>
      <c r="AN197"/>
      <c r="AO197"/>
      <c r="AP197" s="394"/>
      <c r="AQ197" s="394"/>
      <c r="AR197" s="175"/>
      <c r="AS197" s="2"/>
      <c r="AT197" s="2"/>
      <c r="AU197"/>
      <c r="AV197" s="2"/>
      <c r="AW197" s="2"/>
      <c r="AX197" s="2"/>
      <c r="AY197" s="2"/>
      <c r="AZ197" s="2"/>
      <c r="BA197" s="2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</row>
    <row r="198" spans="1:99" s="380" customFormat="1" x14ac:dyDescent="0.3">
      <c r="A198" s="21" t="s">
        <v>1274</v>
      </c>
      <c r="B198" s="21" t="s">
        <v>23</v>
      </c>
      <c r="C198" s="21" t="s">
        <v>23</v>
      </c>
      <c r="D198" s="299" t="s">
        <v>1998</v>
      </c>
      <c r="E198" s="299" t="s">
        <v>38</v>
      </c>
      <c r="F198" s="299" t="s">
        <v>38</v>
      </c>
      <c r="G198" s="299" t="s">
        <v>1998</v>
      </c>
      <c r="H198" s="241">
        <v>425000</v>
      </c>
      <c r="I198" s="20">
        <v>1621</v>
      </c>
      <c r="J198" s="20">
        <v>21</v>
      </c>
      <c r="K198" s="417">
        <v>77.19047619047619</v>
      </c>
      <c r="L198" s="243">
        <v>1621</v>
      </c>
      <c r="M198" s="20">
        <v>21</v>
      </c>
      <c r="N198" s="20">
        <v>77.19047619047619</v>
      </c>
      <c r="O198" s="20">
        <v>1157</v>
      </c>
      <c r="P198" s="20">
        <v>18</v>
      </c>
      <c r="Q198" s="20">
        <v>64.3</v>
      </c>
      <c r="R198" s="414">
        <v>843</v>
      </c>
      <c r="S198" s="378">
        <v>12</v>
      </c>
      <c r="T198" s="415">
        <v>70.2</v>
      </c>
      <c r="U198" s="378">
        <v>527</v>
      </c>
      <c r="V198" s="378">
        <v>10</v>
      </c>
      <c r="W198" s="378">
        <v>52.7</v>
      </c>
      <c r="X198" s="378">
        <v>403</v>
      </c>
      <c r="Y198" s="416">
        <v>7</v>
      </c>
      <c r="Z198" s="20"/>
      <c r="AA198" s="241">
        <v>327600</v>
      </c>
      <c r="AB198" s="417">
        <v>63.142857142857146</v>
      </c>
      <c r="AC198" s="417">
        <v>48</v>
      </c>
      <c r="AD198" s="20">
        <v>117</v>
      </c>
      <c r="AE198" s="20">
        <v>7</v>
      </c>
      <c r="AF198" s="20">
        <v>442</v>
      </c>
      <c r="AG198"/>
      <c r="AH198"/>
      <c r="AI198" s="394"/>
      <c r="AJ198" s="394"/>
      <c r="AK198" s="394"/>
      <c r="AL198" s="2"/>
      <c r="AM198" s="2"/>
      <c r="AN198"/>
      <c r="AO198"/>
      <c r="AP198" s="394"/>
      <c r="AQ198" s="394"/>
      <c r="AR198" s="175"/>
      <c r="AS198" s="2"/>
      <c r="AT198" s="2"/>
      <c r="AU198"/>
      <c r="AV198" s="2"/>
      <c r="AW198" s="2"/>
      <c r="AX198" s="2"/>
      <c r="AY198" s="2"/>
      <c r="AZ198" s="2"/>
      <c r="BA198" s="2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</row>
    <row r="199" spans="1:99" s="380" customFormat="1" x14ac:dyDescent="0.3">
      <c r="A199" s="21" t="s">
        <v>1275</v>
      </c>
      <c r="B199" s="21" t="s">
        <v>2</v>
      </c>
      <c r="C199" s="21" t="s">
        <v>2</v>
      </c>
      <c r="D199" s="299" t="s">
        <v>1998</v>
      </c>
      <c r="E199" s="299" t="s">
        <v>1972</v>
      </c>
      <c r="F199" s="299" t="s">
        <v>1972</v>
      </c>
      <c r="G199" s="299" t="s">
        <v>1998</v>
      </c>
      <c r="H199" s="241">
        <v>480400</v>
      </c>
      <c r="I199" s="20">
        <v>698</v>
      </c>
      <c r="J199" s="20">
        <v>8</v>
      </c>
      <c r="K199" s="417">
        <v>87.25</v>
      </c>
      <c r="L199" s="243">
        <v>698</v>
      </c>
      <c r="M199" s="20">
        <v>8</v>
      </c>
      <c r="N199" s="20">
        <v>87.25</v>
      </c>
      <c r="O199" s="20">
        <v>1480</v>
      </c>
      <c r="P199" s="20">
        <v>16</v>
      </c>
      <c r="Q199" s="20">
        <v>92.5</v>
      </c>
      <c r="R199" s="414">
        <v>1613</v>
      </c>
      <c r="S199" s="378">
        <v>16</v>
      </c>
      <c r="T199" s="415">
        <v>100.8</v>
      </c>
      <c r="U199" s="378">
        <v>2000</v>
      </c>
      <c r="V199" s="378">
        <v>20</v>
      </c>
      <c r="W199" s="378">
        <v>100</v>
      </c>
      <c r="X199" s="378">
        <v>2181</v>
      </c>
      <c r="Y199" s="416">
        <v>21</v>
      </c>
      <c r="Z199" s="21"/>
      <c r="AA199" s="241">
        <v>437100</v>
      </c>
      <c r="AB199" s="417">
        <v>82.428571428571431</v>
      </c>
      <c r="AC199" s="417">
        <v>92</v>
      </c>
      <c r="AD199" s="20">
        <v>53</v>
      </c>
      <c r="AE199" s="20">
        <v>7</v>
      </c>
      <c r="AF199" s="20">
        <v>577</v>
      </c>
      <c r="AG199"/>
      <c r="AH199"/>
      <c r="AI199" s="394"/>
      <c r="AJ199" s="394"/>
      <c r="AK199" s="394"/>
      <c r="AL199" s="2"/>
      <c r="AM199" s="2"/>
      <c r="AN199"/>
      <c r="AO199"/>
      <c r="AP199" s="394"/>
      <c r="AQ199" s="394"/>
      <c r="AR199" s="175"/>
      <c r="AS199" s="2"/>
      <c r="AT199" s="2"/>
      <c r="AU199"/>
      <c r="AV199" s="2"/>
      <c r="AW199" s="2"/>
      <c r="AX199" s="2"/>
      <c r="AY199" s="2"/>
      <c r="AZ199" s="2"/>
      <c r="BA199" s="2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</row>
    <row r="200" spans="1:99" s="380" customFormat="1" x14ac:dyDescent="0.3">
      <c r="A200" s="21" t="s">
        <v>917</v>
      </c>
      <c r="B200" s="21" t="s">
        <v>26</v>
      </c>
      <c r="C200" s="21" t="s">
        <v>26</v>
      </c>
      <c r="D200" s="299" t="s">
        <v>1998</v>
      </c>
      <c r="E200" s="299" t="s">
        <v>38</v>
      </c>
      <c r="F200" s="299" t="s">
        <v>38</v>
      </c>
      <c r="G200" s="299" t="s">
        <v>1998</v>
      </c>
      <c r="H200" s="241">
        <v>371100</v>
      </c>
      <c r="I200" s="20">
        <v>648</v>
      </c>
      <c r="J200" s="20">
        <v>12</v>
      </c>
      <c r="K200" s="417">
        <v>54</v>
      </c>
      <c r="L200" s="243">
        <v>648</v>
      </c>
      <c r="M200" s="20">
        <v>12</v>
      </c>
      <c r="N200" s="20">
        <v>54</v>
      </c>
      <c r="O200" s="20">
        <v>750</v>
      </c>
      <c r="P200" s="20">
        <v>11</v>
      </c>
      <c r="Q200" s="20">
        <v>68.2</v>
      </c>
      <c r="R200" s="414">
        <v>1246</v>
      </c>
      <c r="S200" s="378">
        <v>15</v>
      </c>
      <c r="T200" s="415">
        <v>83.1</v>
      </c>
      <c r="U200" s="378">
        <v>1240</v>
      </c>
      <c r="V200" s="378">
        <v>16</v>
      </c>
      <c r="W200" s="378">
        <v>77.5</v>
      </c>
      <c r="X200" s="378">
        <v>1213</v>
      </c>
      <c r="Y200" s="416">
        <v>15</v>
      </c>
      <c r="Z200" s="20"/>
      <c r="AA200" s="241">
        <v>297300</v>
      </c>
      <c r="AB200" s="417">
        <v>40</v>
      </c>
      <c r="AC200" s="417">
        <v>40</v>
      </c>
      <c r="AD200" s="20">
        <v>74</v>
      </c>
      <c r="AE200" s="20">
        <v>1</v>
      </c>
      <c r="AF200" s="20">
        <v>40</v>
      </c>
      <c r="AG200"/>
      <c r="AH200"/>
      <c r="AI200" s="394"/>
      <c r="AJ200" s="394"/>
      <c r="AK200" s="394"/>
      <c r="AL200" s="2"/>
      <c r="AM200" s="2"/>
      <c r="AN200"/>
      <c r="AO200"/>
      <c r="AP200" s="394"/>
      <c r="AQ200" s="394"/>
      <c r="AR200" s="175"/>
      <c r="AS200" s="2"/>
      <c r="AT200" s="2"/>
      <c r="AU200"/>
      <c r="AV200" s="2"/>
      <c r="AW200" s="2"/>
      <c r="AX200" s="2"/>
      <c r="AY200" s="2"/>
      <c r="AZ200" s="2"/>
      <c r="BA200" s="2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</row>
    <row r="201" spans="1:99" s="380" customFormat="1" x14ac:dyDescent="0.3">
      <c r="A201" s="21" t="s">
        <v>1738</v>
      </c>
      <c r="B201" s="21" t="s">
        <v>15</v>
      </c>
      <c r="C201" s="21" t="s">
        <v>15</v>
      </c>
      <c r="D201" s="299" t="s">
        <v>1998</v>
      </c>
      <c r="E201" s="299" t="s">
        <v>1972</v>
      </c>
      <c r="F201" s="299" t="s">
        <v>1972</v>
      </c>
      <c r="G201" s="299" t="s">
        <v>1998</v>
      </c>
      <c r="H201" s="241">
        <v>436000</v>
      </c>
      <c r="I201" s="20">
        <v>1663</v>
      </c>
      <c r="J201" s="20">
        <v>21</v>
      </c>
      <c r="K201" s="417">
        <v>79.19047619047619</v>
      </c>
      <c r="L201" s="243">
        <v>1663</v>
      </c>
      <c r="M201" s="20">
        <v>21</v>
      </c>
      <c r="N201" s="20">
        <v>79.19047619047619</v>
      </c>
      <c r="O201" s="20">
        <v>0</v>
      </c>
      <c r="P201" s="20">
        <v>0</v>
      </c>
      <c r="Q201" s="20">
        <v>0</v>
      </c>
      <c r="R201" s="414">
        <v>0</v>
      </c>
      <c r="S201" s="378">
        <v>0</v>
      </c>
      <c r="T201" s="415">
        <v>0</v>
      </c>
      <c r="U201" s="378">
        <v>0</v>
      </c>
      <c r="V201" s="378">
        <v>0</v>
      </c>
      <c r="W201" s="378">
        <v>0</v>
      </c>
      <c r="X201" s="378">
        <v>0</v>
      </c>
      <c r="Y201" s="416">
        <v>0</v>
      </c>
      <c r="Z201" s="298"/>
      <c r="AA201" s="241">
        <v>431500</v>
      </c>
      <c r="AB201" s="417">
        <v>79.625</v>
      </c>
      <c r="AC201" s="417">
        <v>83.666666666666671</v>
      </c>
      <c r="AD201" s="20">
        <v>53</v>
      </c>
      <c r="AE201" s="20">
        <v>8</v>
      </c>
      <c r="AF201" s="20">
        <v>637</v>
      </c>
      <c r="AG201"/>
      <c r="AH201"/>
      <c r="AI201" s="394"/>
      <c r="AJ201" s="394"/>
      <c r="AK201" s="394"/>
      <c r="AL201" s="2"/>
      <c r="AM201" s="2"/>
      <c r="AN201"/>
      <c r="AO201"/>
      <c r="AP201" s="394"/>
      <c r="AQ201" s="394"/>
      <c r="AR201" s="175"/>
      <c r="AS201" s="2"/>
      <c r="AT201" s="2"/>
      <c r="AU201"/>
      <c r="AV201" s="2"/>
      <c r="AW201" s="2"/>
      <c r="AX201" s="2"/>
      <c r="AY201" s="2"/>
      <c r="AZ201" s="2"/>
      <c r="BA201" s="2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</row>
    <row r="202" spans="1:99" s="380" customFormat="1" x14ac:dyDescent="0.3">
      <c r="A202" s="21" t="s">
        <v>1278</v>
      </c>
      <c r="B202" s="21" t="s">
        <v>13</v>
      </c>
      <c r="C202" s="21" t="s">
        <v>13</v>
      </c>
      <c r="D202" s="299" t="s">
        <v>1998</v>
      </c>
      <c r="E202" s="435" t="s">
        <v>1972</v>
      </c>
      <c r="F202" s="299" t="s">
        <v>10</v>
      </c>
      <c r="G202" s="299" t="s">
        <v>38</v>
      </c>
      <c r="H202" s="241">
        <v>446800</v>
      </c>
      <c r="I202" s="20">
        <v>541</v>
      </c>
      <c r="J202" s="20">
        <v>6</v>
      </c>
      <c r="K202" s="417">
        <v>90.166666666666671</v>
      </c>
      <c r="L202" s="243">
        <v>541</v>
      </c>
      <c r="M202" s="20">
        <v>6</v>
      </c>
      <c r="N202" s="20">
        <v>90.166666666666671</v>
      </c>
      <c r="O202" s="20">
        <v>620</v>
      </c>
      <c r="P202" s="20">
        <v>10</v>
      </c>
      <c r="Q202" s="20">
        <v>62</v>
      </c>
      <c r="R202" s="414">
        <v>97</v>
      </c>
      <c r="S202" s="378">
        <v>1</v>
      </c>
      <c r="T202" s="415">
        <v>97</v>
      </c>
      <c r="U202" s="378">
        <v>539</v>
      </c>
      <c r="V202" s="378">
        <v>9</v>
      </c>
      <c r="W202" s="378">
        <v>59.89</v>
      </c>
      <c r="X202" s="378">
        <v>874</v>
      </c>
      <c r="Y202" s="416">
        <v>13</v>
      </c>
      <c r="Z202" s="21"/>
      <c r="AA202" s="241">
        <v>446800</v>
      </c>
      <c r="AB202" s="417">
        <v>0</v>
      </c>
      <c r="AC202" s="417">
        <v>0</v>
      </c>
      <c r="AD202" s="20">
        <v>84</v>
      </c>
      <c r="AE202" s="20">
        <v>0</v>
      </c>
      <c r="AF202" s="20">
        <v>0</v>
      </c>
      <c r="AG202"/>
      <c r="AH202"/>
      <c r="AI202" s="394"/>
      <c r="AJ202" s="394"/>
      <c r="AK202" s="394"/>
      <c r="AL202" s="2"/>
      <c r="AM202" s="2"/>
      <c r="AN202"/>
      <c r="AO202"/>
      <c r="AP202" s="394"/>
      <c r="AQ202" s="394"/>
      <c r="AR202" s="175"/>
      <c r="AS202" s="2"/>
      <c r="AT202" s="2"/>
      <c r="AU202"/>
      <c r="AV202" s="2"/>
      <c r="AW202" s="2"/>
      <c r="AX202" s="2"/>
      <c r="AY202" s="2"/>
      <c r="AZ202" s="2"/>
      <c r="BA202" s="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</row>
    <row r="203" spans="1:99" s="380" customFormat="1" x14ac:dyDescent="0.3">
      <c r="A203" s="21" t="s">
        <v>993</v>
      </c>
      <c r="B203" s="21" t="s">
        <v>12</v>
      </c>
      <c r="C203" s="21" t="s">
        <v>12</v>
      </c>
      <c r="D203" s="299" t="s">
        <v>1998</v>
      </c>
      <c r="E203" s="299" t="s">
        <v>38</v>
      </c>
      <c r="F203" s="299" t="s">
        <v>38</v>
      </c>
      <c r="G203" s="299" t="s">
        <v>1998</v>
      </c>
      <c r="H203" s="241">
        <v>342500</v>
      </c>
      <c r="I203" s="20">
        <v>933</v>
      </c>
      <c r="J203" s="20">
        <v>15</v>
      </c>
      <c r="K203" s="417">
        <v>62.2</v>
      </c>
      <c r="L203" s="243">
        <v>933</v>
      </c>
      <c r="M203" s="20">
        <v>15</v>
      </c>
      <c r="N203" s="20">
        <v>62.2</v>
      </c>
      <c r="O203" s="20">
        <v>789</v>
      </c>
      <c r="P203" s="20">
        <v>15</v>
      </c>
      <c r="Q203" s="20">
        <v>52.6</v>
      </c>
      <c r="R203" s="414">
        <v>858</v>
      </c>
      <c r="S203" s="378">
        <v>13</v>
      </c>
      <c r="T203" s="415">
        <v>66</v>
      </c>
      <c r="U203" s="378">
        <v>0</v>
      </c>
      <c r="V203" s="378">
        <v>0</v>
      </c>
      <c r="W203" s="378">
        <v>0</v>
      </c>
      <c r="X203" s="378">
        <v>0</v>
      </c>
      <c r="Y203" s="416">
        <v>0</v>
      </c>
      <c r="Z203" s="20"/>
      <c r="AA203" s="241">
        <v>342500</v>
      </c>
      <c r="AB203" s="417">
        <v>32</v>
      </c>
      <c r="AC203" s="417">
        <v>32</v>
      </c>
      <c r="AD203" s="20">
        <v>100</v>
      </c>
      <c r="AE203" s="20">
        <v>1</v>
      </c>
      <c r="AF203" s="20">
        <v>32</v>
      </c>
      <c r="AG203"/>
      <c r="AH203"/>
      <c r="AI203" s="394"/>
      <c r="AJ203" s="394"/>
      <c r="AK203" s="394"/>
      <c r="AL203" s="2"/>
      <c r="AM203" s="2"/>
      <c r="AN203"/>
      <c r="AO203"/>
      <c r="AP203" s="394"/>
      <c r="AQ203" s="394"/>
      <c r="AR203" s="175"/>
      <c r="AS203" s="2"/>
      <c r="AT203" s="2"/>
      <c r="AU203"/>
      <c r="AV203" s="2"/>
      <c r="AW203" s="2"/>
      <c r="AX203" s="2"/>
      <c r="AY203" s="2"/>
      <c r="AZ203" s="2"/>
      <c r="BA203" s="2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</row>
    <row r="204" spans="1:99" s="380" customFormat="1" x14ac:dyDescent="0.3">
      <c r="A204" s="199" t="s">
        <v>1670</v>
      </c>
      <c r="B204" s="199" t="s">
        <v>24</v>
      </c>
      <c r="C204" s="199" t="s">
        <v>24</v>
      </c>
      <c r="D204" s="441" t="s">
        <v>1998</v>
      </c>
      <c r="E204" s="435" t="s">
        <v>1973</v>
      </c>
      <c r="F204" s="441" t="s">
        <v>11</v>
      </c>
      <c r="G204" s="441" t="s">
        <v>38</v>
      </c>
      <c r="H204" s="245">
        <v>123900</v>
      </c>
      <c r="I204" s="246">
        <v>0</v>
      </c>
      <c r="J204" s="246">
        <v>0</v>
      </c>
      <c r="K204" s="442" t="s">
        <v>1020</v>
      </c>
      <c r="L204" s="322">
        <v>0</v>
      </c>
      <c r="M204" s="246">
        <v>0</v>
      </c>
      <c r="N204" s="246">
        <v>0</v>
      </c>
      <c r="O204" s="246">
        <v>0</v>
      </c>
      <c r="P204" s="246">
        <v>0</v>
      </c>
      <c r="Q204" s="246">
        <v>0</v>
      </c>
      <c r="R204" s="443">
        <v>0</v>
      </c>
      <c r="S204" s="444">
        <v>0</v>
      </c>
      <c r="T204" s="445">
        <v>0</v>
      </c>
      <c r="U204" s="444">
        <v>0</v>
      </c>
      <c r="V204" s="444">
        <v>0</v>
      </c>
      <c r="W204" s="444">
        <v>0</v>
      </c>
      <c r="X204" s="444">
        <v>0</v>
      </c>
      <c r="Y204" s="446">
        <v>0</v>
      </c>
      <c r="Z204" s="246"/>
      <c r="AA204" s="245">
        <v>123900</v>
      </c>
      <c r="AB204" s="442">
        <v>0</v>
      </c>
      <c r="AC204" s="442">
        <v>0</v>
      </c>
      <c r="AD204" s="246">
        <v>23</v>
      </c>
      <c r="AE204" s="246">
        <v>0</v>
      </c>
      <c r="AF204" s="246">
        <v>0</v>
      </c>
      <c r="AG204"/>
      <c r="AH204"/>
      <c r="AI204" s="394"/>
      <c r="AJ204" s="394"/>
      <c r="AK204" s="394"/>
      <c r="AL204" s="2"/>
      <c r="AM204" s="2"/>
      <c r="AN204"/>
      <c r="AO204"/>
      <c r="AP204" s="394"/>
      <c r="AQ204" s="394"/>
      <c r="AR204" s="175"/>
      <c r="AS204" s="2"/>
      <c r="AT204" s="2"/>
      <c r="AU204"/>
      <c r="AV204" s="2"/>
      <c r="AW204" s="2"/>
      <c r="AX204" s="2"/>
      <c r="AY204" s="2"/>
      <c r="AZ204" s="2"/>
      <c r="BA204" s="2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</row>
    <row r="205" spans="1:99" s="380" customFormat="1" x14ac:dyDescent="0.3">
      <c r="A205" s="21" t="s">
        <v>1284</v>
      </c>
      <c r="B205" s="21" t="s">
        <v>13</v>
      </c>
      <c r="C205" s="21" t="s">
        <v>13</v>
      </c>
      <c r="D205" s="299" t="s">
        <v>1998</v>
      </c>
      <c r="E205" s="299" t="s">
        <v>38</v>
      </c>
      <c r="F205" s="299" t="s">
        <v>38</v>
      </c>
      <c r="G205" s="299" t="s">
        <v>1998</v>
      </c>
      <c r="H205" s="241">
        <v>374100</v>
      </c>
      <c r="I205" s="20">
        <v>1495</v>
      </c>
      <c r="J205" s="20">
        <v>22</v>
      </c>
      <c r="K205" s="417">
        <v>67.954545454545453</v>
      </c>
      <c r="L205" s="243">
        <v>1495</v>
      </c>
      <c r="M205" s="20">
        <v>22</v>
      </c>
      <c r="N205" s="20">
        <v>67.954545454545453</v>
      </c>
      <c r="O205" s="20">
        <v>1705</v>
      </c>
      <c r="P205" s="20">
        <v>22</v>
      </c>
      <c r="Q205" s="20">
        <v>77.5</v>
      </c>
      <c r="R205" s="414">
        <v>990</v>
      </c>
      <c r="S205" s="378">
        <v>15</v>
      </c>
      <c r="T205" s="415">
        <v>66</v>
      </c>
      <c r="U205" s="378">
        <v>1448</v>
      </c>
      <c r="V205" s="378">
        <v>22</v>
      </c>
      <c r="W205" s="378">
        <v>65.819999999999993</v>
      </c>
      <c r="X205" s="378">
        <v>114</v>
      </c>
      <c r="Y205" s="416">
        <v>2</v>
      </c>
      <c r="Z205" s="280"/>
      <c r="AA205" s="241">
        <v>277000</v>
      </c>
      <c r="AB205" s="417">
        <v>48</v>
      </c>
      <c r="AC205" s="417">
        <v>42</v>
      </c>
      <c r="AD205" s="20">
        <v>81</v>
      </c>
      <c r="AE205" s="20">
        <v>8</v>
      </c>
      <c r="AF205" s="20">
        <v>384</v>
      </c>
      <c r="AG205"/>
      <c r="AH205"/>
      <c r="AI205" s="394"/>
      <c r="AJ205" s="394"/>
      <c r="AK205" s="394"/>
      <c r="AL205" s="2"/>
      <c r="AM205" s="2"/>
      <c r="AN205"/>
      <c r="AO205"/>
      <c r="AP205" s="394"/>
      <c r="AQ205" s="394"/>
      <c r="AR205" s="175"/>
      <c r="AS205" s="2"/>
      <c r="AT205" s="2"/>
      <c r="AU205"/>
      <c r="AV205" s="2"/>
      <c r="AW205" s="2"/>
      <c r="AX205" s="2"/>
      <c r="AY205" s="2"/>
      <c r="AZ205" s="2"/>
      <c r="BA205" s="2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</row>
    <row r="206" spans="1:99" s="380" customFormat="1" x14ac:dyDescent="0.3">
      <c r="A206" s="21" t="s">
        <v>1672</v>
      </c>
      <c r="B206" s="21" t="s">
        <v>3</v>
      </c>
      <c r="C206" s="21" t="s">
        <v>3</v>
      </c>
      <c r="D206" s="299" t="s">
        <v>1998</v>
      </c>
      <c r="E206" s="299" t="s">
        <v>1972</v>
      </c>
      <c r="F206" s="299" t="s">
        <v>1972</v>
      </c>
      <c r="G206" s="299" t="s">
        <v>1998</v>
      </c>
      <c r="H206" s="241">
        <v>264700</v>
      </c>
      <c r="I206" s="20">
        <v>625</v>
      </c>
      <c r="J206" s="20">
        <v>14</v>
      </c>
      <c r="K206" s="417">
        <v>44.642857142857146</v>
      </c>
      <c r="L206" s="243">
        <v>625</v>
      </c>
      <c r="M206" s="20">
        <v>14</v>
      </c>
      <c r="N206" s="20">
        <v>44.642857142857146</v>
      </c>
      <c r="O206" s="20">
        <v>0</v>
      </c>
      <c r="P206" s="20">
        <v>0</v>
      </c>
      <c r="Q206" s="20">
        <v>0</v>
      </c>
      <c r="R206" s="414">
        <v>0</v>
      </c>
      <c r="S206" s="378">
        <v>0</v>
      </c>
      <c r="T206" s="415">
        <v>0</v>
      </c>
      <c r="U206" s="378">
        <v>0</v>
      </c>
      <c r="V206" s="378">
        <v>0</v>
      </c>
      <c r="W206" s="378">
        <v>0</v>
      </c>
      <c r="X206" s="378">
        <v>0</v>
      </c>
      <c r="Y206" s="416">
        <v>0</v>
      </c>
      <c r="Z206" s="280"/>
      <c r="AA206" s="241">
        <v>220500</v>
      </c>
      <c r="AB206" s="417">
        <v>18</v>
      </c>
      <c r="AC206" s="417">
        <v>18</v>
      </c>
      <c r="AD206" s="20">
        <v>78</v>
      </c>
      <c r="AE206" s="20">
        <v>3</v>
      </c>
      <c r="AF206" s="20">
        <v>54</v>
      </c>
      <c r="AG206"/>
      <c r="AH206"/>
      <c r="AI206" s="394"/>
      <c r="AJ206" s="394"/>
      <c r="AK206" s="394"/>
      <c r="AL206" s="2"/>
      <c r="AM206" s="2"/>
      <c r="AN206"/>
      <c r="AO206"/>
      <c r="AP206" s="394"/>
      <c r="AQ206" s="394"/>
      <c r="AR206" s="175"/>
      <c r="AS206" s="2"/>
      <c r="AT206" s="2"/>
      <c r="AU206"/>
      <c r="AV206" s="2"/>
      <c r="AW206" s="2"/>
      <c r="AX206" s="2"/>
      <c r="AY206" s="2"/>
      <c r="AZ206" s="2"/>
      <c r="BA206" s="2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</row>
    <row r="207" spans="1:99" s="380" customFormat="1" x14ac:dyDescent="0.3">
      <c r="A207" s="21" t="s">
        <v>1536</v>
      </c>
      <c r="B207" s="21" t="s">
        <v>14</v>
      </c>
      <c r="C207" s="21" t="s">
        <v>14</v>
      </c>
      <c r="D207" s="299" t="s">
        <v>1998</v>
      </c>
      <c r="E207" s="299" t="s">
        <v>38</v>
      </c>
      <c r="F207" s="299" t="s">
        <v>38</v>
      </c>
      <c r="G207" s="299" t="s">
        <v>1998</v>
      </c>
      <c r="H207" s="241">
        <v>315400</v>
      </c>
      <c r="I207" s="20">
        <v>1031</v>
      </c>
      <c r="J207" s="20">
        <v>18</v>
      </c>
      <c r="K207" s="417">
        <v>57.277777777777779</v>
      </c>
      <c r="L207" s="243">
        <v>1031</v>
      </c>
      <c r="M207" s="20">
        <v>18</v>
      </c>
      <c r="N207" s="20">
        <v>57.277777777777779</v>
      </c>
      <c r="O207" s="20">
        <v>465</v>
      </c>
      <c r="P207" s="20">
        <v>12</v>
      </c>
      <c r="Q207" s="20">
        <v>38.799999999999997</v>
      </c>
      <c r="R207" s="414">
        <v>0</v>
      </c>
      <c r="S207" s="378">
        <v>0</v>
      </c>
      <c r="T207" s="415">
        <v>0</v>
      </c>
      <c r="U207" s="378">
        <v>0</v>
      </c>
      <c r="V207" s="378">
        <v>0</v>
      </c>
      <c r="W207" s="378">
        <v>0</v>
      </c>
      <c r="X207" s="378">
        <v>0</v>
      </c>
      <c r="Y207" s="416">
        <v>0</v>
      </c>
      <c r="Z207" s="21"/>
      <c r="AA207" s="241">
        <v>321500</v>
      </c>
      <c r="AB207" s="417">
        <v>61.25</v>
      </c>
      <c r="AC207" s="417">
        <v>58.333333333333336</v>
      </c>
      <c r="AD207" s="20">
        <v>95</v>
      </c>
      <c r="AE207" s="20">
        <v>8</v>
      </c>
      <c r="AF207" s="20">
        <v>490</v>
      </c>
      <c r="AG207"/>
      <c r="AH207"/>
      <c r="AI207" s="394"/>
      <c r="AJ207" s="394"/>
      <c r="AK207" s="394"/>
      <c r="AL207" s="2"/>
      <c r="AM207" s="2"/>
      <c r="AN207"/>
      <c r="AO207"/>
      <c r="AP207" s="394"/>
      <c r="AQ207" s="394"/>
      <c r="AR207" s="175"/>
      <c r="AS207" s="2"/>
      <c r="AT207" s="2"/>
      <c r="AU207"/>
      <c r="AV207" s="2"/>
      <c r="AW207" s="2"/>
      <c r="AX207" s="2"/>
      <c r="AY207" s="2"/>
      <c r="AZ207" s="2"/>
      <c r="BA207" s="2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</row>
    <row r="208" spans="1:99" s="380" customFormat="1" x14ac:dyDescent="0.3">
      <c r="A208" s="21" t="s">
        <v>1537</v>
      </c>
      <c r="B208" s="21" t="s">
        <v>24</v>
      </c>
      <c r="C208" s="21" t="s">
        <v>24</v>
      </c>
      <c r="D208" s="299" t="s">
        <v>1998</v>
      </c>
      <c r="E208" s="299" t="s">
        <v>38</v>
      </c>
      <c r="F208" s="299" t="s">
        <v>38</v>
      </c>
      <c r="G208" s="299" t="s">
        <v>1998</v>
      </c>
      <c r="H208" s="241">
        <v>290700</v>
      </c>
      <c r="I208" s="20">
        <v>792</v>
      </c>
      <c r="J208" s="20">
        <v>15</v>
      </c>
      <c r="K208" s="417">
        <v>52.8</v>
      </c>
      <c r="L208" s="243">
        <v>792</v>
      </c>
      <c r="M208" s="20">
        <v>15</v>
      </c>
      <c r="N208" s="20">
        <v>52.8</v>
      </c>
      <c r="O208" s="20">
        <v>371</v>
      </c>
      <c r="P208" s="20">
        <v>7</v>
      </c>
      <c r="Q208" s="20">
        <v>53</v>
      </c>
      <c r="R208" s="414">
        <v>0</v>
      </c>
      <c r="S208" s="378">
        <v>0</v>
      </c>
      <c r="T208" s="415">
        <v>0</v>
      </c>
      <c r="U208" s="378">
        <v>0</v>
      </c>
      <c r="V208" s="378">
        <v>0</v>
      </c>
      <c r="W208" s="378">
        <v>0</v>
      </c>
      <c r="X208" s="378">
        <v>0</v>
      </c>
      <c r="Y208" s="416">
        <v>0</v>
      </c>
      <c r="Z208" s="20"/>
      <c r="AA208" s="241">
        <v>281200</v>
      </c>
      <c r="AB208" s="417">
        <v>59</v>
      </c>
      <c r="AC208" s="417">
        <v>42.666666666666664</v>
      </c>
      <c r="AD208" s="20">
        <v>47</v>
      </c>
      <c r="AE208" s="20">
        <v>8</v>
      </c>
      <c r="AF208" s="20">
        <v>472</v>
      </c>
      <c r="AG208"/>
      <c r="AH208"/>
      <c r="AI208" s="394"/>
      <c r="AJ208" s="394"/>
      <c r="AK208" s="394"/>
      <c r="AL208" s="2"/>
      <c r="AM208" s="2"/>
      <c r="AN208"/>
      <c r="AO208"/>
      <c r="AP208" s="394"/>
      <c r="AQ208" s="394"/>
      <c r="AR208" s="175"/>
      <c r="AS208" s="2"/>
      <c r="AT208" s="2"/>
      <c r="AU208"/>
      <c r="AV208" s="2"/>
      <c r="AW208" s="2"/>
      <c r="AX208" s="2"/>
      <c r="AY208" s="2"/>
      <c r="AZ208" s="2"/>
      <c r="BA208" s="2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</row>
    <row r="209" spans="1:99" s="380" customFormat="1" x14ac:dyDescent="0.3">
      <c r="A209" s="21" t="s">
        <v>1289</v>
      </c>
      <c r="B209" s="21" t="s">
        <v>21</v>
      </c>
      <c r="C209" s="21" t="s">
        <v>21</v>
      </c>
      <c r="D209" s="299" t="s">
        <v>1998</v>
      </c>
      <c r="E209" s="299" t="s">
        <v>38</v>
      </c>
      <c r="F209" s="299" t="s">
        <v>38</v>
      </c>
      <c r="G209" s="299" t="s">
        <v>1998</v>
      </c>
      <c r="H209" s="241">
        <v>365800</v>
      </c>
      <c r="I209" s="20">
        <v>598</v>
      </c>
      <c r="J209" s="20">
        <v>9</v>
      </c>
      <c r="K209" s="417">
        <v>66.444444444444443</v>
      </c>
      <c r="L209" s="243">
        <v>598</v>
      </c>
      <c r="M209" s="20">
        <v>9</v>
      </c>
      <c r="N209" s="20">
        <v>66.444444444444443</v>
      </c>
      <c r="O209" s="20">
        <v>1718</v>
      </c>
      <c r="P209" s="20">
        <v>20</v>
      </c>
      <c r="Q209" s="20">
        <v>85.9</v>
      </c>
      <c r="R209" s="414">
        <v>541</v>
      </c>
      <c r="S209" s="378">
        <v>9</v>
      </c>
      <c r="T209" s="415">
        <v>60.1</v>
      </c>
      <c r="U209" s="378">
        <v>1069</v>
      </c>
      <c r="V209" s="378">
        <v>15</v>
      </c>
      <c r="W209" s="378">
        <v>71.27</v>
      </c>
      <c r="X209" s="378">
        <v>1659</v>
      </c>
      <c r="Y209" s="416">
        <v>17</v>
      </c>
      <c r="Z209" s="21"/>
      <c r="AA209" s="241">
        <v>363200</v>
      </c>
      <c r="AB209" s="417">
        <v>62</v>
      </c>
      <c r="AC209" s="417">
        <v>64</v>
      </c>
      <c r="AD209" s="20">
        <v>74</v>
      </c>
      <c r="AE209" s="20">
        <v>4</v>
      </c>
      <c r="AF209" s="20">
        <v>248</v>
      </c>
      <c r="AG209"/>
      <c r="AH209"/>
      <c r="AI209" s="394"/>
      <c r="AJ209" s="394"/>
      <c r="AK209" s="394"/>
      <c r="AL209" s="2"/>
      <c r="AM209" s="2"/>
      <c r="AN209"/>
      <c r="AO209"/>
      <c r="AP209" s="394"/>
      <c r="AQ209" s="394"/>
      <c r="AR209" s="175"/>
      <c r="AS209" s="2"/>
      <c r="AT209" s="2"/>
      <c r="AU209"/>
      <c r="AV209" s="2"/>
      <c r="AW209" s="2"/>
      <c r="AX209" s="2"/>
      <c r="AY209" s="2"/>
      <c r="AZ209" s="2"/>
      <c r="BA209" s="2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</row>
    <row r="210" spans="1:99" s="380" customFormat="1" x14ac:dyDescent="0.3">
      <c r="A210" s="21" t="s">
        <v>1290</v>
      </c>
      <c r="B210" s="21" t="s">
        <v>15</v>
      </c>
      <c r="C210" s="21" t="s">
        <v>15</v>
      </c>
      <c r="D210" s="299" t="s">
        <v>1998</v>
      </c>
      <c r="E210" s="299" t="s">
        <v>38</v>
      </c>
      <c r="F210" s="299" t="s">
        <v>38</v>
      </c>
      <c r="G210" s="299" t="s">
        <v>1998</v>
      </c>
      <c r="H210" s="241">
        <v>209600</v>
      </c>
      <c r="I210" s="20">
        <v>0</v>
      </c>
      <c r="J210" s="20">
        <v>0</v>
      </c>
      <c r="K210" s="417" t="s">
        <v>1020</v>
      </c>
      <c r="L210" s="243">
        <v>0</v>
      </c>
      <c r="M210" s="20">
        <v>0</v>
      </c>
      <c r="N210" s="20">
        <v>0</v>
      </c>
      <c r="O210" s="20">
        <v>1269</v>
      </c>
      <c r="P210" s="20">
        <v>20</v>
      </c>
      <c r="Q210" s="20">
        <v>63.5</v>
      </c>
      <c r="R210" s="414">
        <v>1172</v>
      </c>
      <c r="S210" s="378">
        <v>17</v>
      </c>
      <c r="T210" s="415">
        <v>68.900000000000006</v>
      </c>
      <c r="U210" s="378">
        <v>1659</v>
      </c>
      <c r="V210" s="378">
        <v>22</v>
      </c>
      <c r="W210" s="378">
        <v>75.41</v>
      </c>
      <c r="X210" s="378">
        <v>1494</v>
      </c>
      <c r="Y210" s="416">
        <v>22</v>
      </c>
      <c r="Z210" s="21"/>
      <c r="AA210" s="241">
        <v>217500</v>
      </c>
      <c r="AB210" s="417">
        <v>45.333333333333336</v>
      </c>
      <c r="AC210" s="417">
        <v>45.333333333333336</v>
      </c>
      <c r="AD210" s="20">
        <v>5</v>
      </c>
      <c r="AE210" s="20">
        <v>3</v>
      </c>
      <c r="AF210" s="20">
        <v>136</v>
      </c>
      <c r="AG210"/>
      <c r="AH210"/>
      <c r="AI210" s="394"/>
      <c r="AJ210" s="394"/>
      <c r="AK210" s="394"/>
      <c r="AL210" s="2"/>
      <c r="AM210" s="2"/>
      <c r="AN210"/>
      <c r="AO210"/>
      <c r="AP210" s="394"/>
      <c r="AQ210" s="394"/>
      <c r="AR210" s="175"/>
      <c r="AS210" s="2"/>
      <c r="AT210" s="2"/>
      <c r="AU210"/>
      <c r="AV210" s="2"/>
      <c r="AW210" s="2"/>
      <c r="AX210" s="2"/>
      <c r="AY210" s="2"/>
      <c r="AZ210" s="2"/>
      <c r="BA210" s="2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</row>
    <row r="211" spans="1:99" s="380" customFormat="1" x14ac:dyDescent="0.3">
      <c r="A211" s="199" t="s">
        <v>1930</v>
      </c>
      <c r="B211" s="246" t="s">
        <v>13</v>
      </c>
      <c r="C211" s="199" t="s">
        <v>1020</v>
      </c>
      <c r="D211" s="441" t="s">
        <v>1020</v>
      </c>
      <c r="E211" s="441" t="s">
        <v>1972</v>
      </c>
      <c r="F211" s="441" t="s">
        <v>1020</v>
      </c>
      <c r="G211" s="441" t="s">
        <v>1020</v>
      </c>
      <c r="H211" s="245">
        <v>102400</v>
      </c>
      <c r="I211" s="246" t="s">
        <v>1020</v>
      </c>
      <c r="J211" s="246" t="s">
        <v>1020</v>
      </c>
      <c r="K211" s="442" t="s">
        <v>1020</v>
      </c>
      <c r="L211" s="322" t="s">
        <v>1020</v>
      </c>
      <c r="M211" s="246" t="s">
        <v>1020</v>
      </c>
      <c r="N211" s="246" t="s">
        <v>1020</v>
      </c>
      <c r="O211" s="246" t="s">
        <v>1020</v>
      </c>
      <c r="P211" s="246" t="s">
        <v>1020</v>
      </c>
      <c r="Q211" s="246" t="s">
        <v>1020</v>
      </c>
      <c r="R211" s="443" t="s">
        <v>1020</v>
      </c>
      <c r="S211" s="444" t="s">
        <v>1020</v>
      </c>
      <c r="T211" s="445" t="s">
        <v>1020</v>
      </c>
      <c r="U211" s="444" t="s">
        <v>1020</v>
      </c>
      <c r="V211" s="444" t="s">
        <v>1020</v>
      </c>
      <c r="W211" s="444" t="s">
        <v>1020</v>
      </c>
      <c r="X211" s="444" t="s">
        <v>1020</v>
      </c>
      <c r="Y211" s="446" t="s">
        <v>1020</v>
      </c>
      <c r="Z211" s="372"/>
      <c r="AA211" s="245">
        <v>102400</v>
      </c>
      <c r="AB211" s="442">
        <v>0</v>
      </c>
      <c r="AC211" s="442">
        <v>0</v>
      </c>
      <c r="AD211" s="246">
        <v>19</v>
      </c>
      <c r="AE211" s="246">
        <v>0</v>
      </c>
      <c r="AF211" s="246">
        <v>0</v>
      </c>
      <c r="AG211"/>
      <c r="AH211"/>
      <c r="AI211" s="394"/>
      <c r="AJ211" s="394"/>
      <c r="AK211" s="394"/>
      <c r="AL211" s="2"/>
      <c r="AM211" s="2"/>
      <c r="AN211"/>
      <c r="AO211"/>
      <c r="AP211" s="394"/>
      <c r="AQ211" s="394"/>
      <c r="AR211" s="175"/>
      <c r="AS211" s="2"/>
      <c r="AT211" s="2"/>
      <c r="AU211"/>
      <c r="AV211" s="2"/>
      <c r="AW211" s="2"/>
      <c r="AX211" s="2"/>
      <c r="AY211" s="2"/>
      <c r="AZ211" s="2"/>
      <c r="BA211" s="2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</row>
    <row r="212" spans="1:99" s="380" customFormat="1" x14ac:dyDescent="0.3">
      <c r="A212" s="21" t="s">
        <v>1673</v>
      </c>
      <c r="B212" s="21" t="s">
        <v>23</v>
      </c>
      <c r="C212" s="21" t="s">
        <v>23</v>
      </c>
      <c r="D212" s="299" t="s">
        <v>1998</v>
      </c>
      <c r="E212" s="435" t="s">
        <v>38</v>
      </c>
      <c r="F212" s="299" t="s">
        <v>1972</v>
      </c>
      <c r="G212" s="299" t="s">
        <v>38</v>
      </c>
      <c r="H212" s="241">
        <v>228600</v>
      </c>
      <c r="I212" s="20">
        <v>323</v>
      </c>
      <c r="J212" s="20">
        <v>7</v>
      </c>
      <c r="K212" s="417">
        <v>46.142857142857146</v>
      </c>
      <c r="L212" s="243">
        <v>323</v>
      </c>
      <c r="M212" s="20">
        <v>7</v>
      </c>
      <c r="N212" s="20">
        <v>46.142857142857146</v>
      </c>
      <c r="O212" s="20">
        <v>3</v>
      </c>
      <c r="P212" s="20">
        <v>1</v>
      </c>
      <c r="Q212" s="20">
        <v>3</v>
      </c>
      <c r="R212" s="414">
        <v>0</v>
      </c>
      <c r="S212" s="378">
        <v>0</v>
      </c>
      <c r="T212" s="415">
        <v>0</v>
      </c>
      <c r="U212" s="378">
        <v>0</v>
      </c>
      <c r="V212" s="378">
        <v>0</v>
      </c>
      <c r="W212" s="378">
        <v>0</v>
      </c>
      <c r="X212" s="378">
        <v>0</v>
      </c>
      <c r="Y212" s="416">
        <v>0</v>
      </c>
      <c r="Z212" s="298"/>
      <c r="AA212" s="241">
        <v>250300</v>
      </c>
      <c r="AB212" s="417">
        <v>53.2</v>
      </c>
      <c r="AC212" s="417">
        <v>45</v>
      </c>
      <c r="AD212" s="20">
        <v>41</v>
      </c>
      <c r="AE212" s="20">
        <v>5</v>
      </c>
      <c r="AF212" s="20">
        <v>266</v>
      </c>
      <c r="AG212"/>
      <c r="AH212"/>
      <c r="AI212" s="394"/>
      <c r="AJ212" s="394"/>
      <c r="AK212" s="394"/>
      <c r="AL212" s="2"/>
      <c r="AM212" s="2"/>
      <c r="AN212"/>
      <c r="AO212"/>
      <c r="AP212" s="394"/>
      <c r="AQ212" s="394"/>
      <c r="AR212" s="175"/>
      <c r="AS212" s="2"/>
      <c r="AT212" s="2"/>
      <c r="AU212"/>
      <c r="AV212" s="2"/>
      <c r="AW212" s="2"/>
      <c r="AX212" s="2"/>
      <c r="AY212" s="2"/>
      <c r="AZ212" s="2"/>
      <c r="BA212" s="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</row>
    <row r="213" spans="1:99" s="380" customFormat="1" x14ac:dyDescent="0.3">
      <c r="A213" s="21" t="s">
        <v>995</v>
      </c>
      <c r="B213" s="21" t="s">
        <v>12</v>
      </c>
      <c r="C213" s="21" t="s">
        <v>12</v>
      </c>
      <c r="D213" s="299" t="s">
        <v>1998</v>
      </c>
      <c r="E213" s="299" t="s">
        <v>38</v>
      </c>
      <c r="F213" s="299" t="s">
        <v>38</v>
      </c>
      <c r="G213" s="299" t="s">
        <v>1998</v>
      </c>
      <c r="H213" s="241">
        <v>316600</v>
      </c>
      <c r="I213" s="20">
        <v>1150</v>
      </c>
      <c r="J213" s="20">
        <v>20</v>
      </c>
      <c r="K213" s="417">
        <v>57.5</v>
      </c>
      <c r="L213" s="243">
        <v>1150</v>
      </c>
      <c r="M213" s="20">
        <v>20</v>
      </c>
      <c r="N213" s="20">
        <v>57.5</v>
      </c>
      <c r="O213" s="20">
        <v>1130</v>
      </c>
      <c r="P213" s="20">
        <v>21</v>
      </c>
      <c r="Q213" s="20">
        <v>53.8</v>
      </c>
      <c r="R213" s="414">
        <v>317</v>
      </c>
      <c r="S213" s="378">
        <v>8</v>
      </c>
      <c r="T213" s="415">
        <v>39.6</v>
      </c>
      <c r="U213" s="378">
        <v>0</v>
      </c>
      <c r="V213" s="378">
        <v>0</v>
      </c>
      <c r="W213" s="378">
        <v>0</v>
      </c>
      <c r="X213" s="378">
        <v>0</v>
      </c>
      <c r="Y213" s="416">
        <v>0</v>
      </c>
      <c r="Z213" s="280"/>
      <c r="AA213" s="241">
        <v>277700</v>
      </c>
      <c r="AB213" s="417">
        <v>32</v>
      </c>
      <c r="AC213" s="417">
        <v>32</v>
      </c>
      <c r="AD213" s="20">
        <v>130</v>
      </c>
      <c r="AE213" s="20">
        <v>3</v>
      </c>
      <c r="AF213" s="20">
        <v>96</v>
      </c>
      <c r="AG213"/>
      <c r="AH213"/>
      <c r="AI213" s="394"/>
      <c r="AJ213" s="394"/>
      <c r="AK213" s="394"/>
      <c r="AL213" s="2"/>
      <c r="AM213" s="2"/>
      <c r="AN213"/>
      <c r="AO213"/>
      <c r="AP213" s="394"/>
      <c r="AQ213" s="394"/>
      <c r="AR213" s="175"/>
      <c r="AS213" s="2"/>
      <c r="AT213" s="2"/>
      <c r="AU213"/>
      <c r="AV213" s="2"/>
      <c r="AW213" s="2"/>
      <c r="AX213" s="2"/>
      <c r="AY213" s="2"/>
      <c r="AZ213" s="2"/>
      <c r="BA213" s="2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</row>
    <row r="214" spans="1:99" s="380" customFormat="1" x14ac:dyDescent="0.3">
      <c r="A214" s="199" t="s">
        <v>1538</v>
      </c>
      <c r="B214" s="199" t="s">
        <v>14</v>
      </c>
      <c r="C214" s="199" t="s">
        <v>14</v>
      </c>
      <c r="D214" s="441" t="s">
        <v>1998</v>
      </c>
      <c r="E214" s="435" t="s">
        <v>38</v>
      </c>
      <c r="F214" s="441" t="s">
        <v>10</v>
      </c>
      <c r="G214" s="441" t="s">
        <v>38</v>
      </c>
      <c r="H214" s="245">
        <v>176200</v>
      </c>
      <c r="I214" s="246">
        <v>200</v>
      </c>
      <c r="J214" s="246">
        <v>5</v>
      </c>
      <c r="K214" s="442">
        <v>40</v>
      </c>
      <c r="L214" s="322">
        <v>200</v>
      </c>
      <c r="M214" s="246">
        <v>5</v>
      </c>
      <c r="N214" s="246">
        <v>40</v>
      </c>
      <c r="O214" s="246">
        <v>0</v>
      </c>
      <c r="P214" s="246">
        <v>0</v>
      </c>
      <c r="Q214" s="246">
        <v>0</v>
      </c>
      <c r="R214" s="443">
        <v>0</v>
      </c>
      <c r="S214" s="444">
        <v>0</v>
      </c>
      <c r="T214" s="445">
        <v>0</v>
      </c>
      <c r="U214" s="444">
        <v>0</v>
      </c>
      <c r="V214" s="444">
        <v>0</v>
      </c>
      <c r="W214" s="444">
        <v>0</v>
      </c>
      <c r="X214" s="444">
        <v>0</v>
      </c>
      <c r="Y214" s="446">
        <v>0</v>
      </c>
      <c r="Z214" s="199"/>
      <c r="AA214" s="245">
        <v>165800</v>
      </c>
      <c r="AB214" s="442">
        <v>26</v>
      </c>
      <c r="AC214" s="442">
        <v>26</v>
      </c>
      <c r="AD214" s="246">
        <v>77</v>
      </c>
      <c r="AE214" s="246">
        <v>3</v>
      </c>
      <c r="AF214" s="246">
        <v>78</v>
      </c>
      <c r="AG214"/>
      <c r="AH214"/>
      <c r="AI214" s="394"/>
      <c r="AJ214" s="394"/>
      <c r="AK214" s="394"/>
      <c r="AL214" s="2"/>
      <c r="AM214" s="2"/>
      <c r="AN214"/>
      <c r="AO214"/>
      <c r="AP214" s="394"/>
      <c r="AQ214" s="394"/>
      <c r="AR214" s="175"/>
      <c r="AS214" s="2"/>
      <c r="AT214" s="2"/>
      <c r="AU214"/>
      <c r="AV214" s="2"/>
      <c r="AW214" s="2"/>
      <c r="AX214" s="2"/>
      <c r="AY214" s="2"/>
      <c r="AZ214" s="2"/>
      <c r="BA214" s="2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</row>
    <row r="215" spans="1:99" s="380" customFormat="1" x14ac:dyDescent="0.3">
      <c r="A215" s="21" t="s">
        <v>1296</v>
      </c>
      <c r="B215" s="21" t="s">
        <v>26</v>
      </c>
      <c r="C215" s="21" t="s">
        <v>26</v>
      </c>
      <c r="D215" s="299" t="s">
        <v>1998</v>
      </c>
      <c r="E215" s="299" t="s">
        <v>38</v>
      </c>
      <c r="F215" s="299" t="s">
        <v>38</v>
      </c>
      <c r="G215" s="299" t="s">
        <v>1998</v>
      </c>
      <c r="H215" s="241">
        <v>436700</v>
      </c>
      <c r="I215" s="20">
        <v>1507</v>
      </c>
      <c r="J215" s="20">
        <v>19</v>
      </c>
      <c r="K215" s="417">
        <v>79.315789473684205</v>
      </c>
      <c r="L215" s="243">
        <v>1507</v>
      </c>
      <c r="M215" s="20">
        <v>19</v>
      </c>
      <c r="N215" s="20">
        <v>79.315789473684205</v>
      </c>
      <c r="O215" s="20">
        <v>1470</v>
      </c>
      <c r="P215" s="20">
        <v>19</v>
      </c>
      <c r="Q215" s="20">
        <v>77.400000000000006</v>
      </c>
      <c r="R215" s="414">
        <v>774</v>
      </c>
      <c r="S215" s="378">
        <v>13</v>
      </c>
      <c r="T215" s="415">
        <v>59.5</v>
      </c>
      <c r="U215" s="378">
        <v>1233</v>
      </c>
      <c r="V215" s="378">
        <v>20</v>
      </c>
      <c r="W215" s="378">
        <v>61.65</v>
      </c>
      <c r="X215" s="378">
        <v>864</v>
      </c>
      <c r="Y215" s="416">
        <v>13</v>
      </c>
      <c r="Z215" s="20"/>
      <c r="AA215" s="241">
        <v>395600</v>
      </c>
      <c r="AB215" s="417">
        <v>47</v>
      </c>
      <c r="AC215" s="417">
        <v>47</v>
      </c>
      <c r="AD215" s="20">
        <v>89</v>
      </c>
      <c r="AE215" s="20">
        <v>1</v>
      </c>
      <c r="AF215" s="20">
        <v>47</v>
      </c>
      <c r="AG215"/>
      <c r="AH215"/>
      <c r="AI215" s="394"/>
      <c r="AJ215" s="394"/>
      <c r="AK215" s="394"/>
      <c r="AL215" s="2"/>
      <c r="AM215" s="2"/>
      <c r="AN215"/>
      <c r="AO215"/>
      <c r="AP215" s="394"/>
      <c r="AQ215" s="394"/>
      <c r="AR215" s="175"/>
      <c r="AS215" s="2"/>
      <c r="AT215" s="2"/>
      <c r="AU215"/>
      <c r="AV215" s="2"/>
      <c r="AW215" s="2"/>
      <c r="AX215" s="2"/>
      <c r="AY215" s="2"/>
      <c r="AZ215" s="2"/>
      <c r="BA215" s="2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</row>
    <row r="216" spans="1:99" s="380" customFormat="1" x14ac:dyDescent="0.3">
      <c r="A216" s="199" t="s">
        <v>1931</v>
      </c>
      <c r="B216" s="199" t="s">
        <v>17</v>
      </c>
      <c r="C216" s="199" t="s">
        <v>1020</v>
      </c>
      <c r="D216" s="441" t="s">
        <v>1020</v>
      </c>
      <c r="E216" s="441" t="s">
        <v>38</v>
      </c>
      <c r="F216" s="441" t="s">
        <v>1020</v>
      </c>
      <c r="G216" s="441" t="s">
        <v>1020</v>
      </c>
      <c r="H216" s="245">
        <v>102400</v>
      </c>
      <c r="I216" s="246" t="s">
        <v>1020</v>
      </c>
      <c r="J216" s="246" t="s">
        <v>1020</v>
      </c>
      <c r="K216" s="442" t="s">
        <v>1020</v>
      </c>
      <c r="L216" s="322" t="s">
        <v>1020</v>
      </c>
      <c r="M216" s="246" t="s">
        <v>1020</v>
      </c>
      <c r="N216" s="246" t="s">
        <v>1020</v>
      </c>
      <c r="O216" s="246" t="s">
        <v>1020</v>
      </c>
      <c r="P216" s="246" t="s">
        <v>1020</v>
      </c>
      <c r="Q216" s="246" t="s">
        <v>1020</v>
      </c>
      <c r="R216" s="443" t="s">
        <v>1020</v>
      </c>
      <c r="S216" s="444" t="s">
        <v>1020</v>
      </c>
      <c r="T216" s="445" t="s">
        <v>1020</v>
      </c>
      <c r="U216" s="444" t="s">
        <v>1020</v>
      </c>
      <c r="V216" s="444" t="s">
        <v>1020</v>
      </c>
      <c r="W216" s="444" t="s">
        <v>1020</v>
      </c>
      <c r="X216" s="444" t="s">
        <v>1020</v>
      </c>
      <c r="Y216" s="446" t="s">
        <v>1020</v>
      </c>
      <c r="Z216" s="199"/>
      <c r="AA216" s="245">
        <v>102400</v>
      </c>
      <c r="AB216" s="442">
        <v>0</v>
      </c>
      <c r="AC216" s="442">
        <v>0</v>
      </c>
      <c r="AD216" s="246">
        <v>19</v>
      </c>
      <c r="AE216" s="246">
        <v>0</v>
      </c>
      <c r="AF216" s="246">
        <v>0</v>
      </c>
      <c r="AG216"/>
      <c r="AH216"/>
      <c r="AI216" s="394"/>
      <c r="AJ216" s="394"/>
      <c r="AK216" s="394"/>
      <c r="AL216" s="2"/>
      <c r="AM216" s="2"/>
      <c r="AN216"/>
      <c r="AO216"/>
      <c r="AP216" s="394"/>
      <c r="AQ216" s="394"/>
      <c r="AR216" s="175"/>
      <c r="AS216" s="2"/>
      <c r="AT216" s="2"/>
      <c r="AU216"/>
      <c r="AV216" s="2"/>
      <c r="AW216" s="2"/>
      <c r="AX216" s="2"/>
      <c r="AY216" s="2"/>
      <c r="AZ216" s="2"/>
      <c r="BA216" s="2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</row>
    <row r="217" spans="1:99" s="380" customFormat="1" x14ac:dyDescent="0.3">
      <c r="A217" s="21" t="s">
        <v>1023</v>
      </c>
      <c r="B217" s="21" t="s">
        <v>24</v>
      </c>
      <c r="C217" s="21" t="s">
        <v>24</v>
      </c>
      <c r="D217" s="299" t="s">
        <v>1998</v>
      </c>
      <c r="E217" s="299" t="s">
        <v>38</v>
      </c>
      <c r="F217" s="299" t="s">
        <v>38</v>
      </c>
      <c r="G217" s="299" t="s">
        <v>1998</v>
      </c>
      <c r="H217" s="241">
        <v>368200</v>
      </c>
      <c r="I217" s="20">
        <v>535</v>
      </c>
      <c r="J217" s="20">
        <v>8</v>
      </c>
      <c r="K217" s="417">
        <v>66.875</v>
      </c>
      <c r="L217" s="243">
        <v>535</v>
      </c>
      <c r="M217" s="20">
        <v>8</v>
      </c>
      <c r="N217" s="20">
        <v>66.875</v>
      </c>
      <c r="O217" s="20">
        <v>582</v>
      </c>
      <c r="P217" s="20">
        <v>10</v>
      </c>
      <c r="Q217" s="20">
        <v>58.2</v>
      </c>
      <c r="R217" s="414">
        <v>354</v>
      </c>
      <c r="S217" s="378">
        <v>6</v>
      </c>
      <c r="T217" s="415">
        <v>59</v>
      </c>
      <c r="U217" s="378">
        <v>244</v>
      </c>
      <c r="V217" s="378">
        <v>4</v>
      </c>
      <c r="W217" s="378">
        <v>61</v>
      </c>
      <c r="X217" s="378">
        <v>0</v>
      </c>
      <c r="Y217" s="416">
        <v>0</v>
      </c>
      <c r="Z217" s="280"/>
      <c r="AA217" s="241">
        <v>330500</v>
      </c>
      <c r="AB217" s="417">
        <v>61.833333333333336</v>
      </c>
      <c r="AC217" s="417">
        <v>71.333333333333329</v>
      </c>
      <c r="AD217" s="20">
        <v>35</v>
      </c>
      <c r="AE217" s="20">
        <v>6</v>
      </c>
      <c r="AF217" s="20">
        <v>371</v>
      </c>
      <c r="AG217"/>
      <c r="AH217"/>
      <c r="AI217" s="394"/>
      <c r="AJ217" s="394"/>
      <c r="AK217" s="394"/>
      <c r="AL217" s="2"/>
      <c r="AM217" s="2"/>
      <c r="AN217"/>
      <c r="AO217"/>
      <c r="AP217" s="394"/>
      <c r="AQ217" s="394"/>
      <c r="AR217" s="175"/>
      <c r="AS217" s="2"/>
      <c r="AT217" s="2"/>
      <c r="AU217"/>
      <c r="AV217" s="2"/>
      <c r="AW217" s="2"/>
      <c r="AX217" s="2"/>
      <c r="AY217" s="2"/>
      <c r="AZ217" s="2"/>
      <c r="BA217" s="2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</row>
    <row r="218" spans="1:99" s="380" customFormat="1" x14ac:dyDescent="0.3">
      <c r="A218" s="199" t="s">
        <v>1300</v>
      </c>
      <c r="B218" s="199" t="s">
        <v>3</v>
      </c>
      <c r="C218" s="199" t="s">
        <v>3</v>
      </c>
      <c r="D218" s="441" t="s">
        <v>1998</v>
      </c>
      <c r="E218" s="435" t="s">
        <v>1972</v>
      </c>
      <c r="F218" s="441" t="s">
        <v>38</v>
      </c>
      <c r="G218" s="441" t="s">
        <v>38</v>
      </c>
      <c r="H218" s="245">
        <v>178900</v>
      </c>
      <c r="I218" s="246">
        <v>0</v>
      </c>
      <c r="J218" s="246">
        <v>0</v>
      </c>
      <c r="K218" s="442" t="s">
        <v>1020</v>
      </c>
      <c r="L218" s="322">
        <v>0</v>
      </c>
      <c r="M218" s="246">
        <v>0</v>
      </c>
      <c r="N218" s="246">
        <v>0</v>
      </c>
      <c r="O218" s="246">
        <v>195</v>
      </c>
      <c r="P218" s="246">
        <v>3</v>
      </c>
      <c r="Q218" s="246">
        <v>65</v>
      </c>
      <c r="R218" s="443">
        <v>819</v>
      </c>
      <c r="S218" s="444">
        <v>12</v>
      </c>
      <c r="T218" s="445">
        <v>68.2</v>
      </c>
      <c r="U218" s="444">
        <v>1260</v>
      </c>
      <c r="V218" s="444">
        <v>18</v>
      </c>
      <c r="W218" s="444">
        <v>70</v>
      </c>
      <c r="X218" s="444">
        <v>2083</v>
      </c>
      <c r="Y218" s="446">
        <v>22</v>
      </c>
      <c r="Z218" s="372"/>
      <c r="AA218" s="245">
        <v>175900</v>
      </c>
      <c r="AB218" s="442">
        <v>31.75</v>
      </c>
      <c r="AC218" s="442">
        <v>35.333333333333336</v>
      </c>
      <c r="AD218" s="246">
        <v>56</v>
      </c>
      <c r="AE218" s="246">
        <v>4</v>
      </c>
      <c r="AF218" s="246">
        <v>127</v>
      </c>
      <c r="AG218"/>
      <c r="AH218"/>
      <c r="AI218" s="394"/>
      <c r="AJ218" s="394"/>
      <c r="AK218" s="394"/>
      <c r="AL218" s="2"/>
      <c r="AM218" s="2"/>
      <c r="AN218"/>
      <c r="AO218"/>
      <c r="AP218" s="394"/>
      <c r="AQ218" s="394"/>
      <c r="AR218" s="175"/>
      <c r="AS218" s="2"/>
      <c r="AT218" s="2"/>
      <c r="AU218"/>
      <c r="AV218" s="2"/>
      <c r="AW218" s="2"/>
      <c r="AX218" s="2"/>
      <c r="AY218" s="2"/>
      <c r="AZ218" s="2"/>
      <c r="BA218" s="2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</row>
    <row r="219" spans="1:99" s="380" customFormat="1" x14ac:dyDescent="0.3">
      <c r="A219" s="199" t="s">
        <v>1933</v>
      </c>
      <c r="B219" s="199" t="s">
        <v>19</v>
      </c>
      <c r="C219" s="199" t="s">
        <v>1020</v>
      </c>
      <c r="D219" s="441" t="s">
        <v>1020</v>
      </c>
      <c r="E219" s="441" t="s">
        <v>38</v>
      </c>
      <c r="F219" s="441" t="s">
        <v>1020</v>
      </c>
      <c r="G219" s="441" t="s">
        <v>1020</v>
      </c>
      <c r="H219" s="245">
        <v>117300</v>
      </c>
      <c r="I219" s="246" t="s">
        <v>1020</v>
      </c>
      <c r="J219" s="246" t="s">
        <v>1020</v>
      </c>
      <c r="K219" s="442" t="s">
        <v>1020</v>
      </c>
      <c r="L219" s="322" t="s">
        <v>1020</v>
      </c>
      <c r="M219" s="246" t="s">
        <v>1020</v>
      </c>
      <c r="N219" s="246" t="s">
        <v>1020</v>
      </c>
      <c r="O219" s="246" t="s">
        <v>1020</v>
      </c>
      <c r="P219" s="246" t="s">
        <v>1020</v>
      </c>
      <c r="Q219" s="246" t="s">
        <v>1020</v>
      </c>
      <c r="R219" s="443" t="s">
        <v>1020</v>
      </c>
      <c r="S219" s="444" t="s">
        <v>1020</v>
      </c>
      <c r="T219" s="445" t="s">
        <v>1020</v>
      </c>
      <c r="U219" s="444" t="s">
        <v>1020</v>
      </c>
      <c r="V219" s="444" t="s">
        <v>1020</v>
      </c>
      <c r="W219" s="444" t="s">
        <v>1020</v>
      </c>
      <c r="X219" s="444" t="s">
        <v>1020</v>
      </c>
      <c r="Y219" s="446" t="s">
        <v>1020</v>
      </c>
      <c r="Z219" s="246"/>
      <c r="AA219" s="245">
        <v>117300</v>
      </c>
      <c r="AB219" s="442">
        <v>0</v>
      </c>
      <c r="AC219" s="442">
        <v>0</v>
      </c>
      <c r="AD219" s="246">
        <v>22</v>
      </c>
      <c r="AE219" s="246">
        <v>0</v>
      </c>
      <c r="AF219" s="246">
        <v>0</v>
      </c>
      <c r="AG219"/>
      <c r="AH219"/>
      <c r="AI219" s="394"/>
      <c r="AJ219" s="394"/>
      <c r="AK219" s="394"/>
      <c r="AL219" s="2"/>
      <c r="AM219" s="2"/>
      <c r="AN219"/>
      <c r="AO219"/>
      <c r="AP219" s="394"/>
      <c r="AQ219" s="394"/>
      <c r="AR219" s="175"/>
      <c r="AS219" s="2"/>
      <c r="AT219" s="2"/>
      <c r="AU219"/>
      <c r="AV219" s="2"/>
      <c r="AW219" s="2"/>
      <c r="AX219" s="2"/>
      <c r="AY219" s="2"/>
      <c r="AZ219" s="2"/>
      <c r="BA219" s="2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</row>
    <row r="220" spans="1:99" s="380" customFormat="1" x14ac:dyDescent="0.3">
      <c r="A220" s="21" t="s">
        <v>1540</v>
      </c>
      <c r="B220" s="21" t="s">
        <v>3</v>
      </c>
      <c r="C220" s="21" t="s">
        <v>3</v>
      </c>
      <c r="D220" s="299" t="s">
        <v>1998</v>
      </c>
      <c r="E220" s="435" t="s">
        <v>1972</v>
      </c>
      <c r="F220" s="299" t="s">
        <v>38</v>
      </c>
      <c r="G220" s="299" t="s">
        <v>38</v>
      </c>
      <c r="H220" s="241">
        <v>244800</v>
      </c>
      <c r="I220" s="20">
        <v>667</v>
      </c>
      <c r="J220" s="20">
        <v>15</v>
      </c>
      <c r="K220" s="417">
        <v>44.466666666666669</v>
      </c>
      <c r="L220" s="243">
        <v>667</v>
      </c>
      <c r="M220" s="20">
        <v>15</v>
      </c>
      <c r="N220" s="20">
        <v>44.466666666666669</v>
      </c>
      <c r="O220" s="20">
        <v>522</v>
      </c>
      <c r="P220" s="20">
        <v>11</v>
      </c>
      <c r="Q220" s="20">
        <v>47.5</v>
      </c>
      <c r="R220" s="414">
        <v>0</v>
      </c>
      <c r="S220" s="378">
        <v>0</v>
      </c>
      <c r="T220" s="415">
        <v>0</v>
      </c>
      <c r="U220" s="378">
        <v>0</v>
      </c>
      <c r="V220" s="378">
        <v>0</v>
      </c>
      <c r="W220" s="378">
        <v>0</v>
      </c>
      <c r="X220" s="378">
        <v>0</v>
      </c>
      <c r="Y220" s="416">
        <v>0</v>
      </c>
      <c r="Z220" s="280"/>
      <c r="AA220" s="241">
        <v>218200</v>
      </c>
      <c r="AB220" s="417">
        <v>26.666666666666668</v>
      </c>
      <c r="AC220" s="417">
        <v>26.666666666666668</v>
      </c>
      <c r="AD220" s="20">
        <v>64</v>
      </c>
      <c r="AE220" s="20">
        <v>3</v>
      </c>
      <c r="AF220" s="20">
        <v>80</v>
      </c>
      <c r="AG220"/>
      <c r="AH220"/>
      <c r="AI220" s="394"/>
      <c r="AJ220" s="394"/>
      <c r="AK220" s="394"/>
      <c r="AL220" s="2"/>
      <c r="AM220" s="2"/>
      <c r="AN220"/>
      <c r="AO220"/>
      <c r="AP220" s="394"/>
      <c r="AQ220" s="394"/>
      <c r="AR220" s="175"/>
      <c r="AS220" s="2"/>
      <c r="AT220" s="2"/>
      <c r="AU220"/>
      <c r="AV220" s="2"/>
      <c r="AW220" s="2"/>
      <c r="AX220" s="2"/>
      <c r="AY220" s="2"/>
      <c r="AZ220" s="2"/>
      <c r="BA220" s="2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</row>
    <row r="221" spans="1:99" s="380" customFormat="1" x14ac:dyDescent="0.3">
      <c r="A221" s="21" t="s">
        <v>1302</v>
      </c>
      <c r="B221" s="437" t="s">
        <v>14</v>
      </c>
      <c r="C221" s="21" t="s">
        <v>13</v>
      </c>
      <c r="D221" s="299" t="s">
        <v>38</v>
      </c>
      <c r="E221" s="299" t="s">
        <v>38</v>
      </c>
      <c r="F221" s="299" t="s">
        <v>38</v>
      </c>
      <c r="G221" s="299" t="s">
        <v>1998</v>
      </c>
      <c r="H221" s="241">
        <v>360800</v>
      </c>
      <c r="I221" s="20">
        <v>1245</v>
      </c>
      <c r="J221" s="20">
        <v>19</v>
      </c>
      <c r="K221" s="417">
        <v>65.526315789473685</v>
      </c>
      <c r="L221" s="243">
        <v>1245</v>
      </c>
      <c r="M221" s="20">
        <v>19</v>
      </c>
      <c r="N221" s="20">
        <v>65.526315789473685</v>
      </c>
      <c r="O221" s="20">
        <v>1363</v>
      </c>
      <c r="P221" s="20">
        <v>18</v>
      </c>
      <c r="Q221" s="20">
        <v>75.7</v>
      </c>
      <c r="R221" s="414">
        <v>932</v>
      </c>
      <c r="S221" s="378">
        <v>15</v>
      </c>
      <c r="T221" s="415">
        <v>62.1</v>
      </c>
      <c r="U221" s="378">
        <v>1236</v>
      </c>
      <c r="V221" s="378">
        <v>22</v>
      </c>
      <c r="W221" s="378">
        <v>56.18</v>
      </c>
      <c r="X221" s="378">
        <v>1053</v>
      </c>
      <c r="Y221" s="416">
        <v>19</v>
      </c>
      <c r="Z221" s="21"/>
      <c r="AA221" s="241">
        <v>321300</v>
      </c>
      <c r="AB221" s="417">
        <v>49.2</v>
      </c>
      <c r="AC221" s="417">
        <v>44.666666666666664</v>
      </c>
      <c r="AD221" s="20">
        <v>119</v>
      </c>
      <c r="AE221" s="20">
        <v>5</v>
      </c>
      <c r="AF221" s="20">
        <v>246</v>
      </c>
      <c r="AG221"/>
      <c r="AH221"/>
      <c r="AI221" s="394"/>
      <c r="AJ221" s="394"/>
      <c r="AK221" s="394"/>
      <c r="AL221" s="2"/>
      <c r="AM221" s="2"/>
      <c r="AN221"/>
      <c r="AO221"/>
      <c r="AP221" s="394"/>
      <c r="AQ221" s="394"/>
      <c r="AR221" s="175"/>
      <c r="AS221" s="2"/>
      <c r="AT221" s="2"/>
      <c r="AU221"/>
      <c r="AV221" s="2"/>
      <c r="AW221" s="2"/>
      <c r="AX221" s="2"/>
      <c r="AY221" s="2"/>
      <c r="AZ221" s="2"/>
      <c r="BA221" s="2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</row>
    <row r="222" spans="1:99" s="380" customFormat="1" x14ac:dyDescent="0.3">
      <c r="A222" s="21" t="s">
        <v>1303</v>
      </c>
      <c r="B222" s="21" t="s">
        <v>23</v>
      </c>
      <c r="C222" s="21" t="s">
        <v>23</v>
      </c>
      <c r="D222" s="299" t="s">
        <v>1998</v>
      </c>
      <c r="E222" s="299" t="s">
        <v>1972</v>
      </c>
      <c r="F222" s="299" t="s">
        <v>1972</v>
      </c>
      <c r="G222" s="299" t="s">
        <v>1998</v>
      </c>
      <c r="H222" s="241">
        <v>262100.00000000003</v>
      </c>
      <c r="I222" s="20">
        <v>476</v>
      </c>
      <c r="J222" s="20">
        <v>10</v>
      </c>
      <c r="K222" s="417">
        <v>47.6</v>
      </c>
      <c r="L222" s="243">
        <v>476</v>
      </c>
      <c r="M222" s="20">
        <v>10</v>
      </c>
      <c r="N222" s="20">
        <v>47.6</v>
      </c>
      <c r="O222" s="20">
        <v>0</v>
      </c>
      <c r="P222" s="20">
        <v>0</v>
      </c>
      <c r="Q222" s="20">
        <v>0</v>
      </c>
      <c r="R222" s="414">
        <v>0</v>
      </c>
      <c r="S222" s="378">
        <v>0</v>
      </c>
      <c r="T222" s="415">
        <v>0</v>
      </c>
      <c r="U222" s="378">
        <v>0</v>
      </c>
      <c r="V222" s="378">
        <v>0</v>
      </c>
      <c r="W222" s="378">
        <v>0</v>
      </c>
      <c r="X222" s="378">
        <v>0</v>
      </c>
      <c r="Y222" s="416">
        <v>0</v>
      </c>
      <c r="Z222" s="21"/>
      <c r="AA222" s="241">
        <v>262100.00000000003</v>
      </c>
      <c r="AB222" s="417">
        <v>37.5</v>
      </c>
      <c r="AC222" s="417">
        <v>37.5</v>
      </c>
      <c r="AD222" s="20">
        <v>73</v>
      </c>
      <c r="AE222" s="20">
        <v>2</v>
      </c>
      <c r="AF222" s="20">
        <v>75</v>
      </c>
      <c r="AG222"/>
      <c r="AH222"/>
      <c r="AI222" s="394"/>
      <c r="AJ222" s="394"/>
      <c r="AK222" s="394"/>
      <c r="AL222" s="2"/>
      <c r="AM222" s="2"/>
      <c r="AN222"/>
      <c r="AO222"/>
      <c r="AP222" s="394"/>
      <c r="AQ222" s="394"/>
      <c r="AR222" s="175"/>
      <c r="AS222" s="2"/>
      <c r="AT222" s="2"/>
      <c r="AU222"/>
      <c r="AV222" s="2"/>
      <c r="AW222" s="2"/>
      <c r="AX222" s="2"/>
      <c r="AY222" s="2"/>
      <c r="AZ222" s="2"/>
      <c r="BA222" s="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</row>
    <row r="223" spans="1:99" s="380" customFormat="1" x14ac:dyDescent="0.3">
      <c r="A223" s="21" t="s">
        <v>919</v>
      </c>
      <c r="B223" s="437" t="s">
        <v>20</v>
      </c>
      <c r="C223" s="21" t="s">
        <v>16</v>
      </c>
      <c r="D223" s="299" t="s">
        <v>38</v>
      </c>
      <c r="E223" s="435" t="s">
        <v>1973</v>
      </c>
      <c r="F223" s="299" t="s">
        <v>11</v>
      </c>
      <c r="G223" s="299" t="s">
        <v>38</v>
      </c>
      <c r="H223" s="241">
        <v>431100</v>
      </c>
      <c r="I223" s="20">
        <v>525</v>
      </c>
      <c r="J223" s="20">
        <v>6</v>
      </c>
      <c r="K223" s="417">
        <v>87.5</v>
      </c>
      <c r="L223" s="243">
        <v>525</v>
      </c>
      <c r="M223" s="20">
        <v>6</v>
      </c>
      <c r="N223" s="20">
        <v>87.5</v>
      </c>
      <c r="O223" s="20">
        <v>436</v>
      </c>
      <c r="P223" s="20">
        <v>9</v>
      </c>
      <c r="Q223" s="20">
        <v>48.4</v>
      </c>
      <c r="R223" s="414">
        <v>0</v>
      </c>
      <c r="S223" s="378">
        <v>0</v>
      </c>
      <c r="T223" s="415">
        <v>0</v>
      </c>
      <c r="U223" s="378">
        <v>0</v>
      </c>
      <c r="V223" s="378">
        <v>0</v>
      </c>
      <c r="W223" s="378">
        <v>0</v>
      </c>
      <c r="X223" s="378">
        <v>0</v>
      </c>
      <c r="Y223" s="416">
        <v>0</v>
      </c>
      <c r="Z223" s="63"/>
      <c r="AA223" s="241">
        <v>353100</v>
      </c>
      <c r="AB223" s="417">
        <v>65.166666666666671</v>
      </c>
      <c r="AC223" s="417">
        <v>73.666666666666671</v>
      </c>
      <c r="AD223" s="20">
        <v>25</v>
      </c>
      <c r="AE223" s="20">
        <v>6</v>
      </c>
      <c r="AF223" s="20">
        <v>391</v>
      </c>
      <c r="AG223"/>
      <c r="AH223"/>
      <c r="AI223" s="394"/>
      <c r="AJ223" s="394"/>
      <c r="AK223" s="394"/>
      <c r="AL223" s="2"/>
      <c r="AM223" s="2"/>
      <c r="AN223"/>
      <c r="AO223"/>
      <c r="AP223" s="394"/>
      <c r="AQ223" s="394"/>
      <c r="AR223" s="175"/>
      <c r="AS223" s="2"/>
      <c r="AT223" s="2"/>
      <c r="AU223"/>
      <c r="AV223" s="2"/>
      <c r="AW223" s="2"/>
      <c r="AX223" s="2"/>
      <c r="AY223" s="2"/>
      <c r="AZ223" s="2"/>
      <c r="BA223" s="2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</row>
    <row r="224" spans="1:99" s="380" customFormat="1" x14ac:dyDescent="0.3">
      <c r="A224" s="21" t="s">
        <v>1305</v>
      </c>
      <c r="B224" s="21" t="s">
        <v>21</v>
      </c>
      <c r="C224" s="21" t="s">
        <v>21</v>
      </c>
      <c r="D224" s="299" t="s">
        <v>1998</v>
      </c>
      <c r="E224" s="299" t="s">
        <v>38</v>
      </c>
      <c r="F224" s="299" t="s">
        <v>38</v>
      </c>
      <c r="G224" s="299" t="s">
        <v>1998</v>
      </c>
      <c r="H224" s="241">
        <v>316900</v>
      </c>
      <c r="I224" s="20">
        <v>518</v>
      </c>
      <c r="J224" s="20">
        <v>9</v>
      </c>
      <c r="K224" s="417">
        <v>57.555555555555557</v>
      </c>
      <c r="L224" s="243">
        <v>518</v>
      </c>
      <c r="M224" s="20">
        <v>9</v>
      </c>
      <c r="N224" s="20">
        <v>57.555555555555557</v>
      </c>
      <c r="O224" s="20">
        <v>523</v>
      </c>
      <c r="P224" s="20">
        <v>10</v>
      </c>
      <c r="Q224" s="20">
        <v>52.3</v>
      </c>
      <c r="R224" s="414">
        <v>939</v>
      </c>
      <c r="S224" s="378">
        <v>17</v>
      </c>
      <c r="T224" s="415">
        <v>55.2</v>
      </c>
      <c r="U224" s="378">
        <v>795</v>
      </c>
      <c r="V224" s="378">
        <v>12</v>
      </c>
      <c r="W224" s="378">
        <v>66.25</v>
      </c>
      <c r="X224" s="378">
        <v>1475</v>
      </c>
      <c r="Y224" s="416">
        <v>20</v>
      </c>
      <c r="Z224" s="21"/>
      <c r="AA224" s="241">
        <v>216900</v>
      </c>
      <c r="AB224" s="417">
        <v>20.75</v>
      </c>
      <c r="AC224" s="417">
        <v>24</v>
      </c>
      <c r="AD224" s="20">
        <v>64</v>
      </c>
      <c r="AE224" s="20">
        <v>4</v>
      </c>
      <c r="AF224" s="20">
        <v>83</v>
      </c>
      <c r="AG224"/>
      <c r="AH224"/>
      <c r="AI224" s="394"/>
      <c r="AJ224" s="394"/>
      <c r="AK224" s="394"/>
      <c r="AL224" s="2"/>
      <c r="AM224" s="2"/>
      <c r="AN224"/>
      <c r="AO224"/>
      <c r="AP224" s="394"/>
      <c r="AQ224" s="394"/>
      <c r="AR224" s="175"/>
      <c r="AS224" s="2"/>
      <c r="AT224" s="2"/>
      <c r="AU224"/>
      <c r="AV224" s="2"/>
      <c r="AW224" s="2"/>
      <c r="AX224" s="2"/>
      <c r="AY224" s="2"/>
      <c r="AZ224" s="2"/>
      <c r="BA224" s="2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</row>
    <row r="225" spans="1:99" s="380" customFormat="1" x14ac:dyDescent="0.3">
      <c r="A225" s="21" t="s">
        <v>1306</v>
      </c>
      <c r="B225" s="21" t="s">
        <v>41</v>
      </c>
      <c r="C225" s="21" t="s">
        <v>41</v>
      </c>
      <c r="D225" s="299" t="s">
        <v>1998</v>
      </c>
      <c r="E225" s="299" t="s">
        <v>38</v>
      </c>
      <c r="F225" s="299" t="s">
        <v>38</v>
      </c>
      <c r="G225" s="299" t="s">
        <v>1998</v>
      </c>
      <c r="H225" s="241">
        <v>417200</v>
      </c>
      <c r="I225" s="20">
        <v>1667</v>
      </c>
      <c r="J225" s="20">
        <v>22</v>
      </c>
      <c r="K225" s="417">
        <v>75.772727272727266</v>
      </c>
      <c r="L225" s="243">
        <v>1667</v>
      </c>
      <c r="M225" s="20">
        <v>22</v>
      </c>
      <c r="N225" s="20">
        <v>75.772727272727266</v>
      </c>
      <c r="O225" s="20">
        <v>1662</v>
      </c>
      <c r="P225" s="20">
        <v>21</v>
      </c>
      <c r="Q225" s="20">
        <v>79.099999999999994</v>
      </c>
      <c r="R225" s="414">
        <v>1083</v>
      </c>
      <c r="S225" s="378">
        <v>16</v>
      </c>
      <c r="T225" s="415">
        <v>67.7</v>
      </c>
      <c r="U225" s="378">
        <v>1768</v>
      </c>
      <c r="V225" s="378">
        <v>22</v>
      </c>
      <c r="W225" s="378">
        <v>80.36</v>
      </c>
      <c r="X225" s="378">
        <v>1460</v>
      </c>
      <c r="Y225" s="416">
        <v>20</v>
      </c>
      <c r="Z225" s="298"/>
      <c r="AA225" s="241">
        <v>373500</v>
      </c>
      <c r="AB225" s="417">
        <v>46.666666666666664</v>
      </c>
      <c r="AC225" s="417">
        <v>46.666666666666664</v>
      </c>
      <c r="AD225" s="20">
        <v>134</v>
      </c>
      <c r="AE225" s="20">
        <v>3</v>
      </c>
      <c r="AF225" s="20">
        <v>140</v>
      </c>
      <c r="AG225"/>
      <c r="AH225"/>
      <c r="AI225" s="394"/>
      <c r="AJ225" s="394"/>
      <c r="AK225" s="394"/>
      <c r="AL225" s="2"/>
      <c r="AM225" s="2"/>
      <c r="AN225"/>
      <c r="AO225"/>
      <c r="AP225" s="394"/>
      <c r="AQ225" s="394"/>
      <c r="AR225" s="175"/>
      <c r="AS225" s="2"/>
      <c r="AT225" s="2"/>
      <c r="AU225"/>
      <c r="AV225" s="2"/>
      <c r="AW225" s="2"/>
      <c r="AX225" s="2"/>
      <c r="AY225" s="2"/>
      <c r="AZ225" s="2"/>
      <c r="BA225" s="2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</row>
    <row r="226" spans="1:99" s="380" customFormat="1" x14ac:dyDescent="0.3">
      <c r="A226" s="199" t="s">
        <v>1934</v>
      </c>
      <c r="B226" s="199" t="s">
        <v>15</v>
      </c>
      <c r="C226" s="199" t="s">
        <v>1020</v>
      </c>
      <c r="D226" s="441" t="s">
        <v>1020</v>
      </c>
      <c r="E226" s="441" t="s">
        <v>38</v>
      </c>
      <c r="F226" s="441" t="s">
        <v>1020</v>
      </c>
      <c r="G226" s="441" t="s">
        <v>1020</v>
      </c>
      <c r="H226" s="245">
        <v>154200</v>
      </c>
      <c r="I226" s="246">
        <v>80</v>
      </c>
      <c r="J226" s="246">
        <v>2</v>
      </c>
      <c r="K226" s="442">
        <v>40</v>
      </c>
      <c r="L226" s="322" t="s">
        <v>1020</v>
      </c>
      <c r="M226" s="246" t="s">
        <v>1020</v>
      </c>
      <c r="N226" s="246" t="s">
        <v>1020</v>
      </c>
      <c r="O226" s="246" t="s">
        <v>1020</v>
      </c>
      <c r="P226" s="246" t="s">
        <v>1020</v>
      </c>
      <c r="Q226" s="246" t="s">
        <v>1020</v>
      </c>
      <c r="R226" s="443" t="s">
        <v>1020</v>
      </c>
      <c r="S226" s="444" t="s">
        <v>1020</v>
      </c>
      <c r="T226" s="445" t="s">
        <v>1020</v>
      </c>
      <c r="U226" s="444" t="s">
        <v>1020</v>
      </c>
      <c r="V226" s="444" t="s">
        <v>1020</v>
      </c>
      <c r="W226" s="444" t="s">
        <v>1020</v>
      </c>
      <c r="X226" s="444" t="s">
        <v>1020</v>
      </c>
      <c r="Y226" s="446" t="s">
        <v>1020</v>
      </c>
      <c r="Z226" s="301"/>
      <c r="AA226" s="245">
        <v>207000</v>
      </c>
      <c r="AB226" s="442">
        <v>46.714285714285715</v>
      </c>
      <c r="AC226" s="442">
        <v>26.333333333333332</v>
      </c>
      <c r="AD226" s="246">
        <v>57</v>
      </c>
      <c r="AE226" s="246">
        <v>7</v>
      </c>
      <c r="AF226" s="246">
        <v>327</v>
      </c>
      <c r="AG226"/>
      <c r="AH226"/>
      <c r="AI226" s="394"/>
      <c r="AJ226" s="394"/>
      <c r="AK226" s="394"/>
      <c r="AL226" s="2"/>
      <c r="AM226" s="2"/>
      <c r="AN226"/>
      <c r="AO226"/>
      <c r="AP226" s="394"/>
      <c r="AQ226" s="394"/>
      <c r="AR226" s="175"/>
      <c r="AS226" s="2"/>
      <c r="AT226" s="2"/>
      <c r="AU226"/>
      <c r="AV226" s="2"/>
      <c r="AW226" s="2"/>
      <c r="AX226" s="2"/>
      <c r="AY226" s="2"/>
      <c r="AZ226" s="2"/>
      <c r="BA226" s="2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</row>
    <row r="227" spans="1:99" s="380" customFormat="1" x14ac:dyDescent="0.3">
      <c r="A227" s="21" t="s">
        <v>1309</v>
      </c>
      <c r="B227" s="21" t="s">
        <v>18</v>
      </c>
      <c r="C227" s="21" t="s">
        <v>18</v>
      </c>
      <c r="D227" s="299" t="s">
        <v>1998</v>
      </c>
      <c r="E227" s="299" t="s">
        <v>38</v>
      </c>
      <c r="F227" s="299" t="s">
        <v>38</v>
      </c>
      <c r="G227" s="299" t="s">
        <v>1998</v>
      </c>
      <c r="H227" s="241">
        <v>351200</v>
      </c>
      <c r="I227" s="20">
        <v>1212</v>
      </c>
      <c r="J227" s="20">
        <v>19</v>
      </c>
      <c r="K227" s="417">
        <v>63.789473684210527</v>
      </c>
      <c r="L227" s="243">
        <v>1212</v>
      </c>
      <c r="M227" s="20">
        <v>19</v>
      </c>
      <c r="N227" s="20">
        <v>63.789473684210527</v>
      </c>
      <c r="O227" s="20">
        <v>743</v>
      </c>
      <c r="P227" s="20">
        <v>12</v>
      </c>
      <c r="Q227" s="20">
        <v>61.9</v>
      </c>
      <c r="R227" s="414">
        <v>1225</v>
      </c>
      <c r="S227" s="378">
        <v>17</v>
      </c>
      <c r="T227" s="415">
        <v>72.099999999999994</v>
      </c>
      <c r="U227" s="378">
        <v>1481</v>
      </c>
      <c r="V227" s="378">
        <v>22</v>
      </c>
      <c r="W227" s="378">
        <v>67.319999999999993</v>
      </c>
      <c r="X227" s="378">
        <v>0</v>
      </c>
      <c r="Y227" s="416">
        <v>0</v>
      </c>
      <c r="Z227" s="280"/>
      <c r="AA227" s="241">
        <v>416900</v>
      </c>
      <c r="AB227" s="417">
        <v>76.125</v>
      </c>
      <c r="AC227" s="417">
        <v>77.666666666666671</v>
      </c>
      <c r="AD227" s="20">
        <v>85</v>
      </c>
      <c r="AE227" s="20">
        <v>8</v>
      </c>
      <c r="AF227" s="20">
        <v>609</v>
      </c>
      <c r="AG227"/>
      <c r="AH227"/>
      <c r="AI227" s="394"/>
      <c r="AJ227" s="394"/>
      <c r="AK227" s="394"/>
      <c r="AL227" s="2"/>
      <c r="AM227" s="2"/>
      <c r="AN227"/>
      <c r="AO227"/>
      <c r="AP227" s="394"/>
      <c r="AQ227" s="394"/>
      <c r="AR227" s="175"/>
      <c r="AS227" s="2"/>
      <c r="AT227" s="2"/>
      <c r="AU227"/>
      <c r="AV227" s="2"/>
      <c r="AW227" s="2"/>
      <c r="AX227" s="2"/>
      <c r="AY227" s="2"/>
      <c r="AZ227" s="2"/>
      <c r="BA227" s="2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</row>
    <row r="228" spans="1:99" s="380" customFormat="1" x14ac:dyDescent="0.3">
      <c r="A228" s="21" t="s">
        <v>1310</v>
      </c>
      <c r="B228" s="21" t="s">
        <v>14</v>
      </c>
      <c r="C228" s="21" t="s">
        <v>14</v>
      </c>
      <c r="D228" s="299" t="s">
        <v>1998</v>
      </c>
      <c r="E228" s="299" t="s">
        <v>38</v>
      </c>
      <c r="F228" s="299" t="s">
        <v>38</v>
      </c>
      <c r="G228" s="299" t="s">
        <v>1998</v>
      </c>
      <c r="H228" s="241">
        <v>328100</v>
      </c>
      <c r="I228" s="20">
        <v>1192</v>
      </c>
      <c r="J228" s="20">
        <v>20</v>
      </c>
      <c r="K228" s="417">
        <v>59.6</v>
      </c>
      <c r="L228" s="243">
        <v>1192</v>
      </c>
      <c r="M228" s="20">
        <v>20</v>
      </c>
      <c r="N228" s="20">
        <v>59.6</v>
      </c>
      <c r="O228" s="20">
        <v>1252</v>
      </c>
      <c r="P228" s="20">
        <v>21</v>
      </c>
      <c r="Q228" s="20">
        <v>59.6</v>
      </c>
      <c r="R228" s="414">
        <v>1090</v>
      </c>
      <c r="S228" s="378">
        <v>16</v>
      </c>
      <c r="T228" s="415">
        <v>68.099999999999994</v>
      </c>
      <c r="U228" s="378">
        <v>1580</v>
      </c>
      <c r="V228" s="378">
        <v>22</v>
      </c>
      <c r="W228" s="378">
        <v>71.819999999999993</v>
      </c>
      <c r="X228" s="378">
        <v>798</v>
      </c>
      <c r="Y228" s="416">
        <v>12</v>
      </c>
      <c r="Z228" s="21"/>
      <c r="AA228" s="241">
        <v>340900</v>
      </c>
      <c r="AB228" s="417">
        <v>66.625</v>
      </c>
      <c r="AC228" s="417">
        <v>60.666666666666664</v>
      </c>
      <c r="AD228" s="20">
        <v>42</v>
      </c>
      <c r="AE228" s="20">
        <v>8</v>
      </c>
      <c r="AF228" s="20">
        <v>533</v>
      </c>
      <c r="AG228"/>
      <c r="AH228"/>
      <c r="AI228" s="394"/>
      <c r="AJ228" s="394"/>
      <c r="AK228" s="394"/>
      <c r="AL228" s="2"/>
      <c r="AM228" s="2"/>
      <c r="AN228"/>
      <c r="AO228"/>
      <c r="AP228" s="394"/>
      <c r="AQ228" s="394"/>
      <c r="AR228" s="175"/>
      <c r="AS228" s="2"/>
      <c r="AT228" s="2"/>
      <c r="AU228"/>
      <c r="AV228" s="2"/>
      <c r="AW228" s="2"/>
      <c r="AX228" s="2"/>
      <c r="AY228" s="2"/>
      <c r="AZ228" s="2"/>
      <c r="BA228" s="2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</row>
    <row r="229" spans="1:99" s="380" customFormat="1" x14ac:dyDescent="0.3">
      <c r="A229" s="21" t="s">
        <v>1311</v>
      </c>
      <c r="B229" s="21" t="s">
        <v>12</v>
      </c>
      <c r="C229" s="21" t="s">
        <v>12</v>
      </c>
      <c r="D229" s="299" t="s">
        <v>1998</v>
      </c>
      <c r="E229" s="435" t="s">
        <v>1974</v>
      </c>
      <c r="F229" s="299" t="s">
        <v>9</v>
      </c>
      <c r="G229" s="299" t="s">
        <v>38</v>
      </c>
      <c r="H229" s="241">
        <v>321200</v>
      </c>
      <c r="I229" s="20">
        <v>700</v>
      </c>
      <c r="J229" s="20">
        <v>12</v>
      </c>
      <c r="K229" s="417">
        <v>58.333333333333336</v>
      </c>
      <c r="L229" s="243">
        <v>700</v>
      </c>
      <c r="M229" s="20">
        <v>12</v>
      </c>
      <c r="N229" s="20">
        <v>58.333333333333336</v>
      </c>
      <c r="O229" s="20">
        <v>0</v>
      </c>
      <c r="P229" s="20">
        <v>0</v>
      </c>
      <c r="Q229" s="20">
        <v>0</v>
      </c>
      <c r="R229" s="414">
        <v>166</v>
      </c>
      <c r="S229" s="378">
        <v>2</v>
      </c>
      <c r="T229" s="415">
        <v>83</v>
      </c>
      <c r="U229" s="378">
        <v>1260</v>
      </c>
      <c r="V229" s="378">
        <v>17</v>
      </c>
      <c r="W229" s="378">
        <v>74.12</v>
      </c>
      <c r="X229" s="378">
        <v>1516</v>
      </c>
      <c r="Y229" s="416">
        <v>19</v>
      </c>
      <c r="Z229" s="298"/>
      <c r="AA229" s="241">
        <v>345500</v>
      </c>
      <c r="AB229" s="417">
        <v>69.571428571428569</v>
      </c>
      <c r="AC229" s="417">
        <v>54.333333333333336</v>
      </c>
      <c r="AD229" s="20">
        <v>86</v>
      </c>
      <c r="AE229" s="20">
        <v>7</v>
      </c>
      <c r="AF229" s="20">
        <v>487</v>
      </c>
      <c r="AG229"/>
      <c r="AH229"/>
      <c r="AI229" s="394"/>
      <c r="AJ229" s="394"/>
      <c r="AK229" s="394"/>
      <c r="AL229" s="2"/>
      <c r="AM229" s="2"/>
      <c r="AN229"/>
      <c r="AO229"/>
      <c r="AP229" s="394"/>
      <c r="AQ229" s="394"/>
      <c r="AR229" s="175"/>
      <c r="AS229" s="2"/>
      <c r="AT229" s="2"/>
      <c r="AU229"/>
      <c r="AV229" s="2"/>
      <c r="AW229" s="2"/>
      <c r="AX229" s="2"/>
      <c r="AY229" s="2"/>
      <c r="AZ229" s="2"/>
      <c r="BA229" s="2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</row>
    <row r="230" spans="1:99" s="380" customFormat="1" x14ac:dyDescent="0.3">
      <c r="A230" s="199" t="s">
        <v>1542</v>
      </c>
      <c r="B230" s="199" t="s">
        <v>20</v>
      </c>
      <c r="C230" s="199" t="s">
        <v>20</v>
      </c>
      <c r="D230" s="441" t="s">
        <v>1998</v>
      </c>
      <c r="E230" s="435" t="s">
        <v>1974</v>
      </c>
      <c r="F230" s="441" t="s">
        <v>38</v>
      </c>
      <c r="G230" s="441" t="s">
        <v>38</v>
      </c>
      <c r="H230" s="245">
        <v>123900</v>
      </c>
      <c r="I230" s="246">
        <v>0</v>
      </c>
      <c r="J230" s="246">
        <v>0</v>
      </c>
      <c r="K230" s="442" t="s">
        <v>1020</v>
      </c>
      <c r="L230" s="322">
        <v>0</v>
      </c>
      <c r="M230" s="246">
        <v>0</v>
      </c>
      <c r="N230" s="246">
        <v>0</v>
      </c>
      <c r="O230" s="246">
        <v>0</v>
      </c>
      <c r="P230" s="246">
        <v>0</v>
      </c>
      <c r="Q230" s="246">
        <v>0</v>
      </c>
      <c r="R230" s="443">
        <v>0</v>
      </c>
      <c r="S230" s="444">
        <v>0</v>
      </c>
      <c r="T230" s="445">
        <v>0</v>
      </c>
      <c r="U230" s="444">
        <v>0</v>
      </c>
      <c r="V230" s="444">
        <v>0</v>
      </c>
      <c r="W230" s="444">
        <v>0</v>
      </c>
      <c r="X230" s="444">
        <v>0</v>
      </c>
      <c r="Y230" s="446">
        <v>0</v>
      </c>
      <c r="Z230" s="372"/>
      <c r="AA230" s="245">
        <v>210300</v>
      </c>
      <c r="AB230" s="442">
        <v>60.25</v>
      </c>
      <c r="AC230" s="442">
        <v>58</v>
      </c>
      <c r="AD230" s="246">
        <v>24</v>
      </c>
      <c r="AE230" s="246">
        <v>4</v>
      </c>
      <c r="AF230" s="246">
        <v>241</v>
      </c>
      <c r="AG230"/>
      <c r="AH230"/>
      <c r="AI230" s="394"/>
      <c r="AJ230" s="394"/>
      <c r="AK230" s="394"/>
      <c r="AL230" s="2"/>
      <c r="AM230" s="2"/>
      <c r="AN230"/>
      <c r="AO230"/>
      <c r="AP230" s="394"/>
      <c r="AQ230" s="394"/>
      <c r="AR230" s="175"/>
      <c r="AS230" s="2"/>
      <c r="AT230" s="2"/>
      <c r="AU230"/>
      <c r="AV230" s="2"/>
      <c r="AW230" s="2"/>
      <c r="AX230" s="2"/>
      <c r="AY230" s="2"/>
      <c r="AZ230" s="2"/>
      <c r="BA230" s="2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</row>
    <row r="231" spans="1:99" s="380" customFormat="1" x14ac:dyDescent="0.3">
      <c r="A231" s="199" t="s">
        <v>1677</v>
      </c>
      <c r="B231" s="199" t="s">
        <v>21</v>
      </c>
      <c r="C231" s="199" t="s">
        <v>21</v>
      </c>
      <c r="D231" s="441" t="s">
        <v>1998</v>
      </c>
      <c r="E231" s="435" t="s">
        <v>38</v>
      </c>
      <c r="F231" s="441" t="s">
        <v>10</v>
      </c>
      <c r="G231" s="441" t="s">
        <v>38</v>
      </c>
      <c r="H231" s="245">
        <v>123900</v>
      </c>
      <c r="I231" s="246">
        <v>0</v>
      </c>
      <c r="J231" s="246">
        <v>0</v>
      </c>
      <c r="K231" s="442" t="s">
        <v>1020</v>
      </c>
      <c r="L231" s="322">
        <v>0</v>
      </c>
      <c r="M231" s="246">
        <v>0</v>
      </c>
      <c r="N231" s="246">
        <v>0</v>
      </c>
      <c r="O231" s="246">
        <v>0</v>
      </c>
      <c r="P231" s="246">
        <v>0</v>
      </c>
      <c r="Q231" s="246">
        <v>0</v>
      </c>
      <c r="R231" s="443">
        <v>0</v>
      </c>
      <c r="S231" s="444">
        <v>0</v>
      </c>
      <c r="T231" s="445">
        <v>0</v>
      </c>
      <c r="U231" s="444">
        <v>0</v>
      </c>
      <c r="V231" s="444">
        <v>0</v>
      </c>
      <c r="W231" s="444">
        <v>0</v>
      </c>
      <c r="X231" s="444">
        <v>0</v>
      </c>
      <c r="Y231" s="446">
        <v>0</v>
      </c>
      <c r="Z231" s="199"/>
      <c r="AA231" s="245">
        <v>123900</v>
      </c>
      <c r="AB231" s="442">
        <v>0</v>
      </c>
      <c r="AC231" s="442">
        <v>0</v>
      </c>
      <c r="AD231" s="246">
        <v>23</v>
      </c>
      <c r="AE231" s="246">
        <v>0</v>
      </c>
      <c r="AF231" s="246">
        <v>0</v>
      </c>
      <c r="AG231"/>
      <c r="AH231"/>
      <c r="AI231" s="394"/>
      <c r="AJ231" s="394"/>
      <c r="AK231" s="394"/>
      <c r="AL231" s="2"/>
      <c r="AM231" s="2"/>
      <c r="AN231"/>
      <c r="AO231"/>
      <c r="AP231" s="394"/>
      <c r="AQ231" s="394"/>
      <c r="AR231" s="175"/>
      <c r="AS231" s="2"/>
      <c r="AT231" s="2"/>
      <c r="AU231"/>
      <c r="AV231" s="2"/>
      <c r="AW231" s="2"/>
      <c r="AX231" s="2"/>
      <c r="AY231" s="2"/>
      <c r="AZ231" s="2"/>
      <c r="BA231" s="2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</row>
    <row r="232" spans="1:99" s="380" customFormat="1" x14ac:dyDescent="0.3">
      <c r="A232" s="21" t="s">
        <v>1315</v>
      </c>
      <c r="B232" s="21" t="s">
        <v>20</v>
      </c>
      <c r="C232" s="21" t="s">
        <v>20</v>
      </c>
      <c r="D232" s="299" t="s">
        <v>1998</v>
      </c>
      <c r="E232" s="299" t="s">
        <v>38</v>
      </c>
      <c r="F232" s="299" t="s">
        <v>38</v>
      </c>
      <c r="G232" s="299" t="s">
        <v>1998</v>
      </c>
      <c r="H232" s="241">
        <v>521000</v>
      </c>
      <c r="I232" s="20">
        <v>2082</v>
      </c>
      <c r="J232" s="20">
        <v>22</v>
      </c>
      <c r="K232" s="417">
        <v>94.63636363636364</v>
      </c>
      <c r="L232" s="243">
        <v>2082</v>
      </c>
      <c r="M232" s="20">
        <v>22</v>
      </c>
      <c r="N232" s="20">
        <v>94.63636363636364</v>
      </c>
      <c r="O232" s="20">
        <v>1531</v>
      </c>
      <c r="P232" s="20">
        <v>20</v>
      </c>
      <c r="Q232" s="20">
        <v>76.5</v>
      </c>
      <c r="R232" s="414">
        <v>211</v>
      </c>
      <c r="S232" s="378">
        <v>3</v>
      </c>
      <c r="T232" s="415">
        <v>70.3</v>
      </c>
      <c r="U232" s="378">
        <v>393</v>
      </c>
      <c r="V232" s="378">
        <v>7</v>
      </c>
      <c r="W232" s="378">
        <v>56.14</v>
      </c>
      <c r="X232" s="378">
        <v>0</v>
      </c>
      <c r="Y232" s="416">
        <v>0</v>
      </c>
      <c r="Z232" s="21"/>
      <c r="AA232" s="241">
        <v>459800</v>
      </c>
      <c r="AB232" s="417">
        <v>88.5</v>
      </c>
      <c r="AC232" s="417">
        <v>71</v>
      </c>
      <c r="AD232" s="20">
        <v>125</v>
      </c>
      <c r="AE232" s="20">
        <v>8</v>
      </c>
      <c r="AF232" s="20">
        <v>708</v>
      </c>
      <c r="AG232"/>
      <c r="AH232"/>
      <c r="AI232" s="394"/>
      <c r="AJ232" s="394"/>
      <c r="AK232" s="394"/>
      <c r="AL232" s="2"/>
      <c r="AM232" s="2"/>
      <c r="AN232"/>
      <c r="AO232"/>
      <c r="AP232" s="394"/>
      <c r="AQ232" s="394"/>
      <c r="AR232" s="175"/>
      <c r="AS232" s="2"/>
      <c r="AT232" s="2"/>
      <c r="AU232"/>
      <c r="AV232" s="2"/>
      <c r="AW232" s="2"/>
      <c r="AX232" s="2"/>
      <c r="AY232" s="2"/>
      <c r="AZ232" s="2"/>
      <c r="BA232" s="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</row>
    <row r="233" spans="1:99" s="380" customFormat="1" x14ac:dyDescent="0.3">
      <c r="A233" s="21" t="s">
        <v>1678</v>
      </c>
      <c r="B233" s="21" t="s">
        <v>26</v>
      </c>
      <c r="C233" s="21" t="s">
        <v>26</v>
      </c>
      <c r="D233" s="299" t="s">
        <v>1998</v>
      </c>
      <c r="E233" s="299" t="s">
        <v>38</v>
      </c>
      <c r="F233" s="299" t="s">
        <v>38</v>
      </c>
      <c r="G233" s="299" t="s">
        <v>1998</v>
      </c>
      <c r="H233" s="241">
        <v>242700</v>
      </c>
      <c r="I233" s="20">
        <v>529</v>
      </c>
      <c r="J233" s="20">
        <v>12</v>
      </c>
      <c r="K233" s="417">
        <v>44.083333333333336</v>
      </c>
      <c r="L233" s="243">
        <v>529</v>
      </c>
      <c r="M233" s="20">
        <v>12</v>
      </c>
      <c r="N233" s="20">
        <v>44.083333333333336</v>
      </c>
      <c r="O233" s="20">
        <v>0</v>
      </c>
      <c r="P233" s="20">
        <v>0</v>
      </c>
      <c r="Q233" s="20">
        <v>0</v>
      </c>
      <c r="R233" s="414">
        <v>0</v>
      </c>
      <c r="S233" s="378">
        <v>0</v>
      </c>
      <c r="T233" s="415">
        <v>0</v>
      </c>
      <c r="U233" s="378">
        <v>0</v>
      </c>
      <c r="V233" s="378">
        <v>0</v>
      </c>
      <c r="W233" s="378">
        <v>0</v>
      </c>
      <c r="X233" s="378">
        <v>0</v>
      </c>
      <c r="Y233" s="416">
        <v>0</v>
      </c>
      <c r="Z233" s="21"/>
      <c r="AA233" s="241">
        <v>269900</v>
      </c>
      <c r="AB233" s="417">
        <v>50.857142857142854</v>
      </c>
      <c r="AC233" s="417">
        <v>45</v>
      </c>
      <c r="AD233" s="20">
        <v>77</v>
      </c>
      <c r="AE233" s="20">
        <v>7</v>
      </c>
      <c r="AF233" s="20">
        <v>356</v>
      </c>
      <c r="AG233"/>
      <c r="AH233"/>
      <c r="AI233" s="394"/>
      <c r="AJ233" s="394"/>
      <c r="AK233" s="394"/>
      <c r="AL233" s="2"/>
      <c r="AM233" s="2"/>
      <c r="AN233"/>
      <c r="AO233"/>
      <c r="AP233" s="394"/>
      <c r="AQ233" s="394"/>
      <c r="AR233" s="175"/>
      <c r="AS233" s="2"/>
      <c r="AT233" s="2"/>
      <c r="AU233"/>
      <c r="AV233" s="2"/>
      <c r="AW233" s="2"/>
      <c r="AX233" s="2"/>
      <c r="AY233" s="2"/>
      <c r="AZ233" s="2"/>
      <c r="BA233" s="2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</row>
    <row r="234" spans="1:99" s="380" customFormat="1" x14ac:dyDescent="0.3">
      <c r="A234" s="199" t="s">
        <v>1938</v>
      </c>
      <c r="B234" s="199" t="s">
        <v>15</v>
      </c>
      <c r="C234" s="199" t="s">
        <v>1020</v>
      </c>
      <c r="D234" s="441" t="s">
        <v>1020</v>
      </c>
      <c r="E234" s="441" t="s">
        <v>38</v>
      </c>
      <c r="F234" s="441" t="s">
        <v>1020</v>
      </c>
      <c r="G234" s="441" t="s">
        <v>1020</v>
      </c>
      <c r="H234" s="245">
        <v>102400</v>
      </c>
      <c r="I234" s="246" t="s">
        <v>1020</v>
      </c>
      <c r="J234" s="246" t="s">
        <v>1020</v>
      </c>
      <c r="K234" s="442" t="s">
        <v>1020</v>
      </c>
      <c r="L234" s="322" t="s">
        <v>1020</v>
      </c>
      <c r="M234" s="246" t="s">
        <v>1020</v>
      </c>
      <c r="N234" s="246" t="s">
        <v>1020</v>
      </c>
      <c r="O234" s="246" t="s">
        <v>1020</v>
      </c>
      <c r="P234" s="246" t="s">
        <v>1020</v>
      </c>
      <c r="Q234" s="246" t="s">
        <v>1020</v>
      </c>
      <c r="R234" s="443" t="s">
        <v>1020</v>
      </c>
      <c r="S234" s="444" t="s">
        <v>1020</v>
      </c>
      <c r="T234" s="445" t="s">
        <v>1020</v>
      </c>
      <c r="U234" s="444" t="s">
        <v>1020</v>
      </c>
      <c r="V234" s="444" t="s">
        <v>1020</v>
      </c>
      <c r="W234" s="444" t="s">
        <v>1020</v>
      </c>
      <c r="X234" s="444" t="s">
        <v>1020</v>
      </c>
      <c r="Y234" s="446" t="s">
        <v>1020</v>
      </c>
      <c r="Z234" s="199"/>
      <c r="AA234" s="245">
        <v>102400</v>
      </c>
      <c r="AB234" s="442">
        <v>0</v>
      </c>
      <c r="AC234" s="442">
        <v>0</v>
      </c>
      <c r="AD234" s="246">
        <v>19</v>
      </c>
      <c r="AE234" s="246">
        <v>0</v>
      </c>
      <c r="AF234" s="246">
        <v>0</v>
      </c>
      <c r="AG234"/>
      <c r="AH234"/>
      <c r="AI234" s="394"/>
      <c r="AJ234" s="394"/>
      <c r="AK234" s="394"/>
      <c r="AL234" s="2"/>
      <c r="AM234" s="2"/>
      <c r="AN234"/>
      <c r="AO234"/>
      <c r="AP234" s="394"/>
      <c r="AQ234" s="394"/>
      <c r="AR234" s="175"/>
      <c r="AS234" s="2"/>
      <c r="AT234" s="2"/>
      <c r="AU234"/>
      <c r="AV234" s="2"/>
      <c r="AW234" s="2"/>
      <c r="AX234" s="2"/>
      <c r="AY234" s="2"/>
      <c r="AZ234" s="2"/>
      <c r="BA234" s="2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</row>
    <row r="235" spans="1:99" s="380" customFormat="1" x14ac:dyDescent="0.3">
      <c r="A235" s="199" t="s">
        <v>1681</v>
      </c>
      <c r="B235" s="199" t="s">
        <v>14</v>
      </c>
      <c r="C235" s="199" t="s">
        <v>14</v>
      </c>
      <c r="D235" s="441" t="s">
        <v>1998</v>
      </c>
      <c r="E235" s="441" t="s">
        <v>1972</v>
      </c>
      <c r="F235" s="441" t="s">
        <v>1972</v>
      </c>
      <c r="G235" s="441" t="s">
        <v>1998</v>
      </c>
      <c r="H235" s="245">
        <v>123900</v>
      </c>
      <c r="I235" s="246">
        <v>55</v>
      </c>
      <c r="J235" s="246">
        <v>1</v>
      </c>
      <c r="K235" s="442">
        <v>55</v>
      </c>
      <c r="L235" s="322">
        <v>55</v>
      </c>
      <c r="M235" s="246">
        <v>1</v>
      </c>
      <c r="N235" s="246">
        <v>55</v>
      </c>
      <c r="O235" s="246">
        <v>0</v>
      </c>
      <c r="P235" s="246">
        <v>0</v>
      </c>
      <c r="Q235" s="246">
        <v>0</v>
      </c>
      <c r="R235" s="443">
        <v>0</v>
      </c>
      <c r="S235" s="444">
        <v>0</v>
      </c>
      <c r="T235" s="445">
        <v>0</v>
      </c>
      <c r="U235" s="444">
        <v>0</v>
      </c>
      <c r="V235" s="444">
        <v>0</v>
      </c>
      <c r="W235" s="444">
        <v>0</v>
      </c>
      <c r="X235" s="444">
        <v>0</v>
      </c>
      <c r="Y235" s="446">
        <v>0</v>
      </c>
      <c r="Z235" s="372"/>
      <c r="AA235" s="245">
        <v>123900</v>
      </c>
      <c r="AB235" s="442">
        <v>0</v>
      </c>
      <c r="AC235" s="442">
        <v>0</v>
      </c>
      <c r="AD235" s="246">
        <v>23</v>
      </c>
      <c r="AE235" s="246">
        <v>0</v>
      </c>
      <c r="AF235" s="246">
        <v>0</v>
      </c>
      <c r="AG235"/>
      <c r="AH235"/>
      <c r="AI235" s="394"/>
      <c r="AJ235" s="394"/>
      <c r="AK235" s="394"/>
      <c r="AL235" s="2"/>
      <c r="AM235" s="2"/>
      <c r="AN235"/>
      <c r="AO235"/>
      <c r="AP235" s="394"/>
      <c r="AQ235" s="394"/>
      <c r="AR235" s="175"/>
      <c r="AS235" s="2"/>
      <c r="AT235" s="2"/>
      <c r="AU235"/>
      <c r="AV235" s="2"/>
      <c r="AW235" s="2"/>
      <c r="AX235" s="2"/>
      <c r="AY235" s="2"/>
      <c r="AZ235" s="2"/>
      <c r="BA235" s="2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</row>
    <row r="236" spans="1:99" s="380" customFormat="1" x14ac:dyDescent="0.3">
      <c r="A236" s="21" t="s">
        <v>1320</v>
      </c>
      <c r="B236" s="21" t="s">
        <v>12</v>
      </c>
      <c r="C236" s="21" t="s">
        <v>12</v>
      </c>
      <c r="D236" s="299" t="s">
        <v>1998</v>
      </c>
      <c r="E236" s="299" t="s">
        <v>38</v>
      </c>
      <c r="F236" s="299" t="s">
        <v>38</v>
      </c>
      <c r="G236" s="299" t="s">
        <v>1998</v>
      </c>
      <c r="H236" s="241">
        <v>310600</v>
      </c>
      <c r="I236" s="20">
        <v>959</v>
      </c>
      <c r="J236" s="20">
        <v>17</v>
      </c>
      <c r="K236" s="417">
        <v>56.411764705882355</v>
      </c>
      <c r="L236" s="243">
        <v>959</v>
      </c>
      <c r="M236" s="20">
        <v>17</v>
      </c>
      <c r="N236" s="20">
        <v>56.411764705882355</v>
      </c>
      <c r="O236" s="20">
        <v>817</v>
      </c>
      <c r="P236" s="20">
        <v>15</v>
      </c>
      <c r="Q236" s="20">
        <v>54.5</v>
      </c>
      <c r="R236" s="414">
        <v>734</v>
      </c>
      <c r="S236" s="378">
        <v>12</v>
      </c>
      <c r="T236" s="415">
        <v>61.2</v>
      </c>
      <c r="U236" s="378">
        <v>1144</v>
      </c>
      <c r="V236" s="378">
        <v>21</v>
      </c>
      <c r="W236" s="378">
        <v>54.48</v>
      </c>
      <c r="X236" s="378">
        <v>542</v>
      </c>
      <c r="Y236" s="416">
        <v>11</v>
      </c>
      <c r="Z236" s="203"/>
      <c r="AA236" s="241">
        <v>307200</v>
      </c>
      <c r="AB236" s="417">
        <v>63.285714285714285</v>
      </c>
      <c r="AC236" s="417">
        <v>53.666666666666664</v>
      </c>
      <c r="AD236" s="20">
        <v>54</v>
      </c>
      <c r="AE236" s="20">
        <v>7</v>
      </c>
      <c r="AF236" s="20">
        <v>443</v>
      </c>
      <c r="AG236"/>
      <c r="AH236"/>
      <c r="AI236" s="394"/>
      <c r="AJ236" s="394"/>
      <c r="AK236" s="394"/>
      <c r="AL236" s="2"/>
      <c r="AM236" s="2"/>
      <c r="AN236"/>
      <c r="AO236"/>
      <c r="AP236" s="394"/>
      <c r="AQ236" s="394"/>
      <c r="AR236" s="175"/>
      <c r="AS236" s="2"/>
      <c r="AT236" s="2"/>
      <c r="AU236"/>
      <c r="AV236" s="2"/>
      <c r="AW236" s="2"/>
      <c r="AX236" s="2"/>
      <c r="AY236" s="2"/>
      <c r="AZ236" s="2"/>
      <c r="BA236" s="2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</row>
    <row r="237" spans="1:99" s="380" customFormat="1" x14ac:dyDescent="0.3">
      <c r="A237" s="199" t="s">
        <v>1682</v>
      </c>
      <c r="B237" s="199" t="s">
        <v>12</v>
      </c>
      <c r="C237" s="199" t="s">
        <v>12</v>
      </c>
      <c r="D237" s="441" t="s">
        <v>1998</v>
      </c>
      <c r="E237" s="441" t="s">
        <v>1972</v>
      </c>
      <c r="F237" s="441" t="s">
        <v>1972</v>
      </c>
      <c r="G237" s="441" t="s">
        <v>1998</v>
      </c>
      <c r="H237" s="245">
        <v>123900</v>
      </c>
      <c r="I237" s="246">
        <v>0</v>
      </c>
      <c r="J237" s="246">
        <v>0</v>
      </c>
      <c r="K237" s="442" t="s">
        <v>1020</v>
      </c>
      <c r="L237" s="322">
        <v>0</v>
      </c>
      <c r="M237" s="246">
        <v>0</v>
      </c>
      <c r="N237" s="246">
        <v>0</v>
      </c>
      <c r="O237" s="246">
        <v>0</v>
      </c>
      <c r="P237" s="246">
        <v>0</v>
      </c>
      <c r="Q237" s="246">
        <v>0</v>
      </c>
      <c r="R237" s="443">
        <v>0</v>
      </c>
      <c r="S237" s="444">
        <v>0</v>
      </c>
      <c r="T237" s="445">
        <v>0</v>
      </c>
      <c r="U237" s="444">
        <v>0</v>
      </c>
      <c r="V237" s="444">
        <v>0</v>
      </c>
      <c r="W237" s="444">
        <v>0</v>
      </c>
      <c r="X237" s="444">
        <v>0</v>
      </c>
      <c r="Y237" s="446">
        <v>0</v>
      </c>
      <c r="Z237" s="246"/>
      <c r="AA237" s="245">
        <v>123900</v>
      </c>
      <c r="AB237" s="442">
        <v>0</v>
      </c>
      <c r="AC237" s="442">
        <v>0</v>
      </c>
      <c r="AD237" s="246">
        <v>23</v>
      </c>
      <c r="AE237" s="246">
        <v>0</v>
      </c>
      <c r="AF237" s="246">
        <v>0</v>
      </c>
      <c r="AG237"/>
      <c r="AH237"/>
      <c r="AI237" s="394"/>
      <c r="AJ237" s="394"/>
      <c r="AK237" s="394"/>
      <c r="AL237" s="2"/>
      <c r="AM237" s="2"/>
      <c r="AN237"/>
      <c r="AO237"/>
      <c r="AP237" s="394"/>
      <c r="AQ237" s="394"/>
      <c r="AR237" s="175"/>
      <c r="AS237" s="2"/>
      <c r="AT237" s="2"/>
      <c r="AU237"/>
      <c r="AV237" s="2"/>
      <c r="AW237" s="2"/>
      <c r="AX237" s="2"/>
      <c r="AY237" s="2"/>
      <c r="AZ237" s="2"/>
      <c r="BA237" s="2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</row>
    <row r="238" spans="1:99" s="380" customFormat="1" x14ac:dyDescent="0.3">
      <c r="A238" s="21" t="s">
        <v>1328</v>
      </c>
      <c r="B238" s="21" t="s">
        <v>3</v>
      </c>
      <c r="C238" s="21" t="s">
        <v>3</v>
      </c>
      <c r="D238" s="299" t="s">
        <v>1998</v>
      </c>
      <c r="E238" s="299" t="s">
        <v>38</v>
      </c>
      <c r="F238" s="299" t="s">
        <v>38</v>
      </c>
      <c r="G238" s="299" t="s">
        <v>1998</v>
      </c>
      <c r="H238" s="241">
        <v>436800</v>
      </c>
      <c r="I238" s="20">
        <v>1666</v>
      </c>
      <c r="J238" s="20">
        <v>21</v>
      </c>
      <c r="K238" s="417">
        <v>79.333333333333329</v>
      </c>
      <c r="L238" s="243">
        <v>1666</v>
      </c>
      <c r="M238" s="20">
        <v>21</v>
      </c>
      <c r="N238" s="20">
        <v>79.333333333333329</v>
      </c>
      <c r="O238" s="20">
        <v>1490</v>
      </c>
      <c r="P238" s="20">
        <v>21</v>
      </c>
      <c r="Q238" s="20">
        <v>71</v>
      </c>
      <c r="R238" s="414">
        <v>675</v>
      </c>
      <c r="S238" s="378">
        <v>11</v>
      </c>
      <c r="T238" s="415">
        <v>61.4</v>
      </c>
      <c r="U238" s="378">
        <v>1490</v>
      </c>
      <c r="V238" s="378">
        <v>22</v>
      </c>
      <c r="W238" s="378">
        <v>67.73</v>
      </c>
      <c r="X238" s="378">
        <v>1031</v>
      </c>
      <c r="Y238" s="416">
        <v>18</v>
      </c>
      <c r="Z238" s="298"/>
      <c r="AA238" s="241">
        <v>432000</v>
      </c>
      <c r="AB238" s="417">
        <v>80.25</v>
      </c>
      <c r="AC238" s="417">
        <v>88</v>
      </c>
      <c r="AD238" s="20">
        <v>54</v>
      </c>
      <c r="AE238" s="20">
        <v>8</v>
      </c>
      <c r="AF238" s="20">
        <v>642</v>
      </c>
      <c r="AG238"/>
      <c r="AH238"/>
      <c r="AI238" s="394"/>
      <c r="AJ238" s="394"/>
      <c r="AK238" s="394"/>
      <c r="AL238" s="2"/>
      <c r="AM238" s="2"/>
      <c r="AN238"/>
      <c r="AO238"/>
      <c r="AP238" s="394"/>
      <c r="AQ238" s="394"/>
      <c r="AR238" s="175"/>
      <c r="AS238" s="2"/>
      <c r="AT238" s="2"/>
      <c r="AU238"/>
      <c r="AV238" s="2"/>
      <c r="AW238" s="2"/>
      <c r="AX238" s="2"/>
      <c r="AY238" s="2"/>
      <c r="AZ238" s="2"/>
      <c r="BA238" s="2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</row>
    <row r="239" spans="1:99" s="380" customFormat="1" x14ac:dyDescent="0.3">
      <c r="A239" s="21" t="s">
        <v>923</v>
      </c>
      <c r="B239" s="21" t="s">
        <v>21</v>
      </c>
      <c r="C239" s="21" t="s">
        <v>21</v>
      </c>
      <c r="D239" s="299" t="s">
        <v>1998</v>
      </c>
      <c r="E239" s="299" t="s">
        <v>38</v>
      </c>
      <c r="F239" s="299" t="s">
        <v>38</v>
      </c>
      <c r="G239" s="299" t="s">
        <v>1998</v>
      </c>
      <c r="H239" s="241">
        <v>392200</v>
      </c>
      <c r="I239" s="20">
        <v>1496</v>
      </c>
      <c r="J239" s="20">
        <v>21</v>
      </c>
      <c r="K239" s="417">
        <v>71.238095238095241</v>
      </c>
      <c r="L239" s="243">
        <v>1496</v>
      </c>
      <c r="M239" s="20">
        <v>21</v>
      </c>
      <c r="N239" s="20">
        <v>71.238095238095241</v>
      </c>
      <c r="O239" s="20">
        <v>1604</v>
      </c>
      <c r="P239" s="20">
        <v>22</v>
      </c>
      <c r="Q239" s="20">
        <v>72.900000000000006</v>
      </c>
      <c r="R239" s="414">
        <v>404</v>
      </c>
      <c r="S239" s="378">
        <v>7</v>
      </c>
      <c r="T239" s="415">
        <v>57.7</v>
      </c>
      <c r="U239" s="378">
        <v>860</v>
      </c>
      <c r="V239" s="378">
        <v>14</v>
      </c>
      <c r="W239" s="378">
        <v>61.43</v>
      </c>
      <c r="X239" s="378">
        <v>1631</v>
      </c>
      <c r="Y239" s="416">
        <v>22</v>
      </c>
      <c r="Z239" s="298"/>
      <c r="AA239" s="241">
        <v>389100</v>
      </c>
      <c r="AB239" s="417">
        <v>71.25</v>
      </c>
      <c r="AC239" s="417">
        <v>75</v>
      </c>
      <c r="AD239" s="20">
        <v>66</v>
      </c>
      <c r="AE239" s="20">
        <v>8</v>
      </c>
      <c r="AF239" s="20">
        <v>570</v>
      </c>
      <c r="AG239"/>
      <c r="AH239"/>
      <c r="AI239" s="394"/>
      <c r="AJ239" s="394"/>
      <c r="AK239" s="394"/>
      <c r="AL239" s="2"/>
      <c r="AM239" s="2"/>
      <c r="AN239"/>
      <c r="AO239"/>
      <c r="AP239" s="394"/>
      <c r="AQ239" s="394"/>
      <c r="AR239" s="175"/>
      <c r="AS239" s="2"/>
      <c r="AT239" s="2"/>
      <c r="AU239"/>
      <c r="AV239" s="2"/>
      <c r="AW239" s="2"/>
      <c r="AX239" s="2"/>
      <c r="AY239" s="2"/>
      <c r="AZ239" s="2"/>
      <c r="BA239" s="2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</row>
    <row r="240" spans="1:99" s="380" customFormat="1" x14ac:dyDescent="0.3">
      <c r="A240" s="199" t="s">
        <v>1543</v>
      </c>
      <c r="B240" s="199" t="s">
        <v>18</v>
      </c>
      <c r="C240" s="199" t="s">
        <v>18</v>
      </c>
      <c r="D240" s="441" t="s">
        <v>1998</v>
      </c>
      <c r="E240" s="441" t="s">
        <v>38</v>
      </c>
      <c r="F240" s="441" t="s">
        <v>38</v>
      </c>
      <c r="G240" s="441" t="s">
        <v>1998</v>
      </c>
      <c r="H240" s="245">
        <v>129100</v>
      </c>
      <c r="I240" s="246">
        <v>67</v>
      </c>
      <c r="J240" s="246">
        <v>2</v>
      </c>
      <c r="K240" s="442">
        <v>33.5</v>
      </c>
      <c r="L240" s="322">
        <v>67</v>
      </c>
      <c r="M240" s="246">
        <v>2</v>
      </c>
      <c r="N240" s="246">
        <v>33.5</v>
      </c>
      <c r="O240" s="246">
        <v>0</v>
      </c>
      <c r="P240" s="246">
        <v>0</v>
      </c>
      <c r="Q240" s="246">
        <v>0</v>
      </c>
      <c r="R240" s="443">
        <v>0</v>
      </c>
      <c r="S240" s="444">
        <v>0</v>
      </c>
      <c r="T240" s="445">
        <v>0</v>
      </c>
      <c r="U240" s="444">
        <v>0</v>
      </c>
      <c r="V240" s="444">
        <v>0</v>
      </c>
      <c r="W240" s="444">
        <v>0</v>
      </c>
      <c r="X240" s="444">
        <v>0</v>
      </c>
      <c r="Y240" s="446">
        <v>0</v>
      </c>
      <c r="Z240" s="372"/>
      <c r="AA240" s="245">
        <v>129100</v>
      </c>
      <c r="AB240" s="442">
        <v>0</v>
      </c>
      <c r="AC240" s="442">
        <v>0</v>
      </c>
      <c r="AD240" s="246">
        <v>24</v>
      </c>
      <c r="AE240" s="246">
        <v>0</v>
      </c>
      <c r="AF240" s="246">
        <v>0</v>
      </c>
      <c r="AG240"/>
      <c r="AH240"/>
      <c r="AI240" s="394"/>
      <c r="AJ240" s="394"/>
      <c r="AK240" s="394"/>
      <c r="AL240" s="2"/>
      <c r="AM240" s="2"/>
      <c r="AN240"/>
      <c r="AO240"/>
      <c r="AP240" s="394"/>
      <c r="AQ240" s="394"/>
      <c r="AR240" s="175"/>
      <c r="AS240" s="2"/>
      <c r="AT240" s="2"/>
      <c r="AU240"/>
      <c r="AV240" s="2"/>
      <c r="AW240" s="2"/>
      <c r="AX240" s="2"/>
      <c r="AY240" s="2"/>
      <c r="AZ240" s="2"/>
      <c r="BA240" s="2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</row>
    <row r="241" spans="1:99" s="380" customFormat="1" x14ac:dyDescent="0.3">
      <c r="A241" s="199" t="s">
        <v>1544</v>
      </c>
      <c r="B241" s="199" t="s">
        <v>12</v>
      </c>
      <c r="C241" s="199" t="s">
        <v>12</v>
      </c>
      <c r="D241" s="441" t="s">
        <v>1998</v>
      </c>
      <c r="E241" s="441" t="s">
        <v>38</v>
      </c>
      <c r="F241" s="441" t="s">
        <v>38</v>
      </c>
      <c r="G241" s="441" t="s">
        <v>1998</v>
      </c>
      <c r="H241" s="245">
        <v>123900</v>
      </c>
      <c r="I241" s="246">
        <v>0</v>
      </c>
      <c r="J241" s="246">
        <v>0</v>
      </c>
      <c r="K241" s="442" t="s">
        <v>1020</v>
      </c>
      <c r="L241" s="322">
        <v>0</v>
      </c>
      <c r="M241" s="246">
        <v>0</v>
      </c>
      <c r="N241" s="246">
        <v>0</v>
      </c>
      <c r="O241" s="246">
        <v>0</v>
      </c>
      <c r="P241" s="246">
        <v>0</v>
      </c>
      <c r="Q241" s="246">
        <v>0</v>
      </c>
      <c r="R241" s="443">
        <v>0</v>
      </c>
      <c r="S241" s="444">
        <v>0</v>
      </c>
      <c r="T241" s="445">
        <v>0</v>
      </c>
      <c r="U241" s="444">
        <v>0</v>
      </c>
      <c r="V241" s="444">
        <v>0</v>
      </c>
      <c r="W241" s="444">
        <v>0</v>
      </c>
      <c r="X241" s="444">
        <v>0</v>
      </c>
      <c r="Y241" s="446">
        <v>0</v>
      </c>
      <c r="Z241" s="246"/>
      <c r="AA241" s="245">
        <v>123900</v>
      </c>
      <c r="AB241" s="442">
        <v>0</v>
      </c>
      <c r="AC241" s="442">
        <v>0</v>
      </c>
      <c r="AD241" s="246">
        <v>23</v>
      </c>
      <c r="AE241" s="246">
        <v>0</v>
      </c>
      <c r="AF241" s="246">
        <v>0</v>
      </c>
      <c r="AG241"/>
      <c r="AH241"/>
      <c r="AI241" s="394"/>
      <c r="AJ241" s="394"/>
      <c r="AK241" s="394"/>
      <c r="AL241" s="2"/>
      <c r="AM241" s="2"/>
      <c r="AN241"/>
      <c r="AO241"/>
      <c r="AP241" s="394"/>
      <c r="AQ241" s="394"/>
      <c r="AR241" s="175"/>
      <c r="AS241" s="2"/>
      <c r="AT241" s="2"/>
      <c r="AU241"/>
      <c r="AV241" s="2"/>
      <c r="AW241" s="2"/>
      <c r="AX241" s="2"/>
      <c r="AY241" s="2"/>
      <c r="AZ241" s="2"/>
      <c r="BA241" s="2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</row>
    <row r="242" spans="1:99" s="380" customFormat="1" x14ac:dyDescent="0.3">
      <c r="A242" s="21" t="s">
        <v>1333</v>
      </c>
      <c r="B242" s="21" t="s">
        <v>26</v>
      </c>
      <c r="C242" s="21" t="s">
        <v>26</v>
      </c>
      <c r="D242" s="299" t="s">
        <v>1998</v>
      </c>
      <c r="E242" s="435" t="s">
        <v>1972</v>
      </c>
      <c r="F242" s="299" t="s">
        <v>10</v>
      </c>
      <c r="G242" s="299" t="s">
        <v>38</v>
      </c>
      <c r="H242" s="241">
        <v>354400</v>
      </c>
      <c r="I242" s="20">
        <v>1223</v>
      </c>
      <c r="J242" s="20">
        <v>19</v>
      </c>
      <c r="K242" s="417">
        <v>64.368421052631575</v>
      </c>
      <c r="L242" s="243">
        <v>1223</v>
      </c>
      <c r="M242" s="20">
        <v>19</v>
      </c>
      <c r="N242" s="20">
        <v>64.368421052631575</v>
      </c>
      <c r="O242" s="20">
        <v>323</v>
      </c>
      <c r="P242" s="20">
        <v>5</v>
      </c>
      <c r="Q242" s="20">
        <v>64.599999999999994</v>
      </c>
      <c r="R242" s="414">
        <v>42</v>
      </c>
      <c r="S242" s="378">
        <v>1</v>
      </c>
      <c r="T242" s="415">
        <v>42</v>
      </c>
      <c r="U242" s="378">
        <v>762</v>
      </c>
      <c r="V242" s="378">
        <v>17</v>
      </c>
      <c r="W242" s="378">
        <v>44.82</v>
      </c>
      <c r="X242" s="378">
        <v>852</v>
      </c>
      <c r="Y242" s="416">
        <v>18</v>
      </c>
      <c r="Z242" s="20"/>
      <c r="AA242" s="241">
        <v>229600</v>
      </c>
      <c r="AB242" s="417">
        <v>26.6</v>
      </c>
      <c r="AC242" s="417">
        <v>28.333333333333332</v>
      </c>
      <c r="AD242" s="20">
        <v>66</v>
      </c>
      <c r="AE242" s="20">
        <v>5</v>
      </c>
      <c r="AF242" s="20">
        <v>133</v>
      </c>
      <c r="AG242"/>
      <c r="AH242"/>
      <c r="AI242" s="394"/>
      <c r="AJ242" s="394"/>
      <c r="AK242" s="394"/>
      <c r="AL242" s="2"/>
      <c r="AM242" s="2"/>
      <c r="AN242"/>
      <c r="AO242"/>
      <c r="AP242" s="394"/>
      <c r="AQ242" s="394"/>
      <c r="AR242" s="175"/>
      <c r="AS242" s="2"/>
      <c r="AT242" s="2"/>
      <c r="AU242"/>
      <c r="AV242" s="2"/>
      <c r="AW242" s="2"/>
      <c r="AX242" s="2"/>
      <c r="AY242" s="2"/>
      <c r="AZ242" s="2"/>
      <c r="BA242" s="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</row>
    <row r="243" spans="1:99" s="380" customFormat="1" x14ac:dyDescent="0.3">
      <c r="A243" s="199" t="s">
        <v>1684</v>
      </c>
      <c r="B243" s="199" t="s">
        <v>17</v>
      </c>
      <c r="C243" s="199" t="s">
        <v>17</v>
      </c>
      <c r="D243" s="441" t="s">
        <v>1998</v>
      </c>
      <c r="E243" s="435" t="s">
        <v>38</v>
      </c>
      <c r="F243" s="441" t="s">
        <v>1972</v>
      </c>
      <c r="G243" s="441" t="s">
        <v>38</v>
      </c>
      <c r="H243" s="245">
        <v>160800</v>
      </c>
      <c r="I243" s="246">
        <v>146</v>
      </c>
      <c r="J243" s="246">
        <v>4</v>
      </c>
      <c r="K243" s="442">
        <v>36.5</v>
      </c>
      <c r="L243" s="322">
        <v>146</v>
      </c>
      <c r="M243" s="246">
        <v>4</v>
      </c>
      <c r="N243" s="246">
        <v>36.5</v>
      </c>
      <c r="O243" s="246">
        <v>0</v>
      </c>
      <c r="P243" s="246">
        <v>0</v>
      </c>
      <c r="Q243" s="246">
        <v>0</v>
      </c>
      <c r="R243" s="443">
        <v>0</v>
      </c>
      <c r="S243" s="444">
        <v>0</v>
      </c>
      <c r="T243" s="445">
        <v>0</v>
      </c>
      <c r="U243" s="444">
        <v>0</v>
      </c>
      <c r="V243" s="444">
        <v>0</v>
      </c>
      <c r="W243" s="444">
        <v>0</v>
      </c>
      <c r="X243" s="444">
        <v>0</v>
      </c>
      <c r="Y243" s="446">
        <v>0</v>
      </c>
      <c r="Z243" s="199"/>
      <c r="AA243" s="245">
        <v>160800</v>
      </c>
      <c r="AB243" s="442">
        <v>46</v>
      </c>
      <c r="AC243" s="442">
        <v>46</v>
      </c>
      <c r="AD243" s="246">
        <v>-1</v>
      </c>
      <c r="AE243" s="246">
        <v>2</v>
      </c>
      <c r="AF243" s="246">
        <v>92</v>
      </c>
      <c r="AG243"/>
      <c r="AH243"/>
      <c r="AI243" s="394"/>
      <c r="AJ243" s="394"/>
      <c r="AK243" s="394"/>
      <c r="AL243" s="2"/>
      <c r="AM243" s="2"/>
      <c r="AN243"/>
      <c r="AO243"/>
      <c r="AP243" s="394"/>
      <c r="AQ243" s="394"/>
      <c r="AR243" s="175"/>
      <c r="AS243" s="2"/>
      <c r="AT243" s="2"/>
      <c r="AU243"/>
      <c r="AV243" s="2"/>
      <c r="AW243" s="2"/>
      <c r="AX243" s="2"/>
      <c r="AY243" s="2"/>
      <c r="AZ243" s="2"/>
      <c r="BA243" s="2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</row>
    <row r="244" spans="1:99" s="380" customFormat="1" x14ac:dyDescent="0.3">
      <c r="A244" s="199" t="s">
        <v>1940</v>
      </c>
      <c r="B244" s="199" t="s">
        <v>20</v>
      </c>
      <c r="C244" s="199" t="s">
        <v>1020</v>
      </c>
      <c r="D244" s="441" t="s">
        <v>1020</v>
      </c>
      <c r="E244" s="441" t="s">
        <v>38</v>
      </c>
      <c r="F244" s="441" t="s">
        <v>1020</v>
      </c>
      <c r="G244" s="441" t="s">
        <v>1020</v>
      </c>
      <c r="H244" s="245">
        <v>117300</v>
      </c>
      <c r="I244" s="246" t="s">
        <v>1020</v>
      </c>
      <c r="J244" s="246" t="s">
        <v>1020</v>
      </c>
      <c r="K244" s="442" t="s">
        <v>1020</v>
      </c>
      <c r="L244" s="322" t="s">
        <v>1020</v>
      </c>
      <c r="M244" s="246" t="s">
        <v>1020</v>
      </c>
      <c r="N244" s="246" t="s">
        <v>1020</v>
      </c>
      <c r="O244" s="246" t="s">
        <v>1020</v>
      </c>
      <c r="P244" s="246" t="s">
        <v>1020</v>
      </c>
      <c r="Q244" s="246" t="s">
        <v>1020</v>
      </c>
      <c r="R244" s="443" t="s">
        <v>1020</v>
      </c>
      <c r="S244" s="444" t="s">
        <v>1020</v>
      </c>
      <c r="T244" s="445" t="s">
        <v>1020</v>
      </c>
      <c r="U244" s="444" t="s">
        <v>1020</v>
      </c>
      <c r="V244" s="444" t="s">
        <v>1020</v>
      </c>
      <c r="W244" s="444" t="s">
        <v>1020</v>
      </c>
      <c r="X244" s="444" t="s">
        <v>1020</v>
      </c>
      <c r="Y244" s="446" t="s">
        <v>1020</v>
      </c>
      <c r="Z244" s="372"/>
      <c r="AA244" s="245">
        <v>117300</v>
      </c>
      <c r="AB244" s="442">
        <v>0</v>
      </c>
      <c r="AC244" s="442">
        <v>0</v>
      </c>
      <c r="AD244" s="246">
        <v>22</v>
      </c>
      <c r="AE244" s="246">
        <v>0</v>
      </c>
      <c r="AF244" s="246">
        <v>0</v>
      </c>
      <c r="AG244"/>
      <c r="AH244"/>
      <c r="AI244" s="394"/>
      <c r="AJ244" s="394"/>
      <c r="AK244" s="394"/>
      <c r="AL244" s="2"/>
      <c r="AM244" s="2"/>
      <c r="AN244"/>
      <c r="AO244"/>
      <c r="AP244" s="394"/>
      <c r="AQ244" s="394"/>
      <c r="AR244" s="175"/>
      <c r="AS244" s="2"/>
      <c r="AT244" s="2"/>
      <c r="AU244"/>
      <c r="AV244" s="2"/>
      <c r="AW244" s="2"/>
      <c r="AX244" s="2"/>
      <c r="AY244" s="2"/>
      <c r="AZ244" s="2"/>
      <c r="BA244" s="2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</row>
    <row r="245" spans="1:99" s="380" customFormat="1" x14ac:dyDescent="0.3">
      <c r="A245" s="21" t="s">
        <v>1686</v>
      </c>
      <c r="B245" s="21" t="s">
        <v>41</v>
      </c>
      <c r="C245" s="21" t="s">
        <v>41</v>
      </c>
      <c r="D245" s="299" t="s">
        <v>1998</v>
      </c>
      <c r="E245" s="435" t="s">
        <v>38</v>
      </c>
      <c r="F245" s="299" t="s">
        <v>10</v>
      </c>
      <c r="G245" s="299" t="s">
        <v>38</v>
      </c>
      <c r="H245" s="241">
        <v>249900</v>
      </c>
      <c r="I245" s="20">
        <v>353</v>
      </c>
      <c r="J245" s="20">
        <v>7</v>
      </c>
      <c r="K245" s="417">
        <v>50.428571428571431</v>
      </c>
      <c r="L245" s="243">
        <v>353</v>
      </c>
      <c r="M245" s="20">
        <v>7</v>
      </c>
      <c r="N245" s="20">
        <v>50.428571428571431</v>
      </c>
      <c r="O245" s="20">
        <v>0</v>
      </c>
      <c r="P245" s="20">
        <v>0</v>
      </c>
      <c r="Q245" s="20">
        <v>0</v>
      </c>
      <c r="R245" s="414">
        <v>0</v>
      </c>
      <c r="S245" s="378">
        <v>0</v>
      </c>
      <c r="T245" s="415">
        <v>0</v>
      </c>
      <c r="U245" s="378">
        <v>0</v>
      </c>
      <c r="V245" s="378">
        <v>0</v>
      </c>
      <c r="W245" s="378">
        <v>0</v>
      </c>
      <c r="X245" s="378">
        <v>0</v>
      </c>
      <c r="Y245" s="416">
        <v>0</v>
      </c>
      <c r="Z245" s="280"/>
      <c r="AA245" s="241">
        <v>480800</v>
      </c>
      <c r="AB245" s="417">
        <v>96.125</v>
      </c>
      <c r="AC245" s="417">
        <v>97.666666666666671</v>
      </c>
      <c r="AD245" s="20">
        <v>93</v>
      </c>
      <c r="AE245" s="20">
        <v>8</v>
      </c>
      <c r="AF245" s="20">
        <v>769</v>
      </c>
      <c r="AG245"/>
      <c r="AH245"/>
      <c r="AI245" s="394"/>
      <c r="AJ245" s="394"/>
      <c r="AK245" s="394"/>
      <c r="AL245" s="2"/>
      <c r="AM245" s="2"/>
      <c r="AN245"/>
      <c r="AO245"/>
      <c r="AP245" s="394"/>
      <c r="AQ245" s="394"/>
      <c r="AR245" s="175"/>
      <c r="AS245" s="2"/>
      <c r="AT245" s="2"/>
      <c r="AU245"/>
      <c r="AV245" s="2"/>
      <c r="AW245" s="2"/>
      <c r="AX245" s="2"/>
      <c r="AY245" s="2"/>
      <c r="AZ245" s="2"/>
      <c r="BA245" s="2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</row>
    <row r="246" spans="1:99" s="380" customFormat="1" x14ac:dyDescent="0.3">
      <c r="A246" s="21" t="s">
        <v>1546</v>
      </c>
      <c r="B246" s="21" t="s">
        <v>26</v>
      </c>
      <c r="C246" s="21" t="s">
        <v>26</v>
      </c>
      <c r="D246" s="299" t="s">
        <v>1998</v>
      </c>
      <c r="E246" s="299" t="s">
        <v>38</v>
      </c>
      <c r="F246" s="299" t="s">
        <v>38</v>
      </c>
      <c r="G246" s="299" t="s">
        <v>1998</v>
      </c>
      <c r="H246" s="241">
        <v>313200</v>
      </c>
      <c r="I246" s="20">
        <v>967</v>
      </c>
      <c r="J246" s="20">
        <v>17</v>
      </c>
      <c r="K246" s="417">
        <v>56.882352941176471</v>
      </c>
      <c r="L246" s="243">
        <v>967</v>
      </c>
      <c r="M246" s="20">
        <v>17</v>
      </c>
      <c r="N246" s="20">
        <v>56.882352941176471</v>
      </c>
      <c r="O246" s="20">
        <v>709</v>
      </c>
      <c r="P246" s="20">
        <v>13</v>
      </c>
      <c r="Q246" s="20">
        <v>54.5</v>
      </c>
      <c r="R246" s="414">
        <v>15</v>
      </c>
      <c r="S246" s="378">
        <v>1</v>
      </c>
      <c r="T246" s="415">
        <v>15</v>
      </c>
      <c r="U246" s="378">
        <v>0</v>
      </c>
      <c r="V246" s="378">
        <v>0</v>
      </c>
      <c r="W246" s="378">
        <v>0</v>
      </c>
      <c r="X246" s="378">
        <v>0</v>
      </c>
      <c r="Y246" s="416">
        <v>0</v>
      </c>
      <c r="Z246" s="298"/>
      <c r="AA246" s="241">
        <v>296300</v>
      </c>
      <c r="AB246" s="417">
        <v>47.333333333333336</v>
      </c>
      <c r="AC246" s="417">
        <v>47.333333333333336</v>
      </c>
      <c r="AD246" s="20">
        <v>59</v>
      </c>
      <c r="AE246" s="20">
        <v>3</v>
      </c>
      <c r="AF246" s="20">
        <v>142</v>
      </c>
      <c r="AG246"/>
      <c r="AH246"/>
      <c r="AI246" s="394"/>
      <c r="AJ246" s="394"/>
      <c r="AK246" s="394"/>
      <c r="AL246" s="2"/>
      <c r="AM246" s="2"/>
      <c r="AN246"/>
      <c r="AO246"/>
      <c r="AP246" s="394"/>
      <c r="AQ246" s="394"/>
      <c r="AR246" s="175"/>
      <c r="AS246" s="2"/>
      <c r="AT246" s="2"/>
      <c r="AU246"/>
      <c r="AV246" s="2"/>
      <c r="AW246" s="2"/>
      <c r="AX246" s="2"/>
      <c r="AY246" s="2"/>
      <c r="AZ246" s="2"/>
      <c r="BA246" s="2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</row>
    <row r="247" spans="1:99" s="380" customFormat="1" x14ac:dyDescent="0.3">
      <c r="A247" s="21" t="s">
        <v>1341</v>
      </c>
      <c r="B247" s="21" t="s">
        <v>24</v>
      </c>
      <c r="C247" s="21" t="s">
        <v>24</v>
      </c>
      <c r="D247" s="299" t="s">
        <v>1998</v>
      </c>
      <c r="E247" s="435" t="s">
        <v>38</v>
      </c>
      <c r="F247" s="299" t="s">
        <v>38</v>
      </c>
      <c r="G247" s="299" t="s">
        <v>1998</v>
      </c>
      <c r="H247" s="241">
        <v>441800</v>
      </c>
      <c r="I247" s="20">
        <v>1284</v>
      </c>
      <c r="J247" s="20">
        <v>16</v>
      </c>
      <c r="K247" s="417">
        <v>80.25</v>
      </c>
      <c r="L247" s="243">
        <v>1284</v>
      </c>
      <c r="M247" s="20">
        <v>16</v>
      </c>
      <c r="N247" s="20">
        <v>80.25</v>
      </c>
      <c r="O247" s="20">
        <v>1545</v>
      </c>
      <c r="P247" s="20">
        <v>22</v>
      </c>
      <c r="Q247" s="20">
        <v>70.2</v>
      </c>
      <c r="R247" s="414">
        <v>1356</v>
      </c>
      <c r="S247" s="378">
        <v>17</v>
      </c>
      <c r="T247" s="415">
        <v>79.8</v>
      </c>
      <c r="U247" s="378">
        <v>1724</v>
      </c>
      <c r="V247" s="378">
        <v>22</v>
      </c>
      <c r="W247" s="378">
        <v>78.36</v>
      </c>
      <c r="X247" s="378">
        <v>1342</v>
      </c>
      <c r="Y247" s="416">
        <v>19</v>
      </c>
      <c r="Z247" s="203"/>
      <c r="AA247" s="241">
        <v>393400</v>
      </c>
      <c r="AB247" s="417">
        <v>75.375</v>
      </c>
      <c r="AC247" s="417">
        <v>47</v>
      </c>
      <c r="AD247" s="20">
        <v>145</v>
      </c>
      <c r="AE247" s="20">
        <v>8</v>
      </c>
      <c r="AF247" s="20">
        <v>603</v>
      </c>
      <c r="AG247"/>
      <c r="AH247"/>
      <c r="AI247" s="394"/>
      <c r="AJ247" s="394"/>
      <c r="AK247" s="394"/>
      <c r="AL247" s="2"/>
      <c r="AM247" s="2"/>
      <c r="AN247"/>
      <c r="AO247"/>
      <c r="AP247" s="394"/>
      <c r="AQ247" s="394"/>
      <c r="AR247" s="175"/>
      <c r="AS247" s="2"/>
      <c r="AT247" s="2"/>
      <c r="AU247"/>
      <c r="AV247" s="2"/>
      <c r="AW247" s="2"/>
      <c r="AX247" s="2"/>
      <c r="AY247" s="2"/>
      <c r="AZ247" s="2"/>
      <c r="BA247" s="2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</row>
    <row r="248" spans="1:99" s="380" customFormat="1" x14ac:dyDescent="0.3">
      <c r="A248" s="21" t="s">
        <v>1689</v>
      </c>
      <c r="B248" s="21" t="s">
        <v>19</v>
      </c>
      <c r="C248" s="21" t="s">
        <v>19</v>
      </c>
      <c r="D248" s="299" t="s">
        <v>1998</v>
      </c>
      <c r="E248" s="435" t="s">
        <v>38</v>
      </c>
      <c r="F248" s="299" t="s">
        <v>9</v>
      </c>
      <c r="G248" s="299" t="s">
        <v>38</v>
      </c>
      <c r="H248" s="241">
        <v>271600</v>
      </c>
      <c r="I248" s="20">
        <v>546</v>
      </c>
      <c r="J248" s="20">
        <v>11</v>
      </c>
      <c r="K248" s="417">
        <v>49.636363636363633</v>
      </c>
      <c r="L248" s="243">
        <v>546</v>
      </c>
      <c r="M248" s="20">
        <v>11</v>
      </c>
      <c r="N248" s="20">
        <v>49.636363636363633</v>
      </c>
      <c r="O248" s="20">
        <v>167</v>
      </c>
      <c r="P248" s="20">
        <v>3</v>
      </c>
      <c r="Q248" s="20">
        <v>55.7</v>
      </c>
      <c r="R248" s="414">
        <v>0</v>
      </c>
      <c r="S248" s="378">
        <v>0</v>
      </c>
      <c r="T248" s="415">
        <v>0</v>
      </c>
      <c r="U248" s="378">
        <v>0</v>
      </c>
      <c r="V248" s="378">
        <v>0</v>
      </c>
      <c r="W248" s="378">
        <v>0</v>
      </c>
      <c r="X248" s="378">
        <v>0</v>
      </c>
      <c r="Y248" s="416">
        <v>0</v>
      </c>
      <c r="Z248" s="21"/>
      <c r="AA248" s="241">
        <v>286600</v>
      </c>
      <c r="AB248" s="417">
        <v>52.142857142857146</v>
      </c>
      <c r="AC248" s="417">
        <v>62</v>
      </c>
      <c r="AD248" s="20">
        <v>47</v>
      </c>
      <c r="AE248" s="20">
        <v>7</v>
      </c>
      <c r="AF248" s="20">
        <v>365</v>
      </c>
      <c r="AG248"/>
      <c r="AH248"/>
      <c r="AI248" s="394"/>
      <c r="AJ248" s="394"/>
      <c r="AK248" s="394"/>
      <c r="AL248" s="2"/>
      <c r="AM248" s="2"/>
      <c r="AN248"/>
      <c r="AO248"/>
      <c r="AP248" s="394"/>
      <c r="AQ248" s="394"/>
      <c r="AR248" s="175"/>
      <c r="AS248" s="2"/>
      <c r="AT248" s="2"/>
      <c r="AU248"/>
      <c r="AV248" s="2"/>
      <c r="AW248" s="2"/>
      <c r="AX248" s="2"/>
      <c r="AY248" s="2"/>
      <c r="AZ248" s="2"/>
      <c r="BA248" s="2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</row>
    <row r="249" spans="1:99" s="380" customFormat="1" x14ac:dyDescent="0.3">
      <c r="A249" s="199" t="s">
        <v>1548</v>
      </c>
      <c r="B249" s="199" t="s">
        <v>12</v>
      </c>
      <c r="C249" s="199" t="s">
        <v>12</v>
      </c>
      <c r="D249" s="441" t="s">
        <v>1998</v>
      </c>
      <c r="E249" s="435" t="s">
        <v>38</v>
      </c>
      <c r="F249" s="441" t="s">
        <v>1972</v>
      </c>
      <c r="G249" s="441" t="s">
        <v>38</v>
      </c>
      <c r="H249" s="245">
        <v>173400</v>
      </c>
      <c r="I249" s="246">
        <v>45</v>
      </c>
      <c r="J249" s="246">
        <v>1</v>
      </c>
      <c r="K249" s="442">
        <v>45</v>
      </c>
      <c r="L249" s="322">
        <v>45</v>
      </c>
      <c r="M249" s="246">
        <v>1</v>
      </c>
      <c r="N249" s="246">
        <v>45</v>
      </c>
      <c r="O249" s="246">
        <v>40</v>
      </c>
      <c r="P249" s="246">
        <v>2</v>
      </c>
      <c r="Q249" s="246">
        <v>20</v>
      </c>
      <c r="R249" s="443">
        <v>0</v>
      </c>
      <c r="S249" s="444">
        <v>0</v>
      </c>
      <c r="T249" s="445">
        <v>0</v>
      </c>
      <c r="U249" s="444">
        <v>0</v>
      </c>
      <c r="V249" s="444">
        <v>0</v>
      </c>
      <c r="W249" s="444">
        <v>0</v>
      </c>
      <c r="X249" s="444">
        <v>0</v>
      </c>
      <c r="Y249" s="446">
        <v>0</v>
      </c>
      <c r="Z249" s="246"/>
      <c r="AA249" s="245">
        <v>276300</v>
      </c>
      <c r="AB249" s="442">
        <v>59.857142857142854</v>
      </c>
      <c r="AC249" s="442">
        <v>55.666666666666664</v>
      </c>
      <c r="AD249" s="246">
        <v>36</v>
      </c>
      <c r="AE249" s="246">
        <v>7</v>
      </c>
      <c r="AF249" s="246">
        <v>419</v>
      </c>
      <c r="AG249"/>
      <c r="AH249"/>
      <c r="AI249" s="394"/>
      <c r="AJ249" s="394"/>
      <c r="AK249" s="394"/>
      <c r="AL249" s="2"/>
      <c r="AM249" s="2"/>
      <c r="AN249"/>
      <c r="AO249"/>
      <c r="AP249" s="394"/>
      <c r="AQ249" s="394"/>
      <c r="AR249" s="175"/>
      <c r="AS249" s="2"/>
      <c r="AT249" s="2"/>
      <c r="AU249"/>
      <c r="AV249" s="2"/>
      <c r="AW249" s="2"/>
      <c r="AX249" s="2"/>
      <c r="AY249" s="2"/>
      <c r="AZ249" s="2"/>
      <c r="BA249" s="2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</row>
    <row r="250" spans="1:99" s="380" customFormat="1" x14ac:dyDescent="0.3">
      <c r="A250" s="199" t="s">
        <v>1690</v>
      </c>
      <c r="B250" s="199" t="s">
        <v>41</v>
      </c>
      <c r="C250" s="199" t="s">
        <v>41</v>
      </c>
      <c r="D250" s="441" t="s">
        <v>1998</v>
      </c>
      <c r="E250" s="441" t="s">
        <v>1972</v>
      </c>
      <c r="F250" s="441" t="s">
        <v>1972</v>
      </c>
      <c r="G250" s="441" t="s">
        <v>1998</v>
      </c>
      <c r="H250" s="245">
        <v>123900</v>
      </c>
      <c r="I250" s="246">
        <v>0</v>
      </c>
      <c r="J250" s="246">
        <v>0</v>
      </c>
      <c r="K250" s="442" t="s">
        <v>1020</v>
      </c>
      <c r="L250" s="322">
        <v>0</v>
      </c>
      <c r="M250" s="246">
        <v>0</v>
      </c>
      <c r="N250" s="246">
        <v>0</v>
      </c>
      <c r="O250" s="246">
        <v>0</v>
      </c>
      <c r="P250" s="246">
        <v>0</v>
      </c>
      <c r="Q250" s="246">
        <v>0</v>
      </c>
      <c r="R250" s="443">
        <v>0</v>
      </c>
      <c r="S250" s="444">
        <v>0</v>
      </c>
      <c r="T250" s="445">
        <v>0</v>
      </c>
      <c r="U250" s="444">
        <v>0</v>
      </c>
      <c r="V250" s="444">
        <v>0</v>
      </c>
      <c r="W250" s="444">
        <v>0</v>
      </c>
      <c r="X250" s="444">
        <v>0</v>
      </c>
      <c r="Y250" s="446">
        <v>0</v>
      </c>
      <c r="Z250" s="199"/>
      <c r="AA250" s="245">
        <v>123900</v>
      </c>
      <c r="AB250" s="442">
        <v>0</v>
      </c>
      <c r="AC250" s="442">
        <v>0</v>
      </c>
      <c r="AD250" s="246">
        <v>23</v>
      </c>
      <c r="AE250" s="246">
        <v>0</v>
      </c>
      <c r="AF250" s="246">
        <v>0</v>
      </c>
      <c r="AG250"/>
      <c r="AH250"/>
      <c r="AI250" s="394"/>
      <c r="AJ250" s="394"/>
      <c r="AK250" s="394"/>
      <c r="AL250" s="2"/>
      <c r="AM250" s="2"/>
      <c r="AN250"/>
      <c r="AO250"/>
      <c r="AP250" s="394"/>
      <c r="AQ250" s="394"/>
      <c r="AR250" s="175"/>
      <c r="AS250" s="2"/>
      <c r="AT250" s="2"/>
      <c r="AU250"/>
      <c r="AV250" s="2"/>
      <c r="AW250" s="2"/>
      <c r="AX250" s="2"/>
      <c r="AY250" s="2"/>
      <c r="AZ250" s="2"/>
      <c r="BA250" s="2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</row>
    <row r="251" spans="1:99" s="380" customFormat="1" x14ac:dyDescent="0.3">
      <c r="A251" s="21" t="s">
        <v>1604</v>
      </c>
      <c r="B251" s="21" t="s">
        <v>15</v>
      </c>
      <c r="C251" s="21" t="s">
        <v>15</v>
      </c>
      <c r="D251" s="299" t="s">
        <v>1998</v>
      </c>
      <c r="E251" s="435" t="s">
        <v>38</v>
      </c>
      <c r="F251" s="299" t="s">
        <v>1972</v>
      </c>
      <c r="G251" s="299" t="s">
        <v>38</v>
      </c>
      <c r="H251" s="241">
        <v>314400</v>
      </c>
      <c r="I251" s="20">
        <v>1028</v>
      </c>
      <c r="J251" s="20">
        <v>18</v>
      </c>
      <c r="K251" s="417">
        <v>57.111111111111114</v>
      </c>
      <c r="L251" s="243">
        <v>1028</v>
      </c>
      <c r="M251" s="20">
        <v>18</v>
      </c>
      <c r="N251" s="20">
        <v>57.111111111111114</v>
      </c>
      <c r="O251" s="20">
        <v>952</v>
      </c>
      <c r="P251" s="20">
        <v>19</v>
      </c>
      <c r="Q251" s="20">
        <v>50.1</v>
      </c>
      <c r="R251" s="414">
        <v>0</v>
      </c>
      <c r="S251" s="378">
        <v>0</v>
      </c>
      <c r="T251" s="415">
        <v>0</v>
      </c>
      <c r="U251" s="378">
        <v>0</v>
      </c>
      <c r="V251" s="378">
        <v>0</v>
      </c>
      <c r="W251" s="378">
        <v>0</v>
      </c>
      <c r="X251" s="378">
        <v>0</v>
      </c>
      <c r="Y251" s="416">
        <v>0</v>
      </c>
      <c r="Z251" s="21"/>
      <c r="AA251" s="241">
        <v>339600</v>
      </c>
      <c r="AB251" s="417">
        <v>68.5</v>
      </c>
      <c r="AC251" s="417">
        <v>65.666666666666671</v>
      </c>
      <c r="AD251" s="20">
        <v>77</v>
      </c>
      <c r="AE251" s="20">
        <v>8</v>
      </c>
      <c r="AF251" s="20">
        <v>548</v>
      </c>
      <c r="AG251"/>
      <c r="AH251"/>
      <c r="AI251" s="394"/>
      <c r="AJ251" s="394"/>
      <c r="AK251" s="394"/>
      <c r="AL251" s="2"/>
      <c r="AM251" s="2"/>
      <c r="AN251"/>
      <c r="AO251"/>
      <c r="AP251" s="394"/>
      <c r="AQ251" s="394"/>
      <c r="AR251" s="175"/>
      <c r="AS251" s="2"/>
      <c r="AT251" s="2"/>
      <c r="AU251"/>
      <c r="AV251" s="2"/>
      <c r="AW251" s="2"/>
      <c r="AX251" s="2"/>
      <c r="AY251" s="2"/>
      <c r="AZ251" s="2"/>
      <c r="BA251" s="2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</row>
    <row r="252" spans="1:99" s="380" customFormat="1" x14ac:dyDescent="0.3">
      <c r="A252" s="21" t="s">
        <v>1352</v>
      </c>
      <c r="B252" s="21" t="s">
        <v>25</v>
      </c>
      <c r="C252" s="21" t="s">
        <v>25</v>
      </c>
      <c r="D252" s="299" t="s">
        <v>1998</v>
      </c>
      <c r="E252" s="435" t="s">
        <v>38</v>
      </c>
      <c r="F252" s="299" t="s">
        <v>1974</v>
      </c>
      <c r="G252" s="299" t="s">
        <v>38</v>
      </c>
      <c r="H252" s="241">
        <v>281600</v>
      </c>
      <c r="I252" s="20">
        <v>715</v>
      </c>
      <c r="J252" s="20">
        <v>14</v>
      </c>
      <c r="K252" s="417">
        <v>51.071428571428569</v>
      </c>
      <c r="L252" s="243">
        <v>715</v>
      </c>
      <c r="M252" s="20">
        <v>14</v>
      </c>
      <c r="N252" s="20">
        <v>51.071428571428569</v>
      </c>
      <c r="O252" s="20">
        <v>822</v>
      </c>
      <c r="P252" s="20">
        <v>13</v>
      </c>
      <c r="Q252" s="20">
        <v>63.2</v>
      </c>
      <c r="R252" s="414">
        <v>1195</v>
      </c>
      <c r="S252" s="378">
        <v>16</v>
      </c>
      <c r="T252" s="415">
        <v>74.7</v>
      </c>
      <c r="U252" s="378">
        <v>1796</v>
      </c>
      <c r="V252" s="378">
        <v>22</v>
      </c>
      <c r="W252" s="378">
        <v>81.64</v>
      </c>
      <c r="X252" s="378">
        <v>1479</v>
      </c>
      <c r="Y252" s="416">
        <v>22</v>
      </c>
      <c r="Z252" s="21"/>
      <c r="AA252" s="241">
        <v>297200</v>
      </c>
      <c r="AB252" s="417">
        <v>62.5</v>
      </c>
      <c r="AC252" s="417">
        <v>43.333333333333336</v>
      </c>
      <c r="AD252" s="20">
        <v>90</v>
      </c>
      <c r="AE252" s="20">
        <v>6</v>
      </c>
      <c r="AF252" s="20">
        <v>375</v>
      </c>
      <c r="AG252"/>
      <c r="AH252"/>
      <c r="AI252" s="394"/>
      <c r="AJ252" s="394"/>
      <c r="AK252" s="394"/>
      <c r="AL252" s="2"/>
      <c r="AM252" s="2"/>
      <c r="AN252"/>
      <c r="AO252"/>
      <c r="AP252" s="394"/>
      <c r="AQ252" s="394"/>
      <c r="AR252" s="175"/>
      <c r="AS252" s="2"/>
      <c r="AT252" s="2"/>
      <c r="AU252"/>
      <c r="AV252" s="2"/>
      <c r="AW252" s="2"/>
      <c r="AX252" s="2"/>
      <c r="AY252" s="2"/>
      <c r="AZ252" s="2"/>
      <c r="BA252" s="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</row>
    <row r="253" spans="1:99" s="380" customFormat="1" x14ac:dyDescent="0.3">
      <c r="A253" s="21" t="s">
        <v>1353</v>
      </c>
      <c r="B253" s="21" t="s">
        <v>25</v>
      </c>
      <c r="C253" s="21" t="s">
        <v>25</v>
      </c>
      <c r="D253" s="299" t="s">
        <v>1998</v>
      </c>
      <c r="E253" s="299" t="s">
        <v>38</v>
      </c>
      <c r="F253" s="299" t="s">
        <v>38</v>
      </c>
      <c r="G253" s="299" t="s">
        <v>1998</v>
      </c>
      <c r="H253" s="241">
        <v>290400</v>
      </c>
      <c r="I253" s="20">
        <v>423</v>
      </c>
      <c r="J253" s="20">
        <v>8</v>
      </c>
      <c r="K253" s="417">
        <v>52.875</v>
      </c>
      <c r="L253" s="243">
        <v>423</v>
      </c>
      <c r="M253" s="20">
        <v>8</v>
      </c>
      <c r="N253" s="20">
        <v>52.875</v>
      </c>
      <c r="O253" s="20">
        <v>807</v>
      </c>
      <c r="P253" s="20">
        <v>17</v>
      </c>
      <c r="Q253" s="20">
        <v>47.5</v>
      </c>
      <c r="R253" s="414">
        <v>202</v>
      </c>
      <c r="S253" s="378">
        <v>5</v>
      </c>
      <c r="T253" s="415">
        <v>40.4</v>
      </c>
      <c r="U253" s="378">
        <v>967</v>
      </c>
      <c r="V253" s="378">
        <v>19</v>
      </c>
      <c r="W253" s="378">
        <v>50.89</v>
      </c>
      <c r="X253" s="378">
        <v>63</v>
      </c>
      <c r="Y253" s="416">
        <v>3</v>
      </c>
      <c r="Z253" s="21"/>
      <c r="AA253" s="241">
        <v>291300</v>
      </c>
      <c r="AB253" s="417">
        <v>47.6</v>
      </c>
      <c r="AC253" s="417">
        <v>60.333333333333336</v>
      </c>
      <c r="AD253" s="20">
        <v>53</v>
      </c>
      <c r="AE253" s="20">
        <v>5</v>
      </c>
      <c r="AF253" s="20">
        <v>238</v>
      </c>
      <c r="AG253"/>
      <c r="AH253"/>
      <c r="AI253" s="394"/>
      <c r="AJ253" s="394"/>
      <c r="AK253" s="394"/>
      <c r="AL253" s="2"/>
      <c r="AM253" s="2"/>
      <c r="AN253"/>
      <c r="AO253"/>
      <c r="AP253" s="394"/>
      <c r="AQ253" s="394"/>
      <c r="AR253" s="175"/>
      <c r="AS253" s="2"/>
      <c r="AT253" s="2"/>
      <c r="AU253"/>
      <c r="AV253" s="2"/>
      <c r="AW253" s="2"/>
      <c r="AX253" s="2"/>
      <c r="AY253" s="2"/>
      <c r="AZ253" s="2"/>
      <c r="BA253" s="2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</row>
    <row r="254" spans="1:99" s="380" customFormat="1" x14ac:dyDescent="0.3">
      <c r="A254" s="199" t="s">
        <v>1942</v>
      </c>
      <c r="B254" s="199" t="s">
        <v>41</v>
      </c>
      <c r="C254" s="199" t="s">
        <v>1020</v>
      </c>
      <c r="D254" s="441" t="s">
        <v>1020</v>
      </c>
      <c r="E254" s="441" t="s">
        <v>1972</v>
      </c>
      <c r="F254" s="441" t="s">
        <v>1020</v>
      </c>
      <c r="G254" s="441" t="s">
        <v>1020</v>
      </c>
      <c r="H254" s="245">
        <v>166800</v>
      </c>
      <c r="I254" s="246" t="s">
        <v>1020</v>
      </c>
      <c r="J254" s="246" t="s">
        <v>1020</v>
      </c>
      <c r="K254" s="442" t="s">
        <v>1020</v>
      </c>
      <c r="L254" s="322" t="s">
        <v>1020</v>
      </c>
      <c r="M254" s="246" t="s">
        <v>1020</v>
      </c>
      <c r="N254" s="246" t="s">
        <v>1020</v>
      </c>
      <c r="O254" s="246" t="s">
        <v>1020</v>
      </c>
      <c r="P254" s="246" t="s">
        <v>1020</v>
      </c>
      <c r="Q254" s="246" t="s">
        <v>1020</v>
      </c>
      <c r="R254" s="443" t="s">
        <v>1020</v>
      </c>
      <c r="S254" s="444" t="s">
        <v>1020</v>
      </c>
      <c r="T254" s="445" t="s">
        <v>1020</v>
      </c>
      <c r="U254" s="444" t="s">
        <v>1020</v>
      </c>
      <c r="V254" s="444" t="s">
        <v>1020</v>
      </c>
      <c r="W254" s="444" t="s">
        <v>1020</v>
      </c>
      <c r="X254" s="444" t="s">
        <v>1020</v>
      </c>
      <c r="Y254" s="446" t="s">
        <v>1020</v>
      </c>
      <c r="Z254" s="199"/>
      <c r="AA254" s="245">
        <v>238900</v>
      </c>
      <c r="AB254" s="442">
        <v>53.625</v>
      </c>
      <c r="AC254" s="442">
        <v>38.333333333333336</v>
      </c>
      <c r="AD254" s="246">
        <v>59</v>
      </c>
      <c r="AE254" s="246">
        <v>8</v>
      </c>
      <c r="AF254" s="246">
        <v>429</v>
      </c>
      <c r="AG254"/>
      <c r="AH254"/>
      <c r="AI254" s="394"/>
      <c r="AJ254" s="394"/>
      <c r="AK254" s="394"/>
      <c r="AL254" s="2"/>
      <c r="AM254" s="2"/>
      <c r="AN254"/>
      <c r="AO254"/>
      <c r="AP254" s="394"/>
      <c r="AQ254" s="394"/>
      <c r="AR254" s="175"/>
      <c r="AS254" s="2"/>
      <c r="AT254" s="2"/>
      <c r="AU254"/>
      <c r="AV254" s="2"/>
      <c r="AW254" s="2"/>
      <c r="AX254" s="2"/>
      <c r="AY254" s="2"/>
      <c r="AZ254" s="2"/>
      <c r="BA254" s="2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</row>
    <row r="255" spans="1:99" s="380" customFormat="1" x14ac:dyDescent="0.3">
      <c r="A255" s="21" t="s">
        <v>926</v>
      </c>
      <c r="B255" s="20" t="s">
        <v>15</v>
      </c>
      <c r="C255" s="21" t="s">
        <v>15</v>
      </c>
      <c r="D255" s="299" t="s">
        <v>1998</v>
      </c>
      <c r="E255" s="435" t="s">
        <v>1973</v>
      </c>
      <c r="F255" s="299" t="s">
        <v>11</v>
      </c>
      <c r="G255" s="299" t="s">
        <v>38</v>
      </c>
      <c r="H255" s="241">
        <v>325500</v>
      </c>
      <c r="I255" s="20">
        <v>532</v>
      </c>
      <c r="J255" s="20">
        <v>9</v>
      </c>
      <c r="K255" s="417">
        <v>59.111111111111114</v>
      </c>
      <c r="L255" s="243">
        <v>532</v>
      </c>
      <c r="M255" s="20">
        <v>9</v>
      </c>
      <c r="N255" s="20">
        <v>59.111111111111114</v>
      </c>
      <c r="O255" s="20">
        <v>504</v>
      </c>
      <c r="P255" s="20">
        <v>6</v>
      </c>
      <c r="Q255" s="20">
        <v>84</v>
      </c>
      <c r="R255" s="414">
        <v>365</v>
      </c>
      <c r="S255" s="378">
        <v>5</v>
      </c>
      <c r="T255" s="415">
        <v>73</v>
      </c>
      <c r="U255" s="378">
        <v>464</v>
      </c>
      <c r="V255" s="378">
        <v>5</v>
      </c>
      <c r="W255" s="378">
        <v>92.8</v>
      </c>
      <c r="X255" s="378">
        <v>321</v>
      </c>
      <c r="Y255" s="416">
        <v>5</v>
      </c>
      <c r="Z255" s="21"/>
      <c r="AA255" s="241">
        <v>324700</v>
      </c>
      <c r="AB255" s="417">
        <v>56.428571428571431</v>
      </c>
      <c r="AC255" s="417">
        <v>51.666666666666664</v>
      </c>
      <c r="AD255" s="20">
        <v>88</v>
      </c>
      <c r="AE255" s="20">
        <v>7</v>
      </c>
      <c r="AF255" s="20">
        <v>395</v>
      </c>
      <c r="AG255"/>
      <c r="AH255"/>
      <c r="AI255" s="394"/>
      <c r="AJ255" s="394"/>
      <c r="AK255" s="394"/>
      <c r="AL255" s="2"/>
      <c r="AM255" s="2"/>
      <c r="AN255"/>
      <c r="AO255"/>
      <c r="AP255" s="394"/>
      <c r="AQ255" s="394"/>
      <c r="AR255" s="175"/>
      <c r="AS255" s="2"/>
      <c r="AT255" s="2"/>
      <c r="AU255"/>
      <c r="AV255" s="2"/>
      <c r="AW255" s="2"/>
      <c r="AX255" s="2"/>
      <c r="AY255" s="2"/>
      <c r="AZ255" s="2"/>
      <c r="BA255" s="2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</row>
    <row r="256" spans="1:99" s="380" customFormat="1" x14ac:dyDescent="0.3">
      <c r="A256" s="199" t="s">
        <v>1549</v>
      </c>
      <c r="B256" s="199" t="s">
        <v>22</v>
      </c>
      <c r="C256" s="199" t="s">
        <v>22</v>
      </c>
      <c r="D256" s="441" t="s">
        <v>1998</v>
      </c>
      <c r="E256" s="435" t="s">
        <v>1972</v>
      </c>
      <c r="F256" s="441" t="s">
        <v>1972</v>
      </c>
      <c r="G256" s="441" t="s">
        <v>1998</v>
      </c>
      <c r="H256" s="245">
        <v>158300</v>
      </c>
      <c r="I256" s="246">
        <v>0</v>
      </c>
      <c r="J256" s="246">
        <v>0</v>
      </c>
      <c r="K256" s="442" t="s">
        <v>1020</v>
      </c>
      <c r="L256" s="322">
        <v>0</v>
      </c>
      <c r="M256" s="246">
        <v>0</v>
      </c>
      <c r="N256" s="246">
        <v>0</v>
      </c>
      <c r="O256" s="246">
        <v>671</v>
      </c>
      <c r="P256" s="246">
        <v>14</v>
      </c>
      <c r="Q256" s="246">
        <v>47.9</v>
      </c>
      <c r="R256" s="443">
        <v>0</v>
      </c>
      <c r="S256" s="444">
        <v>0</v>
      </c>
      <c r="T256" s="445">
        <v>0</v>
      </c>
      <c r="U256" s="444">
        <v>0</v>
      </c>
      <c r="V256" s="444">
        <v>0</v>
      </c>
      <c r="W256" s="444">
        <v>0</v>
      </c>
      <c r="X256" s="444">
        <v>0</v>
      </c>
      <c r="Y256" s="446">
        <v>0</v>
      </c>
      <c r="Z256" s="246"/>
      <c r="AA256" s="245">
        <v>269400</v>
      </c>
      <c r="AB256" s="442">
        <v>64</v>
      </c>
      <c r="AC256" s="442">
        <v>59</v>
      </c>
      <c r="AD256" s="246">
        <v>42</v>
      </c>
      <c r="AE256" s="246">
        <v>5</v>
      </c>
      <c r="AF256" s="246">
        <v>320</v>
      </c>
      <c r="AG256"/>
      <c r="AH256"/>
      <c r="AI256" s="394"/>
      <c r="AJ256" s="394"/>
      <c r="AK256" s="394"/>
      <c r="AL256" s="2"/>
      <c r="AM256" s="2"/>
      <c r="AN256"/>
      <c r="AO256"/>
      <c r="AP256" s="394"/>
      <c r="AQ256" s="394"/>
      <c r="AR256" s="175"/>
      <c r="AS256" s="2"/>
      <c r="AT256" s="2"/>
      <c r="AU256"/>
      <c r="AV256" s="2"/>
      <c r="AW256" s="2"/>
      <c r="AX256" s="2"/>
      <c r="AY256" s="2"/>
      <c r="AZ256" s="2"/>
      <c r="BA256" s="2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</row>
    <row r="257" spans="1:99" s="380" customFormat="1" x14ac:dyDescent="0.3">
      <c r="A257" s="199" t="s">
        <v>1356</v>
      </c>
      <c r="B257" s="199" t="s">
        <v>26</v>
      </c>
      <c r="C257" s="199" t="s">
        <v>26</v>
      </c>
      <c r="D257" s="441" t="s">
        <v>1998</v>
      </c>
      <c r="E257" s="441" t="s">
        <v>38</v>
      </c>
      <c r="F257" s="441" t="s">
        <v>38</v>
      </c>
      <c r="G257" s="441" t="s">
        <v>1998</v>
      </c>
      <c r="H257" s="245">
        <v>123900</v>
      </c>
      <c r="I257" s="246">
        <v>0</v>
      </c>
      <c r="J257" s="246">
        <v>0</v>
      </c>
      <c r="K257" s="442" t="s">
        <v>1020</v>
      </c>
      <c r="L257" s="322">
        <v>0</v>
      </c>
      <c r="M257" s="246">
        <v>0</v>
      </c>
      <c r="N257" s="246">
        <v>0</v>
      </c>
      <c r="O257" s="246">
        <v>0</v>
      </c>
      <c r="P257" s="246">
        <v>0</v>
      </c>
      <c r="Q257" s="246">
        <v>0</v>
      </c>
      <c r="R257" s="443">
        <v>91</v>
      </c>
      <c r="S257" s="444">
        <v>2</v>
      </c>
      <c r="T257" s="445">
        <v>45.5</v>
      </c>
      <c r="U257" s="444">
        <v>0</v>
      </c>
      <c r="V257" s="444">
        <v>0</v>
      </c>
      <c r="W257" s="444">
        <v>0</v>
      </c>
      <c r="X257" s="444">
        <v>0</v>
      </c>
      <c r="Y257" s="446">
        <v>0</v>
      </c>
      <c r="Z257" s="246"/>
      <c r="AA257" s="245">
        <v>123900</v>
      </c>
      <c r="AB257" s="442">
        <v>0</v>
      </c>
      <c r="AC257" s="442">
        <v>0</v>
      </c>
      <c r="AD257" s="246">
        <v>23</v>
      </c>
      <c r="AE257" s="246">
        <v>0</v>
      </c>
      <c r="AF257" s="246">
        <v>0</v>
      </c>
      <c r="AG257"/>
      <c r="AH257"/>
      <c r="AI257" s="394"/>
      <c r="AJ257" s="394"/>
      <c r="AK257" s="394"/>
      <c r="AL257" s="2"/>
      <c r="AM257" s="2"/>
      <c r="AN257"/>
      <c r="AO257"/>
      <c r="AP257" s="394"/>
      <c r="AQ257" s="394"/>
      <c r="AR257" s="175"/>
      <c r="AS257" s="2"/>
      <c r="AT257" s="2"/>
      <c r="AU257"/>
      <c r="AV257" s="2"/>
      <c r="AW257" s="2"/>
      <c r="AX257" s="2"/>
      <c r="AY257" s="2"/>
      <c r="AZ257" s="2"/>
      <c r="BA257" s="2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</row>
    <row r="258" spans="1:99" s="380" customFormat="1" x14ac:dyDescent="0.3">
      <c r="A258" s="21" t="s">
        <v>1550</v>
      </c>
      <c r="B258" s="21" t="s">
        <v>21</v>
      </c>
      <c r="C258" s="21" t="s">
        <v>21</v>
      </c>
      <c r="D258" s="299" t="s">
        <v>1998</v>
      </c>
      <c r="E258" s="299" t="s">
        <v>38</v>
      </c>
      <c r="F258" s="299" t="s">
        <v>38</v>
      </c>
      <c r="G258" s="299" t="s">
        <v>1998</v>
      </c>
      <c r="H258" s="241">
        <v>365000</v>
      </c>
      <c r="I258" s="20">
        <v>1392</v>
      </c>
      <c r="J258" s="20">
        <v>21</v>
      </c>
      <c r="K258" s="417">
        <v>66.285714285714292</v>
      </c>
      <c r="L258" s="243">
        <v>1392</v>
      </c>
      <c r="M258" s="20">
        <v>21</v>
      </c>
      <c r="N258" s="20">
        <v>66.285714285714292</v>
      </c>
      <c r="O258" s="20">
        <v>1503</v>
      </c>
      <c r="P258" s="20">
        <v>22</v>
      </c>
      <c r="Q258" s="20">
        <v>68.3</v>
      </c>
      <c r="R258" s="414">
        <v>668</v>
      </c>
      <c r="S258" s="378">
        <v>14</v>
      </c>
      <c r="T258" s="415">
        <v>47.7</v>
      </c>
      <c r="U258" s="378">
        <v>0</v>
      </c>
      <c r="V258" s="378">
        <v>0</v>
      </c>
      <c r="W258" s="378">
        <v>0</v>
      </c>
      <c r="X258" s="378">
        <v>0</v>
      </c>
      <c r="Y258" s="416">
        <v>0</v>
      </c>
      <c r="Z258" s="20"/>
      <c r="AA258" s="241">
        <v>368000</v>
      </c>
      <c r="AB258" s="417">
        <v>84.166666666666671</v>
      </c>
      <c r="AC258" s="417">
        <v>70.333333333333329</v>
      </c>
      <c r="AD258" s="20">
        <v>13</v>
      </c>
      <c r="AE258" s="20">
        <v>6</v>
      </c>
      <c r="AF258" s="20">
        <v>505</v>
      </c>
      <c r="AG258"/>
      <c r="AH258"/>
      <c r="AI258" s="394"/>
      <c r="AJ258" s="394"/>
      <c r="AK258" s="394"/>
      <c r="AL258" s="2"/>
      <c r="AM258" s="2"/>
      <c r="AN258"/>
      <c r="AO258"/>
      <c r="AP258" s="394"/>
      <c r="AQ258" s="394"/>
      <c r="AR258" s="175"/>
      <c r="AS258" s="2"/>
      <c r="AT258" s="2"/>
      <c r="AU258"/>
      <c r="AV258" s="2"/>
      <c r="AW258" s="2"/>
      <c r="AX258" s="2"/>
      <c r="AY258" s="2"/>
      <c r="AZ258" s="2"/>
      <c r="BA258" s="2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</row>
    <row r="259" spans="1:99" s="380" customFormat="1" x14ac:dyDescent="0.3">
      <c r="A259" s="21" t="s">
        <v>1358</v>
      </c>
      <c r="B259" s="21" t="s">
        <v>26</v>
      </c>
      <c r="C259" s="21" t="s">
        <v>1020</v>
      </c>
      <c r="D259" s="299" t="s">
        <v>1020</v>
      </c>
      <c r="E259" s="299" t="s">
        <v>38</v>
      </c>
      <c r="F259" s="299" t="s">
        <v>1020</v>
      </c>
      <c r="G259" s="299" t="s">
        <v>1020</v>
      </c>
      <c r="H259" s="241">
        <v>436700</v>
      </c>
      <c r="I259" s="20" t="s">
        <v>1020</v>
      </c>
      <c r="J259" s="20" t="s">
        <v>1020</v>
      </c>
      <c r="K259" s="417" t="s">
        <v>1020</v>
      </c>
      <c r="L259" s="243" t="s">
        <v>1020</v>
      </c>
      <c r="M259" s="20" t="s">
        <v>1020</v>
      </c>
      <c r="N259" s="20" t="s">
        <v>1020</v>
      </c>
      <c r="O259" s="20" t="s">
        <v>1020</v>
      </c>
      <c r="P259" s="20" t="s">
        <v>1020</v>
      </c>
      <c r="Q259" s="20" t="s">
        <v>1020</v>
      </c>
      <c r="R259" s="414" t="s">
        <v>1020</v>
      </c>
      <c r="S259" s="378" t="s">
        <v>1020</v>
      </c>
      <c r="T259" s="415" t="s">
        <v>1020</v>
      </c>
      <c r="U259" s="378" t="s">
        <v>1020</v>
      </c>
      <c r="V259" s="378" t="s">
        <v>1020</v>
      </c>
      <c r="W259" s="378" t="s">
        <v>1020</v>
      </c>
      <c r="X259" s="378" t="s">
        <v>1020</v>
      </c>
      <c r="Y259" s="416" t="s">
        <v>1020</v>
      </c>
      <c r="Z259" s="298"/>
      <c r="AA259" s="241">
        <v>395600</v>
      </c>
      <c r="AB259" s="417">
        <v>47</v>
      </c>
      <c r="AC259" s="417">
        <v>47</v>
      </c>
      <c r="AD259" s="20">
        <v>89</v>
      </c>
      <c r="AE259" s="20">
        <v>1</v>
      </c>
      <c r="AF259" s="20">
        <v>47</v>
      </c>
      <c r="AG259"/>
      <c r="AH259"/>
      <c r="AI259" s="394"/>
      <c r="AJ259" s="394"/>
      <c r="AK259" s="394"/>
      <c r="AL259" s="2"/>
      <c r="AM259" s="2"/>
      <c r="AN259"/>
      <c r="AO259"/>
      <c r="AP259" s="394"/>
      <c r="AQ259" s="394"/>
      <c r="AR259" s="175"/>
      <c r="AS259" s="2"/>
      <c r="AT259" s="2"/>
      <c r="AU259"/>
      <c r="AV259" s="2"/>
      <c r="AW259" s="2"/>
      <c r="AX259" s="2"/>
      <c r="AY259" s="2"/>
      <c r="AZ259" s="2"/>
      <c r="BA259" s="2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</row>
    <row r="260" spans="1:99" s="380" customFormat="1" x14ac:dyDescent="0.3">
      <c r="A260" s="21" t="s">
        <v>1553</v>
      </c>
      <c r="B260" s="21" t="s">
        <v>22</v>
      </c>
      <c r="C260" s="21" t="s">
        <v>22</v>
      </c>
      <c r="D260" s="299" t="s">
        <v>1998</v>
      </c>
      <c r="E260" s="299" t="s">
        <v>1972</v>
      </c>
      <c r="F260" s="299" t="s">
        <v>1972</v>
      </c>
      <c r="G260" s="299" t="s">
        <v>1998</v>
      </c>
      <c r="H260" s="241">
        <v>308000</v>
      </c>
      <c r="I260" s="20">
        <v>1007</v>
      </c>
      <c r="J260" s="20">
        <v>18</v>
      </c>
      <c r="K260" s="417">
        <v>55.944444444444443</v>
      </c>
      <c r="L260" s="243">
        <v>1007</v>
      </c>
      <c r="M260" s="20">
        <v>18</v>
      </c>
      <c r="N260" s="20">
        <v>55.944444444444443</v>
      </c>
      <c r="O260" s="20">
        <v>880</v>
      </c>
      <c r="P260" s="20">
        <v>13</v>
      </c>
      <c r="Q260" s="20">
        <v>67.7</v>
      </c>
      <c r="R260" s="414">
        <v>0</v>
      </c>
      <c r="S260" s="378">
        <v>0</v>
      </c>
      <c r="T260" s="415">
        <v>0</v>
      </c>
      <c r="U260" s="378">
        <v>0</v>
      </c>
      <c r="V260" s="378">
        <v>0</v>
      </c>
      <c r="W260" s="378">
        <v>0</v>
      </c>
      <c r="X260" s="378">
        <v>0</v>
      </c>
      <c r="Y260" s="416">
        <v>0</v>
      </c>
      <c r="Z260" s="298"/>
      <c r="AA260" s="241">
        <v>296200</v>
      </c>
      <c r="AB260" s="417">
        <v>56.857142857142854</v>
      </c>
      <c r="AC260" s="417">
        <v>49.666666666666664</v>
      </c>
      <c r="AD260" s="20">
        <v>80</v>
      </c>
      <c r="AE260" s="20">
        <v>7</v>
      </c>
      <c r="AF260" s="20">
        <v>398</v>
      </c>
      <c r="AG260"/>
      <c r="AH260"/>
      <c r="AI260" s="394"/>
      <c r="AJ260" s="394"/>
      <c r="AK260" s="394"/>
      <c r="AL260" s="2"/>
      <c r="AM260" s="2"/>
      <c r="AN260"/>
      <c r="AO260"/>
      <c r="AP260" s="394"/>
      <c r="AQ260" s="394"/>
      <c r="AR260" s="175"/>
      <c r="AS260" s="2"/>
      <c r="AT260" s="2"/>
      <c r="AU260"/>
      <c r="AV260" s="2"/>
      <c r="AW260" s="2"/>
      <c r="AX260" s="2"/>
      <c r="AY260" s="2"/>
      <c r="AZ260" s="2"/>
      <c r="BA260" s="2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</row>
    <row r="261" spans="1:99" s="380" customFormat="1" x14ac:dyDescent="0.3">
      <c r="A261" s="21" t="s">
        <v>1361</v>
      </c>
      <c r="B261" s="21" t="s">
        <v>23</v>
      </c>
      <c r="C261" s="21" t="s">
        <v>23</v>
      </c>
      <c r="D261" s="299" t="s">
        <v>1998</v>
      </c>
      <c r="E261" s="435" t="s">
        <v>38</v>
      </c>
      <c r="F261" s="299" t="s">
        <v>1972</v>
      </c>
      <c r="G261" s="299" t="s">
        <v>38</v>
      </c>
      <c r="H261" s="241">
        <v>408400</v>
      </c>
      <c r="I261" s="20">
        <v>1632</v>
      </c>
      <c r="J261" s="20">
        <v>22</v>
      </c>
      <c r="K261" s="417">
        <v>74.181818181818187</v>
      </c>
      <c r="L261" s="243">
        <v>1632</v>
      </c>
      <c r="M261" s="20">
        <v>22</v>
      </c>
      <c r="N261" s="20">
        <v>74.181818181818187</v>
      </c>
      <c r="O261" s="20">
        <v>972</v>
      </c>
      <c r="P261" s="20">
        <v>14</v>
      </c>
      <c r="Q261" s="20">
        <v>69.400000000000006</v>
      </c>
      <c r="R261" s="414">
        <v>1280</v>
      </c>
      <c r="S261" s="378">
        <v>17</v>
      </c>
      <c r="T261" s="415">
        <v>75.3</v>
      </c>
      <c r="U261" s="378">
        <v>1411</v>
      </c>
      <c r="V261" s="378">
        <v>19</v>
      </c>
      <c r="W261" s="378">
        <v>74.260000000000005</v>
      </c>
      <c r="X261" s="378">
        <v>1255</v>
      </c>
      <c r="Y261" s="416">
        <v>16</v>
      </c>
      <c r="Z261" s="298"/>
      <c r="AA261" s="241">
        <v>348200</v>
      </c>
      <c r="AB261" s="417">
        <v>70.25</v>
      </c>
      <c r="AC261" s="417">
        <v>63.666666666666664</v>
      </c>
      <c r="AD261" s="20">
        <v>65</v>
      </c>
      <c r="AE261" s="20">
        <v>8</v>
      </c>
      <c r="AF261" s="20">
        <v>562</v>
      </c>
      <c r="AG261"/>
      <c r="AH261"/>
      <c r="AI261" s="394"/>
      <c r="AJ261" s="394"/>
      <c r="AK261" s="394"/>
      <c r="AL261" s="2"/>
      <c r="AM261" s="2"/>
      <c r="AN261"/>
      <c r="AO261"/>
      <c r="AP261" s="394"/>
      <c r="AQ261" s="394"/>
      <c r="AR261" s="175"/>
      <c r="AS261" s="2"/>
      <c r="AT261" s="2"/>
      <c r="AU261"/>
      <c r="AV261" s="2"/>
      <c r="AW261" s="2"/>
      <c r="AX261" s="2"/>
      <c r="AY261" s="2"/>
      <c r="AZ261" s="2"/>
      <c r="BA261" s="2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</row>
    <row r="262" spans="1:99" s="380" customFormat="1" x14ac:dyDescent="0.3">
      <c r="A262" s="199" t="s">
        <v>1691</v>
      </c>
      <c r="B262" s="199" t="s">
        <v>3</v>
      </c>
      <c r="C262" s="199" t="s">
        <v>3</v>
      </c>
      <c r="D262" s="441" t="s">
        <v>1998</v>
      </c>
      <c r="E262" s="435" t="s">
        <v>1974</v>
      </c>
      <c r="F262" s="441" t="s">
        <v>9</v>
      </c>
      <c r="G262" s="441" t="s">
        <v>38</v>
      </c>
      <c r="H262" s="245">
        <v>123900</v>
      </c>
      <c r="I262" s="246">
        <v>0</v>
      </c>
      <c r="J262" s="246">
        <v>0</v>
      </c>
      <c r="K262" s="442" t="s">
        <v>1020</v>
      </c>
      <c r="L262" s="322">
        <v>0</v>
      </c>
      <c r="M262" s="246">
        <v>0</v>
      </c>
      <c r="N262" s="246">
        <v>0</v>
      </c>
      <c r="O262" s="246">
        <v>0</v>
      </c>
      <c r="P262" s="246">
        <v>0</v>
      </c>
      <c r="Q262" s="246">
        <v>0</v>
      </c>
      <c r="R262" s="443">
        <v>0</v>
      </c>
      <c r="S262" s="444">
        <v>0</v>
      </c>
      <c r="T262" s="445">
        <v>0</v>
      </c>
      <c r="U262" s="444">
        <v>0</v>
      </c>
      <c r="V262" s="444">
        <v>0</v>
      </c>
      <c r="W262" s="444">
        <v>0</v>
      </c>
      <c r="X262" s="444">
        <v>0</v>
      </c>
      <c r="Y262" s="446">
        <v>0</v>
      </c>
      <c r="Z262" s="199"/>
      <c r="AA262" s="245">
        <v>123900</v>
      </c>
      <c r="AB262" s="442">
        <v>0</v>
      </c>
      <c r="AC262" s="442">
        <v>0</v>
      </c>
      <c r="AD262" s="246">
        <v>23</v>
      </c>
      <c r="AE262" s="246">
        <v>0</v>
      </c>
      <c r="AF262" s="246">
        <v>0</v>
      </c>
      <c r="AG262"/>
      <c r="AH262"/>
      <c r="AI262" s="394"/>
      <c r="AJ262" s="394"/>
      <c r="AK262" s="394"/>
      <c r="AL262" s="2"/>
      <c r="AM262" s="2"/>
      <c r="AN262"/>
      <c r="AO262"/>
      <c r="AP262" s="394"/>
      <c r="AQ262" s="394"/>
      <c r="AR262" s="175"/>
      <c r="AS262" s="2"/>
      <c r="AT262" s="2"/>
      <c r="AU262"/>
      <c r="AV262" s="2"/>
      <c r="AW262" s="2"/>
      <c r="AX262" s="2"/>
      <c r="AY262" s="2"/>
      <c r="AZ262" s="2"/>
      <c r="BA262" s="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</row>
    <row r="263" spans="1:99" s="380" customFormat="1" x14ac:dyDescent="0.3">
      <c r="A263" s="21" t="s">
        <v>1732</v>
      </c>
      <c r="B263" s="21" t="s">
        <v>12</v>
      </c>
      <c r="C263" s="21" t="s">
        <v>12</v>
      </c>
      <c r="D263" s="299" t="s">
        <v>1998</v>
      </c>
      <c r="E263" s="435" t="s">
        <v>1972</v>
      </c>
      <c r="F263" s="299" t="s">
        <v>1972</v>
      </c>
      <c r="G263" s="299" t="s">
        <v>1998</v>
      </c>
      <c r="H263" s="241">
        <v>287100</v>
      </c>
      <c r="I263" s="20">
        <v>678</v>
      </c>
      <c r="J263" s="20">
        <v>13</v>
      </c>
      <c r="K263" s="417">
        <v>52.153846153846153</v>
      </c>
      <c r="L263" s="243">
        <v>678</v>
      </c>
      <c r="M263" s="20">
        <v>13</v>
      </c>
      <c r="N263" s="20">
        <v>52.153846153846153</v>
      </c>
      <c r="O263" s="20">
        <v>0</v>
      </c>
      <c r="P263" s="20">
        <v>0</v>
      </c>
      <c r="Q263" s="20">
        <v>0</v>
      </c>
      <c r="R263" s="414">
        <v>0</v>
      </c>
      <c r="S263" s="378">
        <v>0</v>
      </c>
      <c r="T263" s="415">
        <v>0</v>
      </c>
      <c r="U263" s="378">
        <v>0</v>
      </c>
      <c r="V263" s="378">
        <v>0</v>
      </c>
      <c r="W263" s="378">
        <v>0</v>
      </c>
      <c r="X263" s="378">
        <v>0</v>
      </c>
      <c r="Y263" s="416">
        <v>0</v>
      </c>
      <c r="Z263" s="21"/>
      <c r="AA263" s="241">
        <v>389900</v>
      </c>
      <c r="AB263" s="417">
        <v>79.25</v>
      </c>
      <c r="AC263" s="417">
        <v>62.333333333333336</v>
      </c>
      <c r="AD263" s="20">
        <v>123</v>
      </c>
      <c r="AE263" s="20">
        <v>8</v>
      </c>
      <c r="AF263" s="20">
        <v>634</v>
      </c>
      <c r="AG263"/>
      <c r="AH263"/>
      <c r="AI263" s="394"/>
      <c r="AJ263" s="394"/>
      <c r="AK263" s="394"/>
      <c r="AL263" s="2"/>
      <c r="AM263" s="2"/>
      <c r="AN263"/>
      <c r="AO263"/>
      <c r="AP263" s="394"/>
      <c r="AQ263" s="394"/>
      <c r="AR263" s="175"/>
      <c r="AS263" s="2"/>
      <c r="AT263" s="2"/>
      <c r="AU263"/>
      <c r="AV263" s="2"/>
      <c r="AW263" s="2"/>
      <c r="AX263" s="2"/>
      <c r="AY263" s="2"/>
      <c r="AZ263" s="2"/>
      <c r="BA263" s="2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</row>
    <row r="264" spans="1:99" s="380" customFormat="1" x14ac:dyDescent="0.3">
      <c r="A264" s="199" t="s">
        <v>1943</v>
      </c>
      <c r="B264" s="199" t="s">
        <v>20</v>
      </c>
      <c r="C264" s="199" t="s">
        <v>1020</v>
      </c>
      <c r="D264" s="441" t="s">
        <v>1020</v>
      </c>
      <c r="E264" s="441" t="s">
        <v>1973</v>
      </c>
      <c r="F264" s="441" t="s">
        <v>1020</v>
      </c>
      <c r="G264" s="441" t="s">
        <v>1020</v>
      </c>
      <c r="H264" s="245">
        <v>123900</v>
      </c>
      <c r="I264" s="246">
        <v>0</v>
      </c>
      <c r="J264" s="246">
        <v>0</v>
      </c>
      <c r="K264" s="442" t="s">
        <v>1020</v>
      </c>
      <c r="L264" s="322" t="s">
        <v>1020</v>
      </c>
      <c r="M264" s="246" t="s">
        <v>1020</v>
      </c>
      <c r="N264" s="246" t="s">
        <v>1020</v>
      </c>
      <c r="O264" s="246" t="s">
        <v>1020</v>
      </c>
      <c r="P264" s="246" t="s">
        <v>1020</v>
      </c>
      <c r="Q264" s="246" t="s">
        <v>1020</v>
      </c>
      <c r="R264" s="443" t="s">
        <v>1020</v>
      </c>
      <c r="S264" s="444" t="s">
        <v>1020</v>
      </c>
      <c r="T264" s="445" t="s">
        <v>1020</v>
      </c>
      <c r="U264" s="444" t="s">
        <v>1020</v>
      </c>
      <c r="V264" s="444" t="s">
        <v>1020</v>
      </c>
      <c r="W264" s="444" t="s">
        <v>1020</v>
      </c>
      <c r="X264" s="444" t="s">
        <v>1020</v>
      </c>
      <c r="Y264" s="446" t="s">
        <v>1020</v>
      </c>
      <c r="Z264" s="199"/>
      <c r="AA264" s="245">
        <v>123900</v>
      </c>
      <c r="AB264" s="442">
        <v>22</v>
      </c>
      <c r="AC264" s="442">
        <v>22</v>
      </c>
      <c r="AD264" s="246">
        <v>25</v>
      </c>
      <c r="AE264" s="246">
        <v>1</v>
      </c>
      <c r="AF264" s="246">
        <v>22</v>
      </c>
      <c r="AG264"/>
      <c r="AH264"/>
      <c r="AI264" s="394"/>
      <c r="AJ264" s="394"/>
      <c r="AK264" s="394"/>
      <c r="AL264" s="2"/>
      <c r="AM264" s="2"/>
      <c r="AN264"/>
      <c r="AO264"/>
      <c r="AP264" s="394"/>
      <c r="AQ264" s="394"/>
      <c r="AR264" s="175"/>
      <c r="AS264" s="2"/>
      <c r="AT264" s="2"/>
      <c r="AU264"/>
      <c r="AV264" s="2"/>
      <c r="AW264" s="2"/>
      <c r="AX264" s="2"/>
      <c r="AY264" s="2"/>
      <c r="AZ264" s="2"/>
      <c r="BA264" s="2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</row>
    <row r="265" spans="1:99" s="380" customFormat="1" x14ac:dyDescent="0.3">
      <c r="A265" s="21" t="s">
        <v>1000</v>
      </c>
      <c r="B265" s="437" t="s">
        <v>12</v>
      </c>
      <c r="C265" s="21" t="s">
        <v>17</v>
      </c>
      <c r="D265" s="299" t="s">
        <v>38</v>
      </c>
      <c r="E265" s="299" t="s">
        <v>38</v>
      </c>
      <c r="F265" s="299" t="s">
        <v>38</v>
      </c>
      <c r="G265" s="299" t="s">
        <v>1998</v>
      </c>
      <c r="H265" s="241">
        <v>386000</v>
      </c>
      <c r="I265" s="20">
        <v>1260</v>
      </c>
      <c r="J265" s="20">
        <v>18</v>
      </c>
      <c r="K265" s="417">
        <v>70</v>
      </c>
      <c r="L265" s="243">
        <v>1260</v>
      </c>
      <c r="M265" s="20">
        <v>18</v>
      </c>
      <c r="N265" s="20">
        <v>70</v>
      </c>
      <c r="O265" s="20">
        <v>991</v>
      </c>
      <c r="P265" s="20">
        <v>18</v>
      </c>
      <c r="Q265" s="20">
        <v>55.1</v>
      </c>
      <c r="R265" s="414">
        <v>830</v>
      </c>
      <c r="S265" s="378">
        <v>12</v>
      </c>
      <c r="T265" s="415">
        <v>69.2</v>
      </c>
      <c r="U265" s="378">
        <v>0</v>
      </c>
      <c r="V265" s="378">
        <v>0</v>
      </c>
      <c r="W265" s="378">
        <v>0</v>
      </c>
      <c r="X265" s="378">
        <v>0</v>
      </c>
      <c r="Y265" s="416">
        <v>0</v>
      </c>
      <c r="Z265" s="20"/>
      <c r="AA265" s="241">
        <v>446500</v>
      </c>
      <c r="AB265" s="417">
        <v>83.875</v>
      </c>
      <c r="AC265" s="417">
        <v>87.333333333333329</v>
      </c>
      <c r="AD265" s="20">
        <v>76</v>
      </c>
      <c r="AE265" s="20">
        <v>8</v>
      </c>
      <c r="AF265" s="20">
        <v>671</v>
      </c>
      <c r="AG265"/>
      <c r="AH265"/>
      <c r="AI265" s="394"/>
      <c r="AJ265" s="394"/>
      <c r="AK265" s="394"/>
      <c r="AL265" s="2"/>
      <c r="AM265" s="2"/>
      <c r="AN265"/>
      <c r="AO265"/>
      <c r="AP265" s="394"/>
      <c r="AQ265" s="394"/>
      <c r="AR265" s="175"/>
      <c r="AS265" s="2"/>
      <c r="AT265" s="2"/>
      <c r="AU265"/>
      <c r="AV265" s="2"/>
      <c r="AW265" s="2"/>
      <c r="AX265" s="2"/>
      <c r="AY265" s="2"/>
      <c r="AZ265" s="2"/>
      <c r="BA265" s="2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</row>
    <row r="266" spans="1:99" s="380" customFormat="1" x14ac:dyDescent="0.3">
      <c r="A266" s="199" t="s">
        <v>927</v>
      </c>
      <c r="B266" s="199" t="s">
        <v>18</v>
      </c>
      <c r="C266" s="199" t="s">
        <v>18</v>
      </c>
      <c r="D266" s="441" t="s">
        <v>1998</v>
      </c>
      <c r="E266" s="441" t="s">
        <v>1973</v>
      </c>
      <c r="F266" s="441" t="s">
        <v>1973</v>
      </c>
      <c r="G266" s="441" t="s">
        <v>1998</v>
      </c>
      <c r="H266" s="245">
        <v>174000</v>
      </c>
      <c r="I266" s="246">
        <v>158</v>
      </c>
      <c r="J266" s="246">
        <v>4</v>
      </c>
      <c r="K266" s="442">
        <v>39.5</v>
      </c>
      <c r="L266" s="322">
        <v>158</v>
      </c>
      <c r="M266" s="246">
        <v>4</v>
      </c>
      <c r="N266" s="246">
        <v>39.5</v>
      </c>
      <c r="O266" s="246">
        <v>724</v>
      </c>
      <c r="P266" s="246">
        <v>13</v>
      </c>
      <c r="Q266" s="246">
        <v>55.7</v>
      </c>
      <c r="R266" s="443">
        <v>825</v>
      </c>
      <c r="S266" s="444">
        <v>12</v>
      </c>
      <c r="T266" s="445">
        <v>68.8</v>
      </c>
      <c r="U266" s="444">
        <v>999</v>
      </c>
      <c r="V266" s="444">
        <v>17</v>
      </c>
      <c r="W266" s="444">
        <v>58.76</v>
      </c>
      <c r="X266" s="444">
        <v>435</v>
      </c>
      <c r="Y266" s="446">
        <v>8</v>
      </c>
      <c r="Z266" s="246"/>
      <c r="AA266" s="245">
        <v>331300</v>
      </c>
      <c r="AB266" s="442">
        <v>64.375</v>
      </c>
      <c r="AC266" s="442">
        <v>68.666666666666671</v>
      </c>
      <c r="AD266" s="246">
        <v>56</v>
      </c>
      <c r="AE266" s="246">
        <v>8</v>
      </c>
      <c r="AF266" s="246">
        <v>515</v>
      </c>
      <c r="AG266"/>
      <c r="AH266"/>
      <c r="AI266" s="394"/>
      <c r="AJ266" s="394"/>
      <c r="AK266" s="394"/>
      <c r="AL266" s="2"/>
      <c r="AM266" s="2"/>
      <c r="AN266"/>
      <c r="AO266"/>
      <c r="AP266" s="394"/>
      <c r="AQ266" s="394"/>
      <c r="AR266" s="175"/>
      <c r="AS266" s="2"/>
      <c r="AT266" s="2"/>
      <c r="AU266"/>
      <c r="AV266" s="2"/>
      <c r="AW266" s="2"/>
      <c r="AX266" s="2"/>
      <c r="AY266" s="2"/>
      <c r="AZ266" s="2"/>
      <c r="BA266" s="2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</row>
    <row r="267" spans="1:99" s="380" customFormat="1" x14ac:dyDescent="0.3">
      <c r="A267" s="21" t="s">
        <v>1944</v>
      </c>
      <c r="B267" s="21" t="s">
        <v>13</v>
      </c>
      <c r="C267" s="21" t="s">
        <v>1020</v>
      </c>
      <c r="D267" s="299" t="s">
        <v>1020</v>
      </c>
      <c r="E267" s="299" t="s">
        <v>1974</v>
      </c>
      <c r="F267" s="299" t="s">
        <v>1020</v>
      </c>
      <c r="G267" s="299" t="s">
        <v>1020</v>
      </c>
      <c r="H267" s="241">
        <v>390700</v>
      </c>
      <c r="I267" s="20" t="s">
        <v>1020</v>
      </c>
      <c r="J267" s="20" t="s">
        <v>1020</v>
      </c>
      <c r="K267" s="417" t="s">
        <v>1020</v>
      </c>
      <c r="L267" s="243" t="s">
        <v>1020</v>
      </c>
      <c r="M267" s="20" t="s">
        <v>1020</v>
      </c>
      <c r="N267" s="20" t="s">
        <v>1020</v>
      </c>
      <c r="O267" s="20" t="s">
        <v>1020</v>
      </c>
      <c r="P267" s="20" t="s">
        <v>1020</v>
      </c>
      <c r="Q267" s="20" t="s">
        <v>1020</v>
      </c>
      <c r="R267" s="414" t="s">
        <v>1020</v>
      </c>
      <c r="S267" s="378" t="s">
        <v>1020</v>
      </c>
      <c r="T267" s="415" t="s">
        <v>1020</v>
      </c>
      <c r="U267" s="378" t="s">
        <v>1020</v>
      </c>
      <c r="V267" s="378" t="s">
        <v>1020</v>
      </c>
      <c r="W267" s="378" t="s">
        <v>1020</v>
      </c>
      <c r="X267" s="378" t="s">
        <v>1020</v>
      </c>
      <c r="Y267" s="416" t="s">
        <v>1020</v>
      </c>
      <c r="Z267" s="20"/>
      <c r="AA267" s="241">
        <v>357200</v>
      </c>
      <c r="AB267" s="417">
        <v>68.625</v>
      </c>
      <c r="AC267" s="417">
        <v>47</v>
      </c>
      <c r="AD267" s="20">
        <v>131</v>
      </c>
      <c r="AE267" s="20">
        <v>8</v>
      </c>
      <c r="AF267" s="20">
        <v>549</v>
      </c>
      <c r="AG267"/>
      <c r="AH267"/>
      <c r="AI267" s="394"/>
      <c r="AJ267" s="394"/>
      <c r="AK267" s="394"/>
      <c r="AL267" s="2"/>
      <c r="AM267" s="2"/>
      <c r="AN267"/>
      <c r="AO267"/>
      <c r="AP267" s="394"/>
      <c r="AQ267" s="394"/>
      <c r="AR267" s="175"/>
      <c r="AS267" s="2"/>
      <c r="AT267" s="2"/>
      <c r="AU267"/>
      <c r="AV267" s="2"/>
      <c r="AW267" s="2"/>
      <c r="AX267" s="2"/>
      <c r="AY267" s="2"/>
      <c r="AZ267" s="2"/>
      <c r="BA267" s="2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</row>
    <row r="268" spans="1:99" s="380" customFormat="1" x14ac:dyDescent="0.3">
      <c r="A268" s="21" t="s">
        <v>1369</v>
      </c>
      <c r="B268" s="21" t="s">
        <v>24</v>
      </c>
      <c r="C268" s="21" t="s">
        <v>1020</v>
      </c>
      <c r="D268" s="299" t="s">
        <v>1020</v>
      </c>
      <c r="E268" s="299" t="s">
        <v>38</v>
      </c>
      <c r="F268" s="299" t="s">
        <v>1020</v>
      </c>
      <c r="G268" s="299" t="s">
        <v>1020</v>
      </c>
      <c r="H268" s="241">
        <v>470900</v>
      </c>
      <c r="I268" s="20" t="s">
        <v>1020</v>
      </c>
      <c r="J268" s="20" t="s">
        <v>1020</v>
      </c>
      <c r="K268" s="417" t="s">
        <v>1020</v>
      </c>
      <c r="L268" s="243" t="s">
        <v>1020</v>
      </c>
      <c r="M268" s="20" t="s">
        <v>1020</v>
      </c>
      <c r="N268" s="20" t="s">
        <v>1020</v>
      </c>
      <c r="O268" s="20" t="s">
        <v>1020</v>
      </c>
      <c r="P268" s="20" t="s">
        <v>1020</v>
      </c>
      <c r="Q268" s="20" t="s">
        <v>1020</v>
      </c>
      <c r="R268" s="414" t="s">
        <v>1020</v>
      </c>
      <c r="S268" s="378" t="s">
        <v>1020</v>
      </c>
      <c r="T268" s="415" t="s">
        <v>1020</v>
      </c>
      <c r="U268" s="378" t="s">
        <v>1020</v>
      </c>
      <c r="V268" s="378" t="s">
        <v>1020</v>
      </c>
      <c r="W268" s="378" t="s">
        <v>1020</v>
      </c>
      <c r="X268" s="378" t="s">
        <v>1020</v>
      </c>
      <c r="Y268" s="416" t="s">
        <v>1020</v>
      </c>
      <c r="Z268" s="280"/>
      <c r="AA268" s="241">
        <v>470900</v>
      </c>
      <c r="AB268" s="417">
        <v>0</v>
      </c>
      <c r="AC268" s="417">
        <v>0</v>
      </c>
      <c r="AD268" s="20">
        <v>89</v>
      </c>
      <c r="AE268" s="20">
        <v>0</v>
      </c>
      <c r="AF268" s="20">
        <v>0</v>
      </c>
      <c r="AG268"/>
      <c r="AH268"/>
      <c r="AI268" s="394"/>
      <c r="AJ268" s="394"/>
      <c r="AK268" s="394"/>
      <c r="AL268" s="2"/>
      <c r="AM268" s="2"/>
      <c r="AN268"/>
      <c r="AO268"/>
      <c r="AP268" s="394"/>
      <c r="AQ268" s="394"/>
      <c r="AR268" s="175"/>
      <c r="AS268" s="2"/>
      <c r="AT268" s="2"/>
      <c r="AU268"/>
      <c r="AV268" s="2"/>
      <c r="AW268" s="2"/>
      <c r="AX268" s="2"/>
      <c r="AY268" s="2"/>
      <c r="AZ268" s="2"/>
      <c r="BA268" s="2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</row>
    <row r="269" spans="1:99" s="380" customFormat="1" x14ac:dyDescent="0.3">
      <c r="A269" s="21" t="s">
        <v>1370</v>
      </c>
      <c r="B269" s="21" t="s">
        <v>19</v>
      </c>
      <c r="C269" s="21" t="s">
        <v>19</v>
      </c>
      <c r="D269" s="299" t="s">
        <v>1998</v>
      </c>
      <c r="E269" s="435" t="s">
        <v>38</v>
      </c>
      <c r="F269" s="299" t="s">
        <v>1972</v>
      </c>
      <c r="G269" s="299" t="s">
        <v>38</v>
      </c>
      <c r="H269" s="241">
        <v>325600</v>
      </c>
      <c r="I269" s="20">
        <v>828</v>
      </c>
      <c r="J269" s="20">
        <v>14</v>
      </c>
      <c r="K269" s="417">
        <v>59.142857142857146</v>
      </c>
      <c r="L269" s="243">
        <v>828</v>
      </c>
      <c r="M269" s="20">
        <v>14</v>
      </c>
      <c r="N269" s="20">
        <v>59.142857142857146</v>
      </c>
      <c r="O269" s="20">
        <v>296</v>
      </c>
      <c r="P269" s="20">
        <v>7</v>
      </c>
      <c r="Q269" s="20">
        <v>42.3</v>
      </c>
      <c r="R269" s="414">
        <v>348</v>
      </c>
      <c r="S269" s="378">
        <v>5</v>
      </c>
      <c r="T269" s="415">
        <v>69.599999999999994</v>
      </c>
      <c r="U269" s="378">
        <v>0</v>
      </c>
      <c r="V269" s="378">
        <v>0</v>
      </c>
      <c r="W269" s="378">
        <v>0</v>
      </c>
      <c r="X269" s="378">
        <v>0</v>
      </c>
      <c r="Y269" s="416">
        <v>0</v>
      </c>
      <c r="Z269" s="298"/>
      <c r="AA269" s="241">
        <v>269200</v>
      </c>
      <c r="AB269" s="417">
        <v>39.75</v>
      </c>
      <c r="AC269" s="417">
        <v>35.666666666666664</v>
      </c>
      <c r="AD269" s="20">
        <v>81</v>
      </c>
      <c r="AE269" s="20">
        <v>4</v>
      </c>
      <c r="AF269" s="20">
        <v>159</v>
      </c>
      <c r="AG269"/>
      <c r="AH269"/>
      <c r="AI269" s="394"/>
      <c r="AJ269" s="394"/>
      <c r="AK269" s="394"/>
      <c r="AL269" s="2"/>
      <c r="AM269" s="2"/>
      <c r="AN269"/>
      <c r="AO269"/>
      <c r="AP269" s="394"/>
      <c r="AQ269" s="394"/>
      <c r="AR269" s="175"/>
      <c r="AS269" s="2"/>
      <c r="AT269" s="2"/>
      <c r="AU269"/>
      <c r="AV269" s="2"/>
      <c r="AW269" s="2"/>
      <c r="AX269" s="2"/>
      <c r="AY269" s="2"/>
      <c r="AZ269" s="2"/>
      <c r="BA269" s="2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</row>
    <row r="270" spans="1:99" s="380" customFormat="1" x14ac:dyDescent="0.3">
      <c r="A270" s="199" t="s">
        <v>1946</v>
      </c>
      <c r="B270" s="199" t="s">
        <v>18</v>
      </c>
      <c r="C270" s="199" t="s">
        <v>1020</v>
      </c>
      <c r="D270" s="441" t="s">
        <v>1020</v>
      </c>
      <c r="E270" s="441" t="s">
        <v>1974</v>
      </c>
      <c r="F270" s="441" t="s">
        <v>1020</v>
      </c>
      <c r="G270" s="441" t="s">
        <v>1020</v>
      </c>
      <c r="H270" s="245">
        <v>102400</v>
      </c>
      <c r="I270" s="246" t="s">
        <v>1020</v>
      </c>
      <c r="J270" s="246" t="s">
        <v>1020</v>
      </c>
      <c r="K270" s="442" t="s">
        <v>1020</v>
      </c>
      <c r="L270" s="322" t="s">
        <v>1020</v>
      </c>
      <c r="M270" s="246" t="s">
        <v>1020</v>
      </c>
      <c r="N270" s="246" t="s">
        <v>1020</v>
      </c>
      <c r="O270" s="246" t="s">
        <v>1020</v>
      </c>
      <c r="P270" s="246" t="s">
        <v>1020</v>
      </c>
      <c r="Q270" s="246" t="s">
        <v>1020</v>
      </c>
      <c r="R270" s="443" t="s">
        <v>1020</v>
      </c>
      <c r="S270" s="444" t="s">
        <v>1020</v>
      </c>
      <c r="T270" s="445" t="s">
        <v>1020</v>
      </c>
      <c r="U270" s="444" t="s">
        <v>1020</v>
      </c>
      <c r="V270" s="444" t="s">
        <v>1020</v>
      </c>
      <c r="W270" s="444" t="s">
        <v>1020</v>
      </c>
      <c r="X270" s="444" t="s">
        <v>1020</v>
      </c>
      <c r="Y270" s="446" t="s">
        <v>1020</v>
      </c>
      <c r="Z270" s="246"/>
      <c r="AA270" s="245">
        <v>102400</v>
      </c>
      <c r="AB270" s="442">
        <v>0</v>
      </c>
      <c r="AC270" s="442">
        <v>0</v>
      </c>
      <c r="AD270" s="246">
        <v>19</v>
      </c>
      <c r="AE270" s="246">
        <v>0</v>
      </c>
      <c r="AF270" s="246">
        <v>0</v>
      </c>
      <c r="AG270"/>
      <c r="AH270"/>
      <c r="AI270" s="394"/>
      <c r="AJ270" s="394"/>
      <c r="AK270" s="394"/>
      <c r="AL270" s="2"/>
      <c r="AM270" s="2"/>
      <c r="AN270"/>
      <c r="AO270"/>
      <c r="AP270" s="394"/>
      <c r="AQ270" s="394"/>
      <c r="AR270" s="175"/>
      <c r="AS270" s="2"/>
      <c r="AT270" s="2"/>
      <c r="AU270"/>
      <c r="AV270" s="2"/>
      <c r="AW270" s="2"/>
      <c r="AX270" s="2"/>
      <c r="AY270" s="2"/>
      <c r="AZ270" s="2"/>
      <c r="BA270" s="2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</row>
    <row r="271" spans="1:99" s="380" customFormat="1" x14ac:dyDescent="0.3">
      <c r="A271" s="199" t="s">
        <v>1947</v>
      </c>
      <c r="B271" s="199" t="s">
        <v>14</v>
      </c>
      <c r="C271" s="199" t="s">
        <v>1020</v>
      </c>
      <c r="D271" s="441" t="s">
        <v>1020</v>
      </c>
      <c r="E271" s="441" t="s">
        <v>1972</v>
      </c>
      <c r="F271" s="441" t="s">
        <v>1020</v>
      </c>
      <c r="G271" s="441" t="s">
        <v>1020</v>
      </c>
      <c r="H271" s="245">
        <v>117300</v>
      </c>
      <c r="I271" s="246" t="s">
        <v>1020</v>
      </c>
      <c r="J271" s="246" t="s">
        <v>1020</v>
      </c>
      <c r="K271" s="442" t="s">
        <v>1020</v>
      </c>
      <c r="L271" s="322" t="s">
        <v>1020</v>
      </c>
      <c r="M271" s="246" t="s">
        <v>1020</v>
      </c>
      <c r="N271" s="246" t="s">
        <v>1020</v>
      </c>
      <c r="O271" s="246" t="s">
        <v>1020</v>
      </c>
      <c r="P271" s="246" t="s">
        <v>1020</v>
      </c>
      <c r="Q271" s="246" t="s">
        <v>1020</v>
      </c>
      <c r="R271" s="443" t="s">
        <v>1020</v>
      </c>
      <c r="S271" s="444" t="s">
        <v>1020</v>
      </c>
      <c r="T271" s="445" t="s">
        <v>1020</v>
      </c>
      <c r="U271" s="444" t="s">
        <v>1020</v>
      </c>
      <c r="V271" s="444" t="s">
        <v>1020</v>
      </c>
      <c r="W271" s="444" t="s">
        <v>1020</v>
      </c>
      <c r="X271" s="444" t="s">
        <v>1020</v>
      </c>
      <c r="Y271" s="446" t="s">
        <v>1020</v>
      </c>
      <c r="Z271" s="372"/>
      <c r="AA271" s="245">
        <v>117300</v>
      </c>
      <c r="AB271" s="442">
        <v>0</v>
      </c>
      <c r="AC271" s="442">
        <v>0</v>
      </c>
      <c r="AD271" s="246">
        <v>22</v>
      </c>
      <c r="AE271" s="246">
        <v>0</v>
      </c>
      <c r="AF271" s="246">
        <v>0</v>
      </c>
      <c r="AG271"/>
      <c r="AH271"/>
      <c r="AI271" s="394"/>
      <c r="AJ271" s="394"/>
      <c r="AK271" s="394"/>
      <c r="AL271" s="2"/>
      <c r="AM271" s="2"/>
      <c r="AN271"/>
      <c r="AO271"/>
      <c r="AP271" s="394"/>
      <c r="AQ271" s="394"/>
      <c r="AR271" s="175"/>
      <c r="AS271" s="2"/>
      <c r="AT271" s="2"/>
      <c r="AU271"/>
      <c r="AV271" s="2"/>
      <c r="AW271" s="2"/>
      <c r="AX271" s="2"/>
      <c r="AY271" s="2"/>
      <c r="AZ271" s="2"/>
      <c r="BA271" s="2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</row>
    <row r="272" spans="1:99" s="380" customFormat="1" x14ac:dyDescent="0.3">
      <c r="A272" s="21" t="s">
        <v>1374</v>
      </c>
      <c r="B272" s="21" t="s">
        <v>2</v>
      </c>
      <c r="C272" s="21" t="s">
        <v>2</v>
      </c>
      <c r="D272" s="299" t="s">
        <v>1998</v>
      </c>
      <c r="E272" s="299" t="s">
        <v>38</v>
      </c>
      <c r="F272" s="299" t="s">
        <v>38</v>
      </c>
      <c r="G272" s="299" t="s">
        <v>1998</v>
      </c>
      <c r="H272" s="241">
        <v>387300</v>
      </c>
      <c r="I272" s="20">
        <v>1407</v>
      </c>
      <c r="J272" s="20">
        <v>20</v>
      </c>
      <c r="K272" s="417">
        <v>70.349999999999994</v>
      </c>
      <c r="L272" s="243">
        <v>1407</v>
      </c>
      <c r="M272" s="20">
        <v>20</v>
      </c>
      <c r="N272" s="20">
        <v>70.349999999999994</v>
      </c>
      <c r="O272" s="20">
        <v>1539</v>
      </c>
      <c r="P272" s="20">
        <v>22</v>
      </c>
      <c r="Q272" s="20">
        <v>70</v>
      </c>
      <c r="R272" s="414">
        <v>1090</v>
      </c>
      <c r="S272" s="378">
        <v>17</v>
      </c>
      <c r="T272" s="415">
        <v>64.099999999999994</v>
      </c>
      <c r="U272" s="378">
        <v>689</v>
      </c>
      <c r="V272" s="378">
        <v>10</v>
      </c>
      <c r="W272" s="378">
        <v>68.900000000000006</v>
      </c>
      <c r="X272" s="378">
        <v>2043</v>
      </c>
      <c r="Y272" s="416">
        <v>22</v>
      </c>
      <c r="Z272" s="20"/>
      <c r="AA272" s="241">
        <v>349500</v>
      </c>
      <c r="AB272" s="417">
        <v>67.285714285714292</v>
      </c>
      <c r="AC272" s="417">
        <v>63.666666666666664</v>
      </c>
      <c r="AD272" s="20">
        <v>93</v>
      </c>
      <c r="AE272" s="20">
        <v>7</v>
      </c>
      <c r="AF272" s="20">
        <v>471</v>
      </c>
      <c r="AG272"/>
      <c r="AH272"/>
      <c r="AI272" s="394"/>
      <c r="AJ272" s="394"/>
      <c r="AK272" s="394"/>
      <c r="AL272" s="2"/>
      <c r="AM272" s="2"/>
      <c r="AN272"/>
      <c r="AO272"/>
      <c r="AP272" s="394"/>
      <c r="AQ272" s="394"/>
      <c r="AR272" s="175"/>
      <c r="AS272" s="2"/>
      <c r="AT272" s="2"/>
      <c r="AU272"/>
      <c r="AV272" s="2"/>
      <c r="AW272" s="2"/>
      <c r="AX272" s="2"/>
      <c r="AY272" s="2"/>
      <c r="AZ272" s="2"/>
      <c r="BA272" s="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</row>
    <row r="273" spans="1:99" s="380" customFormat="1" x14ac:dyDescent="0.3">
      <c r="A273" s="21" t="s">
        <v>1948</v>
      </c>
      <c r="B273" s="21" t="s">
        <v>23</v>
      </c>
      <c r="C273" s="21" t="s">
        <v>1020</v>
      </c>
      <c r="D273" s="299" t="s">
        <v>1020</v>
      </c>
      <c r="E273" s="299" t="s">
        <v>1972</v>
      </c>
      <c r="F273" s="299" t="s">
        <v>1020</v>
      </c>
      <c r="G273" s="299" t="s">
        <v>1020</v>
      </c>
      <c r="H273" s="241">
        <v>342200</v>
      </c>
      <c r="I273" s="20" t="s">
        <v>1020</v>
      </c>
      <c r="J273" s="20" t="s">
        <v>1020</v>
      </c>
      <c r="K273" s="417" t="s">
        <v>1020</v>
      </c>
      <c r="L273" s="243" t="s">
        <v>1020</v>
      </c>
      <c r="M273" s="20" t="s">
        <v>1020</v>
      </c>
      <c r="N273" s="20" t="s">
        <v>1020</v>
      </c>
      <c r="O273" s="20" t="s">
        <v>1020</v>
      </c>
      <c r="P273" s="20" t="s">
        <v>1020</v>
      </c>
      <c r="Q273" s="20" t="s">
        <v>1020</v>
      </c>
      <c r="R273" s="414" t="s">
        <v>1020</v>
      </c>
      <c r="S273" s="378" t="s">
        <v>1020</v>
      </c>
      <c r="T273" s="415" t="s">
        <v>1020</v>
      </c>
      <c r="U273" s="378" t="s">
        <v>1020</v>
      </c>
      <c r="V273" s="378" t="s">
        <v>1020</v>
      </c>
      <c r="W273" s="378" t="s">
        <v>1020</v>
      </c>
      <c r="X273" s="378" t="s">
        <v>1020</v>
      </c>
      <c r="Y273" s="416" t="s">
        <v>1020</v>
      </c>
      <c r="Z273" s="21"/>
      <c r="AA273" s="241">
        <v>278400</v>
      </c>
      <c r="AB273" s="417">
        <v>57</v>
      </c>
      <c r="AC273" s="417">
        <v>64.666666666666671</v>
      </c>
      <c r="AD273" s="20">
        <v>31</v>
      </c>
      <c r="AE273" s="20">
        <v>8</v>
      </c>
      <c r="AF273" s="20">
        <v>456</v>
      </c>
      <c r="AG273"/>
      <c r="AH273"/>
      <c r="AI273" s="394"/>
      <c r="AJ273" s="394"/>
      <c r="AK273" s="394"/>
      <c r="AL273" s="2"/>
      <c r="AM273" s="2"/>
      <c r="AN273"/>
      <c r="AO273"/>
      <c r="AP273" s="394"/>
      <c r="AQ273" s="394"/>
      <c r="AR273" s="175"/>
      <c r="AS273" s="2"/>
      <c r="AT273" s="2"/>
      <c r="AU273"/>
      <c r="AV273" s="2"/>
      <c r="AW273" s="2"/>
      <c r="AX273" s="2"/>
      <c r="AY273" s="2"/>
      <c r="AZ273" s="2"/>
      <c r="BA273" s="2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</row>
    <row r="274" spans="1:99" s="380" customFormat="1" x14ac:dyDescent="0.3">
      <c r="A274" s="21" t="s">
        <v>1555</v>
      </c>
      <c r="B274" s="21" t="s">
        <v>2</v>
      </c>
      <c r="C274" s="21" t="s">
        <v>2</v>
      </c>
      <c r="D274" s="299" t="s">
        <v>1998</v>
      </c>
      <c r="E274" s="435" t="s">
        <v>38</v>
      </c>
      <c r="F274" s="299" t="s">
        <v>1972</v>
      </c>
      <c r="G274" s="299" t="s">
        <v>38</v>
      </c>
      <c r="H274" s="241">
        <v>246600</v>
      </c>
      <c r="I274" s="20">
        <v>627</v>
      </c>
      <c r="J274" s="20">
        <v>14</v>
      </c>
      <c r="K274" s="417">
        <v>44.785714285714285</v>
      </c>
      <c r="L274" s="243">
        <v>627</v>
      </c>
      <c r="M274" s="20">
        <v>14</v>
      </c>
      <c r="N274" s="20">
        <v>44.785714285714285</v>
      </c>
      <c r="O274" s="20">
        <v>46</v>
      </c>
      <c r="P274" s="20">
        <v>2</v>
      </c>
      <c r="Q274" s="20">
        <v>23</v>
      </c>
      <c r="R274" s="414">
        <v>0</v>
      </c>
      <c r="S274" s="378">
        <v>0</v>
      </c>
      <c r="T274" s="415">
        <v>0</v>
      </c>
      <c r="U274" s="378">
        <v>0</v>
      </c>
      <c r="V274" s="378">
        <v>0</v>
      </c>
      <c r="W274" s="378">
        <v>0</v>
      </c>
      <c r="X274" s="378">
        <v>0</v>
      </c>
      <c r="Y274" s="416">
        <v>0</v>
      </c>
      <c r="Z274" s="21"/>
      <c r="AA274" s="241">
        <v>180600</v>
      </c>
      <c r="AB274" s="417">
        <v>29.6</v>
      </c>
      <c r="AC274" s="417">
        <v>24</v>
      </c>
      <c r="AD274" s="20">
        <v>60</v>
      </c>
      <c r="AE274" s="20">
        <v>5</v>
      </c>
      <c r="AF274" s="20">
        <v>148</v>
      </c>
      <c r="AG274"/>
      <c r="AH274"/>
      <c r="AI274" s="394"/>
      <c r="AJ274" s="394"/>
      <c r="AK274" s="394"/>
      <c r="AL274" s="2"/>
      <c r="AM274" s="2"/>
      <c r="AN274"/>
      <c r="AO274"/>
      <c r="AP274" s="394"/>
      <c r="AQ274" s="394"/>
      <c r="AR274" s="175"/>
      <c r="AS274" s="2"/>
      <c r="AT274" s="2"/>
      <c r="AU274"/>
      <c r="AV274" s="2"/>
      <c r="AW274" s="2"/>
      <c r="AX274" s="2"/>
      <c r="AY274" s="2"/>
      <c r="AZ274" s="2"/>
      <c r="BA274" s="2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</row>
    <row r="275" spans="1:99" s="380" customFormat="1" x14ac:dyDescent="0.3">
      <c r="A275" s="199" t="s">
        <v>1949</v>
      </c>
      <c r="B275" s="199" t="s">
        <v>24</v>
      </c>
      <c r="C275" s="199" t="s">
        <v>1020</v>
      </c>
      <c r="D275" s="441" t="s">
        <v>1020</v>
      </c>
      <c r="E275" s="441" t="s">
        <v>1972</v>
      </c>
      <c r="F275" s="441" t="s">
        <v>1020</v>
      </c>
      <c r="G275" s="441" t="s">
        <v>1020</v>
      </c>
      <c r="H275" s="245">
        <v>123900</v>
      </c>
      <c r="I275" s="246" t="s">
        <v>1020</v>
      </c>
      <c r="J275" s="246" t="s">
        <v>1020</v>
      </c>
      <c r="K275" s="442" t="s">
        <v>1020</v>
      </c>
      <c r="L275" s="322" t="s">
        <v>1020</v>
      </c>
      <c r="M275" s="246" t="s">
        <v>1020</v>
      </c>
      <c r="N275" s="246" t="s">
        <v>1020</v>
      </c>
      <c r="O275" s="246" t="s">
        <v>1020</v>
      </c>
      <c r="P275" s="246" t="s">
        <v>1020</v>
      </c>
      <c r="Q275" s="246" t="s">
        <v>1020</v>
      </c>
      <c r="R275" s="443" t="s">
        <v>1020</v>
      </c>
      <c r="S275" s="444" t="s">
        <v>1020</v>
      </c>
      <c r="T275" s="445" t="s">
        <v>1020</v>
      </c>
      <c r="U275" s="444" t="s">
        <v>1020</v>
      </c>
      <c r="V275" s="444" t="s">
        <v>1020</v>
      </c>
      <c r="W275" s="444" t="s">
        <v>1020</v>
      </c>
      <c r="X275" s="444" t="s">
        <v>1020</v>
      </c>
      <c r="Y275" s="446" t="s">
        <v>1020</v>
      </c>
      <c r="Z275" s="246"/>
      <c r="AA275" s="245">
        <v>148600</v>
      </c>
      <c r="AB275" s="442">
        <v>30.6</v>
      </c>
      <c r="AC275" s="442">
        <v>38.666666666666664</v>
      </c>
      <c r="AD275" s="246">
        <v>-28</v>
      </c>
      <c r="AE275" s="246">
        <v>5</v>
      </c>
      <c r="AF275" s="246">
        <v>153</v>
      </c>
      <c r="AG275"/>
      <c r="AH275"/>
      <c r="AI275" s="394"/>
      <c r="AJ275" s="394"/>
      <c r="AK275" s="394"/>
      <c r="AL275" s="2"/>
      <c r="AM275" s="2"/>
      <c r="AN275"/>
      <c r="AO275"/>
      <c r="AP275" s="394"/>
      <c r="AQ275" s="394"/>
      <c r="AR275" s="175"/>
      <c r="AS275" s="2"/>
      <c r="AT275" s="2"/>
      <c r="AU275"/>
      <c r="AV275" s="2"/>
      <c r="AW275" s="2"/>
      <c r="AX275" s="2"/>
      <c r="AY275" s="2"/>
      <c r="AZ275" s="2"/>
      <c r="BA275" s="2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</row>
    <row r="276" spans="1:99" s="380" customFormat="1" x14ac:dyDescent="0.3">
      <c r="A276" s="21" t="s">
        <v>1378</v>
      </c>
      <c r="B276" s="21" t="s">
        <v>18</v>
      </c>
      <c r="C276" s="21" t="s">
        <v>18</v>
      </c>
      <c r="D276" s="299" t="s">
        <v>1998</v>
      </c>
      <c r="E276" s="299" t="s">
        <v>38</v>
      </c>
      <c r="F276" s="299" t="s">
        <v>38</v>
      </c>
      <c r="G276" s="299" t="s">
        <v>1998</v>
      </c>
      <c r="H276" s="241">
        <v>305900</v>
      </c>
      <c r="I276" s="20">
        <v>500</v>
      </c>
      <c r="J276" s="20">
        <v>9</v>
      </c>
      <c r="K276" s="417">
        <v>55.555555555555557</v>
      </c>
      <c r="L276" s="243">
        <v>500</v>
      </c>
      <c r="M276" s="20">
        <v>9</v>
      </c>
      <c r="N276" s="20">
        <v>55.555555555555557</v>
      </c>
      <c r="O276" s="20">
        <v>1245</v>
      </c>
      <c r="P276" s="20">
        <v>18</v>
      </c>
      <c r="Q276" s="20">
        <v>69.2</v>
      </c>
      <c r="R276" s="414">
        <v>1095</v>
      </c>
      <c r="S276" s="378">
        <v>15</v>
      </c>
      <c r="T276" s="415">
        <v>73</v>
      </c>
      <c r="U276" s="378">
        <v>1090</v>
      </c>
      <c r="V276" s="378">
        <v>18</v>
      </c>
      <c r="W276" s="378">
        <v>60.56</v>
      </c>
      <c r="X276" s="378">
        <v>530</v>
      </c>
      <c r="Y276" s="416">
        <v>11</v>
      </c>
      <c r="Z276" s="21"/>
      <c r="AA276" s="241">
        <v>300400</v>
      </c>
      <c r="AB276" s="417">
        <v>54.666666666666664</v>
      </c>
      <c r="AC276" s="417">
        <v>58.333333333333336</v>
      </c>
      <c r="AD276" s="20">
        <v>49</v>
      </c>
      <c r="AE276" s="20">
        <v>6</v>
      </c>
      <c r="AF276" s="20">
        <v>328</v>
      </c>
      <c r="AG276"/>
      <c r="AH276"/>
      <c r="AI276" s="394"/>
      <c r="AJ276" s="394"/>
      <c r="AK276" s="394"/>
      <c r="AL276" s="2"/>
      <c r="AM276" s="2"/>
      <c r="AN276"/>
      <c r="AO276"/>
      <c r="AP276" s="394"/>
      <c r="AQ276" s="394"/>
      <c r="AR276" s="175"/>
      <c r="AS276" s="2"/>
      <c r="AT276" s="2"/>
      <c r="AU276"/>
      <c r="AV276" s="2"/>
      <c r="AW276" s="2"/>
      <c r="AX276" s="2"/>
      <c r="AY276" s="2"/>
      <c r="AZ276" s="2"/>
      <c r="BA276" s="2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</row>
    <row r="277" spans="1:99" s="380" customFormat="1" x14ac:dyDescent="0.3">
      <c r="A277" s="21" t="s">
        <v>1379</v>
      </c>
      <c r="B277" s="21" t="s">
        <v>17</v>
      </c>
      <c r="C277" s="21" t="s">
        <v>17</v>
      </c>
      <c r="D277" s="299" t="s">
        <v>1998</v>
      </c>
      <c r="E277" s="299" t="s">
        <v>38</v>
      </c>
      <c r="F277" s="299" t="s">
        <v>38</v>
      </c>
      <c r="G277" s="299" t="s">
        <v>1998</v>
      </c>
      <c r="H277" s="241">
        <v>279300</v>
      </c>
      <c r="I277" s="20">
        <v>761</v>
      </c>
      <c r="J277" s="20">
        <v>15</v>
      </c>
      <c r="K277" s="417">
        <v>50.733333333333334</v>
      </c>
      <c r="L277" s="243">
        <v>761</v>
      </c>
      <c r="M277" s="20">
        <v>15</v>
      </c>
      <c r="N277" s="20">
        <v>50.733333333333334</v>
      </c>
      <c r="O277" s="20">
        <v>90</v>
      </c>
      <c r="P277" s="20">
        <v>3</v>
      </c>
      <c r="Q277" s="20">
        <v>30</v>
      </c>
      <c r="R277" s="414">
        <v>0</v>
      </c>
      <c r="S277" s="378">
        <v>0</v>
      </c>
      <c r="T277" s="415">
        <v>0</v>
      </c>
      <c r="U277" s="378">
        <v>0</v>
      </c>
      <c r="V277" s="378">
        <v>0</v>
      </c>
      <c r="W277" s="378">
        <v>0</v>
      </c>
      <c r="X277" s="378">
        <v>0</v>
      </c>
      <c r="Y277" s="416">
        <v>0</v>
      </c>
      <c r="Z277" s="21"/>
      <c r="AA277" s="241">
        <v>222600</v>
      </c>
      <c r="AB277" s="417">
        <v>45.142857142857146</v>
      </c>
      <c r="AC277" s="417">
        <v>41</v>
      </c>
      <c r="AD277" s="20">
        <v>11</v>
      </c>
      <c r="AE277" s="20">
        <v>7</v>
      </c>
      <c r="AF277" s="20">
        <v>316</v>
      </c>
      <c r="AG277"/>
      <c r="AH277"/>
      <c r="AI277" s="394"/>
      <c r="AJ277" s="394"/>
      <c r="AK277" s="394"/>
      <c r="AL277" s="2"/>
      <c r="AM277" s="2"/>
      <c r="AN277"/>
      <c r="AO277"/>
      <c r="AP277" s="394"/>
      <c r="AQ277" s="394"/>
      <c r="AR277" s="175"/>
      <c r="AS277" s="2"/>
      <c r="AT277" s="2"/>
      <c r="AU277"/>
      <c r="AV277" s="2"/>
      <c r="AW277" s="2"/>
      <c r="AX277" s="2"/>
      <c r="AY277" s="2"/>
      <c r="AZ277" s="2"/>
      <c r="BA277" s="2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</row>
    <row r="278" spans="1:99" s="380" customFormat="1" x14ac:dyDescent="0.3">
      <c r="A278" s="21" t="s">
        <v>1003</v>
      </c>
      <c r="B278" s="21" t="s">
        <v>23</v>
      </c>
      <c r="C278" s="21" t="s">
        <v>23</v>
      </c>
      <c r="D278" s="299" t="s">
        <v>1998</v>
      </c>
      <c r="E278" s="299" t="s">
        <v>1972</v>
      </c>
      <c r="F278" s="299" t="s">
        <v>1972</v>
      </c>
      <c r="G278" s="299" t="s">
        <v>1998</v>
      </c>
      <c r="H278" s="241">
        <v>513799.99999999994</v>
      </c>
      <c r="I278" s="20">
        <v>2053</v>
      </c>
      <c r="J278" s="20">
        <v>22</v>
      </c>
      <c r="K278" s="417">
        <v>93.318181818181813</v>
      </c>
      <c r="L278" s="243">
        <v>2053</v>
      </c>
      <c r="M278" s="20">
        <v>22</v>
      </c>
      <c r="N278" s="20">
        <v>93.318181818181813</v>
      </c>
      <c r="O278" s="20">
        <v>1397</v>
      </c>
      <c r="P278" s="20">
        <v>19</v>
      </c>
      <c r="Q278" s="20">
        <v>73.5</v>
      </c>
      <c r="R278" s="414">
        <v>983</v>
      </c>
      <c r="S278" s="378">
        <v>14</v>
      </c>
      <c r="T278" s="415">
        <v>70.2</v>
      </c>
      <c r="U278" s="378">
        <v>1710</v>
      </c>
      <c r="V278" s="378">
        <v>22</v>
      </c>
      <c r="W278" s="378">
        <v>77.73</v>
      </c>
      <c r="X278" s="378">
        <v>0</v>
      </c>
      <c r="Y278" s="416">
        <v>0</v>
      </c>
      <c r="Z278" s="298"/>
      <c r="AA278" s="241">
        <v>543400</v>
      </c>
      <c r="AB278" s="417">
        <v>102.25</v>
      </c>
      <c r="AC278" s="417">
        <v>108.66666666666667</v>
      </c>
      <c r="AD278" s="20">
        <v>107</v>
      </c>
      <c r="AE278" s="20">
        <v>8</v>
      </c>
      <c r="AF278" s="20">
        <v>818</v>
      </c>
      <c r="AG278"/>
      <c r="AH278"/>
      <c r="AI278" s="394"/>
      <c r="AJ278" s="394"/>
      <c r="AK278" s="394"/>
      <c r="AL278" s="2"/>
      <c r="AM278" s="2"/>
      <c r="AN278"/>
      <c r="AO278"/>
      <c r="AP278" s="394"/>
      <c r="AQ278" s="394"/>
      <c r="AR278" s="175"/>
      <c r="AS278" s="2"/>
      <c r="AT278" s="2"/>
      <c r="AU278"/>
      <c r="AV278" s="2"/>
      <c r="AW278" s="2"/>
      <c r="AX278" s="2"/>
      <c r="AY278" s="2"/>
      <c r="AZ278" s="2"/>
      <c r="BA278" s="2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</row>
    <row r="279" spans="1:99" s="380" customFormat="1" x14ac:dyDescent="0.3">
      <c r="A279" s="21" t="s">
        <v>1384</v>
      </c>
      <c r="B279" s="21" t="s">
        <v>25</v>
      </c>
      <c r="C279" s="21" t="s">
        <v>25</v>
      </c>
      <c r="D279" s="299" t="s">
        <v>1998</v>
      </c>
      <c r="E279" s="299" t="s">
        <v>38</v>
      </c>
      <c r="F279" s="299" t="s">
        <v>38</v>
      </c>
      <c r="G279" s="299" t="s">
        <v>1998</v>
      </c>
      <c r="H279" s="241">
        <v>295700</v>
      </c>
      <c r="I279" s="20">
        <v>913</v>
      </c>
      <c r="J279" s="20">
        <v>17</v>
      </c>
      <c r="K279" s="417">
        <v>53.705882352941174</v>
      </c>
      <c r="L279" s="243">
        <v>913</v>
      </c>
      <c r="M279" s="20">
        <v>17</v>
      </c>
      <c r="N279" s="20">
        <v>53.705882352941174</v>
      </c>
      <c r="O279" s="20">
        <v>868</v>
      </c>
      <c r="P279" s="20">
        <v>14</v>
      </c>
      <c r="Q279" s="20">
        <v>62</v>
      </c>
      <c r="R279" s="414">
        <v>1296</v>
      </c>
      <c r="S279" s="378">
        <v>17</v>
      </c>
      <c r="T279" s="415">
        <v>76.2</v>
      </c>
      <c r="U279" s="378">
        <v>1356</v>
      </c>
      <c r="V279" s="378">
        <v>22</v>
      </c>
      <c r="W279" s="378">
        <v>61.64</v>
      </c>
      <c r="X279" s="378">
        <v>620</v>
      </c>
      <c r="Y279" s="416">
        <v>10</v>
      </c>
      <c r="Z279" s="298"/>
      <c r="AA279" s="241">
        <v>321300</v>
      </c>
      <c r="AB279" s="417">
        <v>75.333333333333329</v>
      </c>
      <c r="AC279" s="417">
        <v>75.333333333333329</v>
      </c>
      <c r="AD279" s="20">
        <v>47</v>
      </c>
      <c r="AE279" s="20">
        <v>3</v>
      </c>
      <c r="AF279" s="20">
        <v>226</v>
      </c>
      <c r="AG279"/>
      <c r="AH279"/>
      <c r="AI279" s="394"/>
      <c r="AJ279" s="394"/>
      <c r="AK279" s="394"/>
      <c r="AL279" s="2"/>
      <c r="AM279" s="2"/>
      <c r="AN279"/>
      <c r="AO279"/>
      <c r="AP279" s="394"/>
      <c r="AQ279" s="394"/>
      <c r="AR279" s="175"/>
      <c r="AS279" s="2"/>
      <c r="AT279" s="2"/>
      <c r="AU279"/>
      <c r="AV279" s="2"/>
      <c r="AW279" s="2"/>
      <c r="AX279" s="2"/>
      <c r="AY279" s="2"/>
      <c r="AZ279" s="2"/>
      <c r="BA279" s="2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</row>
    <row r="280" spans="1:99" s="380" customFormat="1" x14ac:dyDescent="0.3">
      <c r="A280" s="199" t="s">
        <v>1559</v>
      </c>
      <c r="B280" s="199" t="s">
        <v>2</v>
      </c>
      <c r="C280" s="199" t="s">
        <v>2</v>
      </c>
      <c r="D280" s="441" t="s">
        <v>1998</v>
      </c>
      <c r="E280" s="441" t="s">
        <v>1973</v>
      </c>
      <c r="F280" s="441" t="s">
        <v>1973</v>
      </c>
      <c r="G280" s="441" t="s">
        <v>1998</v>
      </c>
      <c r="H280" s="245">
        <v>123900</v>
      </c>
      <c r="I280" s="246">
        <v>0</v>
      </c>
      <c r="J280" s="246">
        <v>0</v>
      </c>
      <c r="K280" s="442" t="s">
        <v>1020</v>
      </c>
      <c r="L280" s="322">
        <v>0</v>
      </c>
      <c r="M280" s="246">
        <v>0</v>
      </c>
      <c r="N280" s="246">
        <v>0</v>
      </c>
      <c r="O280" s="246">
        <v>-1</v>
      </c>
      <c r="P280" s="246">
        <v>1</v>
      </c>
      <c r="Q280" s="246">
        <v>-1</v>
      </c>
      <c r="R280" s="443">
        <v>0</v>
      </c>
      <c r="S280" s="444">
        <v>0</v>
      </c>
      <c r="T280" s="445">
        <v>0</v>
      </c>
      <c r="U280" s="444">
        <v>0</v>
      </c>
      <c r="V280" s="444">
        <v>0</v>
      </c>
      <c r="W280" s="444">
        <v>0</v>
      </c>
      <c r="X280" s="444">
        <v>0</v>
      </c>
      <c r="Y280" s="446">
        <v>0</v>
      </c>
      <c r="Z280" s="246"/>
      <c r="AA280" s="245">
        <v>303000</v>
      </c>
      <c r="AB280" s="442">
        <v>65.142857142857139</v>
      </c>
      <c r="AC280" s="442">
        <v>85.666666666666671</v>
      </c>
      <c r="AD280" s="246">
        <v>-4</v>
      </c>
      <c r="AE280" s="246">
        <v>7</v>
      </c>
      <c r="AF280" s="246">
        <v>456</v>
      </c>
      <c r="AG280"/>
      <c r="AH280"/>
      <c r="AI280" s="394"/>
      <c r="AJ280" s="394"/>
      <c r="AK280" s="394"/>
      <c r="AL280" s="2"/>
      <c r="AM280" s="2"/>
      <c r="AN280"/>
      <c r="AO280"/>
      <c r="AP280" s="394"/>
      <c r="AQ280" s="394"/>
      <c r="AR280" s="175"/>
      <c r="AS280" s="2"/>
      <c r="AT280" s="2"/>
      <c r="AU280"/>
      <c r="AV280" s="2"/>
      <c r="AW280" s="2"/>
      <c r="AX280" s="2"/>
      <c r="AY280" s="2"/>
      <c r="AZ280" s="2"/>
      <c r="BA280" s="2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</row>
    <row r="281" spans="1:99" s="380" customFormat="1" x14ac:dyDescent="0.3">
      <c r="A281" s="21" t="s">
        <v>1388</v>
      </c>
      <c r="B281" s="437" t="s">
        <v>21</v>
      </c>
      <c r="C281" s="21" t="s">
        <v>3</v>
      </c>
      <c r="D281" s="299" t="s">
        <v>38</v>
      </c>
      <c r="E281" s="435" t="s">
        <v>38</v>
      </c>
      <c r="F281" s="299" t="s">
        <v>1974</v>
      </c>
      <c r="G281" s="299" t="s">
        <v>38</v>
      </c>
      <c r="H281" s="241">
        <v>217300</v>
      </c>
      <c r="I281" s="20">
        <v>307</v>
      </c>
      <c r="J281" s="20">
        <v>7</v>
      </c>
      <c r="K281" s="417">
        <v>43.857142857142854</v>
      </c>
      <c r="L281" s="243">
        <v>307</v>
      </c>
      <c r="M281" s="20">
        <v>7</v>
      </c>
      <c r="N281" s="20">
        <v>43.857142857142854</v>
      </c>
      <c r="O281" s="20">
        <v>272</v>
      </c>
      <c r="P281" s="20">
        <v>4</v>
      </c>
      <c r="Q281" s="20">
        <v>68</v>
      </c>
      <c r="R281" s="414">
        <v>78</v>
      </c>
      <c r="S281" s="378">
        <v>2</v>
      </c>
      <c r="T281" s="415">
        <v>39</v>
      </c>
      <c r="U281" s="378">
        <v>741</v>
      </c>
      <c r="V281" s="378">
        <v>13</v>
      </c>
      <c r="W281" s="378">
        <v>57</v>
      </c>
      <c r="X281" s="378">
        <v>682</v>
      </c>
      <c r="Y281" s="416">
        <v>13</v>
      </c>
      <c r="Z281" s="21"/>
      <c r="AA281" s="241">
        <v>217300</v>
      </c>
      <c r="AB281" s="417">
        <v>37</v>
      </c>
      <c r="AC281" s="417">
        <v>37</v>
      </c>
      <c r="AD281" s="20">
        <v>47</v>
      </c>
      <c r="AE281" s="20">
        <v>1</v>
      </c>
      <c r="AF281" s="20">
        <v>37</v>
      </c>
      <c r="AG281"/>
      <c r="AH281"/>
      <c r="AI281" s="394"/>
      <c r="AJ281" s="394"/>
      <c r="AK281" s="394"/>
      <c r="AL281" s="2"/>
      <c r="AM281" s="2"/>
      <c r="AN281"/>
      <c r="AO281"/>
      <c r="AP281" s="394"/>
      <c r="AQ281" s="394"/>
      <c r="AR281" s="175"/>
      <c r="AS281" s="2"/>
      <c r="AT281" s="2"/>
      <c r="AU281"/>
      <c r="AV281" s="2"/>
      <c r="AW281" s="2"/>
      <c r="AX281" s="2"/>
      <c r="AY281" s="2"/>
      <c r="AZ281" s="2"/>
      <c r="BA281" s="2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</row>
    <row r="282" spans="1:99" s="380" customFormat="1" x14ac:dyDescent="0.3">
      <c r="A282" s="21" t="s">
        <v>1728</v>
      </c>
      <c r="B282" s="21" t="s">
        <v>16</v>
      </c>
      <c r="C282" s="21" t="s">
        <v>16</v>
      </c>
      <c r="D282" s="299" t="s">
        <v>1998</v>
      </c>
      <c r="E282" s="299" t="s">
        <v>38</v>
      </c>
      <c r="F282" s="299" t="s">
        <v>38</v>
      </c>
      <c r="G282" s="299" t="s">
        <v>1998</v>
      </c>
      <c r="H282" s="241">
        <v>383600</v>
      </c>
      <c r="I282" s="20">
        <v>1462</v>
      </c>
      <c r="J282" s="20">
        <v>21</v>
      </c>
      <c r="K282" s="417">
        <v>69.61904761904762</v>
      </c>
      <c r="L282" s="243">
        <v>1462</v>
      </c>
      <c r="M282" s="20">
        <v>21</v>
      </c>
      <c r="N282" s="20">
        <v>69.61904761904762</v>
      </c>
      <c r="O282" s="20">
        <v>1195</v>
      </c>
      <c r="P282" s="20">
        <v>20</v>
      </c>
      <c r="Q282" s="20">
        <v>59.8</v>
      </c>
      <c r="R282" s="414">
        <v>943</v>
      </c>
      <c r="S282" s="378">
        <v>17</v>
      </c>
      <c r="T282" s="415">
        <v>55.5</v>
      </c>
      <c r="U282" s="378">
        <v>299</v>
      </c>
      <c r="V282" s="378">
        <v>7</v>
      </c>
      <c r="W282" s="378">
        <v>42.71</v>
      </c>
      <c r="X282" s="378">
        <v>0</v>
      </c>
      <c r="Y282" s="416">
        <v>0</v>
      </c>
      <c r="Z282" s="298"/>
      <c r="AA282" s="241">
        <v>361700</v>
      </c>
      <c r="AB282" s="417">
        <v>69.875</v>
      </c>
      <c r="AC282" s="417">
        <v>46.333333333333336</v>
      </c>
      <c r="AD282" s="20">
        <v>113</v>
      </c>
      <c r="AE282" s="20">
        <v>8</v>
      </c>
      <c r="AF282" s="20">
        <v>559</v>
      </c>
      <c r="AG282"/>
      <c r="AH282"/>
      <c r="AI282" s="394"/>
      <c r="AJ282" s="394"/>
      <c r="AK282" s="394"/>
      <c r="AL282" s="2"/>
      <c r="AM282" s="2"/>
      <c r="AN282"/>
      <c r="AO282"/>
      <c r="AP282" s="394"/>
      <c r="AQ282" s="394"/>
      <c r="AR282" s="175"/>
      <c r="AS282" s="2"/>
      <c r="AT282" s="2"/>
      <c r="AU282"/>
      <c r="AV282" s="2"/>
      <c r="AW282" s="2"/>
      <c r="AX282" s="2"/>
      <c r="AY282" s="2"/>
      <c r="AZ282" s="2"/>
      <c r="BA282" s="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</row>
    <row r="283" spans="1:99" s="380" customFormat="1" x14ac:dyDescent="0.3">
      <c r="A283" s="199" t="s">
        <v>1952</v>
      </c>
      <c r="B283" s="199" t="s">
        <v>23</v>
      </c>
      <c r="C283" s="199" t="s">
        <v>1020</v>
      </c>
      <c r="D283" s="441" t="s">
        <v>1020</v>
      </c>
      <c r="E283" s="441" t="s">
        <v>38</v>
      </c>
      <c r="F283" s="441" t="s">
        <v>1020</v>
      </c>
      <c r="G283" s="441" t="s">
        <v>1020</v>
      </c>
      <c r="H283" s="245">
        <v>117300</v>
      </c>
      <c r="I283" s="246" t="s">
        <v>1020</v>
      </c>
      <c r="J283" s="246" t="s">
        <v>1020</v>
      </c>
      <c r="K283" s="442" t="s">
        <v>1020</v>
      </c>
      <c r="L283" s="322" t="s">
        <v>1020</v>
      </c>
      <c r="M283" s="246" t="s">
        <v>1020</v>
      </c>
      <c r="N283" s="246" t="s">
        <v>1020</v>
      </c>
      <c r="O283" s="246" t="s">
        <v>1020</v>
      </c>
      <c r="P283" s="246" t="s">
        <v>1020</v>
      </c>
      <c r="Q283" s="246" t="s">
        <v>1020</v>
      </c>
      <c r="R283" s="443" t="s">
        <v>1020</v>
      </c>
      <c r="S283" s="444" t="s">
        <v>1020</v>
      </c>
      <c r="T283" s="445" t="s">
        <v>1020</v>
      </c>
      <c r="U283" s="444" t="s">
        <v>1020</v>
      </c>
      <c r="V283" s="444" t="s">
        <v>1020</v>
      </c>
      <c r="W283" s="444" t="s">
        <v>1020</v>
      </c>
      <c r="X283" s="444" t="s">
        <v>1020</v>
      </c>
      <c r="Y283" s="446" t="s">
        <v>1020</v>
      </c>
      <c r="Z283" s="246"/>
      <c r="AA283" s="245">
        <v>117300</v>
      </c>
      <c r="AB283" s="442">
        <v>0</v>
      </c>
      <c r="AC283" s="442">
        <v>0</v>
      </c>
      <c r="AD283" s="246">
        <v>22</v>
      </c>
      <c r="AE283" s="246">
        <v>0</v>
      </c>
      <c r="AF283" s="246">
        <v>0</v>
      </c>
      <c r="AG283"/>
      <c r="AH283"/>
      <c r="AI283" s="394"/>
      <c r="AJ283" s="394"/>
      <c r="AK283" s="394"/>
      <c r="AL283" s="2"/>
      <c r="AM283" s="2"/>
      <c r="AN283"/>
      <c r="AO283"/>
      <c r="AP283" s="394"/>
      <c r="AQ283" s="394"/>
      <c r="AR283" s="175"/>
      <c r="AS283" s="2"/>
      <c r="AT283" s="2"/>
      <c r="AU283"/>
      <c r="AV283" s="2"/>
      <c r="AW283" s="2"/>
      <c r="AX283" s="2"/>
      <c r="AY283" s="2"/>
      <c r="AZ283" s="2"/>
      <c r="BA283" s="2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</row>
    <row r="284" spans="1:99" s="380" customFormat="1" x14ac:dyDescent="0.3">
      <c r="A284" s="199" t="s">
        <v>1692</v>
      </c>
      <c r="B284" s="199" t="s">
        <v>20</v>
      </c>
      <c r="C284" s="199" t="s">
        <v>20</v>
      </c>
      <c r="D284" s="441" t="s">
        <v>1998</v>
      </c>
      <c r="E284" s="435" t="s">
        <v>38</v>
      </c>
      <c r="F284" s="441" t="s">
        <v>1972</v>
      </c>
      <c r="G284" s="441" t="s">
        <v>38</v>
      </c>
      <c r="H284" s="245">
        <v>123900</v>
      </c>
      <c r="I284" s="246">
        <v>63</v>
      </c>
      <c r="J284" s="246">
        <v>2</v>
      </c>
      <c r="K284" s="442">
        <v>31.5</v>
      </c>
      <c r="L284" s="322">
        <v>63</v>
      </c>
      <c r="M284" s="246">
        <v>2</v>
      </c>
      <c r="N284" s="246">
        <v>31.5</v>
      </c>
      <c r="O284" s="246">
        <v>0</v>
      </c>
      <c r="P284" s="246">
        <v>0</v>
      </c>
      <c r="Q284" s="246">
        <v>0</v>
      </c>
      <c r="R284" s="443">
        <v>0</v>
      </c>
      <c r="S284" s="444">
        <v>0</v>
      </c>
      <c r="T284" s="445">
        <v>0</v>
      </c>
      <c r="U284" s="444">
        <v>0</v>
      </c>
      <c r="V284" s="444">
        <v>0</v>
      </c>
      <c r="W284" s="444">
        <v>0</v>
      </c>
      <c r="X284" s="444">
        <v>0</v>
      </c>
      <c r="Y284" s="446">
        <v>0</v>
      </c>
      <c r="Z284" s="301"/>
      <c r="AA284" s="245">
        <v>123900</v>
      </c>
      <c r="AB284" s="442">
        <v>0</v>
      </c>
      <c r="AC284" s="442">
        <v>0</v>
      </c>
      <c r="AD284" s="246">
        <v>23</v>
      </c>
      <c r="AE284" s="246">
        <v>0</v>
      </c>
      <c r="AF284" s="246">
        <v>0</v>
      </c>
      <c r="AG284"/>
      <c r="AH284"/>
      <c r="AI284" s="394"/>
      <c r="AJ284" s="394"/>
      <c r="AK284" s="394"/>
      <c r="AL284" s="2"/>
      <c r="AM284" s="2"/>
      <c r="AN284"/>
      <c r="AO284"/>
      <c r="AP284" s="394"/>
      <c r="AQ284" s="394"/>
      <c r="AR284" s="175"/>
      <c r="AS284" s="2"/>
      <c r="AT284" s="2"/>
      <c r="AU284"/>
      <c r="AV284" s="2"/>
      <c r="AW284" s="2"/>
      <c r="AX284" s="2"/>
      <c r="AY284" s="2"/>
      <c r="AZ284" s="2"/>
      <c r="BA284" s="2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</row>
    <row r="285" spans="1:99" s="380" customFormat="1" x14ac:dyDescent="0.3">
      <c r="A285" s="199" t="s">
        <v>1953</v>
      </c>
      <c r="B285" s="199" t="s">
        <v>21</v>
      </c>
      <c r="C285" s="199" t="s">
        <v>1020</v>
      </c>
      <c r="D285" s="441" t="s">
        <v>1020</v>
      </c>
      <c r="E285" s="441" t="s">
        <v>38</v>
      </c>
      <c r="F285" s="441" t="s">
        <v>1020</v>
      </c>
      <c r="G285" s="441" t="s">
        <v>1020</v>
      </c>
      <c r="H285" s="245">
        <v>102400</v>
      </c>
      <c r="I285" s="246" t="s">
        <v>1020</v>
      </c>
      <c r="J285" s="246" t="s">
        <v>1020</v>
      </c>
      <c r="K285" s="442" t="s">
        <v>1020</v>
      </c>
      <c r="L285" s="322" t="s">
        <v>1020</v>
      </c>
      <c r="M285" s="246" t="s">
        <v>1020</v>
      </c>
      <c r="N285" s="246" t="s">
        <v>1020</v>
      </c>
      <c r="O285" s="246" t="s">
        <v>1020</v>
      </c>
      <c r="P285" s="246" t="s">
        <v>1020</v>
      </c>
      <c r="Q285" s="246" t="s">
        <v>1020</v>
      </c>
      <c r="R285" s="443" t="s">
        <v>1020</v>
      </c>
      <c r="S285" s="444" t="s">
        <v>1020</v>
      </c>
      <c r="T285" s="445" t="s">
        <v>1020</v>
      </c>
      <c r="U285" s="444" t="s">
        <v>1020</v>
      </c>
      <c r="V285" s="444" t="s">
        <v>1020</v>
      </c>
      <c r="W285" s="444" t="s">
        <v>1020</v>
      </c>
      <c r="X285" s="444" t="s">
        <v>1020</v>
      </c>
      <c r="Y285" s="446" t="s">
        <v>1020</v>
      </c>
      <c r="Z285" s="301"/>
      <c r="AA285" s="245">
        <v>102400</v>
      </c>
      <c r="AB285" s="442">
        <v>0</v>
      </c>
      <c r="AC285" s="442">
        <v>0</v>
      </c>
      <c r="AD285" s="246">
        <v>19</v>
      </c>
      <c r="AE285" s="246">
        <v>0</v>
      </c>
      <c r="AF285" s="246">
        <v>0</v>
      </c>
      <c r="AG285"/>
      <c r="AH285"/>
      <c r="AI285" s="394"/>
      <c r="AJ285" s="394"/>
      <c r="AK285" s="394"/>
      <c r="AL285" s="2"/>
      <c r="AM285" s="2"/>
      <c r="AN285"/>
      <c r="AO285"/>
      <c r="AP285" s="394"/>
      <c r="AQ285" s="394"/>
      <c r="AR285" s="175"/>
      <c r="AS285" s="2"/>
      <c r="AT285" s="2"/>
      <c r="AU285"/>
      <c r="AV285" s="2"/>
      <c r="AW285" s="2"/>
      <c r="AX285" s="2"/>
      <c r="AY285" s="2"/>
      <c r="AZ285" s="2"/>
      <c r="BA285" s="2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</row>
    <row r="286" spans="1:99" s="380" customFormat="1" x14ac:dyDescent="0.3">
      <c r="A286" s="21" t="s">
        <v>1395</v>
      </c>
      <c r="B286" s="21" t="s">
        <v>17</v>
      </c>
      <c r="C286" s="21" t="s">
        <v>17</v>
      </c>
      <c r="D286" s="299" t="s">
        <v>1998</v>
      </c>
      <c r="E286" s="299" t="s">
        <v>38</v>
      </c>
      <c r="F286" s="299" t="s">
        <v>38</v>
      </c>
      <c r="G286" s="299" t="s">
        <v>1998</v>
      </c>
      <c r="H286" s="241">
        <v>214600</v>
      </c>
      <c r="I286" s="20">
        <v>146</v>
      </c>
      <c r="J286" s="20">
        <v>3</v>
      </c>
      <c r="K286" s="417">
        <v>48.666666666666664</v>
      </c>
      <c r="L286" s="243">
        <v>146</v>
      </c>
      <c r="M286" s="20">
        <v>3</v>
      </c>
      <c r="N286" s="20">
        <v>48.666666666666664</v>
      </c>
      <c r="O286" s="20">
        <v>994</v>
      </c>
      <c r="P286" s="20">
        <v>18</v>
      </c>
      <c r="Q286" s="20">
        <v>55.2</v>
      </c>
      <c r="R286" s="414">
        <v>860</v>
      </c>
      <c r="S286" s="378">
        <v>14</v>
      </c>
      <c r="T286" s="415">
        <v>61.4</v>
      </c>
      <c r="U286" s="378">
        <v>1204</v>
      </c>
      <c r="V286" s="378">
        <v>22</v>
      </c>
      <c r="W286" s="378">
        <v>54.73</v>
      </c>
      <c r="X286" s="378">
        <v>1336</v>
      </c>
      <c r="Y286" s="416">
        <v>22</v>
      </c>
      <c r="Z286" s="298"/>
      <c r="AA286" s="241">
        <v>143700</v>
      </c>
      <c r="AB286" s="417">
        <v>20.8</v>
      </c>
      <c r="AC286" s="417">
        <v>17.666666666666668</v>
      </c>
      <c r="AD286" s="20">
        <v>39</v>
      </c>
      <c r="AE286" s="20">
        <v>5</v>
      </c>
      <c r="AF286" s="20">
        <v>104</v>
      </c>
      <c r="AG286"/>
      <c r="AH286"/>
      <c r="AI286" s="394"/>
      <c r="AJ286" s="394"/>
      <c r="AK286" s="394"/>
      <c r="AL286" s="2"/>
      <c r="AM286" s="2"/>
      <c r="AN286"/>
      <c r="AO286"/>
      <c r="AP286" s="394"/>
      <c r="AQ286" s="394"/>
      <c r="AR286" s="175"/>
      <c r="AS286" s="2"/>
      <c r="AT286" s="2"/>
      <c r="AU286"/>
      <c r="AV286" s="2"/>
      <c r="AW286" s="2"/>
      <c r="AX286" s="2"/>
      <c r="AY286" s="2"/>
      <c r="AZ286" s="2"/>
      <c r="BA286" s="2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</row>
    <row r="287" spans="1:99" s="380" customFormat="1" x14ac:dyDescent="0.3">
      <c r="A287" s="21" t="s">
        <v>1693</v>
      </c>
      <c r="B287" s="21" t="s">
        <v>41</v>
      </c>
      <c r="C287" s="21" t="s">
        <v>41</v>
      </c>
      <c r="D287" s="299" t="s">
        <v>1998</v>
      </c>
      <c r="E287" s="435" t="s">
        <v>1974</v>
      </c>
      <c r="F287" s="299" t="s">
        <v>38</v>
      </c>
      <c r="G287" s="299" t="s">
        <v>38</v>
      </c>
      <c r="H287" s="241">
        <v>262400</v>
      </c>
      <c r="I287" s="20">
        <v>429</v>
      </c>
      <c r="J287" s="20">
        <v>9</v>
      </c>
      <c r="K287" s="417">
        <v>47.666666666666664</v>
      </c>
      <c r="L287" s="243">
        <v>429</v>
      </c>
      <c r="M287" s="20">
        <v>9</v>
      </c>
      <c r="N287" s="20">
        <v>47.666666666666664</v>
      </c>
      <c r="O287" s="20">
        <v>270</v>
      </c>
      <c r="P287" s="20">
        <v>4</v>
      </c>
      <c r="Q287" s="20">
        <v>67.5</v>
      </c>
      <c r="R287" s="414">
        <v>0</v>
      </c>
      <c r="S287" s="378">
        <v>0</v>
      </c>
      <c r="T287" s="415">
        <v>0</v>
      </c>
      <c r="U287" s="378">
        <v>0</v>
      </c>
      <c r="V287" s="378">
        <v>0</v>
      </c>
      <c r="W287" s="378">
        <v>0</v>
      </c>
      <c r="X287" s="378">
        <v>0</v>
      </c>
      <c r="Y287" s="416">
        <v>0</v>
      </c>
      <c r="Z287" s="21"/>
      <c r="AA287" s="241">
        <v>262400</v>
      </c>
      <c r="AB287" s="417">
        <v>92</v>
      </c>
      <c r="AC287" s="417">
        <v>92</v>
      </c>
      <c r="AD287" s="20">
        <v>8</v>
      </c>
      <c r="AE287" s="20">
        <v>1</v>
      </c>
      <c r="AF287" s="20">
        <v>92</v>
      </c>
      <c r="AG287"/>
      <c r="AH287"/>
      <c r="AI287" s="394"/>
      <c r="AJ287" s="394"/>
      <c r="AK287" s="394"/>
      <c r="AL287" s="2"/>
      <c r="AM287" s="2"/>
      <c r="AN287"/>
      <c r="AO287"/>
      <c r="AP287" s="394"/>
      <c r="AQ287" s="394"/>
      <c r="AR287" s="175"/>
      <c r="AS287" s="2"/>
      <c r="AT287" s="2"/>
      <c r="AU287"/>
      <c r="AV287" s="2"/>
      <c r="AW287" s="2"/>
      <c r="AX287" s="2"/>
      <c r="AY287" s="2"/>
      <c r="AZ287" s="2"/>
      <c r="BA287" s="2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</row>
    <row r="288" spans="1:99" s="380" customFormat="1" x14ac:dyDescent="0.3">
      <c r="A288" s="199" t="s">
        <v>1694</v>
      </c>
      <c r="B288" s="199" t="s">
        <v>24</v>
      </c>
      <c r="C288" s="199" t="s">
        <v>24</v>
      </c>
      <c r="D288" s="441" t="s">
        <v>1998</v>
      </c>
      <c r="E288" s="435" t="s">
        <v>1974</v>
      </c>
      <c r="F288" s="441" t="s">
        <v>38</v>
      </c>
      <c r="G288" s="441" t="s">
        <v>38</v>
      </c>
      <c r="H288" s="245">
        <v>123900</v>
      </c>
      <c r="I288" s="246">
        <v>0</v>
      </c>
      <c r="J288" s="246">
        <v>0</v>
      </c>
      <c r="K288" s="442" t="s">
        <v>1020</v>
      </c>
      <c r="L288" s="322">
        <v>0</v>
      </c>
      <c r="M288" s="246">
        <v>0</v>
      </c>
      <c r="N288" s="246">
        <v>0</v>
      </c>
      <c r="O288" s="246">
        <v>0</v>
      </c>
      <c r="P288" s="246">
        <v>0</v>
      </c>
      <c r="Q288" s="246">
        <v>0</v>
      </c>
      <c r="R288" s="443">
        <v>0</v>
      </c>
      <c r="S288" s="444">
        <v>0</v>
      </c>
      <c r="T288" s="445">
        <v>0</v>
      </c>
      <c r="U288" s="444">
        <v>0</v>
      </c>
      <c r="V288" s="444">
        <v>0</v>
      </c>
      <c r="W288" s="444">
        <v>0</v>
      </c>
      <c r="X288" s="444">
        <v>0</v>
      </c>
      <c r="Y288" s="446">
        <v>0</v>
      </c>
      <c r="Z288" s="246"/>
      <c r="AA288" s="245">
        <v>123900</v>
      </c>
      <c r="AB288" s="442">
        <v>11.5</v>
      </c>
      <c r="AC288" s="442">
        <v>11.5</v>
      </c>
      <c r="AD288" s="246">
        <v>47</v>
      </c>
      <c r="AE288" s="246">
        <v>2</v>
      </c>
      <c r="AF288" s="246">
        <v>23</v>
      </c>
      <c r="AG288"/>
      <c r="AH288"/>
      <c r="AI288" s="394"/>
      <c r="AJ288" s="394"/>
      <c r="AK288" s="394"/>
      <c r="AL288" s="2"/>
      <c r="AM288" s="2"/>
      <c r="AN288"/>
      <c r="AO288"/>
      <c r="AP288" s="394"/>
      <c r="AQ288" s="394"/>
      <c r="AR288" s="175"/>
      <c r="AS288" s="2"/>
      <c r="AT288" s="2"/>
      <c r="AU288"/>
      <c r="AV288" s="2"/>
      <c r="AW288" s="2"/>
      <c r="AX288" s="2"/>
      <c r="AY288" s="2"/>
      <c r="AZ288" s="2"/>
      <c r="BA288" s="2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</row>
    <row r="289" spans="1:99" s="380" customFormat="1" x14ac:dyDescent="0.3">
      <c r="A289" s="199" t="s">
        <v>1954</v>
      </c>
      <c r="B289" s="199" t="s">
        <v>22</v>
      </c>
      <c r="C289" s="199" t="s">
        <v>1020</v>
      </c>
      <c r="D289" s="441" t="s">
        <v>1020</v>
      </c>
      <c r="E289" s="441" t="s">
        <v>1974</v>
      </c>
      <c r="F289" s="441" t="s">
        <v>1020</v>
      </c>
      <c r="G289" s="441" t="s">
        <v>1020</v>
      </c>
      <c r="H289" s="245">
        <v>198300</v>
      </c>
      <c r="I289" s="246" t="s">
        <v>1020</v>
      </c>
      <c r="J289" s="246" t="s">
        <v>1020</v>
      </c>
      <c r="K289" s="442" t="s">
        <v>1020</v>
      </c>
      <c r="L289" s="322" t="s">
        <v>1020</v>
      </c>
      <c r="M289" s="246" t="s">
        <v>1020</v>
      </c>
      <c r="N289" s="246" t="s">
        <v>1020</v>
      </c>
      <c r="O289" s="246" t="s">
        <v>1020</v>
      </c>
      <c r="P289" s="246" t="s">
        <v>1020</v>
      </c>
      <c r="Q289" s="246" t="s">
        <v>1020</v>
      </c>
      <c r="R289" s="443" t="s">
        <v>1020</v>
      </c>
      <c r="S289" s="444" t="s">
        <v>1020</v>
      </c>
      <c r="T289" s="445" t="s">
        <v>1020</v>
      </c>
      <c r="U289" s="444" t="s">
        <v>1020</v>
      </c>
      <c r="V289" s="444" t="s">
        <v>1020</v>
      </c>
      <c r="W289" s="444" t="s">
        <v>1020</v>
      </c>
      <c r="X289" s="444" t="s">
        <v>1020</v>
      </c>
      <c r="Y289" s="446" t="s">
        <v>1020</v>
      </c>
      <c r="Z289" s="199"/>
      <c r="AA289" s="245">
        <v>452000</v>
      </c>
      <c r="AB289" s="442">
        <v>103.625</v>
      </c>
      <c r="AC289" s="442">
        <v>90</v>
      </c>
      <c r="AD289" s="246">
        <v>39</v>
      </c>
      <c r="AE289" s="246">
        <v>8</v>
      </c>
      <c r="AF289" s="246">
        <v>829</v>
      </c>
      <c r="AG289"/>
      <c r="AH289"/>
      <c r="AI289" s="394"/>
      <c r="AJ289" s="394"/>
      <c r="AK289" s="394"/>
      <c r="AL289" s="2"/>
      <c r="AM289" s="2"/>
      <c r="AN289"/>
      <c r="AO289"/>
      <c r="AP289" s="394"/>
      <c r="AQ289" s="394"/>
      <c r="AR289" s="175"/>
      <c r="AS289" s="2"/>
      <c r="AT289" s="2"/>
      <c r="AU289"/>
      <c r="AV289" s="2"/>
      <c r="AW289" s="2"/>
      <c r="AX289" s="2"/>
      <c r="AY289" s="2"/>
      <c r="AZ289" s="2"/>
      <c r="BA289" s="2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</row>
    <row r="290" spans="1:99" s="380" customFormat="1" x14ac:dyDescent="0.3">
      <c r="A290" s="199" t="s">
        <v>1695</v>
      </c>
      <c r="B290" s="199" t="s">
        <v>24</v>
      </c>
      <c r="C290" s="199" t="s">
        <v>24</v>
      </c>
      <c r="D290" s="441" t="s">
        <v>1998</v>
      </c>
      <c r="E290" s="435" t="s">
        <v>1972</v>
      </c>
      <c r="F290" s="441" t="s">
        <v>10</v>
      </c>
      <c r="G290" s="441" t="s">
        <v>38</v>
      </c>
      <c r="H290" s="245">
        <v>165700</v>
      </c>
      <c r="I290" s="246">
        <v>43</v>
      </c>
      <c r="J290" s="246">
        <v>1</v>
      </c>
      <c r="K290" s="442">
        <v>43</v>
      </c>
      <c r="L290" s="322">
        <v>43</v>
      </c>
      <c r="M290" s="246">
        <v>1</v>
      </c>
      <c r="N290" s="246">
        <v>43</v>
      </c>
      <c r="O290" s="246">
        <v>0</v>
      </c>
      <c r="P290" s="246">
        <v>0</v>
      </c>
      <c r="Q290" s="246">
        <v>0</v>
      </c>
      <c r="R290" s="443">
        <v>0</v>
      </c>
      <c r="S290" s="444">
        <v>0</v>
      </c>
      <c r="T290" s="445">
        <v>0</v>
      </c>
      <c r="U290" s="444">
        <v>0</v>
      </c>
      <c r="V290" s="444">
        <v>0</v>
      </c>
      <c r="W290" s="444">
        <v>0</v>
      </c>
      <c r="X290" s="444">
        <v>0</v>
      </c>
      <c r="Y290" s="446">
        <v>0</v>
      </c>
      <c r="Z290" s="246"/>
      <c r="AA290" s="245">
        <v>165700</v>
      </c>
      <c r="AB290" s="442">
        <v>11</v>
      </c>
      <c r="AC290" s="442">
        <v>11</v>
      </c>
      <c r="AD290" s="246">
        <v>53</v>
      </c>
      <c r="AE290" s="246">
        <v>1</v>
      </c>
      <c r="AF290" s="246">
        <v>11</v>
      </c>
      <c r="AG290"/>
      <c r="AH290"/>
      <c r="AI290" s="394"/>
      <c r="AJ290" s="394"/>
      <c r="AK290" s="394"/>
      <c r="AL290" s="2"/>
      <c r="AM290" s="2"/>
      <c r="AN290"/>
      <c r="AO290"/>
      <c r="AP290" s="394"/>
      <c r="AQ290" s="394"/>
      <c r="AR290" s="175"/>
      <c r="AS290" s="2"/>
      <c r="AT290" s="2"/>
      <c r="AU290"/>
      <c r="AV290" s="2"/>
      <c r="AW290" s="2"/>
      <c r="AX290" s="2"/>
      <c r="AY290" s="2"/>
      <c r="AZ290" s="2"/>
      <c r="BA290" s="2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</row>
    <row r="291" spans="1:99" s="380" customFormat="1" x14ac:dyDescent="0.3">
      <c r="A291" s="21" t="s">
        <v>1399</v>
      </c>
      <c r="B291" s="437" t="s">
        <v>22</v>
      </c>
      <c r="C291" s="21" t="s">
        <v>20</v>
      </c>
      <c r="D291" s="299" t="s">
        <v>38</v>
      </c>
      <c r="E291" s="299" t="s">
        <v>1972</v>
      </c>
      <c r="F291" s="299" t="s">
        <v>1972</v>
      </c>
      <c r="G291" s="299" t="s">
        <v>1998</v>
      </c>
      <c r="H291" s="241">
        <v>313800</v>
      </c>
      <c r="I291" s="20">
        <v>570</v>
      </c>
      <c r="J291" s="20">
        <v>10</v>
      </c>
      <c r="K291" s="417">
        <v>57</v>
      </c>
      <c r="L291" s="243">
        <v>570</v>
      </c>
      <c r="M291" s="20">
        <v>10</v>
      </c>
      <c r="N291" s="20">
        <v>57</v>
      </c>
      <c r="O291" s="20">
        <v>1629</v>
      </c>
      <c r="P291" s="20">
        <v>21</v>
      </c>
      <c r="Q291" s="20">
        <v>77.599999999999994</v>
      </c>
      <c r="R291" s="414">
        <v>1251</v>
      </c>
      <c r="S291" s="378">
        <v>16</v>
      </c>
      <c r="T291" s="415">
        <v>78.2</v>
      </c>
      <c r="U291" s="378">
        <v>1650</v>
      </c>
      <c r="V291" s="378">
        <v>19</v>
      </c>
      <c r="W291" s="378">
        <v>86.84</v>
      </c>
      <c r="X291" s="378">
        <v>1929</v>
      </c>
      <c r="Y291" s="416">
        <v>21</v>
      </c>
      <c r="Z291" s="20"/>
      <c r="AA291" s="241">
        <v>349000</v>
      </c>
      <c r="AB291" s="417">
        <v>70.375</v>
      </c>
      <c r="AC291" s="417">
        <v>77</v>
      </c>
      <c r="AD291" s="20">
        <v>-14</v>
      </c>
      <c r="AE291" s="20">
        <v>8</v>
      </c>
      <c r="AF291" s="20">
        <v>563</v>
      </c>
      <c r="AG291"/>
      <c r="AH291"/>
      <c r="AI291" s="394"/>
      <c r="AJ291" s="394"/>
      <c r="AK291" s="394"/>
      <c r="AL291" s="2"/>
      <c r="AM291" s="2"/>
      <c r="AN291"/>
      <c r="AO291"/>
      <c r="AP291" s="394"/>
      <c r="AQ291" s="394"/>
      <c r="AR291" s="175"/>
      <c r="AS291" s="2"/>
      <c r="AT291" s="2"/>
      <c r="AU291"/>
      <c r="AV291" s="2"/>
      <c r="AW291" s="2"/>
      <c r="AX291" s="2"/>
      <c r="AY291" s="2"/>
      <c r="AZ291" s="2"/>
      <c r="BA291" s="2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</row>
    <row r="292" spans="1:99" s="380" customFormat="1" x14ac:dyDescent="0.3">
      <c r="A292" s="21" t="s">
        <v>1404</v>
      </c>
      <c r="B292" s="21" t="s">
        <v>26</v>
      </c>
      <c r="C292" s="21" t="s">
        <v>26</v>
      </c>
      <c r="D292" s="299" t="s">
        <v>1998</v>
      </c>
      <c r="E292" s="299" t="s">
        <v>38</v>
      </c>
      <c r="F292" s="299" t="s">
        <v>38</v>
      </c>
      <c r="G292" s="299" t="s">
        <v>1998</v>
      </c>
      <c r="H292" s="241">
        <v>419200</v>
      </c>
      <c r="I292" s="20">
        <v>1599</v>
      </c>
      <c r="J292" s="20">
        <v>21</v>
      </c>
      <c r="K292" s="417">
        <v>76.142857142857139</v>
      </c>
      <c r="L292" s="243">
        <v>1599</v>
      </c>
      <c r="M292" s="20">
        <v>21</v>
      </c>
      <c r="N292" s="20">
        <v>76.142857142857139</v>
      </c>
      <c r="O292" s="20">
        <v>980</v>
      </c>
      <c r="P292" s="20">
        <v>15</v>
      </c>
      <c r="Q292" s="20">
        <v>65.3</v>
      </c>
      <c r="R292" s="414">
        <v>106</v>
      </c>
      <c r="S292" s="378">
        <v>3</v>
      </c>
      <c r="T292" s="415">
        <v>35.299999999999997</v>
      </c>
      <c r="U292" s="378">
        <v>1018</v>
      </c>
      <c r="V292" s="378">
        <v>17</v>
      </c>
      <c r="W292" s="378">
        <v>59.88</v>
      </c>
      <c r="X292" s="378">
        <v>703</v>
      </c>
      <c r="Y292" s="416">
        <v>15</v>
      </c>
      <c r="Z292" s="20"/>
      <c r="AA292" s="241">
        <v>380900</v>
      </c>
      <c r="AB292" s="417">
        <v>69.5</v>
      </c>
      <c r="AC292" s="417">
        <v>75.666666666666671</v>
      </c>
      <c r="AD292" s="20">
        <v>50</v>
      </c>
      <c r="AE292" s="20">
        <v>8</v>
      </c>
      <c r="AF292" s="20">
        <v>556</v>
      </c>
      <c r="AG292"/>
      <c r="AH292"/>
      <c r="AI292" s="394"/>
      <c r="AJ292" s="394"/>
      <c r="AK292" s="394"/>
      <c r="AL292" s="2"/>
      <c r="AM292" s="2"/>
      <c r="AN292"/>
      <c r="AO292"/>
      <c r="AP292" s="394"/>
      <c r="AQ292" s="394"/>
      <c r="AR292" s="175"/>
      <c r="AS292" s="2"/>
      <c r="AT292" s="2"/>
      <c r="AU292"/>
      <c r="AV292" s="2"/>
      <c r="AW292" s="2"/>
      <c r="AX292" s="2"/>
      <c r="AY292" s="2"/>
      <c r="AZ292" s="2"/>
      <c r="BA292" s="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</row>
    <row r="293" spans="1:99" s="380" customFormat="1" x14ac:dyDescent="0.3">
      <c r="A293" s="199" t="s">
        <v>1406</v>
      </c>
      <c r="B293" s="199" t="s">
        <v>18</v>
      </c>
      <c r="C293" s="199" t="s">
        <v>18</v>
      </c>
      <c r="D293" s="441" t="s">
        <v>1998</v>
      </c>
      <c r="E293" s="435" t="s">
        <v>1972</v>
      </c>
      <c r="F293" s="441" t="s">
        <v>38</v>
      </c>
      <c r="G293" s="441" t="s">
        <v>38</v>
      </c>
      <c r="H293" s="245">
        <v>166100</v>
      </c>
      <c r="I293" s="246">
        <v>0</v>
      </c>
      <c r="J293" s="246">
        <v>0</v>
      </c>
      <c r="K293" s="442" t="s">
        <v>1020</v>
      </c>
      <c r="L293" s="322">
        <v>0</v>
      </c>
      <c r="M293" s="246">
        <v>0</v>
      </c>
      <c r="N293" s="246">
        <v>0</v>
      </c>
      <c r="O293" s="246">
        <v>181</v>
      </c>
      <c r="P293" s="246">
        <v>3</v>
      </c>
      <c r="Q293" s="246">
        <v>60.3</v>
      </c>
      <c r="R293" s="443">
        <v>435</v>
      </c>
      <c r="S293" s="444">
        <v>6</v>
      </c>
      <c r="T293" s="445">
        <v>72.5</v>
      </c>
      <c r="U293" s="444">
        <v>0</v>
      </c>
      <c r="V293" s="444">
        <v>0</v>
      </c>
      <c r="W293" s="444">
        <v>0</v>
      </c>
      <c r="X293" s="444">
        <v>28</v>
      </c>
      <c r="Y293" s="446">
        <v>1</v>
      </c>
      <c r="Z293" s="246"/>
      <c r="AA293" s="245">
        <v>216100</v>
      </c>
      <c r="AB293" s="442">
        <v>68</v>
      </c>
      <c r="AC293" s="442">
        <v>68</v>
      </c>
      <c r="AD293" s="246">
        <v>-2</v>
      </c>
      <c r="AE293" s="246">
        <v>3</v>
      </c>
      <c r="AF293" s="246">
        <v>204</v>
      </c>
      <c r="AG293"/>
      <c r="AH293"/>
      <c r="AI293" s="394"/>
      <c r="AJ293" s="394"/>
      <c r="AK293" s="394"/>
      <c r="AL293" s="2"/>
      <c r="AM293" s="2"/>
      <c r="AN293"/>
      <c r="AO293"/>
      <c r="AP293" s="394"/>
      <c r="AQ293" s="394"/>
      <c r="AR293" s="175"/>
      <c r="AS293" s="2"/>
      <c r="AT293" s="2"/>
      <c r="AU293"/>
      <c r="AV293" s="2"/>
      <c r="AW293" s="2"/>
      <c r="AX293" s="2"/>
      <c r="AY293" s="2"/>
      <c r="AZ293" s="2"/>
      <c r="BA293" s="2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</row>
    <row r="294" spans="1:99" s="380" customFormat="1" x14ac:dyDescent="0.3">
      <c r="A294" s="199" t="s">
        <v>1696</v>
      </c>
      <c r="B294" s="199" t="s">
        <v>23</v>
      </c>
      <c r="C294" s="199" t="s">
        <v>23</v>
      </c>
      <c r="D294" s="441" t="s">
        <v>1998</v>
      </c>
      <c r="E294" s="435" t="s">
        <v>1972</v>
      </c>
      <c r="F294" s="441" t="s">
        <v>1971</v>
      </c>
      <c r="G294" s="441" t="s">
        <v>38</v>
      </c>
      <c r="H294" s="245">
        <v>123900</v>
      </c>
      <c r="I294" s="246">
        <v>24</v>
      </c>
      <c r="J294" s="246">
        <v>1</v>
      </c>
      <c r="K294" s="442">
        <v>24</v>
      </c>
      <c r="L294" s="322">
        <v>24</v>
      </c>
      <c r="M294" s="246">
        <v>1</v>
      </c>
      <c r="N294" s="246">
        <v>24</v>
      </c>
      <c r="O294" s="246">
        <v>0</v>
      </c>
      <c r="P294" s="246">
        <v>0</v>
      </c>
      <c r="Q294" s="246">
        <v>0</v>
      </c>
      <c r="R294" s="443">
        <v>0</v>
      </c>
      <c r="S294" s="444">
        <v>0</v>
      </c>
      <c r="T294" s="445">
        <v>0</v>
      </c>
      <c r="U294" s="444">
        <v>0</v>
      </c>
      <c r="V294" s="444">
        <v>0</v>
      </c>
      <c r="W294" s="444">
        <v>0</v>
      </c>
      <c r="X294" s="444">
        <v>0</v>
      </c>
      <c r="Y294" s="446">
        <v>0</v>
      </c>
      <c r="Z294" s="447"/>
      <c r="AA294" s="245">
        <v>123900</v>
      </c>
      <c r="AB294" s="442">
        <v>0</v>
      </c>
      <c r="AC294" s="442">
        <v>0</v>
      </c>
      <c r="AD294" s="246">
        <v>23</v>
      </c>
      <c r="AE294" s="246">
        <v>0</v>
      </c>
      <c r="AF294" s="246">
        <v>0</v>
      </c>
      <c r="AG294"/>
      <c r="AH294"/>
      <c r="AI294" s="394"/>
      <c r="AJ294" s="394"/>
      <c r="AK294" s="394"/>
      <c r="AL294" s="2"/>
      <c r="AM294" s="2"/>
      <c r="AN294"/>
      <c r="AO294"/>
      <c r="AP294" s="394"/>
      <c r="AQ294" s="394"/>
      <c r="AR294" s="175"/>
      <c r="AS294" s="2"/>
      <c r="AT294" s="2"/>
      <c r="AU294"/>
      <c r="AV294" s="2"/>
      <c r="AW294" s="2"/>
      <c r="AX294" s="2"/>
      <c r="AY294" s="2"/>
      <c r="AZ294" s="2"/>
      <c r="BA294" s="2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</row>
    <row r="295" spans="1:99" s="380" customFormat="1" x14ac:dyDescent="0.3">
      <c r="A295" s="21" t="s">
        <v>1411</v>
      </c>
      <c r="B295" s="21" t="s">
        <v>3</v>
      </c>
      <c r="C295" s="21" t="s">
        <v>3</v>
      </c>
      <c r="D295" s="299" t="s">
        <v>1998</v>
      </c>
      <c r="E295" s="435" t="s">
        <v>1972</v>
      </c>
      <c r="F295" s="299" t="s">
        <v>1972</v>
      </c>
      <c r="G295" s="299" t="s">
        <v>1998</v>
      </c>
      <c r="H295" s="241">
        <v>542700</v>
      </c>
      <c r="I295" s="20">
        <v>1577</v>
      </c>
      <c r="J295" s="20">
        <v>16</v>
      </c>
      <c r="K295" s="417">
        <v>98.5625</v>
      </c>
      <c r="L295" s="243">
        <v>1577</v>
      </c>
      <c r="M295" s="20">
        <v>16</v>
      </c>
      <c r="N295" s="20">
        <v>98.5625</v>
      </c>
      <c r="O295" s="20">
        <v>1911</v>
      </c>
      <c r="P295" s="20">
        <v>22</v>
      </c>
      <c r="Q295" s="20">
        <v>86.9</v>
      </c>
      <c r="R295" s="414">
        <v>1565</v>
      </c>
      <c r="S295" s="378">
        <v>17</v>
      </c>
      <c r="T295" s="415">
        <v>92.1</v>
      </c>
      <c r="U295" s="378">
        <v>1685</v>
      </c>
      <c r="V295" s="378">
        <v>22</v>
      </c>
      <c r="W295" s="378">
        <v>76.59</v>
      </c>
      <c r="X295" s="378">
        <v>0</v>
      </c>
      <c r="Y295" s="416">
        <v>0</v>
      </c>
      <c r="Z295" s="280"/>
      <c r="AA295" s="241">
        <v>497100</v>
      </c>
      <c r="AB295" s="417">
        <v>91</v>
      </c>
      <c r="AC295" s="417">
        <v>93.666666666666671</v>
      </c>
      <c r="AD295" s="20">
        <v>69</v>
      </c>
      <c r="AE295" s="20">
        <v>6</v>
      </c>
      <c r="AF295" s="20">
        <v>546</v>
      </c>
      <c r="AG295"/>
      <c r="AH295"/>
      <c r="AI295" s="394"/>
      <c r="AJ295" s="394"/>
      <c r="AK295" s="394"/>
      <c r="AL295" s="2"/>
      <c r="AM295" s="2"/>
      <c r="AN295"/>
      <c r="AO295"/>
      <c r="AP295" s="394"/>
      <c r="AQ295" s="394"/>
      <c r="AR295" s="175"/>
      <c r="AS295" s="2"/>
      <c r="AT295" s="2"/>
      <c r="AU295"/>
      <c r="AV295" s="2"/>
      <c r="AW295" s="2"/>
      <c r="AX295" s="2"/>
      <c r="AY295" s="2"/>
      <c r="AZ295" s="2"/>
      <c r="BA295" s="2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</row>
    <row r="296" spans="1:99" s="380" customFormat="1" x14ac:dyDescent="0.3">
      <c r="A296" s="199" t="s">
        <v>1566</v>
      </c>
      <c r="B296" s="199" t="s">
        <v>13</v>
      </c>
      <c r="C296" s="199" t="s">
        <v>13</v>
      </c>
      <c r="D296" s="441" t="s">
        <v>1998</v>
      </c>
      <c r="E296" s="435" t="s">
        <v>1973</v>
      </c>
      <c r="F296" s="441" t="s">
        <v>38</v>
      </c>
      <c r="G296" s="441" t="s">
        <v>38</v>
      </c>
      <c r="H296" s="245">
        <v>123900</v>
      </c>
      <c r="I296" s="246">
        <v>0</v>
      </c>
      <c r="J296" s="246">
        <v>0</v>
      </c>
      <c r="K296" s="442" t="s">
        <v>1020</v>
      </c>
      <c r="L296" s="322">
        <v>0</v>
      </c>
      <c r="M296" s="246">
        <v>0</v>
      </c>
      <c r="N296" s="246">
        <v>0</v>
      </c>
      <c r="O296" s="246">
        <v>0</v>
      </c>
      <c r="P296" s="246">
        <v>0</v>
      </c>
      <c r="Q296" s="246">
        <v>0</v>
      </c>
      <c r="R296" s="443">
        <v>0</v>
      </c>
      <c r="S296" s="444">
        <v>0</v>
      </c>
      <c r="T296" s="445">
        <v>0</v>
      </c>
      <c r="U296" s="444">
        <v>0</v>
      </c>
      <c r="V296" s="444">
        <v>0</v>
      </c>
      <c r="W296" s="444">
        <v>0</v>
      </c>
      <c r="X296" s="444">
        <v>0</v>
      </c>
      <c r="Y296" s="446">
        <v>0</v>
      </c>
      <c r="Z296" s="199"/>
      <c r="AA296" s="245">
        <v>123900</v>
      </c>
      <c r="AB296" s="442">
        <v>0</v>
      </c>
      <c r="AC296" s="442">
        <v>0</v>
      </c>
      <c r="AD296" s="246">
        <v>23</v>
      </c>
      <c r="AE296" s="246">
        <v>0</v>
      </c>
      <c r="AF296" s="246">
        <v>0</v>
      </c>
      <c r="AG296"/>
      <c r="AH296"/>
      <c r="AI296" s="394"/>
      <c r="AJ296" s="394"/>
      <c r="AK296" s="394"/>
      <c r="AL296" s="2"/>
      <c r="AM296" s="2"/>
      <c r="AN296"/>
      <c r="AO296"/>
      <c r="AP296" s="394"/>
      <c r="AQ296" s="394"/>
      <c r="AR296" s="175"/>
      <c r="AS296" s="2"/>
      <c r="AT296" s="2"/>
      <c r="AU296"/>
      <c r="AV296" s="2"/>
      <c r="AW296" s="2"/>
      <c r="AX296" s="2"/>
      <c r="AY296" s="2"/>
      <c r="AZ296" s="2"/>
      <c r="BA296" s="2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</row>
    <row r="297" spans="1:99" s="380" customFormat="1" x14ac:dyDescent="0.3">
      <c r="A297" s="21" t="s">
        <v>1414</v>
      </c>
      <c r="B297" s="21" t="s">
        <v>18</v>
      </c>
      <c r="C297" s="21" t="s">
        <v>18</v>
      </c>
      <c r="D297" s="299" t="s">
        <v>1998</v>
      </c>
      <c r="E297" s="299" t="s">
        <v>1972</v>
      </c>
      <c r="F297" s="299" t="s">
        <v>1972</v>
      </c>
      <c r="G297" s="299" t="s">
        <v>1998</v>
      </c>
      <c r="H297" s="241">
        <v>436300</v>
      </c>
      <c r="I297" s="20">
        <v>1664</v>
      </c>
      <c r="J297" s="20">
        <v>21</v>
      </c>
      <c r="K297" s="417">
        <v>79.238095238095241</v>
      </c>
      <c r="L297" s="243">
        <v>1664</v>
      </c>
      <c r="M297" s="20">
        <v>21</v>
      </c>
      <c r="N297" s="20">
        <v>79.238095238095241</v>
      </c>
      <c r="O297" s="20">
        <v>1877</v>
      </c>
      <c r="P297" s="20">
        <v>21</v>
      </c>
      <c r="Q297" s="20">
        <v>89.4</v>
      </c>
      <c r="R297" s="414">
        <v>740</v>
      </c>
      <c r="S297" s="378">
        <v>10</v>
      </c>
      <c r="T297" s="415">
        <v>74</v>
      </c>
      <c r="U297" s="378">
        <v>1577</v>
      </c>
      <c r="V297" s="378">
        <v>19</v>
      </c>
      <c r="W297" s="378">
        <v>83</v>
      </c>
      <c r="X297" s="378">
        <v>1828</v>
      </c>
      <c r="Y297" s="416">
        <v>22</v>
      </c>
      <c r="Z297" s="20"/>
      <c r="AA297" s="241">
        <v>415500</v>
      </c>
      <c r="AB297" s="417">
        <v>85.375</v>
      </c>
      <c r="AC297" s="417">
        <v>73.333333333333329</v>
      </c>
      <c r="AD297" s="20">
        <v>67</v>
      </c>
      <c r="AE297" s="20">
        <v>8</v>
      </c>
      <c r="AF297" s="20">
        <v>683</v>
      </c>
      <c r="AG297"/>
      <c r="AH297"/>
      <c r="AI297" s="394"/>
      <c r="AJ297" s="394"/>
      <c r="AK297" s="394"/>
      <c r="AL297" s="2"/>
      <c r="AM297" s="2"/>
      <c r="AN297"/>
      <c r="AO297"/>
      <c r="AP297" s="394"/>
      <c r="AQ297" s="394"/>
      <c r="AR297" s="175"/>
      <c r="AS297" s="2"/>
      <c r="AT297" s="2"/>
      <c r="AU297"/>
      <c r="AV297" s="2"/>
      <c r="AW297" s="2"/>
      <c r="AX297" s="2"/>
      <c r="AY297" s="2"/>
      <c r="AZ297" s="2"/>
      <c r="BA297" s="2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</row>
    <row r="298" spans="1:99" s="380" customFormat="1" x14ac:dyDescent="0.3">
      <c r="A298" s="21" t="s">
        <v>1567</v>
      </c>
      <c r="B298" s="21" t="s">
        <v>15</v>
      </c>
      <c r="C298" s="21" t="s">
        <v>15</v>
      </c>
      <c r="D298" s="299" t="s">
        <v>1998</v>
      </c>
      <c r="E298" s="299" t="s">
        <v>38</v>
      </c>
      <c r="F298" s="299" t="s">
        <v>38</v>
      </c>
      <c r="G298" s="299" t="s">
        <v>1998</v>
      </c>
      <c r="H298" s="241">
        <v>278700</v>
      </c>
      <c r="I298" s="20">
        <v>405</v>
      </c>
      <c r="J298" s="20">
        <v>8</v>
      </c>
      <c r="K298" s="417">
        <v>50.625</v>
      </c>
      <c r="L298" s="243">
        <v>405</v>
      </c>
      <c r="M298" s="20">
        <v>8</v>
      </c>
      <c r="N298" s="20">
        <v>50.625</v>
      </c>
      <c r="O298" s="20">
        <v>1535</v>
      </c>
      <c r="P298" s="20">
        <v>19</v>
      </c>
      <c r="Q298" s="20">
        <v>80.8</v>
      </c>
      <c r="R298" s="414">
        <v>1166</v>
      </c>
      <c r="S298" s="378">
        <v>17</v>
      </c>
      <c r="T298" s="415">
        <v>68.599999999999994</v>
      </c>
      <c r="U298" s="378">
        <v>254</v>
      </c>
      <c r="V298" s="378">
        <v>3</v>
      </c>
      <c r="W298" s="378">
        <v>84.67</v>
      </c>
      <c r="X298" s="378">
        <v>0</v>
      </c>
      <c r="Y298" s="416">
        <v>0</v>
      </c>
      <c r="Z298" s="20"/>
      <c r="AA298" s="241">
        <v>290500</v>
      </c>
      <c r="AB298" s="417">
        <v>61.666666666666664</v>
      </c>
      <c r="AC298" s="417">
        <v>61.666666666666664</v>
      </c>
      <c r="AD298" s="20">
        <v>74</v>
      </c>
      <c r="AE298" s="20">
        <v>3</v>
      </c>
      <c r="AF298" s="20">
        <v>185</v>
      </c>
      <c r="AG298"/>
      <c r="AH298"/>
      <c r="AI298" s="394"/>
      <c r="AJ298" s="394"/>
      <c r="AK298" s="394"/>
      <c r="AL298" s="2"/>
      <c r="AM298" s="2"/>
      <c r="AN298"/>
      <c r="AO298"/>
      <c r="AP298" s="394"/>
      <c r="AQ298" s="394"/>
      <c r="AR298" s="175"/>
      <c r="AS298" s="2"/>
      <c r="AT298" s="2"/>
      <c r="AU298"/>
      <c r="AV298" s="2"/>
      <c r="AW298" s="2"/>
      <c r="AX298" s="2"/>
      <c r="AY298" s="2"/>
      <c r="AZ298" s="2"/>
      <c r="BA298" s="2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</row>
    <row r="299" spans="1:99" s="380" customFormat="1" x14ac:dyDescent="0.3">
      <c r="A299" s="21" t="s">
        <v>1417</v>
      </c>
      <c r="B299" s="21" t="s">
        <v>2</v>
      </c>
      <c r="C299" s="21" t="s">
        <v>2</v>
      </c>
      <c r="D299" s="299" t="s">
        <v>1998</v>
      </c>
      <c r="E299" s="299" t="s">
        <v>1973</v>
      </c>
      <c r="F299" s="299" t="s">
        <v>1973</v>
      </c>
      <c r="G299" s="299" t="s">
        <v>1998</v>
      </c>
      <c r="H299" s="241">
        <v>297300</v>
      </c>
      <c r="I299" s="20">
        <v>702</v>
      </c>
      <c r="J299" s="20">
        <v>13</v>
      </c>
      <c r="K299" s="417">
        <v>54</v>
      </c>
      <c r="L299" s="243">
        <v>702</v>
      </c>
      <c r="M299" s="20">
        <v>13</v>
      </c>
      <c r="N299" s="20">
        <v>54</v>
      </c>
      <c r="O299" s="20">
        <v>0</v>
      </c>
      <c r="P299" s="20">
        <v>0</v>
      </c>
      <c r="Q299" s="20">
        <v>0</v>
      </c>
      <c r="R299" s="414">
        <v>1050</v>
      </c>
      <c r="S299" s="378">
        <v>14</v>
      </c>
      <c r="T299" s="415">
        <v>75</v>
      </c>
      <c r="U299" s="378">
        <v>833</v>
      </c>
      <c r="V299" s="378">
        <v>11</v>
      </c>
      <c r="W299" s="378">
        <v>75.73</v>
      </c>
      <c r="X299" s="378">
        <v>860</v>
      </c>
      <c r="Y299" s="416">
        <v>15</v>
      </c>
      <c r="Z299" s="298"/>
      <c r="AA299" s="241">
        <v>297300</v>
      </c>
      <c r="AB299" s="417">
        <v>85</v>
      </c>
      <c r="AC299" s="417">
        <v>85</v>
      </c>
      <c r="AD299" s="20">
        <v>29</v>
      </c>
      <c r="AE299" s="20">
        <v>1</v>
      </c>
      <c r="AF299" s="20">
        <v>85</v>
      </c>
      <c r="AG299"/>
      <c r="AH299"/>
      <c r="AI299" s="394"/>
      <c r="AJ299" s="394"/>
      <c r="AK299" s="394"/>
      <c r="AL299" s="2"/>
      <c r="AM299" s="2"/>
      <c r="AN299"/>
      <c r="AO299"/>
      <c r="AP299" s="394"/>
      <c r="AQ299" s="394"/>
      <c r="AR299" s="175"/>
      <c r="AS299" s="2"/>
      <c r="AT299" s="2"/>
      <c r="AU299"/>
      <c r="AV299" s="2"/>
      <c r="AW299" s="2"/>
      <c r="AX299" s="2"/>
      <c r="AY299" s="2"/>
      <c r="AZ299" s="2"/>
      <c r="BA299" s="2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</row>
    <row r="300" spans="1:99" s="380" customFormat="1" x14ac:dyDescent="0.3">
      <c r="A300" s="21" t="s">
        <v>1697</v>
      </c>
      <c r="B300" s="21" t="s">
        <v>12</v>
      </c>
      <c r="C300" s="21" t="s">
        <v>12</v>
      </c>
      <c r="D300" s="299" t="s">
        <v>1998</v>
      </c>
      <c r="E300" s="435" t="s">
        <v>1972</v>
      </c>
      <c r="F300" s="299" t="s">
        <v>10</v>
      </c>
      <c r="G300" s="299" t="s">
        <v>38</v>
      </c>
      <c r="H300" s="241">
        <v>347900</v>
      </c>
      <c r="I300" s="20">
        <v>1011</v>
      </c>
      <c r="J300" s="20">
        <v>16</v>
      </c>
      <c r="K300" s="417">
        <v>63.1875</v>
      </c>
      <c r="L300" s="243">
        <v>1011</v>
      </c>
      <c r="M300" s="20">
        <v>16</v>
      </c>
      <c r="N300" s="20">
        <v>63.1875</v>
      </c>
      <c r="O300" s="20">
        <v>0</v>
      </c>
      <c r="P300" s="20">
        <v>0</v>
      </c>
      <c r="Q300" s="20">
        <v>0</v>
      </c>
      <c r="R300" s="414">
        <v>0</v>
      </c>
      <c r="S300" s="378">
        <v>0</v>
      </c>
      <c r="T300" s="415">
        <v>0</v>
      </c>
      <c r="U300" s="378">
        <v>0</v>
      </c>
      <c r="V300" s="378">
        <v>0</v>
      </c>
      <c r="W300" s="378">
        <v>0</v>
      </c>
      <c r="X300" s="378">
        <v>0</v>
      </c>
      <c r="Y300" s="416">
        <v>0</v>
      </c>
      <c r="Z300" s="280"/>
      <c r="AA300" s="241">
        <v>404100</v>
      </c>
      <c r="AB300" s="417">
        <v>76.25</v>
      </c>
      <c r="AC300" s="417">
        <v>99.666666666666671</v>
      </c>
      <c r="AD300" s="20">
        <v>46</v>
      </c>
      <c r="AE300" s="20">
        <v>8</v>
      </c>
      <c r="AF300" s="20">
        <v>610</v>
      </c>
      <c r="AG300"/>
      <c r="AH300"/>
      <c r="AI300" s="394"/>
      <c r="AJ300" s="394"/>
      <c r="AK300" s="394"/>
      <c r="AL300" s="2"/>
      <c r="AM300" s="2"/>
      <c r="AN300"/>
      <c r="AO300"/>
      <c r="AP300" s="394"/>
      <c r="AQ300" s="394"/>
      <c r="AR300" s="175"/>
      <c r="AS300" s="2"/>
      <c r="AT300" s="2"/>
      <c r="AU300"/>
      <c r="AV300" s="2"/>
      <c r="AW300" s="2"/>
      <c r="AX300" s="2"/>
      <c r="AY300" s="2"/>
      <c r="AZ300" s="2"/>
      <c r="BA300" s="2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</row>
    <row r="301" spans="1:99" s="380" customFormat="1" x14ac:dyDescent="0.3">
      <c r="A301" s="21" t="s">
        <v>1698</v>
      </c>
      <c r="B301" s="21" t="s">
        <v>2</v>
      </c>
      <c r="C301" s="21" t="s">
        <v>2</v>
      </c>
      <c r="D301" s="299" t="s">
        <v>1998</v>
      </c>
      <c r="E301" s="435" t="s">
        <v>1972</v>
      </c>
      <c r="F301" s="299" t="s">
        <v>10</v>
      </c>
      <c r="G301" s="299" t="s">
        <v>38</v>
      </c>
      <c r="H301" s="241">
        <v>323700</v>
      </c>
      <c r="I301" s="20">
        <v>392</v>
      </c>
      <c r="J301" s="20">
        <v>6</v>
      </c>
      <c r="K301" s="417">
        <v>65.333333333333329</v>
      </c>
      <c r="L301" s="243">
        <v>392</v>
      </c>
      <c r="M301" s="20">
        <v>6</v>
      </c>
      <c r="N301" s="20">
        <v>65.333333333333329</v>
      </c>
      <c r="O301" s="20">
        <v>0</v>
      </c>
      <c r="P301" s="20">
        <v>0</v>
      </c>
      <c r="Q301" s="20">
        <v>0</v>
      </c>
      <c r="R301" s="414">
        <v>0</v>
      </c>
      <c r="S301" s="378">
        <v>0</v>
      </c>
      <c r="T301" s="415">
        <v>0</v>
      </c>
      <c r="U301" s="378">
        <v>0</v>
      </c>
      <c r="V301" s="378">
        <v>0</v>
      </c>
      <c r="W301" s="378">
        <v>0</v>
      </c>
      <c r="X301" s="378">
        <v>0</v>
      </c>
      <c r="Y301" s="416">
        <v>0</v>
      </c>
      <c r="Z301" s="298"/>
      <c r="AA301" s="241">
        <v>280800</v>
      </c>
      <c r="AB301" s="417">
        <v>30</v>
      </c>
      <c r="AC301" s="417">
        <v>30</v>
      </c>
      <c r="AD301" s="20">
        <v>115</v>
      </c>
      <c r="AE301" s="20">
        <v>3</v>
      </c>
      <c r="AF301" s="20">
        <v>90</v>
      </c>
      <c r="AG301"/>
      <c r="AH301"/>
      <c r="AI301" s="394"/>
      <c r="AJ301" s="394"/>
      <c r="AK301" s="394"/>
      <c r="AL301" s="2"/>
      <c r="AM301" s="2"/>
      <c r="AN301"/>
      <c r="AO301"/>
      <c r="AP301" s="394"/>
      <c r="AQ301" s="394"/>
      <c r="AR301" s="175"/>
      <c r="AS301" s="2"/>
      <c r="AT301" s="2"/>
      <c r="AU301"/>
      <c r="AV301" s="2"/>
      <c r="AW301" s="2"/>
      <c r="AX301" s="2"/>
      <c r="AY301" s="2"/>
      <c r="AZ301" s="2"/>
      <c r="BA301" s="2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</row>
    <row r="302" spans="1:99" s="380" customFormat="1" x14ac:dyDescent="0.3">
      <c r="A302" s="21" t="s">
        <v>1418</v>
      </c>
      <c r="B302" s="21" t="s">
        <v>21</v>
      </c>
      <c r="C302" s="21" t="s">
        <v>21</v>
      </c>
      <c r="D302" s="299" t="s">
        <v>1998</v>
      </c>
      <c r="E302" s="299" t="s">
        <v>38</v>
      </c>
      <c r="F302" s="299" t="s">
        <v>38</v>
      </c>
      <c r="G302" s="299" t="s">
        <v>1998</v>
      </c>
      <c r="H302" s="241">
        <v>308600</v>
      </c>
      <c r="I302" s="20">
        <v>1233</v>
      </c>
      <c r="J302" s="20">
        <v>22</v>
      </c>
      <c r="K302" s="417">
        <v>56.045454545454547</v>
      </c>
      <c r="L302" s="243">
        <v>1233</v>
      </c>
      <c r="M302" s="20">
        <v>22</v>
      </c>
      <c r="N302" s="20">
        <v>56.045454545454547</v>
      </c>
      <c r="O302" s="20">
        <v>1300</v>
      </c>
      <c r="P302" s="20">
        <v>22</v>
      </c>
      <c r="Q302" s="20">
        <v>59.1</v>
      </c>
      <c r="R302" s="414">
        <v>444</v>
      </c>
      <c r="S302" s="378">
        <v>8</v>
      </c>
      <c r="T302" s="415">
        <v>55.5</v>
      </c>
      <c r="U302" s="378">
        <v>345</v>
      </c>
      <c r="V302" s="378">
        <v>8</v>
      </c>
      <c r="W302" s="378">
        <v>43.13</v>
      </c>
      <c r="X302" s="378">
        <v>0</v>
      </c>
      <c r="Y302" s="416">
        <v>0</v>
      </c>
      <c r="Z302" s="298"/>
      <c r="AA302" s="241">
        <v>283500</v>
      </c>
      <c r="AB302" s="417">
        <v>51</v>
      </c>
      <c r="AC302" s="417">
        <v>39.333333333333336</v>
      </c>
      <c r="AD302" s="20">
        <v>100</v>
      </c>
      <c r="AE302" s="20">
        <v>5</v>
      </c>
      <c r="AF302" s="20">
        <v>255</v>
      </c>
      <c r="AG302"/>
      <c r="AH302"/>
      <c r="AI302" s="394"/>
      <c r="AJ302" s="394"/>
      <c r="AK302" s="394"/>
      <c r="AL302" s="2"/>
      <c r="AM302" s="2"/>
      <c r="AN302"/>
      <c r="AO302"/>
      <c r="AP302" s="394"/>
      <c r="AQ302" s="394"/>
      <c r="AR302" s="175"/>
      <c r="AS302" s="2"/>
      <c r="AT302" s="2"/>
      <c r="AU302"/>
      <c r="AV302" s="2"/>
      <c r="AW302" s="2"/>
      <c r="AX302" s="2"/>
      <c r="AY302" s="2"/>
      <c r="AZ302" s="2"/>
      <c r="BA302" s="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</row>
    <row r="303" spans="1:99" s="380" customFormat="1" x14ac:dyDescent="0.3">
      <c r="A303" s="21" t="s">
        <v>1007</v>
      </c>
      <c r="B303" s="21" t="s">
        <v>21</v>
      </c>
      <c r="C303" s="21" t="s">
        <v>21</v>
      </c>
      <c r="D303" s="299" t="s">
        <v>1998</v>
      </c>
      <c r="E303" s="299" t="s">
        <v>1972</v>
      </c>
      <c r="F303" s="299" t="s">
        <v>1972</v>
      </c>
      <c r="G303" s="299" t="s">
        <v>1998</v>
      </c>
      <c r="H303" s="241">
        <v>371500</v>
      </c>
      <c r="I303" s="20">
        <v>1417</v>
      </c>
      <c r="J303" s="20">
        <v>21</v>
      </c>
      <c r="K303" s="417">
        <v>67.476190476190482</v>
      </c>
      <c r="L303" s="243">
        <v>1417</v>
      </c>
      <c r="M303" s="20">
        <v>21</v>
      </c>
      <c r="N303" s="20">
        <v>67.476190476190482</v>
      </c>
      <c r="O303" s="20">
        <v>627</v>
      </c>
      <c r="P303" s="20">
        <v>13</v>
      </c>
      <c r="Q303" s="20">
        <v>48.2</v>
      </c>
      <c r="R303" s="414">
        <v>314</v>
      </c>
      <c r="S303" s="378">
        <v>5</v>
      </c>
      <c r="T303" s="415">
        <v>62.8</v>
      </c>
      <c r="U303" s="378">
        <v>96</v>
      </c>
      <c r="V303" s="378">
        <v>2</v>
      </c>
      <c r="W303" s="378">
        <v>48</v>
      </c>
      <c r="X303" s="378">
        <v>0</v>
      </c>
      <c r="Y303" s="416">
        <v>0</v>
      </c>
      <c r="Z303" s="298"/>
      <c r="AA303" s="241">
        <v>369000</v>
      </c>
      <c r="AB303" s="417">
        <v>65.375</v>
      </c>
      <c r="AC303" s="417">
        <v>91.666666666666671</v>
      </c>
      <c r="AD303" s="20">
        <v>17</v>
      </c>
      <c r="AE303" s="20">
        <v>8</v>
      </c>
      <c r="AF303" s="20">
        <v>523</v>
      </c>
      <c r="AG303"/>
      <c r="AH303"/>
      <c r="AI303" s="394"/>
      <c r="AJ303" s="394"/>
      <c r="AK303" s="394"/>
      <c r="AL303" s="2"/>
      <c r="AM303" s="2"/>
      <c r="AN303"/>
      <c r="AO303"/>
      <c r="AP303" s="394"/>
      <c r="AQ303" s="394"/>
      <c r="AR303" s="175"/>
      <c r="AS303" s="2"/>
      <c r="AT303" s="2"/>
      <c r="AU303"/>
      <c r="AV303" s="2"/>
      <c r="AW303" s="2"/>
      <c r="AX303" s="2"/>
      <c r="AY303" s="2"/>
      <c r="AZ303" s="2"/>
      <c r="BA303" s="2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</row>
    <row r="304" spans="1:99" s="380" customFormat="1" x14ac:dyDescent="0.3">
      <c r="A304" s="199" t="s">
        <v>1568</v>
      </c>
      <c r="B304" s="199" t="s">
        <v>22</v>
      </c>
      <c r="C304" s="199" t="s">
        <v>22</v>
      </c>
      <c r="D304" s="441" t="s">
        <v>1998</v>
      </c>
      <c r="E304" s="441" t="s">
        <v>38</v>
      </c>
      <c r="F304" s="441" t="s">
        <v>38</v>
      </c>
      <c r="G304" s="441" t="s">
        <v>1998</v>
      </c>
      <c r="H304" s="245">
        <v>123900</v>
      </c>
      <c r="I304" s="246">
        <v>123</v>
      </c>
      <c r="J304" s="246">
        <v>5</v>
      </c>
      <c r="K304" s="442">
        <v>24.6</v>
      </c>
      <c r="L304" s="322">
        <v>123</v>
      </c>
      <c r="M304" s="246">
        <v>5</v>
      </c>
      <c r="N304" s="246">
        <v>24.6</v>
      </c>
      <c r="O304" s="246">
        <v>12</v>
      </c>
      <c r="P304" s="246">
        <v>1</v>
      </c>
      <c r="Q304" s="246">
        <v>12</v>
      </c>
      <c r="R304" s="443">
        <v>0</v>
      </c>
      <c r="S304" s="444">
        <v>0</v>
      </c>
      <c r="T304" s="445">
        <v>0</v>
      </c>
      <c r="U304" s="444">
        <v>0</v>
      </c>
      <c r="V304" s="444">
        <v>0</v>
      </c>
      <c r="W304" s="444">
        <v>0</v>
      </c>
      <c r="X304" s="444">
        <v>0</v>
      </c>
      <c r="Y304" s="446">
        <v>0</v>
      </c>
      <c r="Z304" s="301"/>
      <c r="AA304" s="245">
        <v>123900</v>
      </c>
      <c r="AB304" s="442">
        <v>0</v>
      </c>
      <c r="AC304" s="442">
        <v>0</v>
      </c>
      <c r="AD304" s="246">
        <v>23</v>
      </c>
      <c r="AE304" s="246">
        <v>0</v>
      </c>
      <c r="AF304" s="246">
        <v>0</v>
      </c>
      <c r="AG304"/>
      <c r="AH304"/>
      <c r="AI304" s="394"/>
      <c r="AJ304" s="394"/>
      <c r="AK304" s="394"/>
      <c r="AL304" s="2"/>
      <c r="AM304" s="2"/>
      <c r="AN304"/>
      <c r="AO304"/>
      <c r="AP304" s="394"/>
      <c r="AQ304" s="394"/>
      <c r="AR304" s="175"/>
      <c r="AS304" s="2"/>
      <c r="AT304" s="2"/>
      <c r="AU304"/>
      <c r="AV304" s="2"/>
      <c r="AW304" s="2"/>
      <c r="AX304" s="2"/>
      <c r="AY304" s="2"/>
      <c r="AZ304" s="2"/>
      <c r="BA304" s="2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</row>
    <row r="305" spans="1:99" s="380" customFormat="1" x14ac:dyDescent="0.3">
      <c r="A305" s="21" t="s">
        <v>1422</v>
      </c>
      <c r="B305" s="21" t="s">
        <v>18</v>
      </c>
      <c r="C305" s="21" t="s">
        <v>18</v>
      </c>
      <c r="D305" s="299" t="s">
        <v>1998</v>
      </c>
      <c r="E305" s="299" t="s">
        <v>38</v>
      </c>
      <c r="F305" s="299" t="s">
        <v>38</v>
      </c>
      <c r="G305" s="299" t="s">
        <v>1998</v>
      </c>
      <c r="H305" s="241">
        <v>427900</v>
      </c>
      <c r="I305" s="20">
        <v>1710</v>
      </c>
      <c r="J305" s="20">
        <v>22</v>
      </c>
      <c r="K305" s="417">
        <v>77.727272727272734</v>
      </c>
      <c r="L305" s="243">
        <v>1710</v>
      </c>
      <c r="M305" s="20">
        <v>22</v>
      </c>
      <c r="N305" s="20">
        <v>77.727272727272734</v>
      </c>
      <c r="O305" s="20">
        <v>0</v>
      </c>
      <c r="P305" s="20">
        <v>0</v>
      </c>
      <c r="Q305" s="20">
        <v>0</v>
      </c>
      <c r="R305" s="414">
        <v>682</v>
      </c>
      <c r="S305" s="378">
        <v>12</v>
      </c>
      <c r="T305" s="415">
        <v>56.8</v>
      </c>
      <c r="U305" s="378">
        <v>124</v>
      </c>
      <c r="V305" s="378">
        <v>2</v>
      </c>
      <c r="W305" s="378">
        <v>62</v>
      </c>
      <c r="X305" s="378">
        <v>0</v>
      </c>
      <c r="Y305" s="416">
        <v>0</v>
      </c>
      <c r="Z305" s="63"/>
      <c r="AA305" s="241">
        <v>280300</v>
      </c>
      <c r="AB305" s="417">
        <v>40.200000000000003</v>
      </c>
      <c r="AC305" s="417">
        <v>34</v>
      </c>
      <c r="AD305" s="20">
        <v>81</v>
      </c>
      <c r="AE305" s="20">
        <v>5</v>
      </c>
      <c r="AF305" s="20">
        <v>201</v>
      </c>
      <c r="AG305"/>
      <c r="AH305"/>
      <c r="AI305" s="394"/>
      <c r="AJ305" s="394"/>
      <c r="AK305" s="394"/>
      <c r="AL305" s="2"/>
      <c r="AM305" s="2"/>
      <c r="AN305"/>
      <c r="AO305"/>
      <c r="AP305" s="394"/>
      <c r="AQ305" s="394"/>
      <c r="AR305" s="175"/>
      <c r="AS305" s="2"/>
      <c r="AT305" s="2"/>
      <c r="AU305"/>
      <c r="AV305" s="2"/>
      <c r="AW305" s="2"/>
      <c r="AX305" s="2"/>
      <c r="AY305" s="2"/>
      <c r="AZ305" s="2"/>
      <c r="BA305" s="2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</row>
    <row r="306" spans="1:99" s="380" customFormat="1" x14ac:dyDescent="0.3">
      <c r="A306" s="21" t="s">
        <v>1425</v>
      </c>
      <c r="B306" s="21" t="s">
        <v>22</v>
      </c>
      <c r="C306" s="21" t="s">
        <v>22</v>
      </c>
      <c r="D306" s="299" t="s">
        <v>1998</v>
      </c>
      <c r="E306" s="435" t="s">
        <v>38</v>
      </c>
      <c r="F306" s="299" t="s">
        <v>1972</v>
      </c>
      <c r="G306" s="299" t="s">
        <v>38</v>
      </c>
      <c r="H306" s="241">
        <v>377500</v>
      </c>
      <c r="I306" s="20">
        <v>1097</v>
      </c>
      <c r="J306" s="20">
        <v>16</v>
      </c>
      <c r="K306" s="417">
        <v>68.5625</v>
      </c>
      <c r="L306" s="243">
        <v>1097</v>
      </c>
      <c r="M306" s="20">
        <v>16</v>
      </c>
      <c r="N306" s="20">
        <v>68.5625</v>
      </c>
      <c r="O306" s="20">
        <v>1479</v>
      </c>
      <c r="P306" s="20">
        <v>19</v>
      </c>
      <c r="Q306" s="20">
        <v>77.8</v>
      </c>
      <c r="R306" s="414">
        <v>791</v>
      </c>
      <c r="S306" s="378">
        <v>12</v>
      </c>
      <c r="T306" s="415">
        <v>65.900000000000006</v>
      </c>
      <c r="U306" s="378">
        <v>964</v>
      </c>
      <c r="V306" s="378">
        <v>12</v>
      </c>
      <c r="W306" s="378">
        <v>80.33</v>
      </c>
      <c r="X306" s="378">
        <v>1408</v>
      </c>
      <c r="Y306" s="416">
        <v>22</v>
      </c>
      <c r="Z306" s="20"/>
      <c r="AA306" s="241">
        <v>311000</v>
      </c>
      <c r="AB306" s="417">
        <v>51.625</v>
      </c>
      <c r="AC306" s="417">
        <v>47.333333333333336</v>
      </c>
      <c r="AD306" s="20">
        <v>118</v>
      </c>
      <c r="AE306" s="20">
        <v>8</v>
      </c>
      <c r="AF306" s="20">
        <v>413</v>
      </c>
      <c r="AG306"/>
      <c r="AH306"/>
      <c r="AI306" s="394"/>
      <c r="AJ306" s="394"/>
      <c r="AK306" s="394"/>
      <c r="AL306" s="2"/>
      <c r="AM306" s="2"/>
      <c r="AN306"/>
      <c r="AO306"/>
      <c r="AP306" s="394"/>
      <c r="AQ306" s="394"/>
      <c r="AR306" s="175"/>
      <c r="AS306" s="2"/>
      <c r="AT306" s="2"/>
      <c r="AU306"/>
      <c r="AV306" s="2"/>
      <c r="AW306" s="2"/>
      <c r="AX306" s="2"/>
      <c r="AY306" s="2"/>
      <c r="AZ306" s="2"/>
      <c r="BA306" s="2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</row>
    <row r="307" spans="1:99" s="380" customFormat="1" x14ac:dyDescent="0.3">
      <c r="A307" s="199" t="s">
        <v>1570</v>
      </c>
      <c r="B307" s="199" t="s">
        <v>19</v>
      </c>
      <c r="C307" s="199" t="s">
        <v>19</v>
      </c>
      <c r="D307" s="441" t="s">
        <v>1998</v>
      </c>
      <c r="E307" s="435" t="s">
        <v>38</v>
      </c>
      <c r="F307" s="441" t="s">
        <v>1972</v>
      </c>
      <c r="G307" s="441" t="s">
        <v>38</v>
      </c>
      <c r="H307" s="245">
        <v>123900</v>
      </c>
      <c r="I307" s="246">
        <v>27</v>
      </c>
      <c r="J307" s="246">
        <v>1</v>
      </c>
      <c r="K307" s="442">
        <v>27</v>
      </c>
      <c r="L307" s="322">
        <v>27</v>
      </c>
      <c r="M307" s="246">
        <v>1</v>
      </c>
      <c r="N307" s="246">
        <v>27</v>
      </c>
      <c r="O307" s="246">
        <v>125</v>
      </c>
      <c r="P307" s="246">
        <v>3</v>
      </c>
      <c r="Q307" s="246">
        <v>41.7</v>
      </c>
      <c r="R307" s="443">
        <v>0</v>
      </c>
      <c r="S307" s="444">
        <v>0</v>
      </c>
      <c r="T307" s="445">
        <v>0</v>
      </c>
      <c r="U307" s="444">
        <v>0</v>
      </c>
      <c r="V307" s="444">
        <v>0</v>
      </c>
      <c r="W307" s="444">
        <v>0</v>
      </c>
      <c r="X307" s="444">
        <v>0</v>
      </c>
      <c r="Y307" s="446">
        <v>0</v>
      </c>
      <c r="Z307" s="199"/>
      <c r="AA307" s="245">
        <v>113400</v>
      </c>
      <c r="AB307" s="442">
        <v>16</v>
      </c>
      <c r="AC307" s="442">
        <v>16</v>
      </c>
      <c r="AD307" s="246">
        <v>37</v>
      </c>
      <c r="AE307" s="246">
        <v>3</v>
      </c>
      <c r="AF307" s="246">
        <v>48</v>
      </c>
      <c r="AG307"/>
      <c r="AH307"/>
      <c r="AI307" s="394"/>
      <c r="AJ307" s="394"/>
      <c r="AK307" s="394"/>
      <c r="AL307" s="2"/>
      <c r="AM307" s="2"/>
      <c r="AN307"/>
      <c r="AO307"/>
      <c r="AP307" s="394"/>
      <c r="AQ307" s="394"/>
      <c r="AR307" s="175"/>
      <c r="AS307" s="2"/>
      <c r="AT307" s="2"/>
      <c r="AU307"/>
      <c r="AV307" s="2"/>
      <c r="AW307" s="2"/>
      <c r="AX307" s="2"/>
      <c r="AY307" s="2"/>
      <c r="AZ307" s="2"/>
      <c r="BA307" s="2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</row>
    <row r="308" spans="1:99" s="380" customFormat="1" x14ac:dyDescent="0.3">
      <c r="A308" s="21" t="s">
        <v>1428</v>
      </c>
      <c r="B308" s="21" t="s">
        <v>15</v>
      </c>
      <c r="C308" s="21" t="s">
        <v>15</v>
      </c>
      <c r="D308" s="299" t="s">
        <v>1998</v>
      </c>
      <c r="E308" s="299" t="s">
        <v>1972</v>
      </c>
      <c r="F308" s="299" t="s">
        <v>1972</v>
      </c>
      <c r="G308" s="299" t="s">
        <v>1998</v>
      </c>
      <c r="H308" s="241">
        <v>378400</v>
      </c>
      <c r="I308" s="20">
        <v>1031</v>
      </c>
      <c r="J308" s="20">
        <v>15</v>
      </c>
      <c r="K308" s="417">
        <v>68.733333333333334</v>
      </c>
      <c r="L308" s="243">
        <v>1031</v>
      </c>
      <c r="M308" s="20">
        <v>15</v>
      </c>
      <c r="N308" s="20">
        <v>68.733333333333334</v>
      </c>
      <c r="O308" s="20">
        <v>1676</v>
      </c>
      <c r="P308" s="20">
        <v>18</v>
      </c>
      <c r="Q308" s="20">
        <v>93.1</v>
      </c>
      <c r="R308" s="414">
        <v>526</v>
      </c>
      <c r="S308" s="378">
        <v>10</v>
      </c>
      <c r="T308" s="415">
        <v>52.6</v>
      </c>
      <c r="U308" s="378">
        <v>1275</v>
      </c>
      <c r="V308" s="378">
        <v>18</v>
      </c>
      <c r="W308" s="378">
        <v>70.83</v>
      </c>
      <c r="X308" s="378">
        <v>1414</v>
      </c>
      <c r="Y308" s="416">
        <v>20</v>
      </c>
      <c r="Z308" s="298"/>
      <c r="AA308" s="241">
        <v>425100</v>
      </c>
      <c r="AB308" s="417">
        <v>80.5</v>
      </c>
      <c r="AC308" s="417">
        <v>98.333333333333329</v>
      </c>
      <c r="AD308" s="20">
        <v>12</v>
      </c>
      <c r="AE308" s="20">
        <v>6</v>
      </c>
      <c r="AF308" s="20">
        <v>483</v>
      </c>
      <c r="AG308"/>
      <c r="AH308"/>
      <c r="AI308" s="394"/>
      <c r="AJ308" s="394"/>
      <c r="AK308" s="394"/>
      <c r="AL308" s="2"/>
      <c r="AM308" s="2"/>
      <c r="AN308"/>
      <c r="AO308"/>
      <c r="AP308" s="394"/>
      <c r="AQ308" s="394"/>
      <c r="AR308" s="175"/>
      <c r="AS308" s="2"/>
      <c r="AT308" s="2"/>
      <c r="AU308"/>
      <c r="AV308" s="2"/>
      <c r="AW308" s="2"/>
      <c r="AX308" s="2"/>
      <c r="AY308" s="2"/>
      <c r="AZ308" s="2"/>
      <c r="BA308" s="2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</row>
    <row r="309" spans="1:99" s="380" customFormat="1" x14ac:dyDescent="0.3">
      <c r="A309" s="199" t="s">
        <v>1010</v>
      </c>
      <c r="B309" s="199" t="s">
        <v>16</v>
      </c>
      <c r="C309" s="199" t="s">
        <v>16</v>
      </c>
      <c r="D309" s="441" t="s">
        <v>1998</v>
      </c>
      <c r="E309" s="441" t="s">
        <v>38</v>
      </c>
      <c r="F309" s="441" t="s">
        <v>38</v>
      </c>
      <c r="G309" s="441" t="s">
        <v>1998</v>
      </c>
      <c r="H309" s="245">
        <v>123900</v>
      </c>
      <c r="I309" s="246">
        <v>0</v>
      </c>
      <c r="J309" s="246">
        <v>0</v>
      </c>
      <c r="K309" s="442" t="s">
        <v>1020</v>
      </c>
      <c r="L309" s="322">
        <v>0</v>
      </c>
      <c r="M309" s="246">
        <v>0</v>
      </c>
      <c r="N309" s="246">
        <v>0</v>
      </c>
      <c r="O309" s="246">
        <v>24</v>
      </c>
      <c r="P309" s="246">
        <v>1</v>
      </c>
      <c r="Q309" s="246">
        <v>24</v>
      </c>
      <c r="R309" s="443">
        <v>185</v>
      </c>
      <c r="S309" s="444">
        <v>3</v>
      </c>
      <c r="T309" s="445">
        <v>61.7</v>
      </c>
      <c r="U309" s="444">
        <v>0</v>
      </c>
      <c r="V309" s="444">
        <v>0</v>
      </c>
      <c r="W309" s="444">
        <v>0</v>
      </c>
      <c r="X309" s="444">
        <v>0</v>
      </c>
      <c r="Y309" s="446">
        <v>0</v>
      </c>
      <c r="Z309" s="199"/>
      <c r="AA309" s="245">
        <v>148100</v>
      </c>
      <c r="AB309" s="442">
        <v>41.333333333333336</v>
      </c>
      <c r="AC309" s="442">
        <v>41.333333333333336</v>
      </c>
      <c r="AD309" s="246">
        <v>-3</v>
      </c>
      <c r="AE309" s="246">
        <v>3</v>
      </c>
      <c r="AF309" s="246">
        <v>124</v>
      </c>
      <c r="AG309"/>
      <c r="AH309"/>
      <c r="AI309" s="394"/>
      <c r="AJ309" s="394"/>
      <c r="AK309" s="394"/>
      <c r="AL309" s="2"/>
      <c r="AM309" s="2"/>
      <c r="AN309"/>
      <c r="AO309"/>
      <c r="AP309" s="394"/>
      <c r="AQ309" s="394"/>
      <c r="AR309" s="175"/>
      <c r="AS309" s="2"/>
      <c r="AT309" s="2"/>
      <c r="AU309"/>
      <c r="AV309" s="2"/>
      <c r="AW309" s="2"/>
      <c r="AX309" s="2"/>
      <c r="AY309" s="2"/>
      <c r="AZ309" s="2"/>
      <c r="BA309" s="2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</row>
    <row r="310" spans="1:99" s="380" customFormat="1" x14ac:dyDescent="0.3">
      <c r="A310" s="21" t="s">
        <v>1430</v>
      </c>
      <c r="B310" s="21" t="s">
        <v>16</v>
      </c>
      <c r="C310" s="21" t="s">
        <v>16</v>
      </c>
      <c r="D310" s="299" t="s">
        <v>1998</v>
      </c>
      <c r="E310" s="299" t="s">
        <v>38</v>
      </c>
      <c r="F310" s="299" t="s">
        <v>38</v>
      </c>
      <c r="G310" s="299" t="s">
        <v>1998</v>
      </c>
      <c r="H310" s="241">
        <v>430800</v>
      </c>
      <c r="I310" s="20">
        <v>937</v>
      </c>
      <c r="J310" s="20">
        <v>12</v>
      </c>
      <c r="K310" s="417">
        <v>78.083333333333329</v>
      </c>
      <c r="L310" s="243">
        <v>937</v>
      </c>
      <c r="M310" s="20">
        <v>12</v>
      </c>
      <c r="N310" s="20">
        <v>78.083333333333329</v>
      </c>
      <c r="O310" s="20">
        <v>793</v>
      </c>
      <c r="P310" s="20">
        <v>12</v>
      </c>
      <c r="Q310" s="20">
        <v>66.099999999999994</v>
      </c>
      <c r="R310" s="414">
        <v>0</v>
      </c>
      <c r="S310" s="378">
        <v>0</v>
      </c>
      <c r="T310" s="415">
        <v>0</v>
      </c>
      <c r="U310" s="378">
        <v>1170</v>
      </c>
      <c r="V310" s="378">
        <v>18</v>
      </c>
      <c r="W310" s="378">
        <v>65</v>
      </c>
      <c r="X310" s="378">
        <v>149</v>
      </c>
      <c r="Y310" s="416">
        <v>2</v>
      </c>
      <c r="Z310" s="280"/>
      <c r="AA310" s="241">
        <v>309000</v>
      </c>
      <c r="AB310" s="417">
        <v>62.285714285714285</v>
      </c>
      <c r="AC310" s="417">
        <v>45</v>
      </c>
      <c r="AD310" s="20">
        <v>42</v>
      </c>
      <c r="AE310" s="20">
        <v>7</v>
      </c>
      <c r="AF310" s="20">
        <v>436</v>
      </c>
      <c r="AG310"/>
      <c r="AH310"/>
      <c r="AI310" s="394"/>
      <c r="AJ310" s="394"/>
      <c r="AK310" s="394"/>
      <c r="AL310" s="2"/>
      <c r="AM310" s="2"/>
      <c r="AN310"/>
      <c r="AO310"/>
      <c r="AP310" s="394"/>
      <c r="AQ310" s="394"/>
      <c r="AR310" s="175"/>
      <c r="AS310" s="2"/>
      <c r="AT310" s="2"/>
      <c r="AU310"/>
      <c r="AV310" s="2"/>
      <c r="AW310" s="2"/>
      <c r="AX310" s="2"/>
      <c r="AY310" s="2"/>
      <c r="AZ310" s="2"/>
      <c r="BA310" s="2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</row>
    <row r="311" spans="1:99" s="380" customFormat="1" x14ac:dyDescent="0.3">
      <c r="A311" s="21" t="s">
        <v>1571</v>
      </c>
      <c r="B311" s="21" t="s">
        <v>16</v>
      </c>
      <c r="C311" s="21" t="s">
        <v>16</v>
      </c>
      <c r="D311" s="299" t="s">
        <v>1998</v>
      </c>
      <c r="E311" s="299" t="s">
        <v>38</v>
      </c>
      <c r="F311" s="299" t="s">
        <v>38</v>
      </c>
      <c r="G311" s="299" t="s">
        <v>1998</v>
      </c>
      <c r="H311" s="241">
        <v>311300</v>
      </c>
      <c r="I311" s="20">
        <v>735</v>
      </c>
      <c r="J311" s="20">
        <v>13</v>
      </c>
      <c r="K311" s="417">
        <v>56.53846153846154</v>
      </c>
      <c r="L311" s="243">
        <v>735</v>
      </c>
      <c r="M311" s="20">
        <v>13</v>
      </c>
      <c r="N311" s="20">
        <v>56.53846153846154</v>
      </c>
      <c r="O311" s="20">
        <v>1069</v>
      </c>
      <c r="P311" s="20">
        <v>16</v>
      </c>
      <c r="Q311" s="20">
        <v>66.8</v>
      </c>
      <c r="R311" s="414">
        <v>1200</v>
      </c>
      <c r="S311" s="378">
        <v>16</v>
      </c>
      <c r="T311" s="415">
        <v>75</v>
      </c>
      <c r="U311" s="378">
        <v>707</v>
      </c>
      <c r="V311" s="378">
        <v>9</v>
      </c>
      <c r="W311" s="378">
        <v>78.56</v>
      </c>
      <c r="X311" s="378">
        <v>587</v>
      </c>
      <c r="Y311" s="416">
        <v>9</v>
      </c>
      <c r="Z311" s="280"/>
      <c r="AA311" s="241">
        <v>256399.99999999997</v>
      </c>
      <c r="AB311" s="417">
        <v>38.5</v>
      </c>
      <c r="AC311" s="417">
        <v>37.666666666666664</v>
      </c>
      <c r="AD311" s="20">
        <v>62</v>
      </c>
      <c r="AE311" s="20">
        <v>4</v>
      </c>
      <c r="AF311" s="20">
        <v>154</v>
      </c>
      <c r="AG311"/>
      <c r="AH311"/>
      <c r="AI311" s="394"/>
      <c r="AJ311" s="394"/>
      <c r="AK311" s="394"/>
      <c r="AL311" s="2"/>
      <c r="AM311" s="2"/>
      <c r="AN311"/>
      <c r="AO311"/>
      <c r="AP311" s="394"/>
      <c r="AQ311" s="394"/>
      <c r="AR311" s="175"/>
      <c r="AS311" s="2"/>
      <c r="AT311" s="2"/>
      <c r="AU311"/>
      <c r="AV311" s="2"/>
      <c r="AW311" s="2"/>
      <c r="AX311" s="2"/>
      <c r="AY311" s="2"/>
      <c r="AZ311" s="2"/>
      <c r="BA311" s="2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</row>
    <row r="312" spans="1:99" s="380" customFormat="1" x14ac:dyDescent="0.3">
      <c r="A312" s="21" t="s">
        <v>1431</v>
      </c>
      <c r="B312" s="437" t="s">
        <v>2</v>
      </c>
      <c r="C312" s="21" t="s">
        <v>19</v>
      </c>
      <c r="D312" s="299" t="s">
        <v>38</v>
      </c>
      <c r="E312" s="299" t="s">
        <v>1972</v>
      </c>
      <c r="F312" s="299" t="s">
        <v>1972</v>
      </c>
      <c r="G312" s="299" t="s">
        <v>1998</v>
      </c>
      <c r="H312" s="241">
        <v>503100</v>
      </c>
      <c r="I312" s="20">
        <v>1462</v>
      </c>
      <c r="J312" s="20">
        <v>16</v>
      </c>
      <c r="K312" s="417">
        <v>91.375</v>
      </c>
      <c r="L312" s="243">
        <v>1462</v>
      </c>
      <c r="M312" s="20">
        <v>16</v>
      </c>
      <c r="N312" s="20">
        <v>91.375</v>
      </c>
      <c r="O312" s="20">
        <v>2141</v>
      </c>
      <c r="P312" s="20">
        <v>22</v>
      </c>
      <c r="Q312" s="20">
        <v>97.3</v>
      </c>
      <c r="R312" s="414">
        <v>929</v>
      </c>
      <c r="S312" s="378">
        <v>11</v>
      </c>
      <c r="T312" s="415">
        <v>84.5</v>
      </c>
      <c r="U312" s="378">
        <v>2252</v>
      </c>
      <c r="V312" s="378">
        <v>22</v>
      </c>
      <c r="W312" s="378">
        <v>102.36</v>
      </c>
      <c r="X312" s="378">
        <v>1863</v>
      </c>
      <c r="Y312" s="416">
        <v>21</v>
      </c>
      <c r="Z312" s="298"/>
      <c r="AA312" s="241">
        <v>631000</v>
      </c>
      <c r="AB312" s="417">
        <v>117.625</v>
      </c>
      <c r="AC312" s="417">
        <v>134</v>
      </c>
      <c r="AD312" s="20">
        <v>99</v>
      </c>
      <c r="AE312" s="20">
        <v>8</v>
      </c>
      <c r="AF312" s="20">
        <v>941</v>
      </c>
      <c r="AG312"/>
      <c r="AH312"/>
      <c r="AI312" s="394"/>
      <c r="AJ312" s="394"/>
      <c r="AK312" s="394"/>
      <c r="AL312" s="2"/>
      <c r="AM312" s="2"/>
      <c r="AN312"/>
      <c r="AO312"/>
      <c r="AP312" s="394"/>
      <c r="AQ312" s="394"/>
      <c r="AR312" s="175"/>
      <c r="AS312" s="2"/>
      <c r="AT312" s="2"/>
      <c r="AU312"/>
      <c r="AV312" s="2"/>
      <c r="AW312" s="2"/>
      <c r="AX312" s="2"/>
      <c r="AY312" s="2"/>
      <c r="AZ312" s="2"/>
      <c r="BA312" s="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</row>
    <row r="313" spans="1:99" s="380" customFormat="1" x14ac:dyDescent="0.3">
      <c r="A313" s="21" t="s">
        <v>1012</v>
      </c>
      <c r="B313" s="21" t="s">
        <v>22</v>
      </c>
      <c r="C313" s="21" t="s">
        <v>22</v>
      </c>
      <c r="D313" s="299" t="s">
        <v>1998</v>
      </c>
      <c r="E313" s="435" t="s">
        <v>1972</v>
      </c>
      <c r="F313" s="299" t="s">
        <v>1972</v>
      </c>
      <c r="G313" s="299" t="s">
        <v>1998</v>
      </c>
      <c r="H313" s="241">
        <v>335300</v>
      </c>
      <c r="I313" s="20">
        <v>1340</v>
      </c>
      <c r="J313" s="20">
        <v>22</v>
      </c>
      <c r="K313" s="417">
        <v>60.909090909090907</v>
      </c>
      <c r="L313" s="243">
        <v>1340</v>
      </c>
      <c r="M313" s="20">
        <v>22</v>
      </c>
      <c r="N313" s="20">
        <v>60.909090909090907</v>
      </c>
      <c r="O313" s="20">
        <v>948</v>
      </c>
      <c r="P313" s="20">
        <v>18</v>
      </c>
      <c r="Q313" s="20">
        <v>52.7</v>
      </c>
      <c r="R313" s="414">
        <v>529</v>
      </c>
      <c r="S313" s="378">
        <v>9</v>
      </c>
      <c r="T313" s="415">
        <v>58.8</v>
      </c>
      <c r="U313" s="378">
        <v>40</v>
      </c>
      <c r="V313" s="378">
        <v>2</v>
      </c>
      <c r="W313" s="378">
        <v>20</v>
      </c>
      <c r="X313" s="378">
        <v>0</v>
      </c>
      <c r="Y313" s="416">
        <v>0</v>
      </c>
      <c r="Z313" s="298"/>
      <c r="AA313" s="241">
        <v>319700</v>
      </c>
      <c r="AB313" s="417">
        <v>58</v>
      </c>
      <c r="AC313" s="417">
        <v>59.333333333333336</v>
      </c>
      <c r="AD313" s="20">
        <v>78</v>
      </c>
      <c r="AE313" s="20">
        <v>8</v>
      </c>
      <c r="AF313" s="20">
        <v>464</v>
      </c>
      <c r="AG313"/>
      <c r="AH313"/>
      <c r="AI313" s="394"/>
      <c r="AJ313" s="394"/>
      <c r="AK313" s="394"/>
      <c r="AL313" s="2"/>
      <c r="AM313" s="2"/>
      <c r="AN313"/>
      <c r="AO313"/>
      <c r="AP313" s="394"/>
      <c r="AQ313" s="394"/>
      <c r="AR313" s="175"/>
      <c r="AS313" s="2"/>
      <c r="AT313" s="2"/>
      <c r="AU313"/>
      <c r="AV313" s="2"/>
      <c r="AW313" s="2"/>
      <c r="AX313" s="2"/>
      <c r="AY313" s="2"/>
      <c r="AZ313" s="2"/>
      <c r="BA313" s="2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</row>
    <row r="314" spans="1:99" s="380" customFormat="1" x14ac:dyDescent="0.3">
      <c r="A314" s="21" t="s">
        <v>1572</v>
      </c>
      <c r="B314" s="21" t="s">
        <v>12</v>
      </c>
      <c r="C314" s="21" t="s">
        <v>12</v>
      </c>
      <c r="D314" s="299" t="s">
        <v>1998</v>
      </c>
      <c r="E314" s="299" t="s">
        <v>38</v>
      </c>
      <c r="F314" s="299" t="s">
        <v>38</v>
      </c>
      <c r="G314" s="299" t="s">
        <v>1998</v>
      </c>
      <c r="H314" s="241">
        <v>318800</v>
      </c>
      <c r="I314" s="20">
        <v>637</v>
      </c>
      <c r="J314" s="20">
        <v>11</v>
      </c>
      <c r="K314" s="417">
        <v>57.909090909090907</v>
      </c>
      <c r="L314" s="243">
        <v>637</v>
      </c>
      <c r="M314" s="20">
        <v>11</v>
      </c>
      <c r="N314" s="20">
        <v>57.909090909090907</v>
      </c>
      <c r="O314" s="20">
        <v>847</v>
      </c>
      <c r="P314" s="20">
        <v>14</v>
      </c>
      <c r="Q314" s="20">
        <v>60.5</v>
      </c>
      <c r="R314" s="414">
        <v>0</v>
      </c>
      <c r="S314" s="378">
        <v>0</v>
      </c>
      <c r="T314" s="415">
        <v>0</v>
      </c>
      <c r="U314" s="378">
        <v>0</v>
      </c>
      <c r="V314" s="378">
        <v>0</v>
      </c>
      <c r="W314" s="378">
        <v>0</v>
      </c>
      <c r="X314" s="378">
        <v>0</v>
      </c>
      <c r="Y314" s="416">
        <v>0</v>
      </c>
      <c r="Z314" s="20"/>
      <c r="AA314" s="241">
        <v>337300</v>
      </c>
      <c r="AB314" s="417">
        <v>64.428571428571431</v>
      </c>
      <c r="AC314" s="417">
        <v>57.333333333333336</v>
      </c>
      <c r="AD314" s="20">
        <v>70</v>
      </c>
      <c r="AE314" s="20">
        <v>7</v>
      </c>
      <c r="AF314" s="20">
        <v>451</v>
      </c>
      <c r="AG314"/>
      <c r="AH314"/>
      <c r="AI314" s="394"/>
      <c r="AJ314" s="394"/>
      <c r="AK314" s="394"/>
      <c r="AL314" s="2"/>
      <c r="AM314" s="2"/>
      <c r="AN314"/>
      <c r="AO314"/>
      <c r="AP314" s="394"/>
      <c r="AQ314" s="394"/>
      <c r="AR314" s="175"/>
      <c r="AS314" s="2"/>
      <c r="AT314" s="2"/>
      <c r="AU314"/>
      <c r="AV314" s="2"/>
      <c r="AW314" s="2"/>
      <c r="AX314" s="2"/>
      <c r="AY314" s="2"/>
      <c r="AZ314" s="2"/>
      <c r="BA314" s="2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</row>
    <row r="315" spans="1:99" s="380" customFormat="1" x14ac:dyDescent="0.3">
      <c r="A315" s="21" t="s">
        <v>1013</v>
      </c>
      <c r="B315" s="21" t="s">
        <v>22</v>
      </c>
      <c r="C315" s="21" t="s">
        <v>22</v>
      </c>
      <c r="D315" s="299" t="s">
        <v>1998</v>
      </c>
      <c r="E315" s="299" t="s">
        <v>1972</v>
      </c>
      <c r="F315" s="299" t="s">
        <v>1972</v>
      </c>
      <c r="G315" s="299" t="s">
        <v>1998</v>
      </c>
      <c r="H315" s="241">
        <v>295700</v>
      </c>
      <c r="I315" s="20">
        <v>537</v>
      </c>
      <c r="J315" s="20">
        <v>10</v>
      </c>
      <c r="K315" s="417">
        <v>53.7</v>
      </c>
      <c r="L315" s="243">
        <v>537</v>
      </c>
      <c r="M315" s="20">
        <v>10</v>
      </c>
      <c r="N315" s="20">
        <v>53.7</v>
      </c>
      <c r="O315" s="20">
        <v>1772</v>
      </c>
      <c r="P315" s="20">
        <v>21</v>
      </c>
      <c r="Q315" s="20">
        <v>84.4</v>
      </c>
      <c r="R315" s="414">
        <v>324</v>
      </c>
      <c r="S315" s="378">
        <v>6</v>
      </c>
      <c r="T315" s="415">
        <v>54</v>
      </c>
      <c r="U315" s="378">
        <v>1252</v>
      </c>
      <c r="V315" s="378">
        <v>20</v>
      </c>
      <c r="W315" s="378">
        <v>62.6</v>
      </c>
      <c r="X315" s="378">
        <v>0</v>
      </c>
      <c r="Y315" s="416">
        <v>0</v>
      </c>
      <c r="Z315" s="298"/>
      <c r="AA315" s="241">
        <v>295700</v>
      </c>
      <c r="AB315" s="417">
        <v>0</v>
      </c>
      <c r="AC315" s="417">
        <v>0</v>
      </c>
      <c r="AD315" s="20">
        <v>56</v>
      </c>
      <c r="AE315" s="20">
        <v>0</v>
      </c>
      <c r="AF315" s="20">
        <v>0</v>
      </c>
      <c r="AG315"/>
      <c r="AH315"/>
      <c r="AI315" s="394"/>
      <c r="AJ315" s="394"/>
      <c r="AK315" s="394"/>
      <c r="AL315" s="2"/>
      <c r="AM315" s="2"/>
      <c r="AN315"/>
      <c r="AO315"/>
      <c r="AP315" s="394"/>
      <c r="AQ315" s="394"/>
      <c r="AR315" s="175"/>
      <c r="AS315" s="2"/>
      <c r="AT315" s="2"/>
      <c r="AU315"/>
      <c r="AV315" s="2"/>
      <c r="AW315" s="2"/>
      <c r="AX315" s="2"/>
      <c r="AY315" s="2"/>
      <c r="AZ315" s="2"/>
      <c r="BA315" s="2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</row>
    <row r="316" spans="1:99" s="380" customFormat="1" x14ac:dyDescent="0.3">
      <c r="A316" s="199" t="s">
        <v>1573</v>
      </c>
      <c r="B316" s="199" t="s">
        <v>16</v>
      </c>
      <c r="C316" s="199" t="s">
        <v>16</v>
      </c>
      <c r="D316" s="441" t="s">
        <v>1998</v>
      </c>
      <c r="E316" s="441" t="s">
        <v>38</v>
      </c>
      <c r="F316" s="441" t="s">
        <v>38</v>
      </c>
      <c r="G316" s="441" t="s">
        <v>1998</v>
      </c>
      <c r="H316" s="245">
        <v>200400</v>
      </c>
      <c r="I316" s="246">
        <v>182</v>
      </c>
      <c r="J316" s="246">
        <v>4</v>
      </c>
      <c r="K316" s="442">
        <v>45.5</v>
      </c>
      <c r="L316" s="322">
        <v>182</v>
      </c>
      <c r="M316" s="246">
        <v>4</v>
      </c>
      <c r="N316" s="246">
        <v>45.5</v>
      </c>
      <c r="O316" s="246">
        <v>663</v>
      </c>
      <c r="P316" s="246">
        <v>15</v>
      </c>
      <c r="Q316" s="246">
        <v>44.2</v>
      </c>
      <c r="R316" s="443">
        <v>0</v>
      </c>
      <c r="S316" s="444">
        <v>0</v>
      </c>
      <c r="T316" s="445">
        <v>0</v>
      </c>
      <c r="U316" s="444">
        <v>0</v>
      </c>
      <c r="V316" s="444">
        <v>0</v>
      </c>
      <c r="W316" s="444">
        <v>0</v>
      </c>
      <c r="X316" s="444">
        <v>0</v>
      </c>
      <c r="Y316" s="446">
        <v>0</v>
      </c>
      <c r="Z316" s="246"/>
      <c r="AA316" s="245">
        <v>200400</v>
      </c>
      <c r="AB316" s="442">
        <v>31</v>
      </c>
      <c r="AC316" s="442">
        <v>31</v>
      </c>
      <c r="AD316" s="246">
        <v>51</v>
      </c>
      <c r="AE316" s="246">
        <v>2</v>
      </c>
      <c r="AF316" s="246">
        <v>62</v>
      </c>
      <c r="AG316"/>
      <c r="AH316"/>
      <c r="AI316" s="394"/>
      <c r="AJ316" s="394"/>
      <c r="AK316" s="394"/>
      <c r="AL316" s="2"/>
      <c r="AM316" s="2"/>
      <c r="AN316"/>
      <c r="AO316"/>
      <c r="AP316" s="394"/>
      <c r="AQ316" s="394"/>
      <c r="AR316" s="175"/>
      <c r="AS316" s="2"/>
      <c r="AT316" s="2"/>
      <c r="AU316"/>
      <c r="AV316" s="2"/>
      <c r="AW316" s="2"/>
      <c r="AX316" s="2"/>
      <c r="AY316" s="2"/>
      <c r="AZ316" s="2"/>
      <c r="BA316" s="2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</row>
    <row r="317" spans="1:99" s="380" customFormat="1" x14ac:dyDescent="0.3">
      <c r="A317" s="199" t="s">
        <v>1574</v>
      </c>
      <c r="B317" s="199" t="s">
        <v>25</v>
      </c>
      <c r="C317" s="199" t="s">
        <v>25</v>
      </c>
      <c r="D317" s="441" t="s">
        <v>1998</v>
      </c>
      <c r="E317" s="435" t="s">
        <v>1972</v>
      </c>
      <c r="F317" s="441" t="s">
        <v>10</v>
      </c>
      <c r="G317" s="441" t="s">
        <v>38</v>
      </c>
      <c r="H317" s="245">
        <v>175400</v>
      </c>
      <c r="I317" s="246">
        <v>91</v>
      </c>
      <c r="J317" s="246">
        <v>2</v>
      </c>
      <c r="K317" s="442">
        <v>45.5</v>
      </c>
      <c r="L317" s="322">
        <v>91</v>
      </c>
      <c r="M317" s="246">
        <v>2</v>
      </c>
      <c r="N317" s="246">
        <v>45.5</v>
      </c>
      <c r="O317" s="246">
        <v>0</v>
      </c>
      <c r="P317" s="246">
        <v>0</v>
      </c>
      <c r="Q317" s="246">
        <v>0</v>
      </c>
      <c r="R317" s="443">
        <v>0</v>
      </c>
      <c r="S317" s="444">
        <v>0</v>
      </c>
      <c r="T317" s="445">
        <v>0</v>
      </c>
      <c r="U317" s="444">
        <v>0</v>
      </c>
      <c r="V317" s="444">
        <v>0</v>
      </c>
      <c r="W317" s="444">
        <v>0</v>
      </c>
      <c r="X317" s="444">
        <v>0</v>
      </c>
      <c r="Y317" s="446">
        <v>0</v>
      </c>
      <c r="Z317" s="372"/>
      <c r="AA317" s="245">
        <v>175400</v>
      </c>
      <c r="AB317" s="442">
        <v>30.5</v>
      </c>
      <c r="AC317" s="442">
        <v>30.5</v>
      </c>
      <c r="AD317" s="246">
        <v>38</v>
      </c>
      <c r="AE317" s="246">
        <v>2</v>
      </c>
      <c r="AF317" s="246">
        <v>61</v>
      </c>
      <c r="AG317"/>
      <c r="AH317"/>
      <c r="AI317" s="394"/>
      <c r="AJ317" s="394"/>
      <c r="AK317" s="394"/>
      <c r="AL317" s="2"/>
      <c r="AM317" s="2"/>
      <c r="AN317"/>
      <c r="AO317"/>
      <c r="AP317" s="394"/>
      <c r="AQ317" s="394"/>
      <c r="AR317" s="175"/>
      <c r="AS317" s="2"/>
      <c r="AT317" s="2"/>
      <c r="AU317"/>
      <c r="AV317" s="2"/>
      <c r="AW317" s="2"/>
      <c r="AX317" s="2"/>
      <c r="AY317" s="2"/>
      <c r="AZ317" s="2"/>
      <c r="BA317" s="2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</row>
    <row r="318" spans="1:99" s="380" customFormat="1" x14ac:dyDescent="0.3">
      <c r="A318" s="199" t="s">
        <v>1701</v>
      </c>
      <c r="B318" s="199" t="s">
        <v>17</v>
      </c>
      <c r="C318" s="199" t="s">
        <v>17</v>
      </c>
      <c r="D318" s="441" t="s">
        <v>1998</v>
      </c>
      <c r="E318" s="435" t="s">
        <v>1972</v>
      </c>
      <c r="F318" s="441" t="s">
        <v>10</v>
      </c>
      <c r="G318" s="441" t="s">
        <v>38</v>
      </c>
      <c r="H318" s="245">
        <v>123900</v>
      </c>
      <c r="I318" s="246">
        <v>26</v>
      </c>
      <c r="J318" s="246">
        <v>1</v>
      </c>
      <c r="K318" s="442">
        <v>26</v>
      </c>
      <c r="L318" s="322">
        <v>26</v>
      </c>
      <c r="M318" s="246">
        <v>1</v>
      </c>
      <c r="N318" s="246">
        <v>26</v>
      </c>
      <c r="O318" s="246">
        <v>0</v>
      </c>
      <c r="P318" s="246">
        <v>0</v>
      </c>
      <c r="Q318" s="246">
        <v>0</v>
      </c>
      <c r="R318" s="443">
        <v>0</v>
      </c>
      <c r="S318" s="444">
        <v>0</v>
      </c>
      <c r="T318" s="445">
        <v>0</v>
      </c>
      <c r="U318" s="444">
        <v>0</v>
      </c>
      <c r="V318" s="444">
        <v>0</v>
      </c>
      <c r="W318" s="444">
        <v>0</v>
      </c>
      <c r="X318" s="444">
        <v>0</v>
      </c>
      <c r="Y318" s="446">
        <v>0</v>
      </c>
      <c r="Z318" s="372"/>
      <c r="AA318" s="245">
        <v>123900</v>
      </c>
      <c r="AB318" s="442">
        <v>13</v>
      </c>
      <c r="AC318" s="442">
        <v>13</v>
      </c>
      <c r="AD318" s="246">
        <v>34</v>
      </c>
      <c r="AE318" s="246">
        <v>1</v>
      </c>
      <c r="AF318" s="246">
        <v>13</v>
      </c>
      <c r="AG318"/>
      <c r="AH318"/>
      <c r="AI318" s="394"/>
      <c r="AJ318" s="394"/>
      <c r="AK318" s="394"/>
      <c r="AL318" s="2"/>
      <c r="AM318" s="2"/>
      <c r="AN318"/>
      <c r="AO318"/>
      <c r="AP318" s="394"/>
      <c r="AQ318" s="394"/>
      <c r="AR318" s="175"/>
      <c r="AS318" s="2"/>
      <c r="AT318" s="2"/>
      <c r="AU318"/>
      <c r="AV318" s="2"/>
      <c r="AW318" s="2"/>
      <c r="AX318" s="2"/>
      <c r="AY318" s="2"/>
      <c r="AZ318" s="2"/>
      <c r="BA318" s="2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</row>
    <row r="319" spans="1:99" s="380" customFormat="1" x14ac:dyDescent="0.3">
      <c r="A319" s="21" t="s">
        <v>1438</v>
      </c>
      <c r="B319" s="437" t="s">
        <v>22</v>
      </c>
      <c r="C319" s="21" t="s">
        <v>16</v>
      </c>
      <c r="D319" s="299" t="s">
        <v>38</v>
      </c>
      <c r="E319" s="435" t="s">
        <v>1972</v>
      </c>
      <c r="F319" s="299" t="s">
        <v>1971</v>
      </c>
      <c r="G319" s="299" t="s">
        <v>38</v>
      </c>
      <c r="H319" s="241">
        <v>272500</v>
      </c>
      <c r="I319" s="20">
        <v>594</v>
      </c>
      <c r="J319" s="20">
        <v>12</v>
      </c>
      <c r="K319" s="417">
        <v>49.5</v>
      </c>
      <c r="L319" s="243">
        <v>594</v>
      </c>
      <c r="M319" s="20">
        <v>12</v>
      </c>
      <c r="N319" s="20">
        <v>49.5</v>
      </c>
      <c r="O319" s="20">
        <v>950</v>
      </c>
      <c r="P319" s="20">
        <v>16</v>
      </c>
      <c r="Q319" s="20">
        <v>59.4</v>
      </c>
      <c r="R319" s="414">
        <v>518</v>
      </c>
      <c r="S319" s="378">
        <v>8</v>
      </c>
      <c r="T319" s="415">
        <v>64.8</v>
      </c>
      <c r="U319" s="378">
        <v>1614</v>
      </c>
      <c r="V319" s="378">
        <v>22</v>
      </c>
      <c r="W319" s="378">
        <v>73.36</v>
      </c>
      <c r="X319" s="378">
        <v>1027</v>
      </c>
      <c r="Y319" s="416">
        <v>17</v>
      </c>
      <c r="Z319" s="20"/>
      <c r="AA319" s="241">
        <v>290100</v>
      </c>
      <c r="AB319" s="417">
        <v>55.5</v>
      </c>
      <c r="AC319" s="417">
        <v>59.333333333333336</v>
      </c>
      <c r="AD319" s="20">
        <v>42</v>
      </c>
      <c r="AE319" s="20">
        <v>6</v>
      </c>
      <c r="AF319" s="20">
        <v>333</v>
      </c>
      <c r="AG319"/>
      <c r="AH319"/>
      <c r="AI319" s="394"/>
      <c r="AJ319" s="394"/>
      <c r="AK319" s="394"/>
      <c r="AL319" s="2"/>
      <c r="AM319" s="2"/>
      <c r="AN319"/>
      <c r="AO319"/>
      <c r="AP319" s="394"/>
      <c r="AQ319" s="394"/>
      <c r="AR319" s="175"/>
      <c r="AS319" s="2"/>
      <c r="AT319" s="2"/>
      <c r="AU319"/>
      <c r="AV319" s="2"/>
      <c r="AW319" s="2"/>
      <c r="AX319" s="2"/>
      <c r="AY319" s="2"/>
      <c r="AZ319" s="2"/>
      <c r="BA319" s="2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</row>
    <row r="320" spans="1:99" s="380" customFormat="1" x14ac:dyDescent="0.3">
      <c r="A320" s="21" t="s">
        <v>1440</v>
      </c>
      <c r="B320" s="21" t="s">
        <v>22</v>
      </c>
      <c r="C320" s="21" t="s">
        <v>22</v>
      </c>
      <c r="D320" s="299" t="s">
        <v>1998</v>
      </c>
      <c r="E320" s="435" t="s">
        <v>1974</v>
      </c>
      <c r="F320" s="299" t="s">
        <v>1974</v>
      </c>
      <c r="G320" s="299" t="s">
        <v>1998</v>
      </c>
      <c r="H320" s="241">
        <v>264300</v>
      </c>
      <c r="I320" s="20">
        <v>768</v>
      </c>
      <c r="J320" s="20">
        <v>16</v>
      </c>
      <c r="K320" s="417">
        <v>48</v>
      </c>
      <c r="L320" s="243">
        <v>768</v>
      </c>
      <c r="M320" s="20">
        <v>16</v>
      </c>
      <c r="N320" s="20">
        <v>48</v>
      </c>
      <c r="O320" s="20">
        <v>1078</v>
      </c>
      <c r="P320" s="20">
        <v>22</v>
      </c>
      <c r="Q320" s="20">
        <v>49</v>
      </c>
      <c r="R320" s="414">
        <v>0</v>
      </c>
      <c r="S320" s="378">
        <v>0</v>
      </c>
      <c r="T320" s="415">
        <v>0</v>
      </c>
      <c r="U320" s="378">
        <v>1274</v>
      </c>
      <c r="V320" s="378">
        <v>21</v>
      </c>
      <c r="W320" s="378">
        <v>60.67</v>
      </c>
      <c r="X320" s="378">
        <v>1111</v>
      </c>
      <c r="Y320" s="416">
        <v>22</v>
      </c>
      <c r="Z320" s="20"/>
      <c r="AA320" s="241">
        <v>218500</v>
      </c>
      <c r="AB320" s="417">
        <v>42.714285714285715</v>
      </c>
      <c r="AC320" s="417">
        <v>32.333333333333336</v>
      </c>
      <c r="AD320" s="20">
        <v>63</v>
      </c>
      <c r="AE320" s="20">
        <v>7</v>
      </c>
      <c r="AF320" s="20">
        <v>299</v>
      </c>
      <c r="AG320"/>
      <c r="AH320"/>
      <c r="AI320" s="394"/>
      <c r="AJ320" s="394"/>
      <c r="AK320" s="394"/>
      <c r="AL320" s="2"/>
      <c r="AM320" s="2"/>
      <c r="AN320"/>
      <c r="AO320"/>
      <c r="AP320" s="394"/>
      <c r="AQ320" s="394"/>
      <c r="AR320" s="175"/>
      <c r="AS320" s="2"/>
      <c r="AT320" s="2"/>
      <c r="AU320"/>
      <c r="AV320" s="2"/>
      <c r="AW320" s="2"/>
      <c r="AX320" s="2"/>
      <c r="AY320" s="2"/>
      <c r="AZ320" s="2"/>
      <c r="BA320" s="2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</row>
    <row r="321" spans="1:99" s="380" customFormat="1" x14ac:dyDescent="0.3">
      <c r="A321" s="21" t="s">
        <v>1576</v>
      </c>
      <c r="B321" s="21" t="s">
        <v>3</v>
      </c>
      <c r="C321" s="21" t="s">
        <v>3</v>
      </c>
      <c r="D321" s="299" t="s">
        <v>1998</v>
      </c>
      <c r="E321" s="299" t="s">
        <v>38</v>
      </c>
      <c r="F321" s="299" t="s">
        <v>38</v>
      </c>
      <c r="G321" s="299" t="s">
        <v>1998</v>
      </c>
      <c r="H321" s="241">
        <v>261300</v>
      </c>
      <c r="I321" s="20">
        <v>712</v>
      </c>
      <c r="J321" s="20">
        <v>15</v>
      </c>
      <c r="K321" s="417">
        <v>47.466666666666669</v>
      </c>
      <c r="L321" s="243">
        <v>712</v>
      </c>
      <c r="M321" s="20">
        <v>15</v>
      </c>
      <c r="N321" s="20">
        <v>47.466666666666669</v>
      </c>
      <c r="O321" s="20">
        <v>235</v>
      </c>
      <c r="P321" s="20">
        <v>5</v>
      </c>
      <c r="Q321" s="20">
        <v>47</v>
      </c>
      <c r="R321" s="414">
        <v>0</v>
      </c>
      <c r="S321" s="378">
        <v>0</v>
      </c>
      <c r="T321" s="415">
        <v>0</v>
      </c>
      <c r="U321" s="378">
        <v>0</v>
      </c>
      <c r="V321" s="378">
        <v>0</v>
      </c>
      <c r="W321" s="378">
        <v>0</v>
      </c>
      <c r="X321" s="378">
        <v>0</v>
      </c>
      <c r="Y321" s="416">
        <v>0</v>
      </c>
      <c r="Z321" s="280"/>
      <c r="AA321" s="241">
        <v>286700</v>
      </c>
      <c r="AB321" s="417">
        <v>50.125</v>
      </c>
      <c r="AC321" s="417">
        <v>57</v>
      </c>
      <c r="AD321" s="20">
        <v>65</v>
      </c>
      <c r="AE321" s="20">
        <v>8</v>
      </c>
      <c r="AF321" s="20">
        <v>401</v>
      </c>
      <c r="AG321"/>
      <c r="AH321"/>
      <c r="AI321" s="394"/>
      <c r="AJ321" s="394"/>
      <c r="AK321" s="394"/>
      <c r="AL321" s="2"/>
      <c r="AM321" s="2"/>
      <c r="AN321"/>
      <c r="AO321"/>
      <c r="AP321" s="394"/>
      <c r="AQ321" s="394"/>
      <c r="AR321" s="175"/>
      <c r="AS321" s="2"/>
      <c r="AT321" s="2"/>
      <c r="AU321"/>
      <c r="AV321" s="2"/>
      <c r="AW321" s="2"/>
      <c r="AX321" s="2"/>
      <c r="AY321" s="2"/>
      <c r="AZ321" s="2"/>
      <c r="BA321" s="2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</row>
    <row r="322" spans="1:99" s="380" customFormat="1" x14ac:dyDescent="0.3">
      <c r="A322" s="199" t="s">
        <v>1705</v>
      </c>
      <c r="B322" s="199" t="s">
        <v>21</v>
      </c>
      <c r="C322" s="199" t="s">
        <v>21</v>
      </c>
      <c r="D322" s="441" t="s">
        <v>1998</v>
      </c>
      <c r="E322" s="435" t="s">
        <v>38</v>
      </c>
      <c r="F322" s="441" t="s">
        <v>1974</v>
      </c>
      <c r="G322" s="441" t="s">
        <v>38</v>
      </c>
      <c r="H322" s="245">
        <v>123900</v>
      </c>
      <c r="I322" s="246">
        <v>0</v>
      </c>
      <c r="J322" s="246">
        <v>0</v>
      </c>
      <c r="K322" s="442" t="s">
        <v>1020</v>
      </c>
      <c r="L322" s="322">
        <v>0</v>
      </c>
      <c r="M322" s="246">
        <v>0</v>
      </c>
      <c r="N322" s="246">
        <v>0</v>
      </c>
      <c r="O322" s="246">
        <v>0</v>
      </c>
      <c r="P322" s="246">
        <v>0</v>
      </c>
      <c r="Q322" s="246">
        <v>0</v>
      </c>
      <c r="R322" s="443">
        <v>0</v>
      </c>
      <c r="S322" s="444">
        <v>0</v>
      </c>
      <c r="T322" s="445">
        <v>0</v>
      </c>
      <c r="U322" s="444">
        <v>0</v>
      </c>
      <c r="V322" s="444">
        <v>0</v>
      </c>
      <c r="W322" s="444">
        <v>0</v>
      </c>
      <c r="X322" s="444">
        <v>0</v>
      </c>
      <c r="Y322" s="446">
        <v>0</v>
      </c>
      <c r="Z322" s="301"/>
      <c r="AA322" s="245">
        <v>247800</v>
      </c>
      <c r="AB322" s="442">
        <v>59.166666666666664</v>
      </c>
      <c r="AC322" s="442">
        <v>53.666666666666664</v>
      </c>
      <c r="AD322" s="246">
        <v>59</v>
      </c>
      <c r="AE322" s="246">
        <v>6</v>
      </c>
      <c r="AF322" s="246">
        <v>355</v>
      </c>
      <c r="AG322"/>
      <c r="AH322"/>
      <c r="AI322" s="394"/>
      <c r="AJ322" s="394"/>
      <c r="AK322" s="394"/>
      <c r="AL322" s="2"/>
      <c r="AM322" s="2"/>
      <c r="AN322"/>
      <c r="AO322"/>
      <c r="AP322" s="394"/>
      <c r="AQ322" s="394"/>
      <c r="AR322" s="175"/>
      <c r="AS322" s="2"/>
      <c r="AT322" s="2"/>
      <c r="AU322"/>
      <c r="AV322" s="2"/>
      <c r="AW322" s="2"/>
      <c r="AX322" s="2"/>
      <c r="AY322" s="2"/>
      <c r="AZ322" s="2"/>
      <c r="BA322" s="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</row>
    <row r="323" spans="1:99" s="380" customFormat="1" x14ac:dyDescent="0.3">
      <c r="A323" s="21" t="s">
        <v>1014</v>
      </c>
      <c r="B323" s="21" t="s">
        <v>3</v>
      </c>
      <c r="C323" s="21" t="s">
        <v>3</v>
      </c>
      <c r="D323" s="299" t="s">
        <v>1998</v>
      </c>
      <c r="E323" s="299" t="s">
        <v>38</v>
      </c>
      <c r="F323" s="299" t="s">
        <v>38</v>
      </c>
      <c r="G323" s="299" t="s">
        <v>1998</v>
      </c>
      <c r="H323" s="241">
        <v>274100</v>
      </c>
      <c r="I323" s="20">
        <v>448</v>
      </c>
      <c r="J323" s="20">
        <v>9</v>
      </c>
      <c r="K323" s="417">
        <v>49.777777777777779</v>
      </c>
      <c r="L323" s="243">
        <v>448</v>
      </c>
      <c r="M323" s="20">
        <v>9</v>
      </c>
      <c r="N323" s="20">
        <v>49.777777777777779</v>
      </c>
      <c r="O323" s="20">
        <v>337</v>
      </c>
      <c r="P323" s="20">
        <v>7</v>
      </c>
      <c r="Q323" s="20">
        <v>48.1</v>
      </c>
      <c r="R323" s="414">
        <v>623</v>
      </c>
      <c r="S323" s="378">
        <v>12</v>
      </c>
      <c r="T323" s="415">
        <v>51.9</v>
      </c>
      <c r="U323" s="378">
        <v>0</v>
      </c>
      <c r="V323" s="378">
        <v>0</v>
      </c>
      <c r="W323" s="378">
        <v>0</v>
      </c>
      <c r="X323" s="378">
        <v>0</v>
      </c>
      <c r="Y323" s="416">
        <v>0</v>
      </c>
      <c r="Z323" s="20"/>
      <c r="AA323" s="241">
        <v>274100</v>
      </c>
      <c r="AB323" s="417">
        <v>0</v>
      </c>
      <c r="AC323" s="417">
        <v>0</v>
      </c>
      <c r="AD323" s="20">
        <v>52</v>
      </c>
      <c r="AE323" s="20">
        <v>0</v>
      </c>
      <c r="AF323" s="20">
        <v>0</v>
      </c>
      <c r="AG323"/>
      <c r="AH323"/>
      <c r="AI323" s="394"/>
      <c r="AJ323" s="394"/>
      <c r="AK323" s="394"/>
      <c r="AL323" s="2"/>
      <c r="AM323" s="2"/>
      <c r="AN323"/>
      <c r="AO323"/>
      <c r="AP323" s="394"/>
      <c r="AQ323" s="394"/>
      <c r="AR323" s="175"/>
      <c r="AS323" s="2"/>
      <c r="AT323" s="2"/>
      <c r="AU323"/>
      <c r="AV323" s="2"/>
      <c r="AW323" s="2"/>
      <c r="AX323" s="2"/>
      <c r="AY323" s="2"/>
      <c r="AZ323" s="2"/>
      <c r="BA323" s="2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</row>
    <row r="324" spans="1:99" s="380" customFormat="1" x14ac:dyDescent="0.3">
      <c r="A324" s="199" t="s">
        <v>1706</v>
      </c>
      <c r="B324" s="199" t="s">
        <v>23</v>
      </c>
      <c r="C324" s="199" t="s">
        <v>23</v>
      </c>
      <c r="D324" s="441" t="s">
        <v>1998</v>
      </c>
      <c r="E324" s="441" t="s">
        <v>1973</v>
      </c>
      <c r="F324" s="441" t="s">
        <v>1973</v>
      </c>
      <c r="G324" s="441" t="s">
        <v>1998</v>
      </c>
      <c r="H324" s="245">
        <v>123900</v>
      </c>
      <c r="I324" s="246">
        <v>0</v>
      </c>
      <c r="J324" s="246">
        <v>0</v>
      </c>
      <c r="K324" s="442" t="s">
        <v>1020</v>
      </c>
      <c r="L324" s="322">
        <v>0</v>
      </c>
      <c r="M324" s="246">
        <v>0</v>
      </c>
      <c r="N324" s="246">
        <v>0</v>
      </c>
      <c r="O324" s="246">
        <v>0</v>
      </c>
      <c r="P324" s="246">
        <v>0</v>
      </c>
      <c r="Q324" s="246">
        <v>0</v>
      </c>
      <c r="R324" s="443">
        <v>0</v>
      </c>
      <c r="S324" s="444">
        <v>0</v>
      </c>
      <c r="T324" s="445">
        <v>0</v>
      </c>
      <c r="U324" s="444">
        <v>0</v>
      </c>
      <c r="V324" s="444">
        <v>0</v>
      </c>
      <c r="W324" s="444">
        <v>0</v>
      </c>
      <c r="X324" s="444">
        <v>0</v>
      </c>
      <c r="Y324" s="446">
        <v>0</v>
      </c>
      <c r="Z324" s="372"/>
      <c r="AA324" s="245">
        <v>123900</v>
      </c>
      <c r="AB324" s="442">
        <v>0</v>
      </c>
      <c r="AC324" s="442">
        <v>0</v>
      </c>
      <c r="AD324" s="246">
        <v>23</v>
      </c>
      <c r="AE324" s="246">
        <v>0</v>
      </c>
      <c r="AF324" s="246">
        <v>0</v>
      </c>
      <c r="AG324"/>
      <c r="AH324"/>
      <c r="AI324" s="394"/>
      <c r="AJ324" s="394"/>
      <c r="AK324" s="394"/>
      <c r="AL324" s="2"/>
      <c r="AM324" s="2"/>
      <c r="AN324"/>
      <c r="AO324"/>
      <c r="AP324" s="394"/>
      <c r="AQ324" s="394"/>
      <c r="AR324" s="175"/>
      <c r="AS324" s="2"/>
      <c r="AT324" s="2"/>
      <c r="AU324"/>
      <c r="AV324" s="2"/>
      <c r="AW324" s="2"/>
      <c r="AX324" s="2"/>
      <c r="AY324" s="2"/>
      <c r="AZ324" s="2"/>
      <c r="BA324" s="2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</row>
    <row r="325" spans="1:99" s="380" customFormat="1" x14ac:dyDescent="0.3">
      <c r="A325" s="199" t="s">
        <v>1707</v>
      </c>
      <c r="B325" s="199" t="s">
        <v>15</v>
      </c>
      <c r="C325" s="199" t="s">
        <v>15</v>
      </c>
      <c r="D325" s="441" t="s">
        <v>1998</v>
      </c>
      <c r="E325" s="435" t="s">
        <v>38</v>
      </c>
      <c r="F325" s="441" t="s">
        <v>1974</v>
      </c>
      <c r="G325" s="441" t="s">
        <v>38</v>
      </c>
      <c r="H325" s="245">
        <v>123900</v>
      </c>
      <c r="I325" s="246">
        <v>0</v>
      </c>
      <c r="J325" s="246">
        <v>0</v>
      </c>
      <c r="K325" s="442" t="s">
        <v>1020</v>
      </c>
      <c r="L325" s="322">
        <v>0</v>
      </c>
      <c r="M325" s="246">
        <v>0</v>
      </c>
      <c r="N325" s="246">
        <v>0</v>
      </c>
      <c r="O325" s="246">
        <v>0</v>
      </c>
      <c r="P325" s="246">
        <v>0</v>
      </c>
      <c r="Q325" s="246">
        <v>0</v>
      </c>
      <c r="R325" s="443">
        <v>0</v>
      </c>
      <c r="S325" s="444">
        <v>0</v>
      </c>
      <c r="T325" s="445">
        <v>0</v>
      </c>
      <c r="U325" s="444">
        <v>0</v>
      </c>
      <c r="V325" s="444">
        <v>0</v>
      </c>
      <c r="W325" s="444">
        <v>0</v>
      </c>
      <c r="X325" s="444">
        <v>0</v>
      </c>
      <c r="Y325" s="446">
        <v>0</v>
      </c>
      <c r="Z325" s="372"/>
      <c r="AA325" s="245">
        <v>123900</v>
      </c>
      <c r="AB325" s="442">
        <v>0</v>
      </c>
      <c r="AC325" s="442">
        <v>0</v>
      </c>
      <c r="AD325" s="246">
        <v>23</v>
      </c>
      <c r="AE325" s="246">
        <v>0</v>
      </c>
      <c r="AF325" s="246">
        <v>0</v>
      </c>
      <c r="AG325"/>
      <c r="AH325"/>
      <c r="AI325" s="394"/>
      <c r="AJ325" s="394"/>
      <c r="AK325" s="394"/>
      <c r="AL325" s="2"/>
      <c r="AM325" s="2"/>
      <c r="AN325"/>
      <c r="AO325"/>
      <c r="AP325" s="394"/>
      <c r="AQ325" s="394"/>
      <c r="AR325" s="175"/>
      <c r="AS325" s="2"/>
      <c r="AT325" s="2"/>
      <c r="AU325"/>
      <c r="AV325" s="2"/>
      <c r="AW325" s="2"/>
      <c r="AX325" s="2"/>
      <c r="AY325" s="2"/>
      <c r="AZ325" s="2"/>
      <c r="BA325" s="2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</row>
    <row r="326" spans="1:99" s="380" customFormat="1" x14ac:dyDescent="0.3">
      <c r="A326" s="21" t="s">
        <v>1444</v>
      </c>
      <c r="B326" s="21" t="s">
        <v>12</v>
      </c>
      <c r="C326" s="21" t="s">
        <v>12</v>
      </c>
      <c r="D326" s="299" t="s">
        <v>1998</v>
      </c>
      <c r="E326" s="299" t="s">
        <v>38</v>
      </c>
      <c r="F326" s="299" t="s">
        <v>38</v>
      </c>
      <c r="G326" s="299" t="s">
        <v>1998</v>
      </c>
      <c r="H326" s="241">
        <v>499200</v>
      </c>
      <c r="I326" s="20">
        <v>1632</v>
      </c>
      <c r="J326" s="20">
        <v>18</v>
      </c>
      <c r="K326" s="417">
        <v>90.666666666666671</v>
      </c>
      <c r="L326" s="243">
        <v>1632</v>
      </c>
      <c r="M326" s="20">
        <v>18</v>
      </c>
      <c r="N326" s="20">
        <v>90.666666666666671</v>
      </c>
      <c r="O326" s="20">
        <v>1466</v>
      </c>
      <c r="P326" s="20">
        <v>17</v>
      </c>
      <c r="Q326" s="20">
        <v>86.2</v>
      </c>
      <c r="R326" s="414">
        <v>777</v>
      </c>
      <c r="S326" s="378">
        <v>14</v>
      </c>
      <c r="T326" s="415">
        <v>55.5</v>
      </c>
      <c r="U326" s="378">
        <v>1481</v>
      </c>
      <c r="V326" s="378">
        <v>22</v>
      </c>
      <c r="W326" s="378">
        <v>67.319999999999993</v>
      </c>
      <c r="X326" s="378">
        <v>886</v>
      </c>
      <c r="Y326" s="416">
        <v>14</v>
      </c>
      <c r="Z326" s="20"/>
      <c r="AA326" s="241">
        <v>442900</v>
      </c>
      <c r="AB326" s="417">
        <v>73.5</v>
      </c>
      <c r="AC326" s="417">
        <v>71.666666666666671</v>
      </c>
      <c r="AD326" s="20">
        <v>166</v>
      </c>
      <c r="AE326" s="20">
        <v>8</v>
      </c>
      <c r="AF326" s="20">
        <v>588</v>
      </c>
      <c r="AG326"/>
      <c r="AH326"/>
      <c r="AI326" s="394"/>
      <c r="AJ326" s="394"/>
      <c r="AK326" s="394"/>
      <c r="AL326" s="2"/>
      <c r="AM326" s="2"/>
      <c r="AN326"/>
      <c r="AO326"/>
      <c r="AP326" s="394"/>
      <c r="AQ326" s="394"/>
      <c r="AR326" s="175"/>
      <c r="AS326" s="2"/>
      <c r="AT326" s="2"/>
      <c r="AU326"/>
      <c r="AV326" s="2"/>
      <c r="AW326" s="2"/>
      <c r="AX326" s="2"/>
      <c r="AY326" s="2"/>
      <c r="AZ326" s="2"/>
      <c r="BA326" s="2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</row>
    <row r="327" spans="1:99" s="380" customFormat="1" x14ac:dyDescent="0.3">
      <c r="A327" s="21" t="s">
        <v>1446</v>
      </c>
      <c r="B327" s="21" t="s">
        <v>16</v>
      </c>
      <c r="C327" s="21" t="s">
        <v>16</v>
      </c>
      <c r="D327" s="299" t="s">
        <v>1998</v>
      </c>
      <c r="E327" s="299" t="s">
        <v>38</v>
      </c>
      <c r="F327" s="299" t="s">
        <v>38</v>
      </c>
      <c r="G327" s="299" t="s">
        <v>1998</v>
      </c>
      <c r="H327" s="241">
        <v>365700</v>
      </c>
      <c r="I327" s="20">
        <v>1262</v>
      </c>
      <c r="J327" s="20">
        <v>19</v>
      </c>
      <c r="K327" s="417">
        <v>66.421052631578945</v>
      </c>
      <c r="L327" s="243">
        <v>1262</v>
      </c>
      <c r="M327" s="20">
        <v>19</v>
      </c>
      <c r="N327" s="20">
        <v>66.421052631578945</v>
      </c>
      <c r="O327" s="20">
        <v>1027</v>
      </c>
      <c r="P327" s="20">
        <v>16</v>
      </c>
      <c r="Q327" s="20">
        <v>64.2</v>
      </c>
      <c r="R327" s="414">
        <v>1384</v>
      </c>
      <c r="S327" s="378">
        <v>14</v>
      </c>
      <c r="T327" s="415">
        <v>98.9</v>
      </c>
      <c r="U327" s="378">
        <v>2217</v>
      </c>
      <c r="V327" s="378">
        <v>22</v>
      </c>
      <c r="W327" s="378">
        <v>100.77</v>
      </c>
      <c r="X327" s="378">
        <v>1581</v>
      </c>
      <c r="Y327" s="416">
        <v>18</v>
      </c>
      <c r="Z327" s="298"/>
      <c r="AA327" s="241">
        <v>340800</v>
      </c>
      <c r="AB327" s="417">
        <v>63.571428571428569</v>
      </c>
      <c r="AC327" s="417">
        <v>60.333333333333336</v>
      </c>
      <c r="AD327" s="20">
        <v>75</v>
      </c>
      <c r="AE327" s="20">
        <v>7</v>
      </c>
      <c r="AF327" s="20">
        <v>445</v>
      </c>
      <c r="AG327"/>
      <c r="AH327"/>
      <c r="AI327" s="394"/>
      <c r="AJ327" s="394"/>
      <c r="AK327" s="394"/>
      <c r="AL327" s="2"/>
      <c r="AM327" s="2"/>
      <c r="AN327"/>
      <c r="AO327"/>
      <c r="AP327" s="394"/>
      <c r="AQ327" s="394"/>
      <c r="AR327" s="175"/>
      <c r="AS327" s="2"/>
      <c r="AT327" s="2"/>
      <c r="AU327"/>
      <c r="AV327" s="2"/>
      <c r="AW327" s="2"/>
      <c r="AX327" s="2"/>
      <c r="AY327" s="2"/>
      <c r="AZ327" s="2"/>
      <c r="BA327" s="2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</row>
    <row r="328" spans="1:99" s="380" customFormat="1" x14ac:dyDescent="0.3">
      <c r="A328" s="199" t="s">
        <v>1719</v>
      </c>
      <c r="B328" s="199" t="s">
        <v>15</v>
      </c>
      <c r="C328" s="199" t="s">
        <v>15</v>
      </c>
      <c r="D328" s="441" t="s">
        <v>1998</v>
      </c>
      <c r="E328" s="441" t="s">
        <v>38</v>
      </c>
      <c r="F328" s="441" t="s">
        <v>38</v>
      </c>
      <c r="G328" s="441" t="s">
        <v>1998</v>
      </c>
      <c r="H328" s="245">
        <v>123900</v>
      </c>
      <c r="I328" s="246">
        <v>88</v>
      </c>
      <c r="J328" s="246">
        <v>4</v>
      </c>
      <c r="K328" s="442">
        <v>22</v>
      </c>
      <c r="L328" s="322">
        <v>88</v>
      </c>
      <c r="M328" s="246">
        <v>4</v>
      </c>
      <c r="N328" s="246">
        <v>22</v>
      </c>
      <c r="O328" s="246">
        <v>0</v>
      </c>
      <c r="P328" s="246">
        <v>0</v>
      </c>
      <c r="Q328" s="246">
        <v>0</v>
      </c>
      <c r="R328" s="443">
        <v>0</v>
      </c>
      <c r="S328" s="444">
        <v>0</v>
      </c>
      <c r="T328" s="445">
        <v>0</v>
      </c>
      <c r="U328" s="444">
        <v>0</v>
      </c>
      <c r="V328" s="444">
        <v>0</v>
      </c>
      <c r="W328" s="444">
        <v>0</v>
      </c>
      <c r="X328" s="444">
        <v>0</v>
      </c>
      <c r="Y328" s="446">
        <v>0</v>
      </c>
      <c r="Z328" s="372"/>
      <c r="AA328" s="245">
        <v>123900</v>
      </c>
      <c r="AB328" s="442">
        <v>0</v>
      </c>
      <c r="AC328" s="442">
        <v>0</v>
      </c>
      <c r="AD328" s="246">
        <v>23</v>
      </c>
      <c r="AE328" s="246">
        <v>0</v>
      </c>
      <c r="AF328" s="246">
        <v>0</v>
      </c>
      <c r="AG328"/>
      <c r="AH328"/>
      <c r="AI328" s="394"/>
      <c r="AJ328" s="394"/>
      <c r="AK328" s="394"/>
      <c r="AL328" s="2"/>
      <c r="AM328" s="2"/>
      <c r="AN328"/>
      <c r="AO328"/>
      <c r="AP328" s="394"/>
      <c r="AQ328" s="394"/>
      <c r="AR328" s="175"/>
      <c r="AS328" s="2"/>
      <c r="AT328" s="2"/>
      <c r="AU328"/>
      <c r="AV328" s="2"/>
      <c r="AW328" s="2"/>
      <c r="AX328" s="2"/>
      <c r="AY328" s="2"/>
      <c r="AZ328" s="2"/>
      <c r="BA328" s="2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</row>
    <row r="329" spans="1:99" s="380" customFormat="1" x14ac:dyDescent="0.3">
      <c r="A329" s="21" t="s">
        <v>1447</v>
      </c>
      <c r="B329" s="21" t="s">
        <v>19</v>
      </c>
      <c r="C329" s="21" t="s">
        <v>19</v>
      </c>
      <c r="D329" s="299" t="s">
        <v>1998</v>
      </c>
      <c r="E329" s="435" t="s">
        <v>1972</v>
      </c>
      <c r="F329" s="299" t="s">
        <v>10</v>
      </c>
      <c r="G329" s="299" t="s">
        <v>38</v>
      </c>
      <c r="H329" s="300">
        <v>469200</v>
      </c>
      <c r="I329" s="20">
        <v>1875</v>
      </c>
      <c r="J329" s="20">
        <v>22</v>
      </c>
      <c r="K329" s="417">
        <v>85.227272727272734</v>
      </c>
      <c r="L329" s="243">
        <v>1875</v>
      </c>
      <c r="M329" s="20">
        <v>22</v>
      </c>
      <c r="N329" s="20">
        <v>85.227272727272734</v>
      </c>
      <c r="O329" s="20">
        <v>2046</v>
      </c>
      <c r="P329" s="20">
        <v>22</v>
      </c>
      <c r="Q329" s="20">
        <v>93</v>
      </c>
      <c r="R329" s="414">
        <v>534</v>
      </c>
      <c r="S329" s="378">
        <v>7</v>
      </c>
      <c r="T329" s="415">
        <v>76.3</v>
      </c>
      <c r="U329" s="378">
        <v>4</v>
      </c>
      <c r="V329" s="378">
        <v>1</v>
      </c>
      <c r="W329" s="378">
        <v>4</v>
      </c>
      <c r="X329" s="378">
        <v>2302</v>
      </c>
      <c r="Y329" s="416">
        <v>22</v>
      </c>
      <c r="Z329" s="298"/>
      <c r="AA329" s="241">
        <v>383200</v>
      </c>
      <c r="AB329" s="417">
        <v>74.142857142857139</v>
      </c>
      <c r="AC329" s="417">
        <v>49.666666666666664</v>
      </c>
      <c r="AD329" s="20">
        <v>147</v>
      </c>
      <c r="AE329" s="20">
        <v>7</v>
      </c>
      <c r="AF329" s="20">
        <v>519</v>
      </c>
      <c r="AG329"/>
      <c r="AH329"/>
      <c r="AI329" s="394"/>
      <c r="AJ329" s="394"/>
      <c r="AK329" s="394"/>
      <c r="AL329" s="2"/>
      <c r="AM329" s="2"/>
      <c r="AN329"/>
      <c r="AO329"/>
      <c r="AP329" s="394"/>
      <c r="AQ329" s="394"/>
      <c r="AR329" s="175"/>
      <c r="AS329" s="2"/>
      <c r="AT329" s="2"/>
      <c r="AU329"/>
      <c r="AV329" s="2"/>
      <c r="AW329" s="2"/>
      <c r="AX329" s="2"/>
      <c r="AY329" s="2"/>
      <c r="AZ329" s="2"/>
      <c r="BA329" s="2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</row>
    <row r="330" spans="1:99" s="380" customFormat="1" x14ac:dyDescent="0.3">
      <c r="A330" s="199" t="s">
        <v>1709</v>
      </c>
      <c r="B330" s="199" t="s">
        <v>24</v>
      </c>
      <c r="C330" s="199" t="s">
        <v>24</v>
      </c>
      <c r="D330" s="441" t="s">
        <v>1998</v>
      </c>
      <c r="E330" s="435" t="s">
        <v>1972</v>
      </c>
      <c r="F330" s="441" t="s">
        <v>10</v>
      </c>
      <c r="G330" s="441" t="s">
        <v>38</v>
      </c>
      <c r="H330" s="245">
        <v>123900</v>
      </c>
      <c r="I330" s="246">
        <v>0</v>
      </c>
      <c r="J330" s="246">
        <v>0</v>
      </c>
      <c r="K330" s="442" t="s">
        <v>1020</v>
      </c>
      <c r="L330" s="322">
        <v>0</v>
      </c>
      <c r="M330" s="246">
        <v>0</v>
      </c>
      <c r="N330" s="246">
        <v>0</v>
      </c>
      <c r="O330" s="246">
        <v>0</v>
      </c>
      <c r="P330" s="246">
        <v>0</v>
      </c>
      <c r="Q330" s="246">
        <v>0</v>
      </c>
      <c r="R330" s="443">
        <v>0</v>
      </c>
      <c r="S330" s="444">
        <v>0</v>
      </c>
      <c r="T330" s="445">
        <v>0</v>
      </c>
      <c r="U330" s="444">
        <v>0</v>
      </c>
      <c r="V330" s="444">
        <v>0</v>
      </c>
      <c r="W330" s="444">
        <v>0</v>
      </c>
      <c r="X330" s="444">
        <v>0</v>
      </c>
      <c r="Y330" s="446">
        <v>0</v>
      </c>
      <c r="Z330" s="246"/>
      <c r="AA330" s="245">
        <v>123900</v>
      </c>
      <c r="AB330" s="442">
        <v>37</v>
      </c>
      <c r="AC330" s="442">
        <v>37</v>
      </c>
      <c r="AD330" s="246">
        <v>10</v>
      </c>
      <c r="AE330" s="246">
        <v>1</v>
      </c>
      <c r="AF330" s="246">
        <v>37</v>
      </c>
      <c r="AG330"/>
      <c r="AH330"/>
      <c r="AI330" s="394"/>
      <c r="AJ330" s="394"/>
      <c r="AK330" s="394"/>
      <c r="AL330" s="2"/>
      <c r="AM330" s="2"/>
      <c r="AN330"/>
      <c r="AO330"/>
      <c r="AP330" s="394"/>
      <c r="AQ330" s="394"/>
      <c r="AR330" s="175"/>
      <c r="AS330" s="2"/>
      <c r="AT330" s="2"/>
      <c r="AU330"/>
      <c r="AV330" s="2"/>
      <c r="AW330" s="2"/>
      <c r="AX330" s="2"/>
      <c r="AY330" s="2"/>
      <c r="AZ330" s="2"/>
      <c r="BA330" s="2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</row>
    <row r="331" spans="1:99" s="380" customFormat="1" x14ac:dyDescent="0.3">
      <c r="A331" s="21" t="s">
        <v>1449</v>
      </c>
      <c r="B331" s="21" t="s">
        <v>25</v>
      </c>
      <c r="C331" s="21" t="s">
        <v>25</v>
      </c>
      <c r="D331" s="299" t="s">
        <v>1998</v>
      </c>
      <c r="E331" s="299" t="s">
        <v>38</v>
      </c>
      <c r="F331" s="299" t="s">
        <v>38</v>
      </c>
      <c r="G331" s="299" t="s">
        <v>1998</v>
      </c>
      <c r="H331" s="241">
        <v>310900</v>
      </c>
      <c r="I331" s="20">
        <v>1073</v>
      </c>
      <c r="J331" s="20">
        <v>19</v>
      </c>
      <c r="K331" s="417">
        <v>56.473684210526315</v>
      </c>
      <c r="L331" s="243">
        <v>1073</v>
      </c>
      <c r="M331" s="20">
        <v>19</v>
      </c>
      <c r="N331" s="20">
        <v>56.473684210526315</v>
      </c>
      <c r="O331" s="20">
        <v>807</v>
      </c>
      <c r="P331" s="20">
        <v>14</v>
      </c>
      <c r="Q331" s="20">
        <v>57.6</v>
      </c>
      <c r="R331" s="414">
        <v>542</v>
      </c>
      <c r="S331" s="378">
        <v>9</v>
      </c>
      <c r="T331" s="415">
        <v>60.2</v>
      </c>
      <c r="U331" s="378">
        <v>611</v>
      </c>
      <c r="V331" s="378">
        <v>11</v>
      </c>
      <c r="W331" s="378">
        <v>55.55</v>
      </c>
      <c r="X331" s="378">
        <v>898</v>
      </c>
      <c r="Y331" s="416">
        <v>16</v>
      </c>
      <c r="Z331" s="21"/>
      <c r="AA331" s="241">
        <v>363400</v>
      </c>
      <c r="AB331" s="417">
        <v>75.857142857142861</v>
      </c>
      <c r="AC331" s="417">
        <v>54</v>
      </c>
      <c r="AD331" s="20">
        <v>109</v>
      </c>
      <c r="AE331" s="20">
        <v>7</v>
      </c>
      <c r="AF331" s="20">
        <v>531</v>
      </c>
      <c r="AG331"/>
      <c r="AH331"/>
      <c r="AI331" s="394"/>
      <c r="AJ331" s="394"/>
      <c r="AK331" s="394"/>
      <c r="AL331" s="2"/>
      <c r="AM331" s="2"/>
      <c r="AN331"/>
      <c r="AO331"/>
      <c r="AP331" s="394"/>
      <c r="AQ331" s="394"/>
      <c r="AR331" s="175"/>
      <c r="AS331" s="2"/>
      <c r="AT331" s="2"/>
      <c r="AU331"/>
      <c r="AV331" s="2"/>
      <c r="AW331" s="2"/>
      <c r="AX331" s="2"/>
      <c r="AY331" s="2"/>
      <c r="AZ331" s="2"/>
      <c r="BA331" s="2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</row>
    <row r="332" spans="1:99" s="380" customFormat="1" x14ac:dyDescent="0.3">
      <c r="A332" s="21" t="s">
        <v>1451</v>
      </c>
      <c r="B332" s="437" t="s">
        <v>15</v>
      </c>
      <c r="C332" s="21" t="s">
        <v>21</v>
      </c>
      <c r="D332" s="299" t="s">
        <v>38</v>
      </c>
      <c r="E332" s="299" t="s">
        <v>38</v>
      </c>
      <c r="F332" s="299" t="s">
        <v>38</v>
      </c>
      <c r="G332" s="299" t="s">
        <v>1998</v>
      </c>
      <c r="H332" s="241">
        <v>300100</v>
      </c>
      <c r="I332" s="20">
        <v>545</v>
      </c>
      <c r="J332" s="20">
        <v>10</v>
      </c>
      <c r="K332" s="417">
        <v>54.5</v>
      </c>
      <c r="L332" s="243">
        <v>545</v>
      </c>
      <c r="M332" s="20">
        <v>10</v>
      </c>
      <c r="N332" s="20">
        <v>54.5</v>
      </c>
      <c r="O332" s="20">
        <v>205</v>
      </c>
      <c r="P332" s="20">
        <v>5</v>
      </c>
      <c r="Q332" s="20">
        <v>41</v>
      </c>
      <c r="R332" s="414">
        <v>735</v>
      </c>
      <c r="S332" s="378">
        <v>13</v>
      </c>
      <c r="T332" s="415">
        <v>56.5</v>
      </c>
      <c r="U332" s="378">
        <v>647</v>
      </c>
      <c r="V332" s="378">
        <v>11</v>
      </c>
      <c r="W332" s="378">
        <v>58.82</v>
      </c>
      <c r="X332" s="378">
        <v>348</v>
      </c>
      <c r="Y332" s="416">
        <v>7</v>
      </c>
      <c r="Z332" s="21"/>
      <c r="AA332" s="241">
        <v>321900</v>
      </c>
      <c r="AB332" s="417">
        <v>66</v>
      </c>
      <c r="AC332" s="417">
        <v>72.333333333333329</v>
      </c>
      <c r="AD332" s="20">
        <v>39</v>
      </c>
      <c r="AE332" s="20">
        <v>6</v>
      </c>
      <c r="AF332" s="20">
        <v>396</v>
      </c>
      <c r="AG332"/>
      <c r="AH332"/>
      <c r="AI332" s="394"/>
      <c r="AJ332" s="394"/>
      <c r="AK332" s="394"/>
      <c r="AL332" s="2"/>
      <c r="AM332" s="2"/>
      <c r="AN332"/>
      <c r="AO332"/>
      <c r="AP332" s="394"/>
      <c r="AQ332" s="394"/>
      <c r="AR332" s="175"/>
      <c r="AS332" s="2"/>
      <c r="AT332" s="2"/>
      <c r="AU332"/>
      <c r="AV332" s="2"/>
      <c r="AW332" s="2"/>
      <c r="AX332" s="2"/>
      <c r="AY332" s="2"/>
      <c r="AZ332" s="2"/>
      <c r="BA332" s="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</row>
    <row r="333" spans="1:99" s="380" customFormat="1" x14ac:dyDescent="0.3">
      <c r="A333" s="21" t="s">
        <v>1452</v>
      </c>
      <c r="B333" s="21" t="s">
        <v>3</v>
      </c>
      <c r="C333" s="21" t="s">
        <v>3</v>
      </c>
      <c r="D333" s="299" t="s">
        <v>1998</v>
      </c>
      <c r="E333" s="299" t="s">
        <v>38</v>
      </c>
      <c r="F333" s="299" t="s">
        <v>38</v>
      </c>
      <c r="G333" s="299" t="s">
        <v>1998</v>
      </c>
      <c r="H333" s="241">
        <v>297000</v>
      </c>
      <c r="I333" s="20">
        <v>1079</v>
      </c>
      <c r="J333" s="20">
        <v>20</v>
      </c>
      <c r="K333" s="417">
        <v>53.95</v>
      </c>
      <c r="L333" s="243">
        <v>1079</v>
      </c>
      <c r="M333" s="20">
        <v>20</v>
      </c>
      <c r="N333" s="20">
        <v>53.95</v>
      </c>
      <c r="O333" s="20">
        <v>833</v>
      </c>
      <c r="P333" s="20">
        <v>13</v>
      </c>
      <c r="Q333" s="20">
        <v>64.099999999999994</v>
      </c>
      <c r="R333" s="414">
        <v>97</v>
      </c>
      <c r="S333" s="378">
        <v>3</v>
      </c>
      <c r="T333" s="415">
        <v>32.299999999999997</v>
      </c>
      <c r="U333" s="378">
        <v>0</v>
      </c>
      <c r="V333" s="378">
        <v>0</v>
      </c>
      <c r="W333" s="378">
        <v>0</v>
      </c>
      <c r="X333" s="378">
        <v>0</v>
      </c>
      <c r="Y333" s="416">
        <v>0</v>
      </c>
      <c r="Z333" s="21"/>
      <c r="AA333" s="241">
        <v>262200</v>
      </c>
      <c r="AB333" s="417">
        <v>46.25</v>
      </c>
      <c r="AC333" s="417">
        <v>36.333333333333336</v>
      </c>
      <c r="AD333" s="20">
        <v>87</v>
      </c>
      <c r="AE333" s="20">
        <v>4</v>
      </c>
      <c r="AF333" s="20">
        <v>185</v>
      </c>
      <c r="AG333"/>
      <c r="AH333"/>
      <c r="AI333" s="394"/>
      <c r="AJ333" s="394"/>
      <c r="AK333" s="394"/>
      <c r="AL333" s="2"/>
      <c r="AM333" s="2"/>
      <c r="AN333"/>
      <c r="AO333"/>
      <c r="AP333" s="394"/>
      <c r="AQ333" s="394"/>
      <c r="AR333" s="175"/>
      <c r="AS333" s="2"/>
      <c r="AT333" s="2"/>
      <c r="AU333"/>
      <c r="AV333" s="2"/>
      <c r="AW333" s="2"/>
      <c r="AX333" s="2"/>
      <c r="AY333" s="2"/>
      <c r="AZ333" s="2"/>
      <c r="BA333" s="2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</row>
    <row r="334" spans="1:99" s="380" customFormat="1" x14ac:dyDescent="0.3">
      <c r="A334" s="21" t="s">
        <v>1710</v>
      </c>
      <c r="B334" s="21" t="s">
        <v>25</v>
      </c>
      <c r="C334" s="21" t="s">
        <v>25</v>
      </c>
      <c r="D334" s="299" t="s">
        <v>1998</v>
      </c>
      <c r="E334" s="299" t="s">
        <v>1972</v>
      </c>
      <c r="F334" s="299" t="s">
        <v>1972</v>
      </c>
      <c r="G334" s="299" t="s">
        <v>1998</v>
      </c>
      <c r="H334" s="241">
        <v>328700</v>
      </c>
      <c r="I334" s="20">
        <v>779</v>
      </c>
      <c r="J334" s="20">
        <v>13</v>
      </c>
      <c r="K334" s="417">
        <v>59.92307692307692</v>
      </c>
      <c r="L334" s="243">
        <v>779</v>
      </c>
      <c r="M334" s="20">
        <v>13</v>
      </c>
      <c r="N334" s="20">
        <v>59.92307692307692</v>
      </c>
      <c r="O334" s="20">
        <v>255</v>
      </c>
      <c r="P334" s="20">
        <v>5</v>
      </c>
      <c r="Q334" s="20">
        <v>51</v>
      </c>
      <c r="R334" s="414">
        <v>0</v>
      </c>
      <c r="S334" s="378">
        <v>0</v>
      </c>
      <c r="T334" s="415">
        <v>0</v>
      </c>
      <c r="U334" s="378">
        <v>0</v>
      </c>
      <c r="V334" s="378">
        <v>0</v>
      </c>
      <c r="W334" s="378">
        <v>0</v>
      </c>
      <c r="X334" s="378">
        <v>0</v>
      </c>
      <c r="Y334" s="416">
        <v>0</v>
      </c>
      <c r="Z334" s="298"/>
      <c r="AA334" s="241">
        <v>268800</v>
      </c>
      <c r="AB334" s="417">
        <v>45.2</v>
      </c>
      <c r="AC334" s="417">
        <v>54.666666666666664</v>
      </c>
      <c r="AD334" s="20">
        <v>26</v>
      </c>
      <c r="AE334" s="20">
        <v>5</v>
      </c>
      <c r="AF334" s="20">
        <v>226</v>
      </c>
      <c r="AG334"/>
      <c r="AH334"/>
      <c r="AI334" s="394"/>
      <c r="AJ334" s="394"/>
      <c r="AK334" s="394"/>
      <c r="AL334" s="2"/>
      <c r="AM334" s="2"/>
      <c r="AN334"/>
      <c r="AO334"/>
      <c r="AP334" s="394"/>
      <c r="AQ334" s="394"/>
      <c r="AR334" s="175"/>
      <c r="AS334" s="2"/>
      <c r="AT334" s="2"/>
      <c r="AU334"/>
      <c r="AV334" s="2"/>
      <c r="AW334" s="2"/>
      <c r="AX334" s="2"/>
      <c r="AY334" s="2"/>
      <c r="AZ334" s="2"/>
      <c r="BA334" s="2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</row>
    <row r="335" spans="1:99" s="380" customFormat="1" x14ac:dyDescent="0.3">
      <c r="A335" s="21" t="s">
        <v>1455</v>
      </c>
      <c r="B335" s="21" t="s">
        <v>3</v>
      </c>
      <c r="C335" s="21" t="s">
        <v>3</v>
      </c>
      <c r="D335" s="299" t="s">
        <v>1998</v>
      </c>
      <c r="E335" s="299" t="s">
        <v>38</v>
      </c>
      <c r="F335" s="299" t="s">
        <v>38</v>
      </c>
      <c r="G335" s="299" t="s">
        <v>1998</v>
      </c>
      <c r="H335" s="241">
        <v>363800</v>
      </c>
      <c r="I335" s="20">
        <v>859</v>
      </c>
      <c r="J335" s="20">
        <v>13</v>
      </c>
      <c r="K335" s="417">
        <v>66.07692307692308</v>
      </c>
      <c r="L335" s="243">
        <v>859</v>
      </c>
      <c r="M335" s="20">
        <v>13</v>
      </c>
      <c r="N335" s="20">
        <v>66.07692307692308</v>
      </c>
      <c r="O335" s="20">
        <v>15</v>
      </c>
      <c r="P335" s="20">
        <v>2</v>
      </c>
      <c r="Q335" s="20">
        <v>7.5</v>
      </c>
      <c r="R335" s="414">
        <v>230</v>
      </c>
      <c r="S335" s="378">
        <v>4</v>
      </c>
      <c r="T335" s="415">
        <v>57.5</v>
      </c>
      <c r="U335" s="378">
        <v>142</v>
      </c>
      <c r="V335" s="378">
        <v>2</v>
      </c>
      <c r="W335" s="378">
        <v>71</v>
      </c>
      <c r="X335" s="378">
        <v>0</v>
      </c>
      <c r="Y335" s="416">
        <v>0</v>
      </c>
      <c r="Z335" s="21"/>
      <c r="AA335" s="241">
        <v>363800</v>
      </c>
      <c r="AB335" s="417">
        <v>29</v>
      </c>
      <c r="AC335" s="417">
        <v>29</v>
      </c>
      <c r="AD335" s="20">
        <v>111</v>
      </c>
      <c r="AE335" s="20">
        <v>1</v>
      </c>
      <c r="AF335" s="20">
        <v>29</v>
      </c>
      <c r="AG335"/>
      <c r="AH335"/>
      <c r="AI335" s="394"/>
      <c r="AJ335" s="394"/>
      <c r="AK335" s="394"/>
      <c r="AL335" s="2"/>
      <c r="AM335" s="2"/>
      <c r="AN335"/>
      <c r="AO335"/>
      <c r="AP335" s="394"/>
      <c r="AQ335" s="394"/>
      <c r="AR335" s="175"/>
      <c r="AS335" s="2"/>
      <c r="AT335" s="2"/>
      <c r="AU335"/>
      <c r="AV335" s="2"/>
      <c r="AW335" s="2"/>
      <c r="AX335" s="2"/>
      <c r="AY335" s="2"/>
      <c r="AZ335" s="2"/>
      <c r="BA335" s="2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</row>
    <row r="336" spans="1:99" s="380" customFormat="1" x14ac:dyDescent="0.3">
      <c r="A336" s="199" t="s">
        <v>1711</v>
      </c>
      <c r="B336" s="199" t="s">
        <v>18</v>
      </c>
      <c r="C336" s="199" t="s">
        <v>18</v>
      </c>
      <c r="D336" s="441" t="s">
        <v>1998</v>
      </c>
      <c r="E336" s="435" t="s">
        <v>1972</v>
      </c>
      <c r="F336" s="441" t="s">
        <v>10</v>
      </c>
      <c r="G336" s="441" t="s">
        <v>38</v>
      </c>
      <c r="H336" s="245">
        <v>123900</v>
      </c>
      <c r="I336" s="246">
        <v>0</v>
      </c>
      <c r="J336" s="246">
        <v>0</v>
      </c>
      <c r="K336" s="442" t="s">
        <v>1020</v>
      </c>
      <c r="L336" s="322">
        <v>0</v>
      </c>
      <c r="M336" s="246">
        <v>0</v>
      </c>
      <c r="N336" s="246">
        <v>0</v>
      </c>
      <c r="O336" s="246">
        <v>0</v>
      </c>
      <c r="P336" s="246">
        <v>0</v>
      </c>
      <c r="Q336" s="246">
        <v>0</v>
      </c>
      <c r="R336" s="443">
        <v>0</v>
      </c>
      <c r="S336" s="444">
        <v>0</v>
      </c>
      <c r="T336" s="445">
        <v>0</v>
      </c>
      <c r="U336" s="444">
        <v>0</v>
      </c>
      <c r="V336" s="444">
        <v>0</v>
      </c>
      <c r="W336" s="444">
        <v>0</v>
      </c>
      <c r="X336" s="444">
        <v>0</v>
      </c>
      <c r="Y336" s="446">
        <v>0</v>
      </c>
      <c r="Z336" s="448"/>
      <c r="AA336" s="245">
        <v>123900</v>
      </c>
      <c r="AB336" s="442">
        <v>2</v>
      </c>
      <c r="AC336" s="442">
        <v>2</v>
      </c>
      <c r="AD336" s="246">
        <v>45</v>
      </c>
      <c r="AE336" s="246">
        <v>1</v>
      </c>
      <c r="AF336" s="246">
        <v>2</v>
      </c>
      <c r="AG336"/>
      <c r="AH336"/>
      <c r="AI336" s="394"/>
      <c r="AJ336" s="394"/>
      <c r="AK336" s="394"/>
      <c r="AL336" s="2"/>
      <c r="AM336" s="2"/>
      <c r="AN336"/>
      <c r="AO336"/>
      <c r="AP336" s="394"/>
      <c r="AQ336" s="394"/>
      <c r="AR336" s="175"/>
      <c r="AS336" s="2"/>
      <c r="AT336" s="2"/>
      <c r="AU336"/>
      <c r="AV336" s="2"/>
      <c r="AW336" s="2"/>
      <c r="AX336" s="2"/>
      <c r="AY336" s="2"/>
      <c r="AZ336" s="2"/>
      <c r="BA336" s="2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</row>
    <row r="337" spans="1:99" s="380" customFormat="1" x14ac:dyDescent="0.3">
      <c r="A337" s="21" t="s">
        <v>1584</v>
      </c>
      <c r="B337" s="21" t="s">
        <v>24</v>
      </c>
      <c r="C337" s="21" t="s">
        <v>24</v>
      </c>
      <c r="D337" s="299" t="s">
        <v>1998</v>
      </c>
      <c r="E337" s="299" t="s">
        <v>38</v>
      </c>
      <c r="F337" s="299" t="s">
        <v>38</v>
      </c>
      <c r="G337" s="299" t="s">
        <v>1998</v>
      </c>
      <c r="H337" s="241">
        <v>260000</v>
      </c>
      <c r="I337" s="20">
        <v>333</v>
      </c>
      <c r="J337" s="20">
        <v>7</v>
      </c>
      <c r="K337" s="417">
        <v>47.571428571428569</v>
      </c>
      <c r="L337" s="243">
        <v>333</v>
      </c>
      <c r="M337" s="20">
        <v>7</v>
      </c>
      <c r="N337" s="20">
        <v>47.571428571428569</v>
      </c>
      <c r="O337" s="20">
        <v>1214</v>
      </c>
      <c r="P337" s="20">
        <v>21</v>
      </c>
      <c r="Q337" s="20">
        <v>57.8</v>
      </c>
      <c r="R337" s="414">
        <v>412</v>
      </c>
      <c r="S337" s="378">
        <v>7</v>
      </c>
      <c r="T337" s="415">
        <v>58.9</v>
      </c>
      <c r="U337" s="378">
        <v>0</v>
      </c>
      <c r="V337" s="378">
        <v>0</v>
      </c>
      <c r="W337" s="378">
        <v>0</v>
      </c>
      <c r="X337" s="378">
        <v>0</v>
      </c>
      <c r="Y337" s="416">
        <v>0</v>
      </c>
      <c r="Z337" s="422"/>
      <c r="AA337" s="241">
        <v>260000</v>
      </c>
      <c r="AB337" s="417">
        <v>0</v>
      </c>
      <c r="AC337" s="417">
        <v>0</v>
      </c>
      <c r="AD337" s="20">
        <v>49</v>
      </c>
      <c r="AE337" s="20">
        <v>0</v>
      </c>
      <c r="AF337" s="20">
        <v>0</v>
      </c>
      <c r="AG337"/>
      <c r="AH337"/>
      <c r="AI337" s="394"/>
      <c r="AJ337" s="394"/>
      <c r="AK337" s="394"/>
      <c r="AL337" s="2"/>
      <c r="AM337" s="2"/>
      <c r="AN337"/>
      <c r="AO337"/>
      <c r="AP337" s="394"/>
      <c r="AQ337" s="394"/>
      <c r="AR337" s="175"/>
      <c r="AS337" s="2"/>
      <c r="AT337" s="2"/>
      <c r="AU337"/>
      <c r="AV337" s="2"/>
      <c r="AW337" s="2"/>
      <c r="AX337" s="2"/>
      <c r="AY337" s="2"/>
      <c r="AZ337" s="2"/>
      <c r="BA337" s="2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</row>
    <row r="338" spans="1:99" s="380" customFormat="1" x14ac:dyDescent="0.3">
      <c r="A338" s="199" t="s">
        <v>1458</v>
      </c>
      <c r="B338" s="199" t="s">
        <v>23</v>
      </c>
      <c r="C338" s="199" t="s">
        <v>23</v>
      </c>
      <c r="D338" s="441" t="s">
        <v>1998</v>
      </c>
      <c r="E338" s="441" t="s">
        <v>38</v>
      </c>
      <c r="F338" s="441" t="s">
        <v>38</v>
      </c>
      <c r="G338" s="441" t="s">
        <v>1998</v>
      </c>
      <c r="H338" s="245">
        <v>123900</v>
      </c>
      <c r="I338" s="246">
        <v>0</v>
      </c>
      <c r="J338" s="246">
        <v>0</v>
      </c>
      <c r="K338" s="442" t="s">
        <v>1020</v>
      </c>
      <c r="L338" s="322">
        <v>0</v>
      </c>
      <c r="M338" s="246">
        <v>0</v>
      </c>
      <c r="N338" s="246">
        <v>0</v>
      </c>
      <c r="O338" s="246">
        <v>30</v>
      </c>
      <c r="P338" s="246">
        <v>1</v>
      </c>
      <c r="Q338" s="246">
        <v>30</v>
      </c>
      <c r="R338" s="443">
        <v>0</v>
      </c>
      <c r="S338" s="444">
        <v>0</v>
      </c>
      <c r="T338" s="445">
        <v>0</v>
      </c>
      <c r="U338" s="444">
        <v>0</v>
      </c>
      <c r="V338" s="444">
        <v>0</v>
      </c>
      <c r="W338" s="444">
        <v>0</v>
      </c>
      <c r="X338" s="444">
        <v>0</v>
      </c>
      <c r="Y338" s="446">
        <v>0</v>
      </c>
      <c r="Z338" s="199"/>
      <c r="AA338" s="245">
        <v>240800</v>
      </c>
      <c r="AB338" s="442">
        <v>64.400000000000006</v>
      </c>
      <c r="AC338" s="442">
        <v>69</v>
      </c>
      <c r="AD338" s="246">
        <v>-34</v>
      </c>
      <c r="AE338" s="246">
        <v>5</v>
      </c>
      <c r="AF338" s="246">
        <v>322</v>
      </c>
      <c r="AG338"/>
      <c r="AH338"/>
      <c r="AI338" s="394"/>
      <c r="AJ338" s="394"/>
      <c r="AK338" s="394"/>
      <c r="AL338" s="2"/>
      <c r="AM338" s="2"/>
      <c r="AN338"/>
      <c r="AO338"/>
      <c r="AP338" s="394"/>
      <c r="AQ338" s="394"/>
      <c r="AR338" s="175"/>
      <c r="AS338" s="2"/>
      <c r="AT338" s="2"/>
      <c r="AU338"/>
      <c r="AV338" s="2"/>
      <c r="AW338" s="2"/>
      <c r="AX338" s="2"/>
      <c r="AY338" s="2"/>
      <c r="AZ338" s="2"/>
      <c r="BA338" s="2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</row>
    <row r="339" spans="1:99" s="380" customFormat="1" x14ac:dyDescent="0.3">
      <c r="A339" s="199" t="s">
        <v>1712</v>
      </c>
      <c r="B339" s="199" t="s">
        <v>25</v>
      </c>
      <c r="C339" s="199" t="s">
        <v>25</v>
      </c>
      <c r="D339" s="441" t="s">
        <v>1998</v>
      </c>
      <c r="E339" s="441" t="s">
        <v>1973</v>
      </c>
      <c r="F339" s="441" t="s">
        <v>1973</v>
      </c>
      <c r="G339" s="441" t="s">
        <v>1998</v>
      </c>
      <c r="H339" s="245">
        <v>117300</v>
      </c>
      <c r="I339" s="246">
        <v>-2</v>
      </c>
      <c r="J339" s="246">
        <v>1</v>
      </c>
      <c r="K339" s="442">
        <v>-2</v>
      </c>
      <c r="L339" s="322">
        <v>-2</v>
      </c>
      <c r="M339" s="246">
        <v>1</v>
      </c>
      <c r="N339" s="246">
        <v>-2</v>
      </c>
      <c r="O339" s="246">
        <v>0</v>
      </c>
      <c r="P339" s="246">
        <v>0</v>
      </c>
      <c r="Q339" s="246">
        <v>0</v>
      </c>
      <c r="R339" s="443">
        <v>0</v>
      </c>
      <c r="S339" s="444">
        <v>0</v>
      </c>
      <c r="T339" s="445">
        <v>0</v>
      </c>
      <c r="U339" s="444">
        <v>0</v>
      </c>
      <c r="V339" s="444">
        <v>0</v>
      </c>
      <c r="W339" s="444">
        <v>0</v>
      </c>
      <c r="X339" s="444">
        <v>0</v>
      </c>
      <c r="Y339" s="446">
        <v>0</v>
      </c>
      <c r="Z339" s="372"/>
      <c r="AA339" s="245">
        <v>123900</v>
      </c>
      <c r="AB339" s="442">
        <v>0</v>
      </c>
      <c r="AC339" s="442">
        <v>0</v>
      </c>
      <c r="AD339" s="246">
        <v>23</v>
      </c>
      <c r="AE339" s="246">
        <v>0</v>
      </c>
      <c r="AF339" s="246">
        <v>0</v>
      </c>
      <c r="AG339"/>
      <c r="AH339"/>
      <c r="AI339" s="394"/>
      <c r="AJ339" s="394"/>
      <c r="AK339" s="394"/>
      <c r="AL339" s="2"/>
      <c r="AM339" s="2"/>
      <c r="AN339"/>
      <c r="AO339"/>
      <c r="AP339" s="394"/>
      <c r="AQ339" s="394"/>
      <c r="AR339" s="175"/>
      <c r="AS339" s="2"/>
      <c r="AT339" s="2"/>
      <c r="AU339"/>
      <c r="AV339" s="2"/>
      <c r="AW339" s="2"/>
      <c r="AX339" s="2"/>
      <c r="AY339" s="2"/>
      <c r="AZ339" s="2"/>
      <c r="BA339" s="2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</row>
    <row r="340" spans="1:99" s="380" customFormat="1" x14ac:dyDescent="0.3">
      <c r="A340" s="199" t="s">
        <v>1713</v>
      </c>
      <c r="B340" s="199" t="s">
        <v>18</v>
      </c>
      <c r="C340" s="199" t="s">
        <v>18</v>
      </c>
      <c r="D340" s="441" t="s">
        <v>1998</v>
      </c>
      <c r="E340" s="435" t="s">
        <v>1972</v>
      </c>
      <c r="F340" s="441" t="s">
        <v>10</v>
      </c>
      <c r="G340" s="441" t="s">
        <v>38</v>
      </c>
      <c r="H340" s="245">
        <v>123900</v>
      </c>
      <c r="I340" s="246">
        <v>0</v>
      </c>
      <c r="J340" s="246">
        <v>0</v>
      </c>
      <c r="K340" s="442" t="s">
        <v>1020</v>
      </c>
      <c r="L340" s="322">
        <v>0</v>
      </c>
      <c r="M340" s="246">
        <v>0</v>
      </c>
      <c r="N340" s="246">
        <v>0</v>
      </c>
      <c r="O340" s="246">
        <v>0</v>
      </c>
      <c r="P340" s="246">
        <v>0</v>
      </c>
      <c r="Q340" s="246">
        <v>0</v>
      </c>
      <c r="R340" s="443">
        <v>0</v>
      </c>
      <c r="S340" s="444">
        <v>0</v>
      </c>
      <c r="T340" s="445">
        <v>0</v>
      </c>
      <c r="U340" s="444">
        <v>0</v>
      </c>
      <c r="V340" s="444">
        <v>0</v>
      </c>
      <c r="W340" s="444">
        <v>0</v>
      </c>
      <c r="X340" s="444">
        <v>0</v>
      </c>
      <c r="Y340" s="446">
        <v>0</v>
      </c>
      <c r="Z340" s="372"/>
      <c r="AA340" s="245">
        <v>123900</v>
      </c>
      <c r="AB340" s="442">
        <v>0</v>
      </c>
      <c r="AC340" s="442">
        <v>0</v>
      </c>
      <c r="AD340" s="246">
        <v>23</v>
      </c>
      <c r="AE340" s="246">
        <v>0</v>
      </c>
      <c r="AF340" s="246">
        <v>0</v>
      </c>
      <c r="AG340"/>
      <c r="AH340"/>
      <c r="AI340" s="394"/>
      <c r="AJ340" s="394"/>
      <c r="AK340" s="394"/>
      <c r="AL340" s="2"/>
      <c r="AM340" s="2"/>
      <c r="AN340"/>
      <c r="AO340"/>
      <c r="AP340" s="394"/>
      <c r="AQ340" s="394"/>
      <c r="AR340" s="175"/>
      <c r="AS340" s="2"/>
      <c r="AT340" s="2"/>
      <c r="AU340"/>
      <c r="AV340" s="2"/>
      <c r="AW340" s="2"/>
      <c r="AX340" s="2"/>
      <c r="AY340" s="2"/>
      <c r="AZ340" s="2"/>
      <c r="BA340" s="2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</row>
    <row r="341" spans="1:99" s="380" customFormat="1" x14ac:dyDescent="0.3">
      <c r="A341" s="21" t="s">
        <v>1585</v>
      </c>
      <c r="B341" s="21" t="s">
        <v>14</v>
      </c>
      <c r="C341" s="21" t="s">
        <v>14</v>
      </c>
      <c r="D341" s="299" t="s">
        <v>1998</v>
      </c>
      <c r="E341" s="435" t="s">
        <v>1974</v>
      </c>
      <c r="F341" s="299" t="s">
        <v>9</v>
      </c>
      <c r="G341" s="299" t="s">
        <v>38</v>
      </c>
      <c r="H341" s="241">
        <v>210000</v>
      </c>
      <c r="I341" s="20">
        <v>109</v>
      </c>
      <c r="J341" s="20">
        <v>2</v>
      </c>
      <c r="K341" s="417">
        <v>54.5</v>
      </c>
      <c r="L341" s="243">
        <v>109</v>
      </c>
      <c r="M341" s="20">
        <v>2</v>
      </c>
      <c r="N341" s="20">
        <v>54.5</v>
      </c>
      <c r="O341" s="20">
        <v>163</v>
      </c>
      <c r="P341" s="20">
        <v>4</v>
      </c>
      <c r="Q341" s="20">
        <v>40.799999999999997</v>
      </c>
      <c r="R341" s="414">
        <v>0</v>
      </c>
      <c r="S341" s="378">
        <v>0</v>
      </c>
      <c r="T341" s="415">
        <v>0</v>
      </c>
      <c r="U341" s="378">
        <v>0</v>
      </c>
      <c r="V341" s="378">
        <v>0</v>
      </c>
      <c r="W341" s="378">
        <v>0</v>
      </c>
      <c r="X341" s="378">
        <v>0</v>
      </c>
      <c r="Y341" s="416">
        <v>0</v>
      </c>
      <c r="Z341" s="298"/>
      <c r="AA341" s="241">
        <v>210000</v>
      </c>
      <c r="AB341" s="417">
        <v>16</v>
      </c>
      <c r="AC341" s="417">
        <v>16</v>
      </c>
      <c r="AD341" s="20">
        <v>65</v>
      </c>
      <c r="AE341" s="20">
        <v>1</v>
      </c>
      <c r="AF341" s="20">
        <v>16</v>
      </c>
      <c r="AG341"/>
      <c r="AH341"/>
      <c r="AI341" s="394"/>
      <c r="AJ341" s="394"/>
      <c r="AK341" s="394"/>
      <c r="AL341" s="2"/>
      <c r="AM341" s="2"/>
      <c r="AN341"/>
      <c r="AO341"/>
      <c r="AP341" s="394"/>
      <c r="AQ341" s="394"/>
      <c r="AR341" s="175"/>
      <c r="AS341" s="2"/>
      <c r="AT341" s="2"/>
      <c r="AU341"/>
      <c r="AV341" s="2"/>
      <c r="AW341" s="2"/>
      <c r="AX341" s="2"/>
      <c r="AY341" s="2"/>
      <c r="AZ341" s="2"/>
      <c r="BA341" s="2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</row>
    <row r="342" spans="1:99" s="380" customFormat="1" x14ac:dyDescent="0.3">
      <c r="A342" s="199" t="s">
        <v>1586</v>
      </c>
      <c r="B342" s="199" t="s">
        <v>25</v>
      </c>
      <c r="C342" s="199" t="s">
        <v>25</v>
      </c>
      <c r="D342" s="441" t="s">
        <v>1998</v>
      </c>
      <c r="E342" s="435" t="s">
        <v>38</v>
      </c>
      <c r="F342" s="441" t="s">
        <v>1972</v>
      </c>
      <c r="G342" s="441" t="s">
        <v>38</v>
      </c>
      <c r="H342" s="245">
        <v>176200</v>
      </c>
      <c r="I342" s="246">
        <v>200</v>
      </c>
      <c r="J342" s="246">
        <v>5</v>
      </c>
      <c r="K342" s="442">
        <v>40</v>
      </c>
      <c r="L342" s="322">
        <v>200</v>
      </c>
      <c r="M342" s="246">
        <v>5</v>
      </c>
      <c r="N342" s="246">
        <v>40</v>
      </c>
      <c r="O342" s="246">
        <v>31</v>
      </c>
      <c r="P342" s="246">
        <v>1</v>
      </c>
      <c r="Q342" s="246">
        <v>31</v>
      </c>
      <c r="R342" s="443">
        <v>0</v>
      </c>
      <c r="S342" s="444">
        <v>0</v>
      </c>
      <c r="T342" s="445">
        <v>0</v>
      </c>
      <c r="U342" s="444">
        <v>0</v>
      </c>
      <c r="V342" s="444">
        <v>0</v>
      </c>
      <c r="W342" s="444">
        <v>0</v>
      </c>
      <c r="X342" s="444">
        <v>0</v>
      </c>
      <c r="Y342" s="446">
        <v>0</v>
      </c>
      <c r="Z342" s="372"/>
      <c r="AA342" s="245">
        <v>176200</v>
      </c>
      <c r="AB342" s="442">
        <v>0</v>
      </c>
      <c r="AC342" s="442">
        <v>0</v>
      </c>
      <c r="AD342" s="246">
        <v>33</v>
      </c>
      <c r="AE342" s="246">
        <v>0</v>
      </c>
      <c r="AF342" s="246">
        <v>0</v>
      </c>
      <c r="AG342"/>
      <c r="AH342"/>
      <c r="AI342" s="394"/>
      <c r="AJ342" s="394"/>
      <c r="AK342" s="394"/>
      <c r="AL342" s="2"/>
      <c r="AM342" s="2"/>
      <c r="AN342"/>
      <c r="AO342"/>
      <c r="AP342" s="394"/>
      <c r="AQ342" s="394"/>
      <c r="AR342" s="175"/>
      <c r="AS342" s="2"/>
      <c r="AT342" s="2"/>
      <c r="AU342"/>
      <c r="AV342" s="2"/>
      <c r="AW342" s="2"/>
      <c r="AX342" s="2"/>
      <c r="AY342" s="2"/>
      <c r="AZ342" s="2"/>
      <c r="BA342" s="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</row>
    <row r="343" spans="1:99" s="380" customFormat="1" x14ac:dyDescent="0.3">
      <c r="A343" s="21" t="s">
        <v>1715</v>
      </c>
      <c r="B343" s="21" t="s">
        <v>41</v>
      </c>
      <c r="C343" s="21" t="s">
        <v>41</v>
      </c>
      <c r="D343" s="299" t="s">
        <v>1998</v>
      </c>
      <c r="E343" s="299" t="s">
        <v>1972</v>
      </c>
      <c r="F343" s="299" t="s">
        <v>1972</v>
      </c>
      <c r="G343" s="299" t="s">
        <v>1998</v>
      </c>
      <c r="H343" s="241">
        <v>266200</v>
      </c>
      <c r="I343" s="20">
        <v>822</v>
      </c>
      <c r="J343" s="20">
        <v>17</v>
      </c>
      <c r="K343" s="417">
        <v>48.352941176470587</v>
      </c>
      <c r="L343" s="243">
        <v>822</v>
      </c>
      <c r="M343" s="20">
        <v>17</v>
      </c>
      <c r="N343" s="20">
        <v>48.352941176470587</v>
      </c>
      <c r="O343" s="20">
        <v>0</v>
      </c>
      <c r="P343" s="20">
        <v>0</v>
      </c>
      <c r="Q343" s="20">
        <v>0</v>
      </c>
      <c r="R343" s="414">
        <v>0</v>
      </c>
      <c r="S343" s="378">
        <v>0</v>
      </c>
      <c r="T343" s="415">
        <v>0</v>
      </c>
      <c r="U343" s="378">
        <v>0</v>
      </c>
      <c r="V343" s="378">
        <v>0</v>
      </c>
      <c r="W343" s="378">
        <v>0</v>
      </c>
      <c r="X343" s="378">
        <v>0</v>
      </c>
      <c r="Y343" s="416">
        <v>0</v>
      </c>
      <c r="Z343" s="20"/>
      <c r="AA343" s="241">
        <v>188200</v>
      </c>
      <c r="AB343" s="417">
        <v>29.333333333333332</v>
      </c>
      <c r="AC343" s="417">
        <v>21.666666666666668</v>
      </c>
      <c r="AD343" s="20">
        <v>67</v>
      </c>
      <c r="AE343" s="20">
        <v>6</v>
      </c>
      <c r="AF343" s="20">
        <v>176</v>
      </c>
      <c r="AG343"/>
      <c r="AH343"/>
      <c r="AI343" s="394"/>
      <c r="AJ343" s="394"/>
      <c r="AK343" s="394"/>
      <c r="AL343" s="2"/>
      <c r="AM343" s="2"/>
      <c r="AN343"/>
      <c r="AO343"/>
      <c r="AP343" s="394"/>
      <c r="AQ343" s="394"/>
      <c r="AR343" s="175"/>
      <c r="AS343" s="2"/>
      <c r="AT343" s="2"/>
      <c r="AU343"/>
      <c r="AV343" s="2"/>
      <c r="AW343" s="2"/>
      <c r="AX343" s="2"/>
      <c r="AY343" s="2"/>
      <c r="AZ343" s="2"/>
      <c r="BA343" s="2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</row>
    <row r="344" spans="1:99" s="380" customFormat="1" x14ac:dyDescent="0.3">
      <c r="A344" s="21" t="s">
        <v>1463</v>
      </c>
      <c r="B344" s="21" t="s">
        <v>20</v>
      </c>
      <c r="C344" s="21" t="s">
        <v>20</v>
      </c>
      <c r="D344" s="299" t="s">
        <v>1998</v>
      </c>
      <c r="E344" s="435" t="s">
        <v>38</v>
      </c>
      <c r="F344" s="299" t="s">
        <v>1972</v>
      </c>
      <c r="G344" s="299" t="s">
        <v>38</v>
      </c>
      <c r="H344" s="241">
        <v>352400</v>
      </c>
      <c r="I344" s="20">
        <v>640</v>
      </c>
      <c r="J344" s="20">
        <v>10</v>
      </c>
      <c r="K344" s="417">
        <v>64</v>
      </c>
      <c r="L344" s="243">
        <v>640</v>
      </c>
      <c r="M344" s="20">
        <v>10</v>
      </c>
      <c r="N344" s="20">
        <v>64</v>
      </c>
      <c r="O344" s="20">
        <v>1474</v>
      </c>
      <c r="P344" s="20">
        <v>16</v>
      </c>
      <c r="Q344" s="20">
        <v>92.1</v>
      </c>
      <c r="R344" s="414">
        <v>1431</v>
      </c>
      <c r="S344" s="378">
        <v>17</v>
      </c>
      <c r="T344" s="415">
        <v>84.2</v>
      </c>
      <c r="U344" s="378">
        <v>1063</v>
      </c>
      <c r="V344" s="378">
        <v>14</v>
      </c>
      <c r="W344" s="378">
        <v>75.930000000000007</v>
      </c>
      <c r="X344" s="378">
        <v>1861</v>
      </c>
      <c r="Y344" s="416">
        <v>21</v>
      </c>
      <c r="Z344" s="20"/>
      <c r="AA344" s="241">
        <v>276600</v>
      </c>
      <c r="AB344" s="417">
        <v>42.5</v>
      </c>
      <c r="AC344" s="417">
        <v>63</v>
      </c>
      <c r="AD344" s="20">
        <v>37</v>
      </c>
      <c r="AE344" s="20">
        <v>6</v>
      </c>
      <c r="AF344" s="20">
        <v>255</v>
      </c>
      <c r="AG344"/>
      <c r="AH344"/>
      <c r="AI344" s="394"/>
      <c r="AJ344" s="394"/>
      <c r="AK344" s="394"/>
      <c r="AL344" s="2"/>
      <c r="AM344" s="2"/>
      <c r="AN344"/>
      <c r="AO344"/>
      <c r="AP344" s="394"/>
      <c r="AQ344" s="394"/>
      <c r="AR344" s="175"/>
      <c r="AS344" s="2"/>
      <c r="AT344" s="2"/>
      <c r="AU344"/>
      <c r="AV344" s="2"/>
      <c r="AW344" s="2"/>
      <c r="AX344" s="2"/>
      <c r="AY344" s="2"/>
      <c r="AZ344" s="2"/>
      <c r="BA344" s="2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</row>
    <row r="345" spans="1:99" s="380" customFormat="1" x14ac:dyDescent="0.3">
      <c r="A345" s="199" t="s">
        <v>1716</v>
      </c>
      <c r="B345" s="199" t="s">
        <v>21</v>
      </c>
      <c r="C345" s="199" t="s">
        <v>21</v>
      </c>
      <c r="D345" s="441" t="s">
        <v>1998</v>
      </c>
      <c r="E345" s="435" t="s">
        <v>1972</v>
      </c>
      <c r="F345" s="441" t="s">
        <v>10</v>
      </c>
      <c r="G345" s="441" t="s">
        <v>38</v>
      </c>
      <c r="H345" s="245">
        <v>123900</v>
      </c>
      <c r="I345" s="246">
        <v>0</v>
      </c>
      <c r="J345" s="246">
        <v>0</v>
      </c>
      <c r="K345" s="442" t="s">
        <v>1020</v>
      </c>
      <c r="L345" s="322">
        <v>0</v>
      </c>
      <c r="M345" s="246">
        <v>0</v>
      </c>
      <c r="N345" s="246">
        <v>0</v>
      </c>
      <c r="O345" s="246">
        <v>0</v>
      </c>
      <c r="P345" s="246">
        <v>0</v>
      </c>
      <c r="Q345" s="246">
        <v>0</v>
      </c>
      <c r="R345" s="443">
        <v>0</v>
      </c>
      <c r="S345" s="444">
        <v>0</v>
      </c>
      <c r="T345" s="445">
        <v>0</v>
      </c>
      <c r="U345" s="444">
        <v>0</v>
      </c>
      <c r="V345" s="444">
        <v>0</v>
      </c>
      <c r="W345" s="444">
        <v>0</v>
      </c>
      <c r="X345" s="444">
        <v>0</v>
      </c>
      <c r="Y345" s="446">
        <v>0</v>
      </c>
      <c r="Z345" s="246"/>
      <c r="AA345" s="245">
        <v>123900</v>
      </c>
      <c r="AB345" s="442">
        <v>0</v>
      </c>
      <c r="AC345" s="442">
        <v>0</v>
      </c>
      <c r="AD345" s="246">
        <v>23</v>
      </c>
      <c r="AE345" s="246">
        <v>0</v>
      </c>
      <c r="AF345" s="246">
        <v>0</v>
      </c>
      <c r="AG345"/>
      <c r="AH345"/>
      <c r="AI345" s="394"/>
      <c r="AJ345" s="394"/>
      <c r="AK345" s="394"/>
      <c r="AL345" s="2"/>
      <c r="AM345" s="2"/>
      <c r="AN345"/>
      <c r="AO345"/>
      <c r="AP345" s="394"/>
      <c r="AQ345" s="394"/>
      <c r="AR345" s="175"/>
      <c r="AS345" s="2"/>
      <c r="AT345" s="2"/>
      <c r="AU345"/>
      <c r="AV345" s="2"/>
      <c r="AW345" s="2"/>
      <c r="AX345" s="2"/>
      <c r="AY345" s="2"/>
      <c r="AZ345" s="2"/>
      <c r="BA345" s="2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</row>
    <row r="346" spans="1:99" s="380" customFormat="1" x14ac:dyDescent="0.3">
      <c r="A346" s="21" t="s">
        <v>1468</v>
      </c>
      <c r="B346" s="21" t="s">
        <v>15</v>
      </c>
      <c r="C346" s="21" t="s">
        <v>15</v>
      </c>
      <c r="D346" s="299" t="s">
        <v>1998</v>
      </c>
      <c r="E346" s="435" t="s">
        <v>1972</v>
      </c>
      <c r="F346" s="299" t="s">
        <v>1973</v>
      </c>
      <c r="G346" s="299" t="s">
        <v>38</v>
      </c>
      <c r="H346" s="241">
        <v>430900</v>
      </c>
      <c r="I346" s="20">
        <v>1722</v>
      </c>
      <c r="J346" s="20">
        <v>22</v>
      </c>
      <c r="K346" s="417">
        <v>78.272727272727266</v>
      </c>
      <c r="L346" s="243">
        <v>1722</v>
      </c>
      <c r="M346" s="20">
        <v>22</v>
      </c>
      <c r="N346" s="20">
        <v>78.272727272727266</v>
      </c>
      <c r="O346" s="20">
        <v>1645</v>
      </c>
      <c r="P346" s="20">
        <v>20</v>
      </c>
      <c r="Q346" s="20">
        <v>82.2</v>
      </c>
      <c r="R346" s="414">
        <v>0</v>
      </c>
      <c r="S346" s="378">
        <v>0</v>
      </c>
      <c r="T346" s="415">
        <v>0</v>
      </c>
      <c r="U346" s="378">
        <v>1156</v>
      </c>
      <c r="V346" s="378">
        <v>17</v>
      </c>
      <c r="W346" s="378">
        <v>68</v>
      </c>
      <c r="X346" s="378">
        <v>439</v>
      </c>
      <c r="Y346" s="416">
        <v>7</v>
      </c>
      <c r="Z346" s="20"/>
      <c r="AA346" s="241">
        <v>430900</v>
      </c>
      <c r="AB346" s="417">
        <v>0</v>
      </c>
      <c r="AC346" s="417">
        <v>0</v>
      </c>
      <c r="AD346" s="20">
        <v>81</v>
      </c>
      <c r="AE346" s="20">
        <v>0</v>
      </c>
      <c r="AF346" s="20">
        <v>0</v>
      </c>
      <c r="AG346"/>
      <c r="AH346"/>
      <c r="AI346" s="394"/>
      <c r="AJ346" s="394"/>
      <c r="AK346" s="394"/>
      <c r="AL346" s="2"/>
      <c r="AM346" s="2"/>
      <c r="AN346"/>
      <c r="AO346"/>
      <c r="AP346" s="394"/>
      <c r="AQ346" s="394"/>
      <c r="AR346" s="175"/>
      <c r="AS346" s="2"/>
      <c r="AT346" s="2"/>
      <c r="AU346"/>
      <c r="AV346" s="2"/>
      <c r="AW346" s="2"/>
      <c r="AX346" s="2"/>
      <c r="AY346" s="2"/>
      <c r="AZ346" s="2"/>
      <c r="BA346" s="2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</row>
    <row r="347" spans="1:99" s="380" customFormat="1" x14ac:dyDescent="0.3">
      <c r="A347" s="21" t="s">
        <v>1473</v>
      </c>
      <c r="B347" s="21" t="s">
        <v>22</v>
      </c>
      <c r="C347" s="21" t="s">
        <v>22</v>
      </c>
      <c r="D347" s="299" t="s">
        <v>1998</v>
      </c>
      <c r="E347" s="299" t="s">
        <v>1974</v>
      </c>
      <c r="F347" s="299" t="s">
        <v>1974</v>
      </c>
      <c r="G347" s="299" t="s">
        <v>1998</v>
      </c>
      <c r="H347" s="241">
        <v>356400</v>
      </c>
      <c r="I347" s="20">
        <v>1230</v>
      </c>
      <c r="J347" s="20">
        <v>19</v>
      </c>
      <c r="K347" s="417">
        <v>64.736842105263165</v>
      </c>
      <c r="L347" s="243">
        <v>1230</v>
      </c>
      <c r="M347" s="20">
        <v>19</v>
      </c>
      <c r="N347" s="20">
        <v>64.736842105263165</v>
      </c>
      <c r="O347" s="20">
        <v>2260</v>
      </c>
      <c r="P347" s="20">
        <v>21</v>
      </c>
      <c r="Q347" s="20">
        <v>107.6</v>
      </c>
      <c r="R347" s="414">
        <v>384</v>
      </c>
      <c r="S347" s="378">
        <v>8</v>
      </c>
      <c r="T347" s="415">
        <v>48</v>
      </c>
      <c r="U347" s="378">
        <v>1999</v>
      </c>
      <c r="V347" s="378">
        <v>22</v>
      </c>
      <c r="W347" s="378">
        <v>90.86</v>
      </c>
      <c r="X347" s="378">
        <v>1858</v>
      </c>
      <c r="Y347" s="416">
        <v>22</v>
      </c>
      <c r="Z347" s="21"/>
      <c r="AA347" s="241">
        <v>541200</v>
      </c>
      <c r="AB347" s="417">
        <v>111.375</v>
      </c>
      <c r="AC347" s="417">
        <v>130</v>
      </c>
      <c r="AD347" s="20">
        <v>27</v>
      </c>
      <c r="AE347" s="20">
        <v>8</v>
      </c>
      <c r="AF347" s="20">
        <v>891</v>
      </c>
      <c r="AG347"/>
      <c r="AH347"/>
      <c r="AI347" s="394"/>
      <c r="AJ347" s="394"/>
      <c r="AK347" s="394"/>
      <c r="AL347" s="2"/>
      <c r="AM347" s="2"/>
      <c r="AN347"/>
      <c r="AO347"/>
      <c r="AP347" s="394"/>
      <c r="AQ347" s="394"/>
      <c r="AR347" s="175"/>
      <c r="AS347" s="2"/>
      <c r="AT347" s="2"/>
      <c r="AU347"/>
      <c r="AV347" s="2"/>
      <c r="AW347" s="2"/>
      <c r="AX347" s="2"/>
      <c r="AY347" s="2"/>
      <c r="AZ347" s="2"/>
      <c r="BA347" s="2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</row>
    <row r="348" spans="1:99" s="380" customFormat="1" x14ac:dyDescent="0.3">
      <c r="A348" t="s">
        <v>1474</v>
      </c>
      <c r="B348" t="s">
        <v>13</v>
      </c>
      <c r="C348" s="21" t="s">
        <v>13</v>
      </c>
      <c r="D348" s="299" t="s">
        <v>1998</v>
      </c>
      <c r="E348" s="438" t="s">
        <v>1972</v>
      </c>
      <c r="F348" s="299" t="s">
        <v>1971</v>
      </c>
      <c r="G348" s="299" t="s">
        <v>38</v>
      </c>
      <c r="H348" s="198">
        <v>453200</v>
      </c>
      <c r="I348" s="20">
        <v>1564</v>
      </c>
      <c r="J348" s="20">
        <v>19</v>
      </c>
      <c r="K348" s="417">
        <v>82.315789473684205</v>
      </c>
      <c r="L348" s="243">
        <v>1564</v>
      </c>
      <c r="M348" s="20">
        <v>19</v>
      </c>
      <c r="N348" s="20">
        <v>82.315789473684205</v>
      </c>
      <c r="O348" s="20">
        <v>2297</v>
      </c>
      <c r="P348" s="20">
        <v>21</v>
      </c>
      <c r="Q348" s="20">
        <v>109.4</v>
      </c>
      <c r="R348" s="414">
        <v>1468</v>
      </c>
      <c r="S348" s="378">
        <v>15</v>
      </c>
      <c r="T348" s="415">
        <v>97.9</v>
      </c>
      <c r="U348" s="378">
        <v>2346</v>
      </c>
      <c r="V348" s="378">
        <v>22</v>
      </c>
      <c r="W348" s="378">
        <v>106.64</v>
      </c>
      <c r="X348" s="378">
        <v>2108</v>
      </c>
      <c r="Y348" s="416">
        <v>22</v>
      </c>
      <c r="Z348" s="21"/>
      <c r="AA348" s="241">
        <v>464200</v>
      </c>
      <c r="AB348" s="417">
        <v>93.333333333333329</v>
      </c>
      <c r="AC348" s="417">
        <v>90.666666666666671</v>
      </c>
      <c r="AD348" s="20">
        <v>101</v>
      </c>
      <c r="AE348" s="20">
        <v>6</v>
      </c>
      <c r="AF348" s="20">
        <v>560</v>
      </c>
      <c r="AG348"/>
      <c r="AH348"/>
      <c r="AI348" s="394"/>
      <c r="AJ348" s="394"/>
      <c r="AK348" s="394"/>
      <c r="AL348" s="2"/>
      <c r="AM348" s="2"/>
      <c r="AN348"/>
      <c r="AO348"/>
      <c r="AP348" s="394"/>
      <c r="AQ348" s="394"/>
      <c r="AR348" s="175"/>
      <c r="AS348" s="2"/>
      <c r="AT348" s="2"/>
      <c r="AU348"/>
      <c r="AV348" s="2"/>
      <c r="AW348" s="2"/>
      <c r="AX348" s="2"/>
      <c r="AY348" s="2"/>
      <c r="AZ348" s="2"/>
      <c r="BA348" s="2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</row>
    <row r="349" spans="1:99" s="380" customFormat="1" x14ac:dyDescent="0.3">
      <c r="A349" t="s">
        <v>1475</v>
      </c>
      <c r="B349" t="s">
        <v>22</v>
      </c>
      <c r="C349" s="21" t="s">
        <v>22</v>
      </c>
      <c r="D349" s="299" t="s">
        <v>1998</v>
      </c>
      <c r="E349" s="279" t="s">
        <v>38</v>
      </c>
      <c r="F349" s="299" t="s">
        <v>38</v>
      </c>
      <c r="G349" s="299" t="s">
        <v>1998</v>
      </c>
      <c r="H349" s="198">
        <v>351200</v>
      </c>
      <c r="I349" s="20">
        <v>1212</v>
      </c>
      <c r="J349" s="20">
        <v>19</v>
      </c>
      <c r="K349" s="417">
        <v>63.789473684210527</v>
      </c>
      <c r="L349" s="243">
        <v>1212</v>
      </c>
      <c r="M349" s="20">
        <v>19</v>
      </c>
      <c r="N349" s="20">
        <v>63.789473684210527</v>
      </c>
      <c r="O349" s="20">
        <v>1279</v>
      </c>
      <c r="P349" s="20">
        <v>20</v>
      </c>
      <c r="Q349" s="20">
        <v>64</v>
      </c>
      <c r="R349" s="414">
        <v>1006</v>
      </c>
      <c r="S349" s="378">
        <v>16</v>
      </c>
      <c r="T349" s="415">
        <v>62.9</v>
      </c>
      <c r="U349" s="378">
        <v>1238</v>
      </c>
      <c r="V349" s="378">
        <v>19</v>
      </c>
      <c r="W349" s="378">
        <v>65.16</v>
      </c>
      <c r="X349" s="378">
        <v>260</v>
      </c>
      <c r="Y349" s="416">
        <v>5</v>
      </c>
      <c r="Z349" s="20"/>
      <c r="AA349" s="241">
        <v>336000</v>
      </c>
      <c r="AB349" s="417">
        <v>69.125</v>
      </c>
      <c r="AC349" s="417">
        <v>73</v>
      </c>
      <c r="AD349" s="20">
        <v>27</v>
      </c>
      <c r="AE349" s="20">
        <v>8</v>
      </c>
      <c r="AF349" s="20">
        <v>553</v>
      </c>
      <c r="AG349"/>
      <c r="AH349"/>
      <c r="AI349" s="394"/>
      <c r="AJ349" s="394"/>
      <c r="AK349" s="394"/>
      <c r="AL349" s="2"/>
      <c r="AM349" s="2"/>
      <c r="AN349"/>
      <c r="AO349"/>
      <c r="AP349" s="394"/>
      <c r="AQ349" s="394"/>
      <c r="AR349" s="175"/>
      <c r="AS349" s="2"/>
      <c r="AT349" s="2"/>
      <c r="AU349"/>
      <c r="AV349" s="2"/>
      <c r="AW349" s="2"/>
      <c r="AX349" s="2"/>
      <c r="AY349" s="2"/>
      <c r="AZ349" s="2"/>
      <c r="BA349" s="2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</row>
    <row r="350" spans="1:99" s="380" customFormat="1" x14ac:dyDescent="0.3">
      <c r="A350"/>
      <c r="B350" s="2"/>
      <c r="C350" s="2"/>
      <c r="D350" s="2"/>
      <c r="E350" s="279"/>
      <c r="F350" s="279"/>
      <c r="G350" s="279"/>
      <c r="H350" s="432"/>
      <c r="L350" s="391"/>
      <c r="R350" s="391"/>
      <c r="T350" s="392"/>
      <c r="U350" s="3"/>
      <c r="V350" s="3"/>
      <c r="W350" s="3"/>
      <c r="X350" s="57"/>
      <c r="Y350" s="1"/>
      <c r="Z350"/>
      <c r="AA350"/>
      <c r="AB350"/>
      <c r="AC350"/>
      <c r="AD350" s="57"/>
      <c r="AE350" s="393"/>
      <c r="AF350" s="393"/>
      <c r="AG350"/>
      <c r="AH350"/>
      <c r="AI350" s="394"/>
      <c r="AJ350" s="394"/>
      <c r="AK350" s="394"/>
      <c r="AL350" s="2"/>
      <c r="AM350" s="2"/>
      <c r="AN350"/>
      <c r="AO350"/>
      <c r="AP350" s="394"/>
      <c r="AQ350" s="394"/>
      <c r="AR350" s="175"/>
      <c r="AS350" s="2"/>
      <c r="AT350" s="2"/>
      <c r="AU350"/>
      <c r="AV350" s="2"/>
      <c r="AW350" s="2"/>
      <c r="AX350" s="2"/>
      <c r="AY350" s="2"/>
      <c r="AZ350" s="2"/>
      <c r="BA350" s="2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</row>
    <row r="351" spans="1:99" s="380" customFormat="1" x14ac:dyDescent="0.3">
      <c r="A351"/>
      <c r="B351" s="2"/>
      <c r="C351" s="2"/>
      <c r="D351" s="2"/>
      <c r="E351" s="279"/>
      <c r="F351" s="279"/>
      <c r="G351" s="279"/>
      <c r="H351" s="432"/>
      <c r="L351" s="391"/>
      <c r="R351" s="391"/>
      <c r="T351" s="392"/>
      <c r="U351" s="3"/>
      <c r="V351" s="3"/>
      <c r="W351" s="3"/>
      <c r="X351" s="57"/>
      <c r="Y351" s="1"/>
      <c r="Z351"/>
      <c r="AA351"/>
      <c r="AB351"/>
      <c r="AC351"/>
      <c r="AD351" s="57"/>
      <c r="AE351" s="393"/>
      <c r="AF351" s="393"/>
      <c r="AG351"/>
      <c r="AH351"/>
      <c r="AI351" s="394"/>
      <c r="AJ351" s="394"/>
      <c r="AK351" s="394"/>
      <c r="AL351" s="2"/>
      <c r="AM351" s="2"/>
      <c r="AN351"/>
      <c r="AO351"/>
      <c r="AP351" s="394"/>
      <c r="AQ351" s="394"/>
      <c r="AR351" s="175"/>
      <c r="AS351" s="2"/>
      <c r="AT351" s="2"/>
      <c r="AU351"/>
      <c r="AV351" s="2"/>
      <c r="AW351" s="2"/>
      <c r="AX351" s="2"/>
      <c r="AY351" s="2"/>
      <c r="AZ351" s="2"/>
      <c r="BA351" s="2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</row>
    <row r="352" spans="1:99" s="380" customFormat="1" x14ac:dyDescent="0.3">
      <c r="A352"/>
      <c r="B352" s="2"/>
      <c r="C352" s="2"/>
      <c r="D352" s="2"/>
      <c r="E352" s="279"/>
      <c r="F352" s="279"/>
      <c r="G352" s="279"/>
      <c r="H352" s="432"/>
      <c r="L352" s="391"/>
      <c r="R352" s="391"/>
      <c r="T352" s="392"/>
      <c r="U352" s="3"/>
      <c r="V352" s="3"/>
      <c r="W352" s="3"/>
      <c r="X352" s="57"/>
      <c r="Y352" s="1"/>
      <c r="Z352"/>
      <c r="AA352"/>
      <c r="AB352"/>
      <c r="AC352"/>
      <c r="AD352" s="57"/>
      <c r="AE352" s="393"/>
      <c r="AF352" s="393"/>
      <c r="AG352"/>
      <c r="AH352"/>
      <c r="AI352" s="394"/>
      <c r="AJ352" s="394"/>
      <c r="AK352" s="394"/>
      <c r="AL352" s="2"/>
      <c r="AM352" s="2"/>
      <c r="AN352"/>
      <c r="AO352"/>
      <c r="AP352" s="394"/>
      <c r="AQ352" s="394"/>
      <c r="AR352" s="175"/>
      <c r="AS352" s="2"/>
      <c r="AT352" s="2"/>
      <c r="AU352"/>
      <c r="AV352" s="2"/>
      <c r="AW352" s="2"/>
      <c r="AX352" s="2"/>
      <c r="AY352" s="2"/>
      <c r="AZ352" s="2"/>
      <c r="BA352" s="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</row>
    <row r="353" spans="1:99" s="380" customFormat="1" x14ac:dyDescent="0.3">
      <c r="A353"/>
      <c r="B353" s="2"/>
      <c r="C353" s="2"/>
      <c r="D353" s="2"/>
      <c r="E353" s="279"/>
      <c r="F353" s="279"/>
      <c r="G353" s="279"/>
      <c r="H353" s="432"/>
      <c r="L353" s="391"/>
      <c r="R353" s="391"/>
      <c r="T353" s="392"/>
      <c r="U353" s="3"/>
      <c r="V353" s="3"/>
      <c r="W353" s="3"/>
      <c r="X353" s="57"/>
      <c r="Y353" s="1"/>
      <c r="Z353"/>
      <c r="AA353"/>
      <c r="AB353"/>
      <c r="AC353"/>
      <c r="AD353" s="57"/>
      <c r="AE353" s="393"/>
      <c r="AF353" s="393"/>
      <c r="AG353"/>
      <c r="AH353"/>
      <c r="AI353" s="394"/>
      <c r="AJ353" s="394"/>
      <c r="AK353" s="394"/>
      <c r="AL353" s="2"/>
      <c r="AM353" s="2"/>
      <c r="AN353"/>
      <c r="AO353"/>
      <c r="AP353" s="394"/>
      <c r="AQ353" s="394"/>
      <c r="AR353" s="175"/>
      <c r="AS353" s="2"/>
      <c r="AT353" s="2"/>
      <c r="AU353"/>
      <c r="AV353" s="2"/>
      <c r="AW353" s="2"/>
      <c r="AX353" s="2"/>
      <c r="AY353" s="2"/>
      <c r="AZ353" s="2"/>
      <c r="BA353" s="2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</row>
    <row r="354" spans="1:99" s="380" customFormat="1" x14ac:dyDescent="0.3">
      <c r="A354"/>
      <c r="B354" s="2"/>
      <c r="C354" s="2"/>
      <c r="D354" s="2"/>
      <c r="E354" s="279"/>
      <c r="F354" s="279"/>
      <c r="G354" s="279"/>
      <c r="H354" s="432"/>
      <c r="L354" s="391"/>
      <c r="R354" s="391"/>
      <c r="T354" s="392"/>
      <c r="U354" s="3"/>
      <c r="V354" s="3"/>
      <c r="W354" s="3"/>
      <c r="X354" s="57"/>
      <c r="Y354" s="1"/>
      <c r="Z354"/>
      <c r="AA354"/>
      <c r="AB354"/>
      <c r="AC354"/>
      <c r="AD354" s="57"/>
      <c r="AE354" s="393"/>
      <c r="AF354" s="393"/>
      <c r="AG354"/>
      <c r="AH354"/>
      <c r="AI354" s="394"/>
      <c r="AJ354" s="394"/>
      <c r="AK354" s="394"/>
      <c r="AL354" s="2"/>
      <c r="AM354" s="2"/>
      <c r="AN354"/>
      <c r="AO354"/>
      <c r="AP354" s="394"/>
      <c r="AQ354" s="394"/>
      <c r="AR354" s="175"/>
      <c r="AS354" s="2"/>
      <c r="AT354" s="2"/>
      <c r="AU354"/>
      <c r="AV354" s="2"/>
      <c r="AW354" s="2"/>
      <c r="AX354" s="2"/>
      <c r="AY354" s="2"/>
      <c r="AZ354" s="2"/>
      <c r="BA354" s="2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</row>
    <row r="355" spans="1:99" s="380" customFormat="1" x14ac:dyDescent="0.3">
      <c r="A355"/>
      <c r="B355" s="2"/>
      <c r="C355" s="2"/>
      <c r="D355" s="2"/>
      <c r="E355" s="279"/>
      <c r="F355" s="279"/>
      <c r="G355" s="279"/>
      <c r="H355" s="432"/>
      <c r="L355" s="391"/>
      <c r="R355" s="391"/>
      <c r="T355" s="392"/>
      <c r="U355" s="3"/>
      <c r="V355" s="3"/>
      <c r="W355" s="3"/>
      <c r="X355" s="57"/>
      <c r="Y355" s="1"/>
      <c r="Z355"/>
      <c r="AA355"/>
      <c r="AB355"/>
      <c r="AC355"/>
      <c r="AD355" s="57"/>
      <c r="AE355" s="393"/>
      <c r="AF355" s="393"/>
      <c r="AG355"/>
      <c r="AH355"/>
      <c r="AI355" s="394"/>
      <c r="AJ355" s="394"/>
      <c r="AK355" s="394"/>
      <c r="AL355" s="2"/>
      <c r="AM355" s="2"/>
      <c r="AN355"/>
      <c r="AO355"/>
      <c r="AP355" s="394"/>
      <c r="AQ355" s="394"/>
      <c r="AR355" s="175"/>
      <c r="AS355" s="2"/>
      <c r="AT355" s="2"/>
      <c r="AU355"/>
      <c r="AV355" s="2"/>
      <c r="AW355" s="2"/>
      <c r="AX355" s="2"/>
      <c r="AY355" s="2"/>
      <c r="AZ355" s="2"/>
      <c r="BA355" s="2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</row>
    <row r="356" spans="1:99" s="380" customFormat="1" x14ac:dyDescent="0.3">
      <c r="A356"/>
      <c r="B356" s="2"/>
      <c r="C356" s="2"/>
      <c r="D356" s="2"/>
      <c r="E356" s="279"/>
      <c r="F356" s="279"/>
      <c r="G356" s="279"/>
      <c r="H356" s="432"/>
      <c r="L356" s="391"/>
      <c r="R356" s="391"/>
      <c r="T356" s="392"/>
      <c r="U356" s="3"/>
      <c r="V356" s="3"/>
      <c r="W356" s="3"/>
      <c r="X356" s="57"/>
      <c r="Y356" s="1"/>
      <c r="Z356"/>
      <c r="AA356"/>
      <c r="AB356"/>
      <c r="AC356"/>
      <c r="AD356" s="57"/>
      <c r="AE356" s="393"/>
      <c r="AF356" s="393"/>
      <c r="AG356"/>
      <c r="AH356"/>
      <c r="AI356" s="394"/>
      <c r="AJ356" s="394"/>
      <c r="AK356" s="394"/>
      <c r="AL356" s="2"/>
      <c r="AM356" s="2"/>
      <c r="AN356"/>
      <c r="AO356"/>
      <c r="AP356" s="394"/>
      <c r="AQ356" s="394"/>
      <c r="AR356" s="175"/>
      <c r="AS356" s="2"/>
      <c r="AT356" s="2"/>
      <c r="AU356"/>
      <c r="AV356" s="2"/>
      <c r="AW356" s="2"/>
      <c r="AX356" s="2"/>
      <c r="AY356" s="2"/>
      <c r="AZ356" s="2"/>
      <c r="BA356" s="2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</row>
    <row r="357" spans="1:99" s="380" customFormat="1" x14ac:dyDescent="0.3">
      <c r="A357"/>
      <c r="B357" s="2"/>
      <c r="C357" s="2"/>
      <c r="D357" s="2"/>
      <c r="E357" s="279"/>
      <c r="F357" s="279"/>
      <c r="G357" s="279"/>
      <c r="H357" s="432"/>
      <c r="L357" s="391"/>
      <c r="R357" s="391"/>
      <c r="T357" s="392"/>
      <c r="U357" s="3"/>
      <c r="V357" s="3"/>
      <c r="W357" s="3"/>
      <c r="X357" s="57"/>
      <c r="Y357" s="1"/>
      <c r="Z357"/>
      <c r="AA357"/>
      <c r="AB357"/>
      <c r="AC357"/>
      <c r="AD357" s="57"/>
      <c r="AE357" s="393"/>
      <c r="AF357" s="393"/>
      <c r="AG357"/>
      <c r="AH357"/>
      <c r="AI357" s="394"/>
      <c r="AJ357" s="394"/>
      <c r="AK357" s="394"/>
      <c r="AL357" s="2"/>
      <c r="AM357" s="2"/>
      <c r="AN357"/>
      <c r="AO357"/>
      <c r="AP357" s="394"/>
      <c r="AQ357" s="394"/>
      <c r="AR357" s="175"/>
      <c r="AS357" s="2"/>
      <c r="AT357" s="2"/>
      <c r="AU357"/>
      <c r="AV357" s="2"/>
      <c r="AW357" s="2"/>
      <c r="AX357" s="2"/>
      <c r="AY357" s="2"/>
      <c r="AZ357" s="2"/>
      <c r="BA357" s="2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</row>
    <row r="358" spans="1:99" s="380" customFormat="1" x14ac:dyDescent="0.3">
      <c r="A358"/>
      <c r="B358" s="2"/>
      <c r="C358" s="2"/>
      <c r="D358" s="2"/>
      <c r="E358" s="279"/>
      <c r="F358" s="279"/>
      <c r="G358" s="279"/>
      <c r="H358" s="432"/>
      <c r="L358" s="391"/>
      <c r="R358" s="391"/>
      <c r="T358" s="392"/>
      <c r="U358" s="3"/>
      <c r="V358" s="3"/>
      <c r="W358" s="3"/>
      <c r="X358" s="57"/>
      <c r="Y358" s="1"/>
      <c r="Z358"/>
      <c r="AA358"/>
      <c r="AB358"/>
      <c r="AC358"/>
      <c r="AD358" s="57"/>
      <c r="AE358" s="393"/>
      <c r="AF358" s="393"/>
      <c r="AG358"/>
      <c r="AH358"/>
      <c r="AI358" s="394"/>
      <c r="AJ358" s="394"/>
      <c r="AK358" s="394"/>
      <c r="AL358" s="2"/>
      <c r="AM358" s="2"/>
      <c r="AN358"/>
      <c r="AO358"/>
      <c r="AP358" s="394"/>
      <c r="AQ358" s="394"/>
      <c r="AR358" s="175"/>
      <c r="AS358" s="2"/>
      <c r="AT358" s="2"/>
      <c r="AU358"/>
      <c r="AV358" s="2"/>
      <c r="AW358" s="2"/>
      <c r="AX358" s="2"/>
      <c r="AY358" s="2"/>
      <c r="AZ358" s="2"/>
      <c r="BA358" s="2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</row>
    <row r="359" spans="1:99" s="380" customFormat="1" x14ac:dyDescent="0.3">
      <c r="A359"/>
      <c r="B359" s="2"/>
      <c r="C359" s="2"/>
      <c r="D359" s="2"/>
      <c r="E359" s="279"/>
      <c r="F359" s="279"/>
      <c r="G359" s="279"/>
      <c r="H359" s="432"/>
      <c r="L359" s="391"/>
      <c r="R359" s="391"/>
      <c r="T359" s="392"/>
      <c r="U359" s="3"/>
      <c r="V359" s="3"/>
      <c r="W359" s="3"/>
      <c r="X359" s="57"/>
      <c r="Y359" s="1"/>
      <c r="Z359"/>
      <c r="AA359"/>
      <c r="AB359"/>
      <c r="AC359"/>
      <c r="AD359" s="57"/>
      <c r="AE359" s="393"/>
      <c r="AF359" s="393"/>
      <c r="AG359"/>
      <c r="AH359"/>
      <c r="AI359" s="394"/>
      <c r="AJ359" s="394"/>
      <c r="AK359" s="394"/>
      <c r="AL359" s="2"/>
      <c r="AM359" s="2"/>
      <c r="AN359"/>
      <c r="AO359"/>
      <c r="AP359" s="394"/>
      <c r="AQ359" s="394"/>
      <c r="AR359" s="175"/>
      <c r="AS359" s="2"/>
      <c r="AT359" s="2"/>
      <c r="AU359"/>
      <c r="AV359" s="2"/>
      <c r="AW359" s="2"/>
      <c r="AX359" s="2"/>
      <c r="AY359" s="2"/>
      <c r="AZ359" s="2"/>
      <c r="BA359" s="2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</row>
    <row r="360" spans="1:99" s="380" customFormat="1" x14ac:dyDescent="0.3">
      <c r="A360"/>
      <c r="B360" s="2"/>
      <c r="C360" s="2"/>
      <c r="D360" s="2"/>
      <c r="E360" s="279"/>
      <c r="F360" s="279"/>
      <c r="G360" s="279"/>
      <c r="H360" s="432"/>
      <c r="L360" s="391"/>
      <c r="R360" s="391"/>
      <c r="T360" s="392"/>
      <c r="U360" s="3"/>
      <c r="V360" s="3"/>
      <c r="W360" s="3"/>
      <c r="X360" s="57"/>
      <c r="Y360" s="1"/>
      <c r="Z360"/>
      <c r="AA360"/>
      <c r="AB360"/>
      <c r="AC360"/>
      <c r="AD360" s="57"/>
      <c r="AE360" s="393"/>
      <c r="AF360" s="393"/>
      <c r="AG360"/>
      <c r="AH360"/>
      <c r="AI360" s="394"/>
      <c r="AJ360" s="394"/>
      <c r="AK360" s="394"/>
      <c r="AL360" s="2"/>
      <c r="AM360" s="2"/>
      <c r="AN360"/>
      <c r="AO360"/>
      <c r="AP360" s="394"/>
      <c r="AQ360" s="394"/>
      <c r="AR360" s="175"/>
      <c r="AS360" s="2"/>
      <c r="AT360" s="2"/>
      <c r="AU360"/>
      <c r="AV360" s="2"/>
      <c r="AW360" s="2"/>
      <c r="AX360" s="2"/>
      <c r="AY360" s="2"/>
      <c r="AZ360" s="2"/>
      <c r="BA360" s="2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</row>
    <row r="361" spans="1:99" s="380" customFormat="1" x14ac:dyDescent="0.3">
      <c r="A361"/>
      <c r="B361" s="2"/>
      <c r="C361" s="2"/>
      <c r="D361" s="2"/>
      <c r="E361" s="279"/>
      <c r="F361" s="279"/>
      <c r="G361" s="279"/>
      <c r="H361" s="432"/>
      <c r="L361" s="391"/>
      <c r="R361" s="391"/>
      <c r="T361" s="392"/>
      <c r="U361" s="3"/>
      <c r="V361" s="3"/>
      <c r="W361" s="3"/>
      <c r="X361" s="57"/>
      <c r="Y361" s="1"/>
      <c r="Z361"/>
      <c r="AA361"/>
      <c r="AB361"/>
      <c r="AC361"/>
      <c r="AD361" s="57"/>
      <c r="AE361" s="393"/>
      <c r="AF361" s="393"/>
      <c r="AG361"/>
      <c r="AH361"/>
      <c r="AI361" s="394"/>
      <c r="AJ361" s="394"/>
      <c r="AK361" s="394"/>
      <c r="AL361" s="2"/>
      <c r="AM361" s="2"/>
      <c r="AN361"/>
      <c r="AO361"/>
      <c r="AP361" s="394"/>
      <c r="AQ361" s="394"/>
      <c r="AR361" s="175"/>
      <c r="AS361" s="2"/>
      <c r="AT361" s="2"/>
      <c r="AU361"/>
      <c r="AV361" s="2"/>
      <c r="AW361" s="2"/>
      <c r="AX361" s="2"/>
      <c r="AY361" s="2"/>
      <c r="AZ361" s="2"/>
      <c r="BA361" s="2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</row>
    <row r="362" spans="1:99" s="380" customFormat="1" x14ac:dyDescent="0.3">
      <c r="A362"/>
      <c r="B362" s="2"/>
      <c r="C362" s="2"/>
      <c r="D362" s="2"/>
      <c r="E362" s="279"/>
      <c r="F362" s="279"/>
      <c r="G362" s="279"/>
      <c r="H362" s="432"/>
      <c r="L362" s="391"/>
      <c r="R362" s="391"/>
      <c r="T362" s="392"/>
      <c r="U362" s="3"/>
      <c r="V362" s="3"/>
      <c r="W362" s="3"/>
      <c r="X362" s="57"/>
      <c r="Y362" s="1"/>
      <c r="Z362"/>
      <c r="AA362"/>
      <c r="AB362"/>
      <c r="AC362"/>
      <c r="AD362" s="57"/>
      <c r="AE362" s="393"/>
      <c r="AF362" s="393"/>
      <c r="AG362"/>
      <c r="AH362"/>
      <c r="AI362" s="394"/>
      <c r="AJ362" s="394"/>
      <c r="AK362" s="394"/>
      <c r="AL362" s="2"/>
      <c r="AM362" s="2"/>
      <c r="AN362"/>
      <c r="AO362"/>
      <c r="AP362" s="394"/>
      <c r="AQ362" s="394"/>
      <c r="AR362" s="175"/>
      <c r="AS362" s="2"/>
      <c r="AT362" s="2"/>
      <c r="AU362"/>
      <c r="AV362" s="2"/>
      <c r="AW362" s="2"/>
      <c r="AX362" s="2"/>
      <c r="AY362" s="2"/>
      <c r="AZ362" s="2"/>
      <c r="BA362" s="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</row>
    <row r="363" spans="1:99" s="380" customFormat="1" x14ac:dyDescent="0.3">
      <c r="A363"/>
      <c r="B363" s="2"/>
      <c r="C363" s="2"/>
      <c r="D363" s="2"/>
      <c r="E363" s="279"/>
      <c r="F363" s="279"/>
      <c r="G363" s="279"/>
      <c r="H363" s="432"/>
      <c r="L363" s="391"/>
      <c r="R363" s="391"/>
      <c r="T363" s="392"/>
      <c r="U363" s="3"/>
      <c r="V363" s="3"/>
      <c r="W363" s="3"/>
      <c r="X363" s="57"/>
      <c r="Y363" s="1"/>
      <c r="Z363"/>
      <c r="AA363"/>
      <c r="AB363"/>
      <c r="AC363"/>
      <c r="AD363" s="57"/>
      <c r="AE363" s="393"/>
      <c r="AF363" s="393"/>
      <c r="AG363"/>
      <c r="AH363"/>
      <c r="AI363" s="394"/>
      <c r="AJ363" s="394"/>
      <c r="AK363" s="394"/>
      <c r="AL363" s="2"/>
      <c r="AM363" s="2"/>
      <c r="AN363"/>
      <c r="AO363"/>
      <c r="AP363" s="394"/>
      <c r="AQ363" s="394"/>
      <c r="AR363" s="175"/>
      <c r="AS363" s="2"/>
      <c r="AT363" s="2"/>
      <c r="AU363"/>
      <c r="AV363" s="2"/>
      <c r="AW363" s="2"/>
      <c r="AX363" s="2"/>
      <c r="AY363" s="2"/>
      <c r="AZ363" s="2"/>
      <c r="BA363" s="2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</row>
    <row r="364" spans="1:99" s="380" customFormat="1" x14ac:dyDescent="0.3">
      <c r="A364"/>
      <c r="B364" s="2"/>
      <c r="C364" s="2"/>
      <c r="D364" s="2"/>
      <c r="E364" s="279"/>
      <c r="F364" s="279"/>
      <c r="G364" s="279"/>
      <c r="H364" s="432"/>
      <c r="L364" s="391"/>
      <c r="R364" s="391"/>
      <c r="T364" s="392"/>
      <c r="U364" s="3"/>
      <c r="V364" s="3"/>
      <c r="W364" s="3"/>
      <c r="X364" s="57"/>
      <c r="Y364" s="1"/>
      <c r="Z364"/>
      <c r="AA364"/>
      <c r="AB364"/>
      <c r="AC364"/>
      <c r="AD364" s="57"/>
      <c r="AE364" s="393"/>
      <c r="AF364" s="393"/>
      <c r="AG364"/>
      <c r="AH364"/>
      <c r="AI364" s="394"/>
      <c r="AJ364" s="394"/>
      <c r="AK364" s="394"/>
      <c r="AL364" s="2"/>
      <c r="AM364" s="2"/>
      <c r="AN364"/>
      <c r="AO364"/>
      <c r="AP364" s="394"/>
      <c r="AQ364" s="394"/>
      <c r="AR364" s="175"/>
      <c r="AS364" s="2"/>
      <c r="AT364" s="2"/>
      <c r="AU364"/>
      <c r="AV364" s="2"/>
      <c r="AW364" s="2"/>
      <c r="AX364" s="2"/>
      <c r="AY364" s="2"/>
      <c r="AZ364" s="2"/>
      <c r="BA364" s="2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</row>
    <row r="365" spans="1:99" s="380" customFormat="1" x14ac:dyDescent="0.3">
      <c r="A365"/>
      <c r="B365" s="2"/>
      <c r="C365" s="2"/>
      <c r="D365" s="2"/>
      <c r="E365" s="279"/>
      <c r="F365" s="279"/>
      <c r="G365" s="279"/>
      <c r="H365" s="432"/>
      <c r="L365" s="391"/>
      <c r="R365" s="391"/>
      <c r="T365" s="392"/>
      <c r="U365" s="3"/>
      <c r="V365" s="3"/>
      <c r="W365" s="3"/>
      <c r="X365" s="57"/>
      <c r="Y365" s="1"/>
      <c r="Z365"/>
      <c r="AA365"/>
      <c r="AB365"/>
      <c r="AC365"/>
      <c r="AD365" s="57"/>
      <c r="AE365" s="393"/>
      <c r="AF365" s="393"/>
      <c r="AG365"/>
      <c r="AH365"/>
      <c r="AI365" s="394"/>
      <c r="AJ365" s="394"/>
      <c r="AK365" s="394"/>
      <c r="AL365" s="2"/>
      <c r="AM365" s="2"/>
      <c r="AN365"/>
      <c r="AO365"/>
      <c r="AP365" s="394"/>
      <c r="AQ365" s="394"/>
      <c r="AR365" s="175"/>
      <c r="AS365" s="2"/>
      <c r="AT365" s="2"/>
      <c r="AU365"/>
      <c r="AV365" s="2"/>
      <c r="AW365" s="2"/>
      <c r="AX365" s="2"/>
      <c r="AY365" s="2"/>
      <c r="AZ365" s="2"/>
      <c r="BA365" s="2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</row>
    <row r="366" spans="1:99" s="380" customFormat="1" x14ac:dyDescent="0.3">
      <c r="A366"/>
      <c r="B366" s="2"/>
      <c r="C366" s="2"/>
      <c r="D366" s="2"/>
      <c r="E366" s="279"/>
      <c r="F366" s="279"/>
      <c r="G366" s="279"/>
      <c r="H366" s="432"/>
      <c r="L366" s="391"/>
      <c r="R366" s="391"/>
      <c r="T366" s="392"/>
      <c r="U366" s="3"/>
      <c r="V366" s="3"/>
      <c r="W366" s="3"/>
      <c r="X366" s="57"/>
      <c r="Y366" s="1"/>
      <c r="Z366"/>
      <c r="AA366"/>
      <c r="AB366"/>
      <c r="AC366"/>
      <c r="AD366" s="57"/>
      <c r="AE366" s="393"/>
      <c r="AF366" s="393"/>
      <c r="AG366"/>
      <c r="AH366"/>
      <c r="AI366" s="394"/>
      <c r="AJ366" s="394"/>
      <c r="AK366" s="394"/>
      <c r="AL366" s="2"/>
      <c r="AM366" s="2"/>
      <c r="AN366"/>
      <c r="AO366"/>
      <c r="AP366" s="394"/>
      <c r="AQ366" s="394"/>
      <c r="AR366" s="175"/>
      <c r="AS366" s="2"/>
      <c r="AT366" s="2"/>
      <c r="AU366"/>
      <c r="AV366" s="2"/>
      <c r="AW366" s="2"/>
      <c r="AX366" s="2"/>
      <c r="AY366" s="2"/>
      <c r="AZ366" s="2"/>
      <c r="BA366" s="2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</row>
    <row r="367" spans="1:99" s="380" customFormat="1" x14ac:dyDescent="0.3">
      <c r="A367"/>
      <c r="B367" s="2"/>
      <c r="C367" s="2"/>
      <c r="D367" s="2"/>
      <c r="E367" s="279"/>
      <c r="F367" s="279"/>
      <c r="G367" s="279"/>
      <c r="H367" s="432"/>
      <c r="L367" s="391"/>
      <c r="R367" s="391"/>
      <c r="T367" s="392"/>
      <c r="U367" s="3"/>
      <c r="V367" s="3"/>
      <c r="W367" s="3"/>
      <c r="X367" s="57"/>
      <c r="Y367" s="1"/>
      <c r="Z367"/>
      <c r="AA367"/>
      <c r="AB367"/>
      <c r="AC367"/>
      <c r="AD367" s="57"/>
      <c r="AE367" s="393"/>
      <c r="AF367" s="393"/>
      <c r="AG367"/>
      <c r="AH367"/>
      <c r="AI367" s="394"/>
      <c r="AJ367" s="394"/>
      <c r="AK367" s="394"/>
      <c r="AL367" s="2"/>
      <c r="AM367" s="2"/>
      <c r="AN367"/>
      <c r="AO367"/>
      <c r="AP367" s="394"/>
      <c r="AQ367" s="394"/>
      <c r="AR367" s="175"/>
      <c r="AS367" s="2"/>
      <c r="AT367" s="2"/>
      <c r="AU367"/>
      <c r="AV367" s="2"/>
      <c r="AW367" s="2"/>
      <c r="AX367" s="2"/>
      <c r="AY367" s="2"/>
      <c r="AZ367" s="2"/>
      <c r="BA367" s="2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</row>
    <row r="368" spans="1:99" s="380" customFormat="1" x14ac:dyDescent="0.3">
      <c r="A368"/>
      <c r="B368" s="2"/>
      <c r="C368" s="2"/>
      <c r="D368" s="2"/>
      <c r="E368" s="279"/>
      <c r="F368" s="279"/>
      <c r="G368" s="279"/>
      <c r="H368" s="432"/>
      <c r="L368" s="391"/>
      <c r="R368" s="391"/>
      <c r="T368" s="392"/>
      <c r="U368" s="3"/>
      <c r="V368" s="3"/>
      <c r="W368" s="3"/>
      <c r="X368" s="57"/>
      <c r="Y368" s="1"/>
      <c r="Z368"/>
      <c r="AA368"/>
      <c r="AB368"/>
      <c r="AC368"/>
      <c r="AD368" s="57"/>
      <c r="AE368" s="393"/>
      <c r="AF368" s="393"/>
      <c r="AG368"/>
      <c r="AH368"/>
      <c r="AI368" s="394"/>
      <c r="AJ368" s="394"/>
      <c r="AK368" s="394"/>
      <c r="AL368" s="2"/>
      <c r="AM368" s="2"/>
      <c r="AN368"/>
      <c r="AO368"/>
      <c r="AP368" s="394"/>
      <c r="AQ368" s="394"/>
      <c r="AR368" s="175"/>
      <c r="AS368" s="2"/>
      <c r="AT368" s="2"/>
      <c r="AU368"/>
      <c r="AV368" s="2"/>
      <c r="AW368" s="2"/>
      <c r="AX368" s="2"/>
      <c r="AY368" s="2"/>
      <c r="AZ368" s="2"/>
      <c r="BA368" s="2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</row>
    <row r="369" spans="1:99" s="380" customFormat="1" x14ac:dyDescent="0.3">
      <c r="A369"/>
      <c r="B369" s="2"/>
      <c r="C369" s="2"/>
      <c r="D369" s="2"/>
      <c r="E369" s="279"/>
      <c r="F369" s="279"/>
      <c r="G369" s="279"/>
      <c r="H369" s="431"/>
      <c r="L369" s="391"/>
      <c r="R369" s="391"/>
      <c r="T369" s="392"/>
      <c r="U369" s="3"/>
      <c r="V369" s="3"/>
      <c r="W369" s="3"/>
      <c r="X369" s="57"/>
      <c r="Y369" s="1"/>
      <c r="Z369"/>
      <c r="AA369"/>
      <c r="AB369"/>
      <c r="AC369"/>
      <c r="AD369" s="57"/>
      <c r="AE369" s="393"/>
      <c r="AF369" s="393"/>
      <c r="AG369"/>
      <c r="AH369"/>
      <c r="AI369" s="394"/>
      <c r="AJ369" s="394"/>
      <c r="AK369" s="394"/>
      <c r="AL369" s="2"/>
      <c r="AM369" s="2"/>
      <c r="AN369"/>
      <c r="AO369"/>
      <c r="AP369" s="394"/>
      <c r="AQ369" s="394"/>
      <c r="AR369" s="175"/>
      <c r="AS369" s="2"/>
      <c r="AT369" s="2"/>
      <c r="AU369"/>
      <c r="AV369" s="2"/>
      <c r="AW369" s="2"/>
      <c r="AX369" s="2"/>
      <c r="AY369" s="2"/>
      <c r="AZ369" s="2"/>
      <c r="BA369" s="2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</row>
    <row r="370" spans="1:99" s="380" customFormat="1" x14ac:dyDescent="0.3">
      <c r="A370"/>
      <c r="B370" s="2"/>
      <c r="C370" s="2"/>
      <c r="D370" s="2"/>
      <c r="E370" s="279"/>
      <c r="F370" s="279"/>
      <c r="G370" s="279"/>
      <c r="H370" s="431"/>
      <c r="L370" s="391"/>
      <c r="R370" s="391"/>
      <c r="T370" s="392"/>
      <c r="U370" s="3"/>
      <c r="V370" s="3"/>
      <c r="W370" s="3"/>
      <c r="X370" s="57"/>
      <c r="Y370" s="1"/>
      <c r="Z370"/>
      <c r="AA370"/>
      <c r="AB370"/>
      <c r="AC370"/>
      <c r="AD370" s="57"/>
      <c r="AE370" s="393"/>
      <c r="AF370" s="393"/>
      <c r="AG370"/>
      <c r="AH370"/>
      <c r="AI370" s="394"/>
      <c r="AJ370" s="394"/>
      <c r="AK370" s="394"/>
      <c r="AL370" s="2"/>
      <c r="AM370" s="2"/>
      <c r="AN370"/>
      <c r="AO370"/>
      <c r="AP370" s="394"/>
      <c r="AQ370" s="394"/>
      <c r="AR370" s="175"/>
      <c r="AS370" s="2"/>
      <c r="AT370" s="2"/>
      <c r="AU370"/>
      <c r="AV370" s="2"/>
      <c r="AW370" s="2"/>
      <c r="AX370" s="2"/>
      <c r="AY370" s="2"/>
      <c r="AZ370" s="2"/>
      <c r="BA370" s="2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</row>
    <row r="371" spans="1:99" s="380" customFormat="1" x14ac:dyDescent="0.3">
      <c r="A371"/>
      <c r="B371" s="2"/>
      <c r="C371" s="2"/>
      <c r="D371" s="2"/>
      <c r="E371" s="279"/>
      <c r="F371" s="279"/>
      <c r="G371" s="279"/>
      <c r="H371" s="431"/>
      <c r="L371" s="391"/>
      <c r="R371" s="391"/>
      <c r="T371" s="392"/>
      <c r="U371" s="3"/>
      <c r="V371" s="3"/>
      <c r="W371" s="3"/>
      <c r="X371" s="57"/>
      <c r="Y371" s="1"/>
      <c r="Z371"/>
      <c r="AA371"/>
      <c r="AB371"/>
      <c r="AC371"/>
      <c r="AD371" s="57"/>
      <c r="AE371" s="393"/>
      <c r="AF371" s="393"/>
      <c r="AG371"/>
      <c r="AH371"/>
      <c r="AI371" s="394"/>
      <c r="AJ371" s="394"/>
      <c r="AK371" s="394"/>
      <c r="AL371" s="2"/>
      <c r="AM371" s="2"/>
      <c r="AN371"/>
      <c r="AO371"/>
      <c r="AP371" s="394"/>
      <c r="AQ371" s="394"/>
      <c r="AR371" s="175"/>
      <c r="AS371" s="2"/>
      <c r="AT371" s="2"/>
      <c r="AU371"/>
      <c r="AV371" s="2"/>
      <c r="AW371" s="2"/>
      <c r="AX371" s="2"/>
      <c r="AY371" s="2"/>
      <c r="AZ371" s="2"/>
      <c r="BA371" s="2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</row>
    <row r="372" spans="1:99" s="380" customFormat="1" x14ac:dyDescent="0.3">
      <c r="A372"/>
      <c r="B372" s="2"/>
      <c r="C372" s="2"/>
      <c r="D372" s="2"/>
      <c r="E372" s="279"/>
      <c r="F372" s="279"/>
      <c r="G372" s="279"/>
      <c r="H372" s="431"/>
      <c r="L372" s="391"/>
      <c r="R372" s="391"/>
      <c r="T372" s="392"/>
      <c r="U372" s="3"/>
      <c r="V372" s="3"/>
      <c r="W372" s="3"/>
      <c r="X372" s="57"/>
      <c r="Y372" s="1"/>
      <c r="Z372"/>
      <c r="AA372"/>
      <c r="AB372"/>
      <c r="AC372"/>
      <c r="AD372" s="57"/>
      <c r="AE372" s="393"/>
      <c r="AF372" s="393"/>
      <c r="AG372"/>
      <c r="AH372"/>
      <c r="AI372" s="394"/>
      <c r="AJ372" s="394"/>
      <c r="AK372" s="394"/>
      <c r="AL372" s="2"/>
      <c r="AM372" s="2"/>
      <c r="AN372"/>
      <c r="AO372"/>
      <c r="AP372" s="394"/>
      <c r="AQ372" s="394"/>
      <c r="AR372" s="175"/>
      <c r="AS372" s="2"/>
      <c r="AT372" s="2"/>
      <c r="AU372"/>
      <c r="AV372" s="2"/>
      <c r="AW372" s="2"/>
      <c r="AX372" s="2"/>
      <c r="AY372" s="2"/>
      <c r="AZ372" s="2"/>
      <c r="BA372" s="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</row>
    <row r="373" spans="1:99" s="380" customFormat="1" x14ac:dyDescent="0.3">
      <c r="A373"/>
      <c r="B373" s="2"/>
      <c r="C373" s="2"/>
      <c r="D373" s="2"/>
      <c r="E373" s="279"/>
      <c r="F373" s="279"/>
      <c r="G373" s="279"/>
      <c r="H373" s="431"/>
      <c r="L373" s="391"/>
      <c r="R373" s="391"/>
      <c r="T373" s="392"/>
      <c r="U373" s="3"/>
      <c r="V373" s="3"/>
      <c r="W373" s="3"/>
      <c r="X373" s="57"/>
      <c r="Y373" s="1"/>
      <c r="Z373"/>
      <c r="AA373"/>
      <c r="AB373"/>
      <c r="AC373"/>
      <c r="AD373" s="57"/>
      <c r="AE373" s="393"/>
      <c r="AF373" s="393"/>
      <c r="AG373"/>
      <c r="AH373"/>
      <c r="AI373" s="394"/>
      <c r="AJ373" s="394"/>
      <c r="AK373" s="394"/>
      <c r="AL373" s="2"/>
      <c r="AM373" s="2"/>
      <c r="AN373"/>
      <c r="AO373"/>
      <c r="AP373" s="394"/>
      <c r="AQ373" s="394"/>
      <c r="AR373" s="175"/>
      <c r="AS373" s="2"/>
      <c r="AT373" s="2"/>
      <c r="AU373"/>
      <c r="AV373" s="2"/>
      <c r="AW373" s="2"/>
      <c r="AX373" s="2"/>
      <c r="AY373" s="2"/>
      <c r="AZ373" s="2"/>
      <c r="BA373" s="2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</row>
    <row r="374" spans="1:99" s="380" customFormat="1" x14ac:dyDescent="0.3">
      <c r="A374"/>
      <c r="B374" s="2"/>
      <c r="C374" s="2"/>
      <c r="D374" s="2"/>
      <c r="E374" s="279"/>
      <c r="F374" s="279"/>
      <c r="G374" s="279"/>
      <c r="H374" s="431"/>
      <c r="L374" s="391"/>
      <c r="R374" s="391"/>
      <c r="T374" s="392"/>
      <c r="U374" s="3"/>
      <c r="V374" s="3"/>
      <c r="W374" s="3"/>
      <c r="X374" s="57"/>
      <c r="Y374" s="1"/>
      <c r="Z374"/>
      <c r="AA374"/>
      <c r="AB374"/>
      <c r="AC374"/>
      <c r="AD374" s="57"/>
      <c r="AE374" s="393"/>
      <c r="AF374" s="393"/>
      <c r="AG374"/>
      <c r="AH374"/>
      <c r="AI374" s="394"/>
      <c r="AJ374" s="394"/>
      <c r="AK374" s="394"/>
      <c r="AL374" s="2"/>
      <c r="AM374" s="2"/>
      <c r="AN374"/>
      <c r="AO374"/>
      <c r="AP374" s="394"/>
      <c r="AQ374" s="394"/>
      <c r="AR374" s="175"/>
      <c r="AS374" s="2"/>
      <c r="AT374" s="2"/>
      <c r="AU374"/>
      <c r="AV374" s="2"/>
      <c r="AW374" s="2"/>
      <c r="AX374" s="2"/>
      <c r="AY374" s="2"/>
      <c r="AZ374" s="2"/>
      <c r="BA374" s="2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</row>
    <row r="375" spans="1:99" s="380" customFormat="1" x14ac:dyDescent="0.3">
      <c r="A375"/>
      <c r="B375" s="2"/>
      <c r="C375" s="2"/>
      <c r="D375" s="2"/>
      <c r="E375" s="279"/>
      <c r="F375" s="279"/>
      <c r="G375" s="279"/>
      <c r="H375" s="431"/>
      <c r="L375" s="391"/>
      <c r="R375" s="391"/>
      <c r="T375" s="392"/>
      <c r="U375" s="3"/>
      <c r="V375" s="3"/>
      <c r="W375" s="3"/>
      <c r="X375" s="57"/>
      <c r="Y375" s="1"/>
      <c r="Z375"/>
      <c r="AA375"/>
      <c r="AB375"/>
      <c r="AC375"/>
      <c r="AD375" s="57"/>
      <c r="AE375" s="393"/>
      <c r="AF375" s="393"/>
      <c r="AG375"/>
      <c r="AH375"/>
      <c r="AI375" s="394"/>
      <c r="AJ375" s="394"/>
      <c r="AK375" s="394"/>
      <c r="AL375" s="2"/>
      <c r="AM375" s="2"/>
      <c r="AN375"/>
      <c r="AO375"/>
      <c r="AP375" s="394"/>
      <c r="AQ375" s="394"/>
      <c r="AR375" s="175"/>
      <c r="AS375" s="2"/>
      <c r="AT375" s="2"/>
      <c r="AU375"/>
      <c r="AV375" s="2"/>
      <c r="AW375" s="2"/>
      <c r="AX375" s="2"/>
      <c r="AY375" s="2"/>
      <c r="AZ375" s="2"/>
      <c r="BA375" s="2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</row>
    <row r="376" spans="1:99" s="380" customFormat="1" x14ac:dyDescent="0.3">
      <c r="A376"/>
      <c r="B376" s="2"/>
      <c r="C376" s="2"/>
      <c r="D376" s="2"/>
      <c r="E376" s="279"/>
      <c r="F376" s="279"/>
      <c r="G376" s="279"/>
      <c r="H376" s="431"/>
      <c r="L376" s="391"/>
      <c r="R376" s="391"/>
      <c r="T376" s="392"/>
      <c r="U376" s="3"/>
      <c r="V376" s="3"/>
      <c r="W376" s="3"/>
      <c r="X376" s="57"/>
      <c r="Y376" s="1"/>
      <c r="Z376"/>
      <c r="AA376"/>
      <c r="AB376"/>
      <c r="AC376"/>
      <c r="AD376" s="57"/>
      <c r="AE376" s="393"/>
      <c r="AF376" s="393"/>
      <c r="AG376"/>
      <c r="AH376"/>
      <c r="AI376" s="394"/>
      <c r="AJ376" s="394"/>
      <c r="AK376" s="394"/>
      <c r="AL376" s="2"/>
      <c r="AM376" s="2"/>
      <c r="AN376"/>
      <c r="AO376"/>
      <c r="AP376" s="394"/>
      <c r="AQ376" s="394"/>
      <c r="AR376" s="175"/>
      <c r="AS376" s="2"/>
      <c r="AT376" s="2"/>
      <c r="AU376"/>
      <c r="AV376" s="2"/>
      <c r="AW376" s="2"/>
      <c r="AX376" s="2"/>
      <c r="AY376" s="2"/>
      <c r="AZ376" s="2"/>
      <c r="BA376" s="2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</row>
    <row r="377" spans="1:99" s="380" customFormat="1" x14ac:dyDescent="0.3">
      <c r="A377"/>
      <c r="B377" s="2"/>
      <c r="C377" s="2"/>
      <c r="D377" s="2"/>
      <c r="E377" s="279"/>
      <c r="F377" s="279"/>
      <c r="G377" s="279"/>
      <c r="H377" s="431"/>
      <c r="L377" s="391"/>
      <c r="R377" s="391"/>
      <c r="T377" s="392"/>
      <c r="U377" s="3"/>
      <c r="V377" s="3"/>
      <c r="W377" s="3"/>
      <c r="X377" s="57"/>
      <c r="Y377" s="1"/>
      <c r="Z377"/>
      <c r="AA377"/>
      <c r="AB377"/>
      <c r="AC377"/>
      <c r="AD377" s="57"/>
      <c r="AE377" s="393"/>
      <c r="AF377" s="393"/>
      <c r="AG377"/>
      <c r="AH377"/>
      <c r="AI377" s="394"/>
      <c r="AJ377" s="394"/>
      <c r="AK377" s="394"/>
      <c r="AL377" s="2"/>
      <c r="AM377" s="2"/>
      <c r="AN377"/>
      <c r="AO377"/>
      <c r="AP377" s="394"/>
      <c r="AQ377" s="394"/>
      <c r="AR377" s="175"/>
      <c r="AS377" s="2"/>
      <c r="AT377" s="2"/>
      <c r="AU377"/>
      <c r="AV377" s="2"/>
      <c r="AW377" s="2"/>
      <c r="AX377" s="2"/>
      <c r="AY377" s="2"/>
      <c r="AZ377" s="2"/>
      <c r="BA377" s="2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</row>
    <row r="378" spans="1:99" s="380" customFormat="1" x14ac:dyDescent="0.3">
      <c r="A378"/>
      <c r="B378" s="2"/>
      <c r="C378" s="2"/>
      <c r="D378" s="2"/>
      <c r="E378" s="279"/>
      <c r="F378" s="279"/>
      <c r="G378" s="279"/>
      <c r="H378" s="431"/>
      <c r="L378" s="391"/>
      <c r="R378" s="391"/>
      <c r="T378" s="392"/>
      <c r="U378" s="3"/>
      <c r="V378" s="3"/>
      <c r="W378" s="3"/>
      <c r="X378" s="57"/>
      <c r="Y378" s="1"/>
      <c r="Z378"/>
      <c r="AA378"/>
      <c r="AB378"/>
      <c r="AC378"/>
      <c r="AD378" s="57"/>
      <c r="AE378" s="393"/>
      <c r="AF378" s="393"/>
      <c r="AG378"/>
      <c r="AH378"/>
      <c r="AI378" s="394"/>
      <c r="AJ378" s="394"/>
      <c r="AK378" s="394"/>
      <c r="AL378" s="2"/>
      <c r="AM378" s="2"/>
      <c r="AN378"/>
      <c r="AO378"/>
      <c r="AP378" s="394"/>
      <c r="AQ378" s="394"/>
      <c r="AR378" s="175"/>
      <c r="AS378" s="2"/>
      <c r="AT378" s="2"/>
      <c r="AU378"/>
      <c r="AV378" s="2"/>
      <c r="AW378" s="2"/>
      <c r="AX378" s="2"/>
      <c r="AY378" s="2"/>
      <c r="AZ378" s="2"/>
      <c r="BA378" s="2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</row>
    <row r="379" spans="1:99" s="380" customFormat="1" x14ac:dyDescent="0.3">
      <c r="A379"/>
      <c r="B379" s="2"/>
      <c r="C379" s="2"/>
      <c r="D379" s="2"/>
      <c r="E379" s="279"/>
      <c r="F379" s="279"/>
      <c r="G379" s="279"/>
      <c r="H379" s="431"/>
      <c r="L379" s="391"/>
      <c r="R379" s="391"/>
      <c r="T379" s="392"/>
      <c r="U379" s="3"/>
      <c r="V379" s="3"/>
      <c r="W379" s="3"/>
      <c r="X379" s="57"/>
      <c r="Y379" s="1"/>
      <c r="Z379"/>
      <c r="AA379"/>
      <c r="AB379"/>
      <c r="AC379"/>
      <c r="AD379" s="57"/>
      <c r="AE379" s="393"/>
      <c r="AF379" s="393"/>
      <c r="AG379"/>
      <c r="AH379"/>
      <c r="AI379" s="394"/>
      <c r="AJ379" s="394"/>
      <c r="AK379" s="394"/>
      <c r="AL379" s="2"/>
      <c r="AM379" s="2"/>
      <c r="AN379"/>
      <c r="AO379"/>
      <c r="AP379" s="394"/>
      <c r="AQ379" s="394"/>
      <c r="AR379" s="175"/>
      <c r="AS379" s="2"/>
      <c r="AT379" s="2"/>
      <c r="AU379"/>
      <c r="AV379" s="2"/>
      <c r="AW379" s="2"/>
      <c r="AX379" s="2"/>
      <c r="AY379" s="2"/>
      <c r="AZ379" s="2"/>
      <c r="BA379" s="2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</row>
    <row r="380" spans="1:99" s="380" customFormat="1" x14ac:dyDescent="0.3">
      <c r="A380"/>
      <c r="B380" s="2"/>
      <c r="C380" s="2"/>
      <c r="D380" s="2"/>
      <c r="E380" s="279"/>
      <c r="F380" s="279"/>
      <c r="G380" s="279"/>
      <c r="H380" s="431"/>
      <c r="L380" s="391"/>
      <c r="R380" s="391"/>
      <c r="T380" s="392"/>
      <c r="U380" s="3"/>
      <c r="V380" s="3"/>
      <c r="W380" s="3"/>
      <c r="X380" s="57"/>
      <c r="Y380" s="1"/>
      <c r="Z380"/>
      <c r="AA380"/>
      <c r="AB380"/>
      <c r="AC380"/>
      <c r="AD380" s="57"/>
      <c r="AE380" s="393"/>
      <c r="AF380" s="393"/>
      <c r="AG380"/>
      <c r="AH380"/>
      <c r="AI380" s="394"/>
      <c r="AJ380" s="394"/>
      <c r="AK380" s="394"/>
      <c r="AL380" s="2"/>
      <c r="AM380" s="2"/>
      <c r="AN380"/>
      <c r="AO380"/>
      <c r="AP380" s="394"/>
      <c r="AQ380" s="394"/>
      <c r="AR380" s="175"/>
      <c r="AS380" s="2"/>
      <c r="AT380" s="2"/>
      <c r="AU380"/>
      <c r="AV380" s="2"/>
      <c r="AW380" s="2"/>
      <c r="AX380" s="2"/>
      <c r="AY380" s="2"/>
      <c r="AZ380" s="2"/>
      <c r="BA380" s="2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</row>
    <row r="381" spans="1:99" s="380" customFormat="1" x14ac:dyDescent="0.3">
      <c r="A381"/>
      <c r="B381" s="2"/>
      <c r="C381" s="2"/>
      <c r="D381" s="2"/>
      <c r="E381" s="279"/>
      <c r="F381" s="279"/>
      <c r="G381" s="279"/>
      <c r="H381" s="431"/>
      <c r="L381" s="391"/>
      <c r="R381" s="391"/>
      <c r="T381" s="392"/>
      <c r="U381" s="3"/>
      <c r="V381" s="3"/>
      <c r="W381" s="3"/>
      <c r="X381" s="57"/>
      <c r="Y381" s="1"/>
      <c r="Z381"/>
      <c r="AA381"/>
      <c r="AB381"/>
      <c r="AC381"/>
      <c r="AD381" s="57"/>
      <c r="AE381" s="393"/>
      <c r="AF381" s="393"/>
      <c r="AG381"/>
      <c r="AH381"/>
      <c r="AI381" s="394"/>
      <c r="AJ381" s="394"/>
      <c r="AK381" s="394"/>
      <c r="AL381" s="2"/>
      <c r="AM381" s="2"/>
      <c r="AN381"/>
      <c r="AO381"/>
      <c r="AP381" s="394"/>
      <c r="AQ381" s="394"/>
      <c r="AR381" s="175"/>
      <c r="AS381" s="2"/>
      <c r="AT381" s="2"/>
      <c r="AU381"/>
      <c r="AV381" s="2"/>
      <c r="AW381" s="2"/>
      <c r="AX381" s="2"/>
      <c r="AY381" s="2"/>
      <c r="AZ381" s="2"/>
      <c r="BA381" s="2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</row>
    <row r="382" spans="1:99" s="380" customFormat="1" x14ac:dyDescent="0.3">
      <c r="A382"/>
      <c r="B382" s="2"/>
      <c r="C382" s="2"/>
      <c r="D382" s="2"/>
      <c r="E382" s="279"/>
      <c r="F382" s="279"/>
      <c r="G382" s="279"/>
      <c r="H382" s="431"/>
      <c r="L382" s="391"/>
      <c r="R382" s="391"/>
      <c r="T382" s="392"/>
      <c r="U382" s="3"/>
      <c r="V382" s="3"/>
      <c r="W382" s="3"/>
      <c r="X382" s="57"/>
      <c r="Y382" s="1"/>
      <c r="Z382"/>
      <c r="AA382"/>
      <c r="AB382"/>
      <c r="AC382"/>
      <c r="AD382" s="57"/>
      <c r="AE382" s="393"/>
      <c r="AF382" s="393"/>
      <c r="AG382"/>
      <c r="AH382"/>
      <c r="AI382" s="394"/>
      <c r="AJ382" s="394"/>
      <c r="AK382" s="394"/>
      <c r="AL382" s="2"/>
      <c r="AM382" s="2"/>
      <c r="AN382"/>
      <c r="AO382"/>
      <c r="AP382" s="394"/>
      <c r="AQ382" s="394"/>
      <c r="AR382" s="175"/>
      <c r="AS382" s="2"/>
      <c r="AT382" s="2"/>
      <c r="AU382"/>
      <c r="AV382" s="2"/>
      <c r="AW382" s="2"/>
      <c r="AX382" s="2"/>
      <c r="AY382" s="2"/>
      <c r="AZ382" s="2"/>
      <c r="BA382" s="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</row>
    <row r="383" spans="1:99" s="380" customFormat="1" x14ac:dyDescent="0.3">
      <c r="A383"/>
      <c r="B383" s="2"/>
      <c r="C383" s="2"/>
      <c r="D383" s="2"/>
      <c r="E383" s="279"/>
      <c r="F383" s="279"/>
      <c r="G383" s="279"/>
      <c r="H383" s="431"/>
      <c r="L383" s="391"/>
      <c r="R383" s="391"/>
      <c r="T383" s="392"/>
      <c r="U383" s="3"/>
      <c r="V383" s="3"/>
      <c r="W383" s="3"/>
      <c r="X383" s="57"/>
      <c r="Y383" s="1"/>
      <c r="Z383"/>
      <c r="AA383"/>
      <c r="AB383"/>
      <c r="AC383"/>
      <c r="AD383" s="57"/>
      <c r="AE383" s="393"/>
      <c r="AF383" s="393"/>
      <c r="AG383"/>
      <c r="AH383"/>
      <c r="AI383" s="394"/>
      <c r="AJ383" s="394"/>
      <c r="AK383" s="394"/>
      <c r="AL383" s="2"/>
      <c r="AM383" s="2"/>
      <c r="AN383"/>
      <c r="AO383"/>
      <c r="AP383" s="394"/>
      <c r="AQ383" s="394"/>
      <c r="AR383" s="175"/>
      <c r="AS383" s="2"/>
      <c r="AT383" s="2"/>
      <c r="AU383"/>
      <c r="AV383" s="2"/>
      <c r="AW383" s="2"/>
      <c r="AX383" s="2"/>
      <c r="AY383" s="2"/>
      <c r="AZ383" s="2"/>
      <c r="BA383" s="2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</row>
    <row r="384" spans="1:99" s="380" customFormat="1" x14ac:dyDescent="0.3">
      <c r="A384"/>
      <c r="B384" s="2"/>
      <c r="C384" s="2"/>
      <c r="D384" s="2"/>
      <c r="E384" s="279"/>
      <c r="F384" s="279"/>
      <c r="G384" s="279"/>
      <c r="H384" s="431"/>
      <c r="L384" s="391"/>
      <c r="R384" s="391"/>
      <c r="T384" s="392"/>
      <c r="U384" s="3"/>
      <c r="V384" s="3"/>
      <c r="W384" s="3"/>
      <c r="X384" s="57"/>
      <c r="Y384" s="1"/>
      <c r="Z384"/>
      <c r="AA384"/>
      <c r="AB384"/>
      <c r="AC384"/>
      <c r="AD384" s="57"/>
      <c r="AE384" s="393"/>
      <c r="AF384" s="393"/>
      <c r="AG384"/>
      <c r="AH384"/>
      <c r="AI384" s="394"/>
      <c r="AJ384" s="394"/>
      <c r="AK384" s="394"/>
      <c r="AL384" s="2"/>
      <c r="AM384" s="2"/>
      <c r="AN384"/>
      <c r="AO384"/>
      <c r="AP384" s="394"/>
      <c r="AQ384" s="394"/>
      <c r="AR384" s="175"/>
      <c r="AS384" s="2"/>
      <c r="AT384" s="2"/>
      <c r="AU384"/>
      <c r="AV384" s="2"/>
      <c r="AW384" s="2"/>
      <c r="AX384" s="2"/>
      <c r="AY384" s="2"/>
      <c r="AZ384" s="2"/>
      <c r="BA384" s="2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</row>
    <row r="385" spans="1:99" s="380" customFormat="1" x14ac:dyDescent="0.3">
      <c r="A385"/>
      <c r="B385" s="2"/>
      <c r="C385" s="2"/>
      <c r="D385" s="2"/>
      <c r="E385" s="279"/>
      <c r="F385" s="279"/>
      <c r="G385" s="279"/>
      <c r="H385" s="431"/>
      <c r="L385" s="391"/>
      <c r="R385" s="391"/>
      <c r="T385" s="392"/>
      <c r="U385" s="3"/>
      <c r="V385" s="3"/>
      <c r="W385" s="3"/>
      <c r="X385" s="57"/>
      <c r="Y385" s="1"/>
      <c r="Z385"/>
      <c r="AA385"/>
      <c r="AB385"/>
      <c r="AC385"/>
      <c r="AD385" s="57"/>
      <c r="AE385" s="393"/>
      <c r="AF385" s="393"/>
      <c r="AG385"/>
      <c r="AH385"/>
      <c r="AI385" s="394"/>
      <c r="AJ385" s="394"/>
      <c r="AK385" s="394"/>
      <c r="AL385" s="2"/>
      <c r="AM385" s="2"/>
      <c r="AN385"/>
      <c r="AO385"/>
      <c r="AP385" s="394"/>
      <c r="AQ385" s="394"/>
      <c r="AR385" s="175"/>
      <c r="AS385" s="2"/>
      <c r="AT385" s="2"/>
      <c r="AU385"/>
      <c r="AV385" s="2"/>
      <c r="AW385" s="2"/>
      <c r="AX385" s="2"/>
      <c r="AY385" s="2"/>
      <c r="AZ385" s="2"/>
      <c r="BA385" s="2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</row>
    <row r="386" spans="1:99" s="380" customFormat="1" x14ac:dyDescent="0.3">
      <c r="A386"/>
      <c r="B386" s="2"/>
      <c r="C386" s="2"/>
      <c r="D386" s="2"/>
      <c r="E386" s="279"/>
      <c r="F386" s="279"/>
      <c r="G386" s="279"/>
      <c r="H386" s="431"/>
      <c r="L386" s="391"/>
      <c r="R386" s="391"/>
      <c r="T386" s="392"/>
      <c r="U386" s="3"/>
      <c r="V386" s="3"/>
      <c r="W386" s="3"/>
      <c r="X386" s="57"/>
      <c r="Y386" s="1"/>
      <c r="Z386"/>
      <c r="AA386"/>
      <c r="AB386"/>
      <c r="AC386"/>
      <c r="AD386" s="57"/>
      <c r="AE386" s="393"/>
      <c r="AF386" s="393"/>
      <c r="AG386"/>
      <c r="AH386"/>
      <c r="AI386" s="394"/>
      <c r="AJ386" s="394"/>
      <c r="AK386" s="394"/>
      <c r="AL386" s="2"/>
      <c r="AM386" s="2"/>
      <c r="AN386"/>
      <c r="AO386"/>
      <c r="AP386" s="394"/>
      <c r="AQ386" s="394"/>
      <c r="AR386" s="175"/>
      <c r="AS386" s="2"/>
      <c r="AT386" s="2"/>
      <c r="AU386"/>
      <c r="AV386" s="2"/>
      <c r="AW386" s="2"/>
      <c r="AX386" s="2"/>
      <c r="AY386" s="2"/>
      <c r="AZ386" s="2"/>
      <c r="BA386" s="2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</row>
    <row r="387" spans="1:99" s="380" customFormat="1" x14ac:dyDescent="0.3">
      <c r="A387"/>
      <c r="B387" s="2"/>
      <c r="C387" s="2"/>
      <c r="D387" s="2"/>
      <c r="E387" s="279"/>
      <c r="F387" s="279"/>
      <c r="G387" s="279"/>
      <c r="H387" s="431"/>
      <c r="L387" s="391"/>
      <c r="R387" s="391"/>
      <c r="T387" s="392"/>
      <c r="U387" s="3"/>
      <c r="V387" s="3"/>
      <c r="W387" s="3"/>
      <c r="X387" s="57"/>
      <c r="Y387" s="1"/>
      <c r="Z387"/>
      <c r="AA387"/>
      <c r="AB387"/>
      <c r="AC387"/>
      <c r="AD387" s="57"/>
      <c r="AE387" s="393"/>
      <c r="AF387" s="393"/>
      <c r="AG387"/>
      <c r="AH387"/>
      <c r="AI387" s="394"/>
      <c r="AJ387" s="394"/>
      <c r="AK387" s="394"/>
      <c r="AL387" s="2"/>
      <c r="AM387" s="2"/>
      <c r="AN387"/>
      <c r="AO387"/>
      <c r="AP387" s="394"/>
      <c r="AQ387" s="394"/>
      <c r="AR387" s="175"/>
      <c r="AS387" s="2"/>
      <c r="AT387" s="2"/>
      <c r="AU387"/>
      <c r="AV387" s="2"/>
      <c r="AW387" s="2"/>
      <c r="AX387" s="2"/>
      <c r="AY387" s="2"/>
      <c r="AZ387" s="2"/>
      <c r="BA387" s="2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</row>
    <row r="388" spans="1:99" s="380" customFormat="1" x14ac:dyDescent="0.3">
      <c r="A388"/>
      <c r="B388" s="2"/>
      <c r="C388" s="2"/>
      <c r="D388" s="2"/>
      <c r="E388" s="279"/>
      <c r="F388" s="279"/>
      <c r="G388" s="279"/>
      <c r="H388" s="431"/>
      <c r="L388" s="391"/>
      <c r="R388" s="391"/>
      <c r="T388" s="392"/>
      <c r="U388" s="3"/>
      <c r="V388" s="3"/>
      <c r="W388" s="3"/>
      <c r="X388" s="57"/>
      <c r="Y388" s="1"/>
      <c r="Z388"/>
      <c r="AA388"/>
      <c r="AB388"/>
      <c r="AC388"/>
      <c r="AD388" s="57"/>
      <c r="AE388" s="393"/>
      <c r="AF388" s="393"/>
      <c r="AG388"/>
      <c r="AH388"/>
      <c r="AI388" s="394"/>
      <c r="AJ388" s="394"/>
      <c r="AK388" s="394"/>
      <c r="AL388" s="2"/>
      <c r="AM388" s="2"/>
      <c r="AN388"/>
      <c r="AO388"/>
      <c r="AP388" s="394"/>
      <c r="AQ388" s="394"/>
      <c r="AR388" s="175"/>
      <c r="AS388" s="2"/>
      <c r="AT388" s="2"/>
      <c r="AU388"/>
      <c r="AV388" s="2"/>
      <c r="AW388" s="2"/>
      <c r="AX388" s="2"/>
      <c r="AY388" s="2"/>
      <c r="AZ388" s="2"/>
      <c r="BA388" s="2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</row>
    <row r="389" spans="1:99" s="380" customFormat="1" x14ac:dyDescent="0.3">
      <c r="A389"/>
      <c r="B389" s="2"/>
      <c r="C389" s="2"/>
      <c r="D389" s="2"/>
      <c r="E389" s="279"/>
      <c r="F389" s="279"/>
      <c r="G389" s="279"/>
      <c r="H389" s="431"/>
      <c r="L389" s="391"/>
      <c r="R389" s="391"/>
      <c r="T389" s="392"/>
      <c r="U389" s="3"/>
      <c r="V389" s="3"/>
      <c r="W389" s="3"/>
      <c r="X389" s="57"/>
      <c r="Y389" s="1"/>
      <c r="Z389"/>
      <c r="AA389"/>
      <c r="AB389"/>
      <c r="AC389"/>
      <c r="AD389" s="57"/>
      <c r="AE389" s="393"/>
      <c r="AF389" s="393"/>
      <c r="AG389"/>
      <c r="AH389"/>
      <c r="AI389" s="394"/>
      <c r="AJ389" s="394"/>
      <c r="AK389" s="394"/>
      <c r="AL389" s="2"/>
      <c r="AM389" s="2"/>
      <c r="AN389"/>
      <c r="AO389"/>
      <c r="AP389" s="394"/>
      <c r="AQ389" s="394"/>
      <c r="AR389" s="175"/>
      <c r="AS389" s="2"/>
      <c r="AT389" s="2"/>
      <c r="AU389"/>
      <c r="AV389" s="2"/>
      <c r="AW389" s="2"/>
      <c r="AX389" s="2"/>
      <c r="AY389" s="2"/>
      <c r="AZ389" s="2"/>
      <c r="BA389" s="2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</row>
    <row r="390" spans="1:99" s="380" customFormat="1" x14ac:dyDescent="0.3">
      <c r="A390"/>
      <c r="B390" s="2"/>
      <c r="C390" s="2"/>
      <c r="D390" s="2"/>
      <c r="E390" s="279"/>
      <c r="F390" s="279"/>
      <c r="G390" s="279"/>
      <c r="H390" s="432"/>
      <c r="L390" s="391"/>
      <c r="R390" s="391"/>
      <c r="T390" s="392"/>
      <c r="U390" s="3"/>
      <c r="V390" s="3"/>
      <c r="W390" s="3"/>
      <c r="X390" s="57"/>
      <c r="Y390" s="1"/>
      <c r="Z390"/>
      <c r="AA390"/>
      <c r="AB390"/>
      <c r="AC390"/>
      <c r="AD390" s="57"/>
      <c r="AE390" s="393"/>
      <c r="AF390" s="393"/>
      <c r="AG390"/>
      <c r="AH390"/>
      <c r="AI390" s="394"/>
      <c r="AJ390" s="394"/>
      <c r="AK390" s="394"/>
      <c r="AL390" s="2"/>
      <c r="AM390" s="2"/>
      <c r="AN390"/>
      <c r="AO390"/>
      <c r="AP390" s="394"/>
      <c r="AQ390" s="394"/>
      <c r="AR390" s="175"/>
      <c r="AS390" s="2"/>
      <c r="AT390" s="2"/>
      <c r="AU390"/>
      <c r="AV390" s="2"/>
      <c r="AW390" s="2"/>
      <c r="AX390" s="2"/>
      <c r="AY390" s="2"/>
      <c r="AZ390" s="2"/>
      <c r="BA390" s="2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</row>
    <row r="391" spans="1:99" s="380" customFormat="1" x14ac:dyDescent="0.3">
      <c r="A391"/>
      <c r="B391" s="2"/>
      <c r="C391" s="2"/>
      <c r="D391" s="2"/>
      <c r="E391" s="279"/>
      <c r="F391" s="279"/>
      <c r="G391" s="279"/>
      <c r="H391" s="432"/>
      <c r="L391" s="391"/>
      <c r="R391" s="391"/>
      <c r="T391" s="392"/>
      <c r="U391" s="3"/>
      <c r="V391" s="3"/>
      <c r="W391" s="3"/>
      <c r="X391" s="57"/>
      <c r="Y391" s="1"/>
      <c r="Z391"/>
      <c r="AA391"/>
      <c r="AB391"/>
      <c r="AC391"/>
      <c r="AD391" s="57"/>
      <c r="AE391" s="393"/>
      <c r="AF391" s="393"/>
      <c r="AG391"/>
      <c r="AH391"/>
      <c r="AI391" s="394"/>
      <c r="AJ391" s="394"/>
      <c r="AK391" s="394"/>
      <c r="AL391" s="2"/>
      <c r="AM391" s="2"/>
      <c r="AN391"/>
      <c r="AO391"/>
      <c r="AP391" s="394"/>
      <c r="AQ391" s="394"/>
      <c r="AR391" s="175"/>
      <c r="AS391" s="2"/>
      <c r="AT391" s="2"/>
      <c r="AU391"/>
      <c r="AV391" s="2"/>
      <c r="AW391" s="2"/>
      <c r="AX391" s="2"/>
      <c r="AY391" s="2"/>
      <c r="AZ391" s="2"/>
      <c r="BA391" s="2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</row>
    <row r="392" spans="1:99" s="380" customFormat="1" x14ac:dyDescent="0.3">
      <c r="A392"/>
      <c r="B392" s="2"/>
      <c r="C392" s="2"/>
      <c r="D392" s="2"/>
      <c r="E392" s="279"/>
      <c r="F392" s="279"/>
      <c r="G392" s="279"/>
      <c r="H392" s="432"/>
      <c r="L392" s="391"/>
      <c r="R392" s="391"/>
      <c r="T392" s="392"/>
      <c r="U392" s="3"/>
      <c r="V392" s="3"/>
      <c r="W392" s="3"/>
      <c r="X392" s="57"/>
      <c r="Y392" s="1"/>
      <c r="Z392"/>
      <c r="AA392"/>
      <c r="AB392"/>
      <c r="AC392"/>
      <c r="AD392" s="57"/>
      <c r="AE392" s="393"/>
      <c r="AF392" s="393"/>
      <c r="AG392"/>
      <c r="AH392"/>
      <c r="AI392" s="394"/>
      <c r="AJ392" s="394"/>
      <c r="AK392" s="394"/>
      <c r="AL392" s="2"/>
      <c r="AM392" s="2"/>
      <c r="AN392"/>
      <c r="AO392"/>
      <c r="AP392" s="394"/>
      <c r="AQ392" s="394"/>
      <c r="AR392" s="175"/>
      <c r="AS392" s="2"/>
      <c r="AT392" s="2"/>
      <c r="AU392"/>
      <c r="AV392" s="2"/>
      <c r="AW392" s="2"/>
      <c r="AX392" s="2"/>
      <c r="AY392" s="2"/>
      <c r="AZ392" s="2"/>
      <c r="BA392" s="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</row>
    <row r="393" spans="1:99" s="380" customFormat="1" x14ac:dyDescent="0.3">
      <c r="A393"/>
      <c r="B393" s="2"/>
      <c r="C393" s="2"/>
      <c r="D393" s="2"/>
      <c r="E393" s="279"/>
      <c r="F393" s="279"/>
      <c r="G393" s="279"/>
      <c r="H393" s="432"/>
      <c r="L393" s="391"/>
      <c r="R393" s="391"/>
      <c r="T393" s="392"/>
      <c r="U393" s="3"/>
      <c r="V393" s="3"/>
      <c r="W393" s="3"/>
      <c r="X393" s="57"/>
      <c r="Y393" s="1"/>
      <c r="Z393"/>
      <c r="AA393"/>
      <c r="AB393"/>
      <c r="AC393"/>
      <c r="AD393" s="57"/>
      <c r="AE393" s="393"/>
      <c r="AF393" s="393"/>
      <c r="AG393"/>
      <c r="AH393"/>
      <c r="AI393" s="394"/>
      <c r="AJ393" s="394"/>
      <c r="AK393" s="394"/>
      <c r="AL393" s="2"/>
      <c r="AM393" s="2"/>
      <c r="AN393"/>
      <c r="AO393"/>
      <c r="AP393" s="394"/>
      <c r="AQ393" s="394"/>
      <c r="AR393" s="175"/>
      <c r="AS393" s="2"/>
      <c r="AT393" s="2"/>
      <c r="AU393"/>
      <c r="AV393" s="2"/>
      <c r="AW393" s="2"/>
      <c r="AX393" s="2"/>
      <c r="AY393" s="2"/>
      <c r="AZ393" s="2"/>
      <c r="BA393" s="2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</row>
    <row r="394" spans="1:99" s="380" customFormat="1" x14ac:dyDescent="0.3">
      <c r="A394"/>
      <c r="B394" s="2"/>
      <c r="C394" s="2"/>
      <c r="D394" s="2"/>
      <c r="E394" s="279"/>
      <c r="F394" s="279"/>
      <c r="G394" s="279"/>
      <c r="H394" s="432"/>
      <c r="L394" s="391"/>
      <c r="R394" s="391"/>
      <c r="T394" s="392"/>
      <c r="U394" s="3"/>
      <c r="V394" s="3"/>
      <c r="W394" s="3"/>
      <c r="X394" s="57"/>
      <c r="Y394" s="1"/>
      <c r="Z394"/>
      <c r="AA394"/>
      <c r="AB394"/>
      <c r="AC394"/>
      <c r="AD394" s="57"/>
      <c r="AE394" s="393"/>
      <c r="AF394" s="393"/>
      <c r="AG394"/>
      <c r="AH394"/>
      <c r="AI394" s="394"/>
      <c r="AJ394" s="394"/>
      <c r="AK394" s="394"/>
      <c r="AL394" s="2"/>
      <c r="AM394" s="2"/>
      <c r="AN394"/>
      <c r="AO394"/>
      <c r="AP394" s="394"/>
      <c r="AQ394" s="394"/>
      <c r="AR394" s="175"/>
      <c r="AS394" s="2"/>
      <c r="AT394" s="2"/>
      <c r="AU394"/>
      <c r="AV394" s="2"/>
      <c r="AW394" s="2"/>
      <c r="AX394" s="2"/>
      <c r="AY394" s="2"/>
      <c r="AZ394" s="2"/>
      <c r="BA394" s="2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</row>
    <row r="395" spans="1:99" s="380" customFormat="1" x14ac:dyDescent="0.3">
      <c r="A395"/>
      <c r="B395" s="2"/>
      <c r="C395" s="2"/>
      <c r="D395" s="2"/>
      <c r="E395" s="279"/>
      <c r="F395" s="279"/>
      <c r="G395" s="279"/>
      <c r="H395" s="432"/>
      <c r="L395" s="391"/>
      <c r="R395" s="391"/>
      <c r="T395" s="392"/>
      <c r="U395" s="3"/>
      <c r="V395" s="3"/>
      <c r="W395" s="3"/>
      <c r="X395" s="57"/>
      <c r="Y395" s="1"/>
      <c r="Z395"/>
      <c r="AA395"/>
      <c r="AB395"/>
      <c r="AC395"/>
      <c r="AD395" s="57"/>
      <c r="AE395" s="393"/>
      <c r="AF395" s="393"/>
      <c r="AG395"/>
      <c r="AH395"/>
      <c r="AI395" s="394"/>
      <c r="AJ395" s="394"/>
      <c r="AK395" s="394"/>
      <c r="AL395" s="2"/>
      <c r="AM395" s="2"/>
      <c r="AN395"/>
      <c r="AO395"/>
      <c r="AP395" s="394"/>
      <c r="AQ395" s="394"/>
      <c r="AR395" s="175"/>
      <c r="AS395" s="2"/>
      <c r="AT395" s="2"/>
      <c r="AU395"/>
      <c r="AV395" s="2"/>
      <c r="AW395" s="2"/>
      <c r="AX395" s="2"/>
      <c r="AY395" s="2"/>
      <c r="AZ395" s="2"/>
      <c r="BA395" s="2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</row>
    <row r="396" spans="1:99" s="380" customFormat="1" x14ac:dyDescent="0.3">
      <c r="A396"/>
      <c r="B396" s="2"/>
      <c r="C396" s="2"/>
      <c r="D396" s="2"/>
      <c r="E396" s="279"/>
      <c r="F396" s="279"/>
      <c r="G396" s="279"/>
      <c r="H396" s="432"/>
      <c r="L396" s="391"/>
      <c r="R396" s="391"/>
      <c r="T396" s="392"/>
      <c r="U396" s="3"/>
      <c r="V396" s="3"/>
      <c r="W396" s="3"/>
      <c r="X396" s="57"/>
      <c r="Y396" s="1"/>
      <c r="Z396"/>
      <c r="AA396"/>
      <c r="AB396"/>
      <c r="AC396"/>
      <c r="AD396" s="57"/>
      <c r="AE396" s="393"/>
      <c r="AF396" s="393"/>
      <c r="AG396"/>
      <c r="AH396"/>
      <c r="AI396" s="394"/>
      <c r="AJ396" s="394"/>
      <c r="AK396" s="394"/>
      <c r="AL396" s="2"/>
      <c r="AM396" s="2"/>
      <c r="AN396"/>
      <c r="AO396"/>
      <c r="AP396" s="394"/>
      <c r="AQ396" s="394"/>
      <c r="AR396" s="175"/>
      <c r="AS396" s="2"/>
      <c r="AT396" s="2"/>
      <c r="AU396"/>
      <c r="AV396" s="2"/>
      <c r="AW396" s="2"/>
      <c r="AX396" s="2"/>
      <c r="AY396" s="2"/>
      <c r="AZ396" s="2"/>
      <c r="BA396" s="2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</row>
    <row r="397" spans="1:99" s="380" customFormat="1" x14ac:dyDescent="0.3">
      <c r="A397"/>
      <c r="B397" s="2"/>
      <c r="C397" s="2"/>
      <c r="D397" s="2"/>
      <c r="E397" s="279"/>
      <c r="F397" s="279"/>
      <c r="G397" s="279"/>
      <c r="H397" s="432"/>
      <c r="L397" s="391"/>
      <c r="R397" s="391"/>
      <c r="T397" s="392"/>
      <c r="U397" s="3"/>
      <c r="V397" s="3"/>
      <c r="W397" s="3"/>
      <c r="X397" s="57"/>
      <c r="Y397" s="1"/>
      <c r="Z397"/>
      <c r="AA397"/>
      <c r="AB397"/>
      <c r="AC397"/>
      <c r="AD397" s="57"/>
      <c r="AE397" s="393"/>
      <c r="AF397" s="393"/>
      <c r="AG397"/>
      <c r="AH397"/>
      <c r="AI397" s="394"/>
      <c r="AJ397" s="394"/>
      <c r="AK397" s="394"/>
      <c r="AL397" s="2"/>
      <c r="AM397" s="2"/>
      <c r="AN397"/>
      <c r="AO397"/>
      <c r="AP397" s="394"/>
      <c r="AQ397" s="394"/>
      <c r="AR397" s="175"/>
      <c r="AS397" s="2"/>
      <c r="AT397" s="2"/>
      <c r="AU397"/>
      <c r="AV397" s="2"/>
      <c r="AW397" s="2"/>
      <c r="AX397" s="2"/>
      <c r="AY397" s="2"/>
      <c r="AZ397" s="2"/>
      <c r="BA397" s="2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</row>
    <row r="398" spans="1:99" s="380" customFormat="1" x14ac:dyDescent="0.3">
      <c r="A398"/>
      <c r="B398" s="2"/>
      <c r="C398" s="2"/>
      <c r="D398" s="2"/>
      <c r="E398" s="279"/>
      <c r="F398" s="279"/>
      <c r="G398" s="279"/>
      <c r="H398" s="432"/>
      <c r="L398" s="391"/>
      <c r="R398" s="391"/>
      <c r="T398" s="392"/>
      <c r="U398" s="3"/>
      <c r="V398" s="3"/>
      <c r="W398" s="3"/>
      <c r="X398" s="57"/>
      <c r="Y398" s="1"/>
      <c r="Z398"/>
      <c r="AA398"/>
      <c r="AB398"/>
      <c r="AC398"/>
      <c r="AD398" s="57"/>
      <c r="AE398" s="393"/>
      <c r="AF398" s="393"/>
      <c r="AG398"/>
      <c r="AH398"/>
      <c r="AI398" s="394"/>
      <c r="AJ398" s="394"/>
      <c r="AK398" s="394"/>
      <c r="AL398" s="2"/>
      <c r="AM398" s="2"/>
      <c r="AN398"/>
      <c r="AO398"/>
      <c r="AP398" s="394"/>
      <c r="AQ398" s="394"/>
      <c r="AR398" s="175"/>
      <c r="AS398" s="2"/>
      <c r="AT398" s="2"/>
      <c r="AU398"/>
      <c r="AV398" s="2"/>
      <c r="AW398" s="2"/>
      <c r="AX398" s="2"/>
      <c r="AY398" s="2"/>
      <c r="AZ398" s="2"/>
      <c r="BA398" s="2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</row>
    <row r="399" spans="1:99" s="380" customFormat="1" x14ac:dyDescent="0.3">
      <c r="A399"/>
      <c r="B399" s="2"/>
      <c r="C399" s="2"/>
      <c r="D399" s="2"/>
      <c r="E399" s="279"/>
      <c r="F399" s="279"/>
      <c r="G399" s="279"/>
      <c r="H399" s="432"/>
      <c r="L399" s="391"/>
      <c r="R399" s="391"/>
      <c r="T399" s="392"/>
      <c r="U399" s="3"/>
      <c r="V399" s="3"/>
      <c r="W399" s="3"/>
      <c r="X399" s="57"/>
      <c r="Y399" s="1"/>
      <c r="Z399"/>
      <c r="AA399"/>
      <c r="AB399"/>
      <c r="AC399"/>
      <c r="AD399" s="57"/>
      <c r="AE399" s="393"/>
      <c r="AF399" s="393"/>
      <c r="AG399"/>
      <c r="AH399"/>
      <c r="AI399" s="394"/>
      <c r="AJ399" s="394"/>
      <c r="AK399" s="394"/>
      <c r="AL399" s="2"/>
      <c r="AM399" s="2"/>
      <c r="AN399"/>
      <c r="AO399"/>
      <c r="AP399" s="394"/>
      <c r="AQ399" s="394"/>
      <c r="AR399" s="175"/>
      <c r="AS399" s="2"/>
      <c r="AT399" s="2"/>
      <c r="AU399"/>
      <c r="AV399" s="2"/>
      <c r="AW399" s="2"/>
      <c r="AX399" s="2"/>
      <c r="AY399" s="2"/>
      <c r="AZ399" s="2"/>
      <c r="BA399" s="2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</row>
    <row r="400" spans="1:99" s="380" customFormat="1" x14ac:dyDescent="0.3">
      <c r="A400"/>
      <c r="B400" s="2"/>
      <c r="C400" s="2"/>
      <c r="D400" s="2"/>
      <c r="E400" s="279"/>
      <c r="F400" s="279"/>
      <c r="G400" s="279"/>
      <c r="H400" s="432"/>
      <c r="L400" s="391"/>
      <c r="R400" s="391"/>
      <c r="T400" s="392"/>
      <c r="U400" s="3"/>
      <c r="V400" s="3"/>
      <c r="W400" s="3"/>
      <c r="X400" s="57"/>
      <c r="Y400" s="1"/>
      <c r="Z400"/>
      <c r="AA400"/>
      <c r="AB400"/>
      <c r="AC400"/>
      <c r="AD400" s="57"/>
      <c r="AE400" s="393"/>
      <c r="AF400" s="393"/>
      <c r="AG400"/>
      <c r="AH400"/>
      <c r="AI400" s="394"/>
      <c r="AJ400" s="394"/>
      <c r="AK400" s="394"/>
      <c r="AL400" s="2"/>
      <c r="AM400" s="2"/>
      <c r="AN400"/>
      <c r="AO400"/>
      <c r="AP400" s="394"/>
      <c r="AQ400" s="394"/>
      <c r="AR400" s="175"/>
      <c r="AS400" s="2"/>
      <c r="AT400" s="2"/>
      <c r="AU400"/>
      <c r="AV400" s="2"/>
      <c r="AW400" s="2"/>
      <c r="AX400" s="2"/>
      <c r="AY400" s="2"/>
      <c r="AZ400" s="2"/>
      <c r="BA400" s="2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</row>
    <row r="401" spans="1:99" s="380" customFormat="1" x14ac:dyDescent="0.3">
      <c r="A401"/>
      <c r="B401" s="2"/>
      <c r="C401" s="2"/>
      <c r="D401" s="2"/>
      <c r="E401" s="279"/>
      <c r="F401" s="279"/>
      <c r="G401" s="279"/>
      <c r="H401" s="432"/>
      <c r="L401" s="391"/>
      <c r="R401" s="391"/>
      <c r="T401" s="392"/>
      <c r="U401" s="3"/>
      <c r="V401" s="3"/>
      <c r="W401" s="3"/>
      <c r="X401" s="57"/>
      <c r="Y401" s="1"/>
      <c r="Z401"/>
      <c r="AA401"/>
      <c r="AB401"/>
      <c r="AC401"/>
      <c r="AD401" s="57"/>
      <c r="AE401" s="393"/>
      <c r="AF401" s="393"/>
      <c r="AG401"/>
      <c r="AH401"/>
      <c r="AI401" s="394"/>
      <c r="AJ401" s="394"/>
      <c r="AK401" s="394"/>
      <c r="AL401" s="2"/>
      <c r="AM401" s="2"/>
      <c r="AN401"/>
      <c r="AO401"/>
      <c r="AP401" s="394"/>
      <c r="AQ401" s="394"/>
      <c r="AR401" s="175"/>
      <c r="AS401" s="2"/>
      <c r="AT401" s="2"/>
      <c r="AU401"/>
      <c r="AV401" s="2"/>
      <c r="AW401" s="2"/>
      <c r="AX401" s="2"/>
      <c r="AY401" s="2"/>
      <c r="AZ401" s="2"/>
      <c r="BA401" s="2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</row>
    <row r="402" spans="1:99" s="380" customFormat="1" x14ac:dyDescent="0.3">
      <c r="A402"/>
      <c r="B402" s="2"/>
      <c r="C402" s="2"/>
      <c r="D402" s="2"/>
      <c r="E402" s="279"/>
      <c r="F402" s="279"/>
      <c r="G402" s="279"/>
      <c r="H402" s="432"/>
      <c r="L402" s="391"/>
      <c r="R402" s="391"/>
      <c r="T402" s="392"/>
      <c r="U402" s="3"/>
      <c r="V402" s="3"/>
      <c r="W402" s="3"/>
      <c r="X402" s="57"/>
      <c r="Y402" s="1"/>
      <c r="Z402"/>
      <c r="AA402"/>
      <c r="AB402"/>
      <c r="AC402"/>
      <c r="AD402" s="57"/>
      <c r="AE402" s="393"/>
      <c r="AF402" s="393"/>
      <c r="AG402"/>
      <c r="AH402"/>
      <c r="AI402" s="394"/>
      <c r="AJ402" s="394"/>
      <c r="AK402" s="394"/>
      <c r="AL402" s="2"/>
      <c r="AM402" s="2"/>
      <c r="AN402"/>
      <c r="AO402"/>
      <c r="AP402" s="394"/>
      <c r="AQ402" s="394"/>
      <c r="AR402" s="175"/>
      <c r="AS402" s="2"/>
      <c r="AT402" s="2"/>
      <c r="AU402"/>
      <c r="AV402" s="2"/>
      <c r="AW402" s="2"/>
      <c r="AX402" s="2"/>
      <c r="AY402" s="2"/>
      <c r="AZ402" s="2"/>
      <c r="BA402" s="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</row>
    <row r="403" spans="1:99" s="380" customFormat="1" x14ac:dyDescent="0.3">
      <c r="A403"/>
      <c r="B403" s="2"/>
      <c r="C403" s="2"/>
      <c r="D403" s="2"/>
      <c r="E403" s="279"/>
      <c r="F403" s="279"/>
      <c r="G403" s="279"/>
      <c r="H403" s="432"/>
      <c r="L403" s="391"/>
      <c r="R403" s="391"/>
      <c r="T403" s="392"/>
      <c r="U403" s="3"/>
      <c r="V403" s="3"/>
      <c r="W403" s="3"/>
      <c r="X403" s="57"/>
      <c r="Y403" s="1"/>
      <c r="Z403"/>
      <c r="AA403"/>
      <c r="AB403"/>
      <c r="AC403"/>
      <c r="AD403" s="57"/>
      <c r="AE403" s="393"/>
      <c r="AF403" s="393"/>
      <c r="AG403"/>
      <c r="AH403"/>
      <c r="AI403" s="394"/>
      <c r="AJ403" s="394"/>
      <c r="AK403" s="394"/>
      <c r="AL403" s="2"/>
      <c r="AM403" s="2"/>
      <c r="AN403"/>
      <c r="AO403"/>
      <c r="AP403" s="394"/>
      <c r="AQ403" s="394"/>
      <c r="AR403" s="175"/>
      <c r="AS403" s="2"/>
      <c r="AT403" s="2"/>
      <c r="AU403"/>
      <c r="AV403" s="2"/>
      <c r="AW403" s="2"/>
      <c r="AX403" s="2"/>
      <c r="AY403" s="2"/>
      <c r="AZ403" s="2"/>
      <c r="BA403" s="2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</row>
    <row r="404" spans="1:99" s="380" customFormat="1" x14ac:dyDescent="0.3">
      <c r="A404"/>
      <c r="B404" s="2"/>
      <c r="C404" s="2"/>
      <c r="D404" s="2"/>
      <c r="E404" s="279"/>
      <c r="F404" s="279"/>
      <c r="G404" s="279"/>
      <c r="H404" s="432"/>
      <c r="L404" s="391"/>
      <c r="R404" s="391"/>
      <c r="T404" s="392"/>
      <c r="U404" s="3"/>
      <c r="V404" s="3"/>
      <c r="W404" s="3"/>
      <c r="X404" s="57"/>
      <c r="Y404" s="1"/>
      <c r="Z404"/>
      <c r="AA404"/>
      <c r="AB404"/>
      <c r="AC404"/>
      <c r="AD404" s="57"/>
      <c r="AE404" s="393"/>
      <c r="AF404" s="393"/>
      <c r="AG404"/>
      <c r="AH404"/>
      <c r="AI404" s="394"/>
      <c r="AJ404" s="394"/>
      <c r="AK404" s="394"/>
      <c r="AL404" s="2"/>
      <c r="AM404" s="2"/>
      <c r="AN404"/>
      <c r="AO404"/>
      <c r="AP404" s="394"/>
      <c r="AQ404" s="394"/>
      <c r="AR404" s="175"/>
      <c r="AS404" s="2"/>
      <c r="AT404" s="2"/>
      <c r="AU404"/>
      <c r="AV404" s="2"/>
      <c r="AW404" s="2"/>
      <c r="AX404" s="2"/>
      <c r="AY404" s="2"/>
      <c r="AZ404" s="2"/>
      <c r="BA404" s="2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</row>
    <row r="405" spans="1:99" s="380" customFormat="1" x14ac:dyDescent="0.3">
      <c r="A405"/>
      <c r="B405" s="2"/>
      <c r="C405" s="2"/>
      <c r="D405" s="2"/>
      <c r="E405" s="279"/>
      <c r="F405" s="279"/>
      <c r="G405" s="279"/>
      <c r="H405" s="432"/>
      <c r="L405" s="391"/>
      <c r="R405" s="391"/>
      <c r="T405" s="392"/>
      <c r="U405" s="3"/>
      <c r="V405" s="3"/>
      <c r="W405" s="3"/>
      <c r="X405" s="57"/>
      <c r="Y405" s="1"/>
      <c r="Z405"/>
      <c r="AA405"/>
      <c r="AB405"/>
      <c r="AC405"/>
      <c r="AD405" s="57"/>
      <c r="AE405" s="393"/>
      <c r="AF405" s="393"/>
      <c r="AG405"/>
      <c r="AH405"/>
      <c r="AI405" s="394"/>
      <c r="AJ405" s="394"/>
      <c r="AK405" s="394"/>
      <c r="AL405" s="2"/>
      <c r="AM405" s="2"/>
      <c r="AN405"/>
      <c r="AO405"/>
      <c r="AP405" s="394"/>
      <c r="AQ405" s="394"/>
      <c r="AR405" s="175"/>
      <c r="AS405" s="2"/>
      <c r="AT405" s="2"/>
      <c r="AU405"/>
      <c r="AV405" s="2"/>
      <c r="AW405" s="2"/>
      <c r="AX405" s="2"/>
      <c r="AY405" s="2"/>
      <c r="AZ405" s="2"/>
      <c r="BA405" s="2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</row>
    <row r="406" spans="1:99" s="380" customFormat="1" x14ac:dyDescent="0.3">
      <c r="A406"/>
      <c r="B406" s="2"/>
      <c r="C406" s="2"/>
      <c r="D406" s="2"/>
      <c r="E406" s="279"/>
      <c r="F406" s="279"/>
      <c r="G406" s="279"/>
      <c r="H406" s="432"/>
      <c r="L406" s="391"/>
      <c r="R406" s="391"/>
      <c r="T406" s="392"/>
      <c r="U406" s="3"/>
      <c r="V406" s="3"/>
      <c r="W406" s="3"/>
      <c r="X406" s="57"/>
      <c r="Y406" s="1"/>
      <c r="Z406"/>
      <c r="AA406"/>
      <c r="AB406"/>
      <c r="AC406"/>
      <c r="AD406" s="57"/>
      <c r="AE406" s="393"/>
      <c r="AF406" s="393"/>
      <c r="AG406"/>
      <c r="AH406"/>
      <c r="AI406" s="394"/>
      <c r="AJ406" s="394"/>
      <c r="AK406" s="394"/>
      <c r="AL406" s="2"/>
      <c r="AM406" s="2"/>
      <c r="AN406"/>
      <c r="AO406"/>
      <c r="AP406" s="394"/>
      <c r="AQ406" s="394"/>
      <c r="AR406" s="175"/>
      <c r="AS406" s="2"/>
      <c r="AT406" s="2"/>
      <c r="AU406"/>
      <c r="AV406" s="2"/>
      <c r="AW406" s="2"/>
      <c r="AX406" s="2"/>
      <c r="AY406" s="2"/>
      <c r="AZ406" s="2"/>
      <c r="BA406" s="2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</row>
    <row r="407" spans="1:99" s="380" customFormat="1" x14ac:dyDescent="0.3">
      <c r="A407"/>
      <c r="B407" s="2"/>
      <c r="C407" s="2"/>
      <c r="D407" s="2"/>
      <c r="E407" s="279"/>
      <c r="F407" s="279"/>
      <c r="G407" s="279"/>
      <c r="H407" s="432"/>
      <c r="L407" s="391"/>
      <c r="R407" s="391"/>
      <c r="T407" s="392"/>
      <c r="U407" s="3"/>
      <c r="V407" s="3"/>
      <c r="W407" s="3"/>
      <c r="X407" s="57"/>
      <c r="Y407" s="1"/>
      <c r="Z407"/>
      <c r="AA407"/>
      <c r="AB407"/>
      <c r="AC407"/>
      <c r="AD407" s="57"/>
      <c r="AE407" s="393"/>
      <c r="AF407" s="393"/>
      <c r="AG407"/>
      <c r="AH407"/>
      <c r="AI407" s="394"/>
      <c r="AJ407" s="394"/>
      <c r="AK407" s="394"/>
      <c r="AL407" s="2"/>
      <c r="AM407" s="2"/>
      <c r="AN407"/>
      <c r="AO407"/>
      <c r="AP407" s="394"/>
      <c r="AQ407" s="394"/>
      <c r="AR407" s="175"/>
      <c r="AS407" s="2"/>
      <c r="AT407" s="2"/>
      <c r="AU407"/>
      <c r="AV407" s="2"/>
      <c r="AW407" s="2"/>
      <c r="AX407" s="2"/>
      <c r="AY407" s="2"/>
      <c r="AZ407" s="2"/>
      <c r="BA407" s="2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</row>
    <row r="408" spans="1:99" s="380" customFormat="1" x14ac:dyDescent="0.3">
      <c r="A408"/>
      <c r="B408" s="2"/>
      <c r="C408" s="2"/>
      <c r="D408" s="2"/>
      <c r="E408" s="279"/>
      <c r="F408" s="279"/>
      <c r="G408" s="279"/>
      <c r="H408" s="432"/>
      <c r="L408" s="391"/>
      <c r="R408" s="391"/>
      <c r="T408" s="392"/>
      <c r="U408" s="3"/>
      <c r="V408" s="3"/>
      <c r="W408" s="3"/>
      <c r="X408" s="57"/>
      <c r="Y408" s="1"/>
      <c r="Z408"/>
      <c r="AA408"/>
      <c r="AB408"/>
      <c r="AC408"/>
      <c r="AD408" s="57"/>
      <c r="AE408" s="393"/>
      <c r="AF408" s="393"/>
      <c r="AG408"/>
      <c r="AH408"/>
      <c r="AI408" s="394"/>
      <c r="AJ408" s="394"/>
      <c r="AK408" s="394"/>
      <c r="AL408" s="2"/>
      <c r="AM408" s="2"/>
      <c r="AN408"/>
      <c r="AO408"/>
      <c r="AP408" s="394"/>
      <c r="AQ408" s="394"/>
      <c r="AR408" s="175"/>
      <c r="AS408" s="2"/>
      <c r="AT408" s="2"/>
      <c r="AU408"/>
      <c r="AV408" s="2"/>
      <c r="AW408" s="2"/>
      <c r="AX408" s="2"/>
      <c r="AY408" s="2"/>
      <c r="AZ408" s="2"/>
      <c r="BA408" s="2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</row>
    <row r="409" spans="1:99" s="380" customFormat="1" x14ac:dyDescent="0.3">
      <c r="A409"/>
      <c r="B409" s="2"/>
      <c r="C409" s="2"/>
      <c r="D409" s="2"/>
      <c r="E409" s="279"/>
      <c r="F409" s="279"/>
      <c r="G409" s="279"/>
      <c r="H409" s="432"/>
      <c r="L409" s="391"/>
      <c r="R409" s="391"/>
      <c r="T409" s="392"/>
      <c r="U409" s="3"/>
      <c r="V409" s="3"/>
      <c r="W409" s="3"/>
      <c r="X409" s="57"/>
      <c r="Y409" s="1"/>
      <c r="Z409"/>
      <c r="AA409"/>
      <c r="AB409"/>
      <c r="AC409"/>
      <c r="AD409" s="57"/>
      <c r="AE409" s="393"/>
      <c r="AF409" s="393"/>
      <c r="AG409"/>
      <c r="AH409"/>
      <c r="AI409" s="394"/>
      <c r="AJ409" s="394"/>
      <c r="AK409" s="394"/>
      <c r="AL409" s="2"/>
      <c r="AM409" s="2"/>
      <c r="AN409"/>
      <c r="AO409"/>
      <c r="AP409" s="394"/>
      <c r="AQ409" s="394"/>
      <c r="AR409" s="175"/>
      <c r="AS409" s="2"/>
      <c r="AT409" s="2"/>
      <c r="AU409"/>
      <c r="AV409" s="2"/>
      <c r="AW409" s="2"/>
      <c r="AX409" s="2"/>
      <c r="AY409" s="2"/>
      <c r="AZ409" s="2"/>
      <c r="BA409" s="2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</row>
    <row r="410" spans="1:99" s="380" customFormat="1" x14ac:dyDescent="0.3">
      <c r="A410"/>
      <c r="B410" s="2"/>
      <c r="C410" s="2"/>
      <c r="D410" s="2"/>
      <c r="E410" s="279"/>
      <c r="F410" s="279"/>
      <c r="G410" s="279"/>
      <c r="H410" s="432"/>
      <c r="L410" s="391"/>
      <c r="R410" s="391"/>
      <c r="T410" s="392"/>
      <c r="U410" s="3"/>
      <c r="V410" s="3"/>
      <c r="W410" s="3"/>
      <c r="X410" s="57"/>
      <c r="Y410" s="1"/>
      <c r="Z410"/>
      <c r="AA410"/>
      <c r="AB410"/>
      <c r="AC410"/>
      <c r="AD410" s="57"/>
      <c r="AE410" s="393"/>
      <c r="AF410" s="393"/>
      <c r="AG410"/>
      <c r="AH410"/>
      <c r="AI410" s="394"/>
      <c r="AJ410" s="394"/>
      <c r="AK410" s="394"/>
      <c r="AL410" s="2"/>
      <c r="AM410" s="2"/>
      <c r="AN410"/>
      <c r="AO410"/>
      <c r="AP410" s="394"/>
      <c r="AQ410" s="394"/>
      <c r="AR410" s="175"/>
      <c r="AS410" s="2"/>
      <c r="AT410" s="2"/>
      <c r="AU410"/>
      <c r="AV410" s="2"/>
      <c r="AW410" s="2"/>
      <c r="AX410" s="2"/>
      <c r="AY410" s="2"/>
      <c r="AZ410" s="2"/>
      <c r="BA410" s="2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</row>
    <row r="411" spans="1:99" s="380" customFormat="1" x14ac:dyDescent="0.3">
      <c r="A411"/>
      <c r="B411" s="2"/>
      <c r="C411" s="2"/>
      <c r="D411" s="2"/>
      <c r="E411" s="279"/>
      <c r="F411" s="279"/>
      <c r="G411" s="279"/>
      <c r="H411" s="432"/>
      <c r="L411" s="391"/>
      <c r="R411" s="391"/>
      <c r="T411" s="392"/>
      <c r="U411" s="3"/>
      <c r="V411" s="3"/>
      <c r="W411" s="3"/>
      <c r="X411" s="57"/>
      <c r="Y411" s="1"/>
      <c r="Z411"/>
      <c r="AA411"/>
      <c r="AB411"/>
      <c r="AC411"/>
      <c r="AD411" s="57"/>
      <c r="AE411" s="393"/>
      <c r="AF411" s="393"/>
      <c r="AG411"/>
      <c r="AH411"/>
      <c r="AI411" s="394"/>
      <c r="AJ411" s="394"/>
      <c r="AK411" s="394"/>
      <c r="AL411" s="2"/>
      <c r="AM411" s="2"/>
      <c r="AN411"/>
      <c r="AO411"/>
      <c r="AP411" s="394"/>
      <c r="AQ411" s="394"/>
      <c r="AR411" s="175"/>
      <c r="AS411" s="2"/>
      <c r="AT411" s="2"/>
      <c r="AU411"/>
      <c r="AV411" s="2"/>
      <c r="AW411" s="2"/>
      <c r="AX411" s="2"/>
      <c r="AY411" s="2"/>
      <c r="AZ411" s="2"/>
      <c r="BA411" s="2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</row>
    <row r="412" spans="1:99" s="380" customFormat="1" x14ac:dyDescent="0.3">
      <c r="A412"/>
      <c r="B412" s="2"/>
      <c r="C412" s="2"/>
      <c r="D412" s="2"/>
      <c r="E412" s="279"/>
      <c r="F412" s="279"/>
      <c r="G412" s="279"/>
      <c r="H412" s="432"/>
      <c r="L412" s="391"/>
      <c r="R412" s="391"/>
      <c r="T412" s="392"/>
      <c r="U412" s="3"/>
      <c r="V412" s="3"/>
      <c r="W412" s="3"/>
      <c r="X412" s="57"/>
      <c r="Y412" s="1"/>
      <c r="Z412"/>
      <c r="AA412"/>
      <c r="AB412"/>
      <c r="AC412"/>
      <c r="AD412" s="57"/>
      <c r="AE412" s="393"/>
      <c r="AF412" s="393"/>
      <c r="AG412"/>
      <c r="AH412"/>
      <c r="AI412" s="394"/>
      <c r="AJ412" s="394"/>
      <c r="AK412" s="394"/>
      <c r="AL412" s="2"/>
      <c r="AM412" s="2"/>
      <c r="AN412"/>
      <c r="AO412"/>
      <c r="AP412" s="394"/>
      <c r="AQ412" s="394"/>
      <c r="AR412" s="175"/>
      <c r="AS412" s="2"/>
      <c r="AT412" s="2"/>
      <c r="AU412"/>
      <c r="AV412" s="2"/>
      <c r="AW412" s="2"/>
      <c r="AX412" s="2"/>
      <c r="AY412" s="2"/>
      <c r="AZ412" s="2"/>
      <c r="BA412" s="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</row>
    <row r="413" spans="1:99" s="380" customFormat="1" x14ac:dyDescent="0.3">
      <c r="A413"/>
      <c r="B413" s="2"/>
      <c r="C413" s="2"/>
      <c r="D413" s="2"/>
      <c r="E413" s="279"/>
      <c r="F413" s="279"/>
      <c r="G413" s="279"/>
      <c r="H413" s="432"/>
      <c r="L413" s="391"/>
      <c r="R413" s="391"/>
      <c r="T413" s="392"/>
      <c r="U413" s="3"/>
      <c r="V413" s="3"/>
      <c r="W413" s="3"/>
      <c r="X413" s="57"/>
      <c r="Y413" s="1"/>
      <c r="Z413"/>
      <c r="AA413"/>
      <c r="AB413"/>
      <c r="AC413"/>
      <c r="AD413" s="57"/>
      <c r="AE413" s="393"/>
      <c r="AF413" s="393"/>
      <c r="AG413"/>
      <c r="AH413"/>
      <c r="AI413" s="394"/>
      <c r="AJ413" s="394"/>
      <c r="AK413" s="394"/>
      <c r="AL413" s="2"/>
      <c r="AM413" s="2"/>
      <c r="AN413"/>
      <c r="AO413"/>
      <c r="AP413" s="394"/>
      <c r="AQ413" s="394"/>
      <c r="AR413" s="175"/>
      <c r="AS413" s="2"/>
      <c r="AT413" s="2"/>
      <c r="AU413"/>
      <c r="AV413" s="2"/>
      <c r="AW413" s="2"/>
      <c r="AX413" s="2"/>
      <c r="AY413" s="2"/>
      <c r="AZ413" s="2"/>
      <c r="BA413" s="2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</row>
    <row r="414" spans="1:99" s="380" customFormat="1" x14ac:dyDescent="0.3">
      <c r="A414"/>
      <c r="B414" s="2"/>
      <c r="C414" s="2"/>
      <c r="D414" s="2"/>
      <c r="E414" s="279"/>
      <c r="F414" s="279"/>
      <c r="G414" s="279"/>
      <c r="H414" s="431"/>
      <c r="L414" s="391"/>
      <c r="R414" s="391"/>
      <c r="T414" s="392"/>
      <c r="U414" s="3"/>
      <c r="V414" s="3"/>
      <c r="W414" s="3"/>
      <c r="X414" s="57"/>
      <c r="Y414" s="1"/>
      <c r="Z414"/>
      <c r="AA414"/>
      <c r="AB414"/>
      <c r="AC414"/>
      <c r="AD414" s="57"/>
      <c r="AE414" s="393"/>
      <c r="AF414" s="393"/>
      <c r="AG414"/>
      <c r="AH414"/>
      <c r="AI414" s="394"/>
      <c r="AJ414" s="394"/>
      <c r="AK414" s="394"/>
      <c r="AL414" s="2"/>
      <c r="AM414" s="2"/>
      <c r="AN414"/>
      <c r="AO414"/>
      <c r="AP414" s="394"/>
      <c r="AQ414" s="394"/>
      <c r="AR414" s="175"/>
      <c r="AS414" s="2"/>
      <c r="AT414" s="2"/>
      <c r="AU414"/>
      <c r="AV414" s="2"/>
      <c r="AW414" s="2"/>
      <c r="AX414" s="2"/>
      <c r="AY414" s="2"/>
      <c r="AZ414" s="2"/>
      <c r="BA414" s="2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</row>
    <row r="415" spans="1:99" s="380" customFormat="1" x14ac:dyDescent="0.3">
      <c r="A415"/>
      <c r="B415" s="2"/>
      <c r="C415" s="2"/>
      <c r="D415" s="2"/>
      <c r="E415" s="279"/>
      <c r="F415" s="279"/>
      <c r="G415" s="279"/>
      <c r="H415" s="431"/>
      <c r="L415" s="391"/>
      <c r="R415" s="391"/>
      <c r="T415" s="392"/>
      <c r="U415" s="3"/>
      <c r="V415" s="3"/>
      <c r="W415" s="3"/>
      <c r="X415" s="57"/>
      <c r="Y415" s="1"/>
      <c r="Z415"/>
      <c r="AA415"/>
      <c r="AB415"/>
      <c r="AC415"/>
      <c r="AD415" s="57"/>
      <c r="AE415" s="393"/>
      <c r="AF415" s="393"/>
      <c r="AG415"/>
      <c r="AH415"/>
      <c r="AI415" s="394"/>
      <c r="AJ415" s="394"/>
      <c r="AK415" s="394"/>
      <c r="AL415" s="2"/>
      <c r="AM415" s="2"/>
      <c r="AN415"/>
      <c r="AO415"/>
      <c r="AP415" s="394"/>
      <c r="AQ415" s="394"/>
      <c r="AR415" s="175"/>
      <c r="AS415" s="2"/>
      <c r="AT415" s="2"/>
      <c r="AU415"/>
      <c r="AV415" s="2"/>
      <c r="AW415" s="2"/>
      <c r="AX415" s="2"/>
      <c r="AY415" s="2"/>
      <c r="AZ415" s="2"/>
      <c r="BA415" s="2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</row>
    <row r="416" spans="1:99" s="380" customFormat="1" x14ac:dyDescent="0.3">
      <c r="A416"/>
      <c r="B416" s="2"/>
      <c r="C416" s="2"/>
      <c r="D416" s="2"/>
      <c r="E416" s="279"/>
      <c r="F416" s="279"/>
      <c r="G416" s="279"/>
      <c r="H416" s="431"/>
      <c r="L416" s="391"/>
      <c r="R416" s="391"/>
      <c r="T416" s="392"/>
      <c r="U416" s="3"/>
      <c r="V416" s="3"/>
      <c r="W416" s="3"/>
      <c r="X416" s="57"/>
      <c r="Y416" s="1"/>
      <c r="Z416"/>
      <c r="AA416"/>
      <c r="AB416"/>
      <c r="AC416"/>
      <c r="AD416" s="57"/>
      <c r="AE416" s="393"/>
      <c r="AF416" s="393"/>
      <c r="AG416"/>
      <c r="AH416"/>
      <c r="AI416" s="394"/>
      <c r="AJ416" s="394"/>
      <c r="AK416" s="394"/>
      <c r="AL416" s="2"/>
      <c r="AM416" s="2"/>
      <c r="AN416"/>
      <c r="AO416"/>
      <c r="AP416" s="394"/>
      <c r="AQ416" s="394"/>
      <c r="AR416" s="175"/>
      <c r="AS416" s="2"/>
      <c r="AT416" s="2"/>
      <c r="AU416"/>
      <c r="AV416" s="2"/>
      <c r="AW416" s="2"/>
      <c r="AX416" s="2"/>
      <c r="AY416" s="2"/>
      <c r="AZ416" s="2"/>
      <c r="BA416" s="2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</row>
    <row r="417" spans="1:99" s="380" customFormat="1" x14ac:dyDescent="0.3">
      <c r="A417"/>
      <c r="B417" s="2"/>
      <c r="C417" s="2"/>
      <c r="D417" s="2"/>
      <c r="E417" s="279"/>
      <c r="F417" s="279"/>
      <c r="G417" s="279"/>
      <c r="H417" s="431"/>
      <c r="L417" s="391"/>
      <c r="R417" s="391"/>
      <c r="T417" s="392"/>
      <c r="U417" s="3"/>
      <c r="V417" s="3"/>
      <c r="W417" s="3"/>
      <c r="X417" s="57"/>
      <c r="Y417" s="1"/>
      <c r="Z417"/>
      <c r="AA417"/>
      <c r="AB417"/>
      <c r="AC417"/>
      <c r="AD417" s="57"/>
      <c r="AE417" s="393"/>
      <c r="AF417" s="393"/>
      <c r="AG417"/>
      <c r="AH417"/>
      <c r="AI417" s="394"/>
      <c r="AJ417" s="394"/>
      <c r="AK417" s="394"/>
      <c r="AL417" s="2"/>
      <c r="AM417" s="2"/>
      <c r="AN417"/>
      <c r="AO417"/>
      <c r="AP417" s="394"/>
      <c r="AQ417" s="394"/>
      <c r="AR417" s="175"/>
      <c r="AS417" s="2"/>
      <c r="AT417" s="2"/>
      <c r="AU417"/>
      <c r="AV417" s="2"/>
      <c r="AW417" s="2"/>
      <c r="AX417" s="2"/>
      <c r="AY417" s="2"/>
      <c r="AZ417" s="2"/>
      <c r="BA417" s="2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</row>
    <row r="418" spans="1:99" s="380" customFormat="1" x14ac:dyDescent="0.3">
      <c r="A418"/>
      <c r="B418" s="2"/>
      <c r="C418" s="2"/>
      <c r="D418" s="2"/>
      <c r="E418" s="279"/>
      <c r="F418" s="279"/>
      <c r="G418" s="279"/>
      <c r="H418" s="431"/>
      <c r="L418" s="391"/>
      <c r="R418" s="391"/>
      <c r="T418" s="392"/>
      <c r="U418" s="3"/>
      <c r="V418" s="3"/>
      <c r="W418" s="3"/>
      <c r="X418" s="57"/>
      <c r="Y418" s="1"/>
      <c r="Z418"/>
      <c r="AA418"/>
      <c r="AB418"/>
      <c r="AC418"/>
      <c r="AD418" s="57"/>
      <c r="AE418" s="393"/>
      <c r="AF418" s="393"/>
      <c r="AG418"/>
      <c r="AH418"/>
      <c r="AI418" s="394"/>
      <c r="AJ418" s="394"/>
      <c r="AK418" s="394"/>
      <c r="AL418" s="2"/>
      <c r="AM418" s="2"/>
      <c r="AN418"/>
      <c r="AO418"/>
      <c r="AP418" s="394"/>
      <c r="AQ418" s="394"/>
      <c r="AR418" s="175"/>
      <c r="AS418" s="2"/>
      <c r="AT418" s="2"/>
      <c r="AU418"/>
      <c r="AV418" s="2"/>
      <c r="AW418" s="2"/>
      <c r="AX418" s="2"/>
      <c r="AY418" s="2"/>
      <c r="AZ418" s="2"/>
      <c r="BA418" s="2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</row>
    <row r="419" spans="1:99" s="380" customFormat="1" x14ac:dyDescent="0.3">
      <c r="A419"/>
      <c r="B419" s="2"/>
      <c r="C419" s="2"/>
      <c r="D419" s="2"/>
      <c r="E419" s="279"/>
      <c r="F419" s="279"/>
      <c r="G419" s="279"/>
      <c r="H419" s="431"/>
      <c r="L419" s="391"/>
      <c r="R419" s="391"/>
      <c r="T419" s="392"/>
      <c r="U419" s="3"/>
      <c r="V419" s="3"/>
      <c r="W419" s="3"/>
      <c r="X419" s="57"/>
      <c r="Y419" s="1"/>
      <c r="Z419"/>
      <c r="AA419"/>
      <c r="AB419"/>
      <c r="AC419"/>
      <c r="AD419" s="57"/>
      <c r="AE419" s="393"/>
      <c r="AF419" s="393"/>
      <c r="AG419"/>
      <c r="AH419"/>
      <c r="AI419" s="394"/>
      <c r="AJ419" s="394"/>
      <c r="AK419" s="394"/>
      <c r="AL419" s="2"/>
      <c r="AM419" s="2"/>
      <c r="AN419"/>
      <c r="AO419"/>
      <c r="AP419" s="394"/>
      <c r="AQ419" s="394"/>
      <c r="AR419" s="175"/>
      <c r="AS419" s="2"/>
      <c r="AT419" s="2"/>
      <c r="AU419"/>
      <c r="AV419" s="2"/>
      <c r="AW419" s="2"/>
      <c r="AX419" s="2"/>
      <c r="AY419" s="2"/>
      <c r="AZ419" s="2"/>
      <c r="BA419" s="2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</row>
    <row r="420" spans="1:99" s="380" customFormat="1" x14ac:dyDescent="0.3">
      <c r="A420"/>
      <c r="B420" s="2"/>
      <c r="C420" s="2"/>
      <c r="D420" s="2"/>
      <c r="E420" s="279"/>
      <c r="F420" s="279"/>
      <c r="G420" s="279"/>
      <c r="H420" s="431"/>
      <c r="L420" s="391"/>
      <c r="R420" s="391"/>
      <c r="T420" s="392"/>
      <c r="U420" s="3"/>
      <c r="V420" s="3"/>
      <c r="W420" s="3"/>
      <c r="X420" s="57"/>
      <c r="Y420" s="1"/>
      <c r="Z420"/>
      <c r="AA420"/>
      <c r="AB420"/>
      <c r="AC420"/>
      <c r="AD420" s="57"/>
      <c r="AE420" s="393"/>
      <c r="AF420" s="393"/>
      <c r="AG420"/>
      <c r="AH420"/>
      <c r="AI420" s="394"/>
      <c r="AJ420" s="394"/>
      <c r="AK420" s="394"/>
      <c r="AL420" s="2"/>
      <c r="AM420" s="2"/>
      <c r="AN420"/>
      <c r="AO420"/>
      <c r="AP420" s="394"/>
      <c r="AQ420" s="394"/>
      <c r="AR420" s="175"/>
      <c r="AS420" s="2"/>
      <c r="AT420" s="2"/>
      <c r="AU420"/>
      <c r="AV420" s="2"/>
      <c r="AW420" s="2"/>
      <c r="AX420" s="2"/>
      <c r="AY420" s="2"/>
      <c r="AZ420" s="2"/>
      <c r="BA420" s="2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</row>
    <row r="421" spans="1:99" s="380" customFormat="1" x14ac:dyDescent="0.3">
      <c r="A421"/>
      <c r="B421" s="2"/>
      <c r="C421" s="2"/>
      <c r="D421" s="2"/>
      <c r="E421" s="279"/>
      <c r="F421" s="279"/>
      <c r="G421" s="279"/>
      <c r="H421" s="431"/>
      <c r="L421" s="391"/>
      <c r="R421" s="391"/>
      <c r="T421" s="392"/>
      <c r="U421" s="3"/>
      <c r="V421" s="3"/>
      <c r="W421" s="3"/>
      <c r="X421" s="57"/>
      <c r="Y421" s="1"/>
      <c r="Z421"/>
      <c r="AA421"/>
      <c r="AB421"/>
      <c r="AC421"/>
      <c r="AD421" s="57"/>
      <c r="AE421" s="393"/>
      <c r="AF421" s="393"/>
      <c r="AG421"/>
      <c r="AH421"/>
      <c r="AI421" s="394"/>
      <c r="AJ421" s="394"/>
      <c r="AK421" s="394"/>
      <c r="AL421" s="2"/>
      <c r="AM421" s="2"/>
      <c r="AN421"/>
      <c r="AO421"/>
      <c r="AP421" s="394"/>
      <c r="AQ421" s="394"/>
      <c r="AR421" s="175"/>
      <c r="AS421" s="2"/>
      <c r="AT421" s="2"/>
      <c r="AU421"/>
      <c r="AV421" s="2"/>
      <c r="AW421" s="2"/>
      <c r="AX421" s="2"/>
      <c r="AY421" s="2"/>
      <c r="AZ421" s="2"/>
      <c r="BA421" s="2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</row>
    <row r="422" spans="1:99" s="380" customFormat="1" x14ac:dyDescent="0.3">
      <c r="A422"/>
      <c r="B422" s="2"/>
      <c r="C422" s="2"/>
      <c r="D422" s="2"/>
      <c r="E422" s="279"/>
      <c r="F422" s="279"/>
      <c r="G422" s="279"/>
      <c r="H422" s="431"/>
      <c r="L422" s="391"/>
      <c r="R422" s="391"/>
      <c r="T422" s="392"/>
      <c r="U422" s="3"/>
      <c r="V422" s="3"/>
      <c r="W422" s="3"/>
      <c r="X422" s="57"/>
      <c r="Y422" s="1"/>
      <c r="Z422"/>
      <c r="AA422"/>
      <c r="AB422"/>
      <c r="AC422"/>
      <c r="AD422" s="57"/>
      <c r="AE422" s="393"/>
      <c r="AF422" s="393"/>
      <c r="AG422"/>
      <c r="AH422"/>
      <c r="AI422" s="394"/>
      <c r="AJ422" s="394"/>
      <c r="AK422" s="394"/>
      <c r="AL422" s="2"/>
      <c r="AM422" s="2"/>
      <c r="AN422"/>
      <c r="AO422"/>
      <c r="AP422" s="394"/>
      <c r="AQ422" s="394"/>
      <c r="AR422" s="175"/>
      <c r="AS422" s="2"/>
      <c r="AT422" s="2"/>
      <c r="AU422"/>
      <c r="AV422" s="2"/>
      <c r="AW422" s="2"/>
      <c r="AX422" s="2"/>
      <c r="AY422" s="2"/>
      <c r="AZ422" s="2"/>
      <c r="BA422" s="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</row>
    <row r="423" spans="1:99" s="380" customFormat="1" x14ac:dyDescent="0.3">
      <c r="A423"/>
      <c r="B423" s="2"/>
      <c r="C423" s="2"/>
      <c r="D423" s="2"/>
      <c r="E423" s="279"/>
      <c r="F423" s="279"/>
      <c r="G423" s="279"/>
      <c r="H423" s="431"/>
      <c r="L423" s="391"/>
      <c r="R423" s="391"/>
      <c r="T423" s="392"/>
      <c r="U423" s="3"/>
      <c r="V423" s="3"/>
      <c r="W423" s="3"/>
      <c r="X423" s="57"/>
      <c r="Y423" s="1"/>
      <c r="Z423"/>
      <c r="AA423"/>
      <c r="AB423"/>
      <c r="AC423"/>
      <c r="AD423" s="57"/>
      <c r="AE423" s="393"/>
      <c r="AF423" s="393"/>
      <c r="AG423"/>
      <c r="AH423"/>
      <c r="AI423" s="394"/>
      <c r="AJ423" s="394"/>
      <c r="AK423" s="394"/>
      <c r="AL423" s="2"/>
      <c r="AM423" s="2"/>
      <c r="AN423"/>
      <c r="AO423"/>
      <c r="AP423" s="394"/>
      <c r="AQ423" s="394"/>
      <c r="AR423" s="175"/>
      <c r="AS423" s="2"/>
      <c r="AT423" s="2"/>
      <c r="AU423"/>
      <c r="AV423" s="2"/>
      <c r="AW423" s="2"/>
      <c r="AX423" s="2"/>
      <c r="AY423" s="2"/>
      <c r="AZ423" s="2"/>
      <c r="BA423" s="2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</row>
    <row r="424" spans="1:99" s="380" customFormat="1" x14ac:dyDescent="0.3">
      <c r="A424"/>
      <c r="B424" s="2"/>
      <c r="C424" s="2"/>
      <c r="D424" s="2"/>
      <c r="E424" s="279"/>
      <c r="F424" s="279"/>
      <c r="G424" s="279"/>
      <c r="H424" s="431"/>
      <c r="L424" s="391"/>
      <c r="R424" s="391"/>
      <c r="T424" s="392"/>
      <c r="U424" s="3"/>
      <c r="V424" s="3"/>
      <c r="W424" s="3"/>
      <c r="X424" s="57"/>
      <c r="Y424" s="1"/>
      <c r="Z424"/>
      <c r="AA424"/>
      <c r="AB424"/>
      <c r="AC424"/>
      <c r="AD424" s="57"/>
      <c r="AE424" s="393"/>
      <c r="AF424" s="393"/>
      <c r="AG424"/>
      <c r="AH424"/>
      <c r="AI424" s="394"/>
      <c r="AJ424" s="394"/>
      <c r="AK424" s="394"/>
      <c r="AL424" s="2"/>
      <c r="AM424" s="2"/>
      <c r="AN424"/>
      <c r="AO424"/>
      <c r="AP424" s="394"/>
      <c r="AQ424" s="394"/>
      <c r="AR424" s="175"/>
      <c r="AS424" s="2"/>
      <c r="AT424" s="2"/>
      <c r="AU424"/>
      <c r="AV424" s="2"/>
      <c r="AW424" s="2"/>
      <c r="AX424" s="2"/>
      <c r="AY424" s="2"/>
      <c r="AZ424" s="2"/>
      <c r="BA424" s="2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</row>
    <row r="425" spans="1:99" s="380" customFormat="1" x14ac:dyDescent="0.3">
      <c r="A425"/>
      <c r="B425" s="2"/>
      <c r="C425" s="2"/>
      <c r="D425" s="2"/>
      <c r="E425" s="279"/>
      <c r="F425" s="279"/>
      <c r="G425" s="279"/>
      <c r="H425" s="431"/>
      <c r="L425" s="391"/>
      <c r="R425" s="391"/>
      <c r="T425" s="392"/>
      <c r="U425" s="3"/>
      <c r="V425" s="3"/>
      <c r="W425" s="3"/>
      <c r="X425" s="57"/>
      <c r="Y425" s="1"/>
      <c r="Z425"/>
      <c r="AA425"/>
      <c r="AB425"/>
      <c r="AC425"/>
      <c r="AD425" s="57"/>
      <c r="AE425" s="393"/>
      <c r="AF425" s="393"/>
      <c r="AG425"/>
      <c r="AH425"/>
      <c r="AI425" s="394"/>
      <c r="AJ425" s="394"/>
      <c r="AK425" s="394"/>
      <c r="AL425" s="2"/>
      <c r="AM425" s="2"/>
      <c r="AN425"/>
      <c r="AO425"/>
      <c r="AP425" s="394"/>
      <c r="AQ425" s="394"/>
      <c r="AR425" s="175"/>
      <c r="AS425" s="2"/>
      <c r="AT425" s="2"/>
      <c r="AU425"/>
      <c r="AV425" s="2"/>
      <c r="AW425" s="2"/>
      <c r="AX425" s="2"/>
      <c r="AY425" s="2"/>
      <c r="AZ425" s="2"/>
      <c r="BA425" s="2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</row>
    <row r="426" spans="1:99" s="380" customFormat="1" x14ac:dyDescent="0.3">
      <c r="A426"/>
      <c r="B426" s="2"/>
      <c r="C426" s="2"/>
      <c r="D426" s="2"/>
      <c r="E426" s="279"/>
      <c r="F426" s="279"/>
      <c r="G426" s="279"/>
      <c r="H426" s="431"/>
      <c r="L426" s="391"/>
      <c r="R426" s="391"/>
      <c r="T426" s="392"/>
      <c r="U426" s="3"/>
      <c r="V426" s="3"/>
      <c r="W426" s="3"/>
      <c r="X426" s="57"/>
      <c r="Y426" s="1"/>
      <c r="Z426"/>
      <c r="AA426"/>
      <c r="AB426"/>
      <c r="AC426"/>
      <c r="AD426" s="57"/>
      <c r="AE426" s="393"/>
      <c r="AF426" s="393"/>
      <c r="AG426"/>
      <c r="AH426"/>
      <c r="AI426" s="394"/>
      <c r="AJ426" s="394"/>
      <c r="AK426" s="394"/>
      <c r="AL426" s="2"/>
      <c r="AM426" s="2"/>
      <c r="AN426"/>
      <c r="AO426"/>
      <c r="AP426" s="394"/>
      <c r="AQ426" s="394"/>
      <c r="AR426" s="175"/>
      <c r="AS426" s="2"/>
      <c r="AT426" s="2"/>
      <c r="AU426"/>
      <c r="AV426" s="2"/>
      <c r="AW426" s="2"/>
      <c r="AX426" s="2"/>
      <c r="AY426" s="2"/>
      <c r="AZ426" s="2"/>
      <c r="BA426" s="2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</row>
    <row r="427" spans="1:99" s="380" customFormat="1" x14ac:dyDescent="0.3">
      <c r="A427"/>
      <c r="B427" s="2"/>
      <c r="C427" s="2"/>
      <c r="D427" s="2"/>
      <c r="E427" s="279"/>
      <c r="F427" s="279"/>
      <c r="G427" s="279"/>
      <c r="H427" s="431"/>
      <c r="L427" s="391"/>
      <c r="R427" s="391"/>
      <c r="T427" s="392"/>
      <c r="U427" s="3"/>
      <c r="V427" s="3"/>
      <c r="W427" s="3"/>
      <c r="X427" s="57"/>
      <c r="Y427" s="1"/>
      <c r="Z427"/>
      <c r="AA427"/>
      <c r="AB427"/>
      <c r="AC427"/>
      <c r="AD427" s="57"/>
      <c r="AE427" s="393"/>
      <c r="AF427" s="393"/>
      <c r="AG427"/>
      <c r="AH427"/>
      <c r="AI427" s="394"/>
      <c r="AJ427" s="394"/>
      <c r="AK427" s="394"/>
      <c r="AL427" s="2"/>
      <c r="AM427" s="2"/>
      <c r="AN427"/>
      <c r="AO427"/>
      <c r="AP427" s="394"/>
      <c r="AQ427" s="394"/>
      <c r="AR427" s="175"/>
      <c r="AS427" s="2"/>
      <c r="AT427" s="2"/>
      <c r="AU427"/>
      <c r="AV427" s="2"/>
      <c r="AW427" s="2"/>
      <c r="AX427" s="2"/>
      <c r="AY427" s="2"/>
      <c r="AZ427" s="2"/>
      <c r="BA427" s="2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</row>
    <row r="428" spans="1:99" s="380" customFormat="1" x14ac:dyDescent="0.3">
      <c r="A428"/>
      <c r="B428" s="2"/>
      <c r="C428" s="2"/>
      <c r="D428" s="2"/>
      <c r="E428" s="279"/>
      <c r="F428" s="279"/>
      <c r="G428" s="279"/>
      <c r="H428" s="431"/>
      <c r="L428" s="391"/>
      <c r="R428" s="391"/>
      <c r="T428" s="392"/>
      <c r="U428" s="3"/>
      <c r="V428" s="3"/>
      <c r="W428" s="3"/>
      <c r="X428" s="57"/>
      <c r="Y428" s="1"/>
      <c r="Z428"/>
      <c r="AA428"/>
      <c r="AB428"/>
      <c r="AC428"/>
      <c r="AD428" s="57"/>
      <c r="AE428" s="393"/>
      <c r="AF428" s="393"/>
      <c r="AG428"/>
      <c r="AH428"/>
      <c r="AI428" s="394"/>
      <c r="AJ428" s="394"/>
      <c r="AK428" s="394"/>
      <c r="AL428" s="2"/>
      <c r="AM428" s="2"/>
      <c r="AN428"/>
      <c r="AO428"/>
      <c r="AP428" s="394"/>
      <c r="AQ428" s="394"/>
      <c r="AR428" s="175"/>
      <c r="AS428" s="2"/>
      <c r="AT428" s="2"/>
      <c r="AU428"/>
      <c r="AV428" s="2"/>
      <c r="AW428" s="2"/>
      <c r="AX428" s="2"/>
      <c r="AY428" s="2"/>
      <c r="AZ428" s="2"/>
      <c r="BA428" s="2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</row>
    <row r="429" spans="1:99" s="380" customFormat="1" x14ac:dyDescent="0.3">
      <c r="A429"/>
      <c r="B429" s="2"/>
      <c r="C429" s="2"/>
      <c r="D429" s="2"/>
      <c r="E429" s="279"/>
      <c r="F429" s="279"/>
      <c r="G429" s="279"/>
      <c r="H429" s="431"/>
      <c r="L429" s="391"/>
      <c r="R429" s="391"/>
      <c r="T429" s="392"/>
      <c r="U429" s="3"/>
      <c r="V429" s="3"/>
      <c r="W429" s="3"/>
      <c r="X429" s="57"/>
      <c r="Y429" s="1"/>
      <c r="Z429"/>
      <c r="AA429"/>
      <c r="AB429"/>
      <c r="AC429"/>
      <c r="AD429" s="57"/>
      <c r="AE429" s="393"/>
      <c r="AF429" s="393"/>
      <c r="AG429"/>
      <c r="AH429"/>
      <c r="AI429" s="394"/>
      <c r="AJ429" s="394"/>
      <c r="AK429" s="394"/>
      <c r="AL429" s="2"/>
      <c r="AM429" s="2"/>
      <c r="AN429"/>
      <c r="AO429"/>
      <c r="AP429" s="394"/>
      <c r="AQ429" s="394"/>
      <c r="AR429" s="175"/>
      <c r="AS429" s="2"/>
      <c r="AT429" s="2"/>
      <c r="AU429"/>
      <c r="AV429" s="2"/>
      <c r="AW429" s="2"/>
      <c r="AX429" s="2"/>
      <c r="AY429" s="2"/>
      <c r="AZ429" s="2"/>
      <c r="BA429" s="2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</row>
    <row r="430" spans="1:99" s="380" customFormat="1" x14ac:dyDescent="0.3">
      <c r="A430"/>
      <c r="B430" s="2"/>
      <c r="C430" s="2"/>
      <c r="D430" s="2"/>
      <c r="E430" s="279"/>
      <c r="F430" s="279"/>
      <c r="G430" s="279"/>
      <c r="H430" s="431"/>
      <c r="L430" s="391"/>
      <c r="R430" s="391"/>
      <c r="T430" s="392"/>
      <c r="U430" s="3"/>
      <c r="V430" s="3"/>
      <c r="W430" s="3"/>
      <c r="X430" s="57"/>
      <c r="Y430" s="1"/>
      <c r="Z430"/>
      <c r="AA430"/>
      <c r="AB430"/>
      <c r="AC430"/>
      <c r="AD430" s="57"/>
      <c r="AE430" s="393"/>
      <c r="AF430" s="393"/>
      <c r="AG430"/>
      <c r="AH430"/>
      <c r="AI430" s="394"/>
      <c r="AJ430" s="394"/>
      <c r="AK430" s="394"/>
      <c r="AL430" s="2"/>
      <c r="AM430" s="2"/>
      <c r="AN430"/>
      <c r="AO430"/>
      <c r="AP430" s="394"/>
      <c r="AQ430" s="394"/>
      <c r="AR430" s="175"/>
      <c r="AS430" s="2"/>
      <c r="AT430" s="2"/>
      <c r="AU430"/>
      <c r="AV430" s="2"/>
      <c r="AW430" s="2"/>
      <c r="AX430" s="2"/>
      <c r="AY430" s="2"/>
      <c r="AZ430" s="2"/>
      <c r="BA430" s="2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</row>
    <row r="431" spans="1:99" s="380" customFormat="1" x14ac:dyDescent="0.3">
      <c r="A431"/>
      <c r="B431" s="2"/>
      <c r="C431" s="2"/>
      <c r="D431" s="2"/>
      <c r="E431" s="279"/>
      <c r="F431" s="279"/>
      <c r="G431" s="279"/>
      <c r="H431" s="431"/>
      <c r="L431" s="391"/>
      <c r="R431" s="391"/>
      <c r="T431" s="392"/>
      <c r="U431" s="3"/>
      <c r="V431" s="3"/>
      <c r="W431" s="3"/>
      <c r="X431" s="57"/>
      <c r="Y431" s="1"/>
      <c r="Z431"/>
      <c r="AA431"/>
      <c r="AB431"/>
      <c r="AC431"/>
      <c r="AD431" s="57"/>
      <c r="AE431" s="393"/>
      <c r="AF431" s="393"/>
      <c r="AG431"/>
      <c r="AH431"/>
      <c r="AI431" s="394"/>
      <c r="AJ431" s="394"/>
      <c r="AK431" s="394"/>
      <c r="AL431" s="2"/>
      <c r="AM431" s="2"/>
      <c r="AN431"/>
      <c r="AO431"/>
      <c r="AP431" s="394"/>
      <c r="AQ431" s="394"/>
      <c r="AR431" s="175"/>
      <c r="AS431" s="2"/>
      <c r="AT431" s="2"/>
      <c r="AU431"/>
      <c r="AV431" s="2"/>
      <c r="AW431" s="2"/>
      <c r="AX431" s="2"/>
      <c r="AY431" s="2"/>
      <c r="AZ431" s="2"/>
      <c r="BA431" s="2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</row>
    <row r="432" spans="1:99" s="380" customFormat="1" x14ac:dyDescent="0.3">
      <c r="A432"/>
      <c r="B432" s="2"/>
      <c r="C432" s="2"/>
      <c r="D432" s="2"/>
      <c r="E432" s="279"/>
      <c r="F432" s="279"/>
      <c r="G432" s="279"/>
      <c r="H432" s="431"/>
      <c r="L432" s="391"/>
      <c r="R432" s="391"/>
      <c r="T432" s="392"/>
      <c r="U432" s="3"/>
      <c r="V432" s="3"/>
      <c r="W432" s="3"/>
      <c r="X432" s="57"/>
      <c r="Y432" s="1"/>
      <c r="Z432"/>
      <c r="AA432"/>
      <c r="AB432"/>
      <c r="AC432"/>
      <c r="AD432" s="57"/>
      <c r="AE432" s="393"/>
      <c r="AF432" s="393"/>
      <c r="AG432"/>
      <c r="AH432"/>
      <c r="AI432" s="394"/>
      <c r="AJ432" s="394"/>
      <c r="AK432" s="394"/>
      <c r="AL432" s="2"/>
      <c r="AM432" s="2"/>
      <c r="AN432"/>
      <c r="AO432"/>
      <c r="AP432" s="394"/>
      <c r="AQ432" s="394"/>
      <c r="AR432" s="175"/>
      <c r="AS432" s="2"/>
      <c r="AT432" s="2"/>
      <c r="AU432"/>
      <c r="AV432" s="2"/>
      <c r="AW432" s="2"/>
      <c r="AX432" s="2"/>
      <c r="AY432" s="2"/>
      <c r="AZ432" s="2"/>
      <c r="BA432" s="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</row>
    <row r="433" spans="1:99" s="380" customFormat="1" x14ac:dyDescent="0.3">
      <c r="A433"/>
      <c r="B433" s="2"/>
      <c r="C433" s="2"/>
      <c r="D433" s="2"/>
      <c r="E433" s="279"/>
      <c r="F433" s="279"/>
      <c r="G433" s="279"/>
      <c r="H433" s="431"/>
      <c r="L433" s="391"/>
      <c r="R433" s="391"/>
      <c r="T433" s="392"/>
      <c r="U433" s="3"/>
      <c r="V433" s="3"/>
      <c r="W433" s="3"/>
      <c r="X433" s="57"/>
      <c r="Y433" s="1"/>
      <c r="Z433"/>
      <c r="AA433"/>
      <c r="AB433"/>
      <c r="AC433"/>
      <c r="AD433" s="57"/>
      <c r="AE433" s="393"/>
      <c r="AF433" s="393"/>
      <c r="AG433"/>
      <c r="AH433"/>
      <c r="AI433" s="394"/>
      <c r="AJ433" s="394"/>
      <c r="AK433" s="394"/>
      <c r="AL433" s="2"/>
      <c r="AM433" s="2"/>
      <c r="AN433"/>
      <c r="AO433"/>
      <c r="AP433" s="394"/>
      <c r="AQ433" s="394"/>
      <c r="AR433" s="175"/>
      <c r="AS433" s="2"/>
      <c r="AT433" s="2"/>
      <c r="AU433"/>
      <c r="AV433" s="2"/>
      <c r="AW433" s="2"/>
      <c r="AX433" s="2"/>
      <c r="AY433" s="2"/>
      <c r="AZ433" s="2"/>
      <c r="BA433" s="2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</row>
    <row r="434" spans="1:99" s="380" customFormat="1" x14ac:dyDescent="0.3">
      <c r="A434"/>
      <c r="B434" s="2"/>
      <c r="C434" s="2"/>
      <c r="D434" s="2"/>
      <c r="E434" s="279"/>
      <c r="F434" s="279"/>
      <c r="G434" s="279"/>
      <c r="H434" s="431"/>
      <c r="L434" s="391"/>
      <c r="R434" s="391"/>
      <c r="T434" s="392"/>
      <c r="U434" s="3"/>
      <c r="V434" s="3"/>
      <c r="W434" s="3"/>
      <c r="X434" s="57"/>
      <c r="Y434" s="1"/>
      <c r="Z434"/>
      <c r="AA434"/>
      <c r="AB434"/>
      <c r="AC434"/>
      <c r="AD434" s="57"/>
      <c r="AE434" s="393"/>
      <c r="AF434" s="393"/>
      <c r="AG434"/>
      <c r="AH434"/>
      <c r="AI434" s="394"/>
      <c r="AJ434" s="394"/>
      <c r="AK434" s="394"/>
      <c r="AL434" s="2"/>
      <c r="AM434" s="2"/>
      <c r="AN434"/>
      <c r="AO434"/>
      <c r="AP434" s="394"/>
      <c r="AQ434" s="394"/>
      <c r="AR434" s="175"/>
      <c r="AS434" s="2"/>
      <c r="AT434" s="2"/>
      <c r="AU434"/>
      <c r="AV434" s="2"/>
      <c r="AW434" s="2"/>
      <c r="AX434" s="2"/>
      <c r="AY434" s="2"/>
      <c r="AZ434" s="2"/>
      <c r="BA434" s="2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</row>
    <row r="435" spans="1:99" s="380" customFormat="1" x14ac:dyDescent="0.3">
      <c r="A435"/>
      <c r="B435" s="2"/>
      <c r="C435" s="2"/>
      <c r="D435" s="2"/>
      <c r="E435" s="279"/>
      <c r="F435" s="279"/>
      <c r="G435" s="279"/>
      <c r="H435" s="431"/>
      <c r="L435" s="391"/>
      <c r="R435" s="391"/>
      <c r="T435" s="392"/>
      <c r="U435" s="3"/>
      <c r="V435" s="3"/>
      <c r="W435" s="3"/>
      <c r="X435" s="57"/>
      <c r="Y435" s="1"/>
      <c r="Z435"/>
      <c r="AA435"/>
      <c r="AB435"/>
      <c r="AC435"/>
      <c r="AD435" s="57"/>
      <c r="AE435" s="393"/>
      <c r="AF435" s="393"/>
      <c r="AG435"/>
      <c r="AH435"/>
      <c r="AI435" s="394"/>
      <c r="AJ435" s="394"/>
      <c r="AK435" s="394"/>
      <c r="AL435" s="2"/>
      <c r="AM435" s="2"/>
      <c r="AN435"/>
      <c r="AO435"/>
      <c r="AP435" s="394"/>
      <c r="AQ435" s="394"/>
      <c r="AR435" s="175"/>
      <c r="AS435" s="2"/>
      <c r="AT435" s="2"/>
      <c r="AU435"/>
      <c r="AV435" s="2"/>
      <c r="AW435" s="2"/>
      <c r="AX435" s="2"/>
      <c r="AY435" s="2"/>
      <c r="AZ435" s="2"/>
      <c r="BA435" s="2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</row>
    <row r="436" spans="1:99" s="380" customFormat="1" x14ac:dyDescent="0.3">
      <c r="A436"/>
      <c r="B436" s="2"/>
      <c r="C436" s="2"/>
      <c r="D436" s="2"/>
      <c r="E436" s="279"/>
      <c r="F436" s="279"/>
      <c r="G436" s="279"/>
      <c r="H436" s="431"/>
      <c r="L436" s="391"/>
      <c r="R436" s="391"/>
      <c r="T436" s="392"/>
      <c r="U436" s="3"/>
      <c r="V436" s="3"/>
      <c r="W436" s="3"/>
      <c r="X436" s="57"/>
      <c r="Y436" s="1"/>
      <c r="Z436"/>
      <c r="AA436"/>
      <c r="AB436"/>
      <c r="AC436"/>
      <c r="AD436" s="57"/>
      <c r="AE436" s="393"/>
      <c r="AF436" s="393"/>
      <c r="AG436"/>
      <c r="AH436"/>
      <c r="AI436" s="394"/>
      <c r="AJ436" s="394"/>
      <c r="AK436" s="394"/>
      <c r="AL436" s="2"/>
      <c r="AM436" s="2"/>
      <c r="AN436"/>
      <c r="AO436"/>
      <c r="AP436" s="394"/>
      <c r="AQ436" s="394"/>
      <c r="AR436" s="175"/>
      <c r="AS436" s="2"/>
      <c r="AT436" s="2"/>
      <c r="AU436"/>
      <c r="AV436" s="2"/>
      <c r="AW436" s="2"/>
      <c r="AX436" s="2"/>
      <c r="AY436" s="2"/>
      <c r="AZ436" s="2"/>
      <c r="BA436" s="2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</row>
    <row r="437" spans="1:99" s="380" customFormat="1" x14ac:dyDescent="0.3">
      <c r="A437"/>
      <c r="B437" s="2"/>
      <c r="C437" s="2"/>
      <c r="D437" s="2"/>
      <c r="E437" s="279"/>
      <c r="F437" s="279"/>
      <c r="G437" s="279"/>
      <c r="H437" s="431"/>
      <c r="L437" s="391"/>
      <c r="R437" s="391"/>
      <c r="T437" s="392"/>
      <c r="U437" s="3"/>
      <c r="V437" s="3"/>
      <c r="W437" s="3"/>
      <c r="X437" s="57"/>
      <c r="Y437" s="1"/>
      <c r="Z437"/>
      <c r="AA437"/>
      <c r="AB437"/>
      <c r="AC437"/>
      <c r="AD437" s="57"/>
      <c r="AE437" s="393"/>
      <c r="AF437" s="393"/>
      <c r="AG437"/>
      <c r="AH437"/>
      <c r="AI437" s="394"/>
      <c r="AJ437" s="394"/>
      <c r="AK437" s="394"/>
      <c r="AL437" s="2"/>
      <c r="AM437" s="2"/>
      <c r="AN437"/>
      <c r="AO437"/>
      <c r="AP437" s="394"/>
      <c r="AQ437" s="394"/>
      <c r="AR437" s="175"/>
      <c r="AS437" s="2"/>
      <c r="AT437" s="2"/>
      <c r="AU437"/>
      <c r="AV437" s="2"/>
      <c r="AW437" s="2"/>
      <c r="AX437" s="2"/>
      <c r="AY437" s="2"/>
      <c r="AZ437" s="2"/>
      <c r="BA437" s="2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</row>
    <row r="438" spans="1:99" s="380" customFormat="1" x14ac:dyDescent="0.3">
      <c r="A438"/>
      <c r="B438" s="2"/>
      <c r="C438" s="2"/>
      <c r="D438" s="2"/>
      <c r="E438" s="279"/>
      <c r="F438" s="279"/>
      <c r="G438" s="279"/>
      <c r="H438" s="431"/>
      <c r="L438" s="391"/>
      <c r="R438" s="391"/>
      <c r="T438" s="392"/>
      <c r="U438" s="3"/>
      <c r="V438" s="3"/>
      <c r="W438" s="3"/>
      <c r="X438" s="57"/>
      <c r="Y438" s="1"/>
      <c r="Z438"/>
      <c r="AA438"/>
      <c r="AB438"/>
      <c r="AC438"/>
      <c r="AD438" s="57"/>
      <c r="AE438" s="393"/>
      <c r="AF438" s="393"/>
      <c r="AG438"/>
      <c r="AH438"/>
      <c r="AI438" s="394"/>
      <c r="AJ438" s="394"/>
      <c r="AK438" s="394"/>
      <c r="AL438" s="2"/>
      <c r="AM438" s="2"/>
      <c r="AN438"/>
      <c r="AO438"/>
      <c r="AP438" s="394"/>
      <c r="AQ438" s="394"/>
      <c r="AR438" s="175"/>
      <c r="AS438" s="2"/>
      <c r="AT438" s="2"/>
      <c r="AU438"/>
      <c r="AV438" s="2"/>
      <c r="AW438" s="2"/>
      <c r="AX438" s="2"/>
      <c r="AY438" s="2"/>
      <c r="AZ438" s="2"/>
      <c r="BA438" s="2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</row>
    <row r="439" spans="1:99" s="380" customFormat="1" x14ac:dyDescent="0.3">
      <c r="A439"/>
      <c r="B439" s="2"/>
      <c r="C439" s="2"/>
      <c r="D439" s="2"/>
      <c r="E439" s="279"/>
      <c r="F439" s="279"/>
      <c r="G439" s="279"/>
      <c r="H439" s="432"/>
      <c r="L439" s="391"/>
      <c r="R439" s="391"/>
      <c r="T439" s="392"/>
      <c r="U439" s="3"/>
      <c r="V439" s="3"/>
      <c r="W439" s="3"/>
      <c r="X439" s="57"/>
      <c r="Y439" s="1"/>
      <c r="Z439"/>
      <c r="AA439"/>
      <c r="AB439"/>
      <c r="AC439"/>
      <c r="AD439" s="57"/>
      <c r="AE439" s="393"/>
      <c r="AF439" s="393"/>
      <c r="AG439"/>
      <c r="AH439"/>
      <c r="AI439" s="394"/>
      <c r="AJ439" s="394"/>
      <c r="AK439" s="394"/>
      <c r="AL439" s="2"/>
      <c r="AM439" s="2"/>
      <c r="AN439"/>
      <c r="AO439"/>
      <c r="AP439" s="394"/>
      <c r="AQ439" s="394"/>
      <c r="AR439" s="175"/>
      <c r="AS439" s="2"/>
      <c r="AT439" s="2"/>
      <c r="AU439"/>
      <c r="AV439" s="2"/>
      <c r="AW439" s="2"/>
      <c r="AX439" s="2"/>
      <c r="AY439" s="2"/>
      <c r="AZ439" s="2"/>
      <c r="BA439" s="2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</row>
    <row r="440" spans="1:99" s="380" customFormat="1" x14ac:dyDescent="0.3">
      <c r="A440"/>
      <c r="B440" s="2"/>
      <c r="C440" s="2"/>
      <c r="D440" s="2"/>
      <c r="E440" s="279"/>
      <c r="F440" s="279"/>
      <c r="G440" s="279"/>
      <c r="H440" s="432"/>
      <c r="L440" s="391"/>
      <c r="R440" s="391"/>
      <c r="T440" s="392"/>
      <c r="U440" s="3"/>
      <c r="V440" s="3"/>
      <c r="W440" s="3"/>
      <c r="X440" s="57"/>
      <c r="Y440" s="1"/>
      <c r="Z440"/>
      <c r="AA440"/>
      <c r="AB440"/>
      <c r="AC440"/>
      <c r="AD440" s="57"/>
      <c r="AE440" s="393"/>
      <c r="AF440" s="393"/>
      <c r="AG440"/>
      <c r="AH440"/>
      <c r="AI440" s="394"/>
      <c r="AJ440" s="394"/>
      <c r="AK440" s="394"/>
      <c r="AL440" s="2"/>
      <c r="AM440" s="2"/>
      <c r="AN440"/>
      <c r="AO440"/>
      <c r="AP440" s="394"/>
      <c r="AQ440" s="394"/>
      <c r="AR440" s="175"/>
      <c r="AS440" s="2"/>
      <c r="AT440" s="2"/>
      <c r="AU440"/>
      <c r="AV440" s="2"/>
      <c r="AW440" s="2"/>
      <c r="AX440" s="2"/>
      <c r="AY440" s="2"/>
      <c r="AZ440" s="2"/>
      <c r="BA440" s="2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</row>
    <row r="441" spans="1:99" s="380" customFormat="1" x14ac:dyDescent="0.3">
      <c r="A441"/>
      <c r="B441" s="2"/>
      <c r="C441" s="2"/>
      <c r="D441" s="2"/>
      <c r="E441" s="279"/>
      <c r="F441" s="279"/>
      <c r="G441" s="279"/>
      <c r="H441" s="432"/>
      <c r="L441" s="391"/>
      <c r="R441" s="391"/>
      <c r="T441" s="392"/>
      <c r="U441" s="3"/>
      <c r="V441" s="3"/>
      <c r="W441" s="3"/>
      <c r="X441" s="57"/>
      <c r="Y441" s="1"/>
      <c r="Z441"/>
      <c r="AA441"/>
      <c r="AB441"/>
      <c r="AC441"/>
      <c r="AD441" s="57"/>
      <c r="AE441" s="393"/>
      <c r="AF441" s="393"/>
      <c r="AG441"/>
      <c r="AH441"/>
      <c r="AI441" s="394"/>
      <c r="AJ441" s="394"/>
      <c r="AK441" s="394"/>
      <c r="AL441" s="2"/>
      <c r="AM441" s="2"/>
      <c r="AN441"/>
      <c r="AO441"/>
      <c r="AP441" s="394"/>
      <c r="AQ441" s="394"/>
      <c r="AR441" s="175"/>
      <c r="AS441" s="2"/>
      <c r="AT441" s="2"/>
      <c r="AU441"/>
      <c r="AV441" s="2"/>
      <c r="AW441" s="2"/>
      <c r="AX441" s="2"/>
      <c r="AY441" s="2"/>
      <c r="AZ441" s="2"/>
      <c r="BA441" s="2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</row>
    <row r="442" spans="1:99" s="380" customFormat="1" x14ac:dyDescent="0.3">
      <c r="A442"/>
      <c r="B442" s="2"/>
      <c r="C442" s="2"/>
      <c r="D442" s="2"/>
      <c r="E442" s="279"/>
      <c r="F442" s="279"/>
      <c r="G442" s="279"/>
      <c r="H442" s="432"/>
      <c r="L442" s="391"/>
      <c r="R442" s="391"/>
      <c r="T442" s="392"/>
      <c r="U442" s="3"/>
      <c r="V442" s="3"/>
      <c r="W442" s="3"/>
      <c r="X442" s="57"/>
      <c r="Y442" s="1"/>
      <c r="Z442"/>
      <c r="AA442"/>
      <c r="AB442"/>
      <c r="AC442"/>
      <c r="AD442" s="57"/>
      <c r="AE442" s="393"/>
      <c r="AF442" s="393"/>
      <c r="AG442"/>
      <c r="AH442"/>
      <c r="AI442" s="394"/>
      <c r="AJ442" s="394"/>
      <c r="AK442" s="394"/>
      <c r="AL442" s="2"/>
      <c r="AM442" s="2"/>
      <c r="AN442"/>
      <c r="AO442"/>
      <c r="AP442" s="394"/>
      <c r="AQ442" s="394"/>
      <c r="AR442" s="175"/>
      <c r="AS442" s="2"/>
      <c r="AT442" s="2"/>
      <c r="AU442"/>
      <c r="AV442" s="2"/>
      <c r="AW442" s="2"/>
      <c r="AX442" s="2"/>
      <c r="AY442" s="2"/>
      <c r="AZ442" s="2"/>
      <c r="BA442" s="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</row>
    <row r="443" spans="1:99" s="380" customFormat="1" x14ac:dyDescent="0.3">
      <c r="A443"/>
      <c r="B443" s="2"/>
      <c r="C443" s="2"/>
      <c r="D443" s="2"/>
      <c r="E443" s="279"/>
      <c r="F443" s="279"/>
      <c r="G443" s="279"/>
      <c r="H443" s="432"/>
      <c r="L443" s="391"/>
      <c r="R443" s="391"/>
      <c r="T443" s="392"/>
      <c r="U443" s="3"/>
      <c r="V443" s="3"/>
      <c r="W443" s="3"/>
      <c r="X443" s="57"/>
      <c r="Y443" s="1"/>
      <c r="Z443"/>
      <c r="AA443"/>
      <c r="AB443"/>
      <c r="AC443"/>
      <c r="AD443" s="57"/>
      <c r="AE443" s="393"/>
      <c r="AF443" s="393"/>
      <c r="AG443"/>
      <c r="AH443"/>
      <c r="AI443" s="394"/>
      <c r="AJ443" s="394"/>
      <c r="AK443" s="394"/>
      <c r="AL443" s="2"/>
      <c r="AM443" s="2"/>
      <c r="AN443"/>
      <c r="AO443"/>
      <c r="AP443" s="394"/>
      <c r="AQ443" s="394"/>
      <c r="AR443" s="175"/>
      <c r="AS443" s="2"/>
      <c r="AT443" s="2"/>
      <c r="AU443"/>
      <c r="AV443" s="2"/>
      <c r="AW443" s="2"/>
      <c r="AX443" s="2"/>
      <c r="AY443" s="2"/>
      <c r="AZ443" s="2"/>
      <c r="BA443" s="2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</row>
    <row r="444" spans="1:99" s="380" customFormat="1" x14ac:dyDescent="0.3">
      <c r="A444"/>
      <c r="B444" s="2"/>
      <c r="C444" s="2"/>
      <c r="D444" s="2"/>
      <c r="E444" s="279"/>
      <c r="F444" s="279"/>
      <c r="G444" s="279"/>
      <c r="H444" s="432"/>
      <c r="L444" s="391"/>
      <c r="R444" s="391"/>
      <c r="T444" s="392"/>
      <c r="U444" s="3"/>
      <c r="V444" s="3"/>
      <c r="W444" s="3"/>
      <c r="X444" s="57"/>
      <c r="Y444" s="1"/>
      <c r="Z444"/>
      <c r="AA444"/>
      <c r="AB444"/>
      <c r="AC444"/>
      <c r="AD444" s="57"/>
      <c r="AE444" s="393"/>
      <c r="AF444" s="393"/>
      <c r="AG444"/>
      <c r="AH444"/>
      <c r="AI444" s="394"/>
      <c r="AJ444" s="394"/>
      <c r="AK444" s="394"/>
      <c r="AL444" s="2"/>
      <c r="AM444" s="2"/>
      <c r="AN444"/>
      <c r="AO444"/>
      <c r="AP444" s="394"/>
      <c r="AQ444" s="394"/>
      <c r="AR444" s="175"/>
      <c r="AS444" s="2"/>
      <c r="AT444" s="2"/>
      <c r="AU444"/>
      <c r="AV444" s="2"/>
      <c r="AW444" s="2"/>
      <c r="AX444" s="2"/>
      <c r="AY444" s="2"/>
      <c r="AZ444" s="2"/>
      <c r="BA444" s="2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</row>
    <row r="445" spans="1:99" s="380" customFormat="1" x14ac:dyDescent="0.3">
      <c r="A445"/>
      <c r="B445" s="2"/>
      <c r="C445" s="2"/>
      <c r="D445" s="2"/>
      <c r="E445" s="279"/>
      <c r="F445" s="279"/>
      <c r="G445" s="279"/>
      <c r="H445" s="432"/>
      <c r="L445" s="391"/>
      <c r="R445" s="391"/>
      <c r="T445" s="392"/>
      <c r="U445" s="3"/>
      <c r="V445" s="3"/>
      <c r="W445" s="3"/>
      <c r="X445" s="57"/>
      <c r="Y445" s="1"/>
      <c r="Z445"/>
      <c r="AA445"/>
      <c r="AB445"/>
      <c r="AC445"/>
      <c r="AD445" s="57"/>
      <c r="AE445" s="393"/>
      <c r="AF445" s="393"/>
      <c r="AG445"/>
      <c r="AH445"/>
      <c r="AI445" s="394"/>
      <c r="AJ445" s="394"/>
      <c r="AK445" s="394"/>
      <c r="AL445" s="2"/>
      <c r="AM445" s="2"/>
      <c r="AN445"/>
      <c r="AO445"/>
      <c r="AP445" s="394"/>
      <c r="AQ445" s="394"/>
      <c r="AR445" s="175"/>
      <c r="AS445" s="2"/>
      <c r="AT445" s="2"/>
      <c r="AU445"/>
      <c r="AV445" s="2"/>
      <c r="AW445" s="2"/>
      <c r="AX445" s="2"/>
      <c r="AY445" s="2"/>
      <c r="AZ445" s="2"/>
      <c r="BA445" s="2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</row>
    <row r="446" spans="1:99" s="380" customFormat="1" x14ac:dyDescent="0.3">
      <c r="A446"/>
      <c r="B446" s="2"/>
      <c r="C446" s="2"/>
      <c r="D446" s="2"/>
      <c r="E446" s="279"/>
      <c r="F446" s="279"/>
      <c r="G446" s="279"/>
      <c r="H446" s="432"/>
      <c r="L446" s="391"/>
      <c r="R446" s="391"/>
      <c r="T446" s="392"/>
      <c r="U446" s="3"/>
      <c r="V446" s="3"/>
      <c r="W446" s="3"/>
      <c r="X446" s="57"/>
      <c r="Y446" s="1"/>
      <c r="Z446"/>
      <c r="AA446"/>
      <c r="AB446"/>
      <c r="AC446"/>
      <c r="AD446" s="57"/>
      <c r="AE446" s="393"/>
      <c r="AF446" s="393"/>
      <c r="AG446"/>
      <c r="AH446"/>
      <c r="AI446" s="394"/>
      <c r="AJ446" s="394"/>
      <c r="AK446" s="394"/>
      <c r="AL446" s="2"/>
      <c r="AM446" s="2"/>
      <c r="AN446"/>
      <c r="AO446"/>
      <c r="AP446" s="394"/>
      <c r="AQ446" s="394"/>
      <c r="AR446" s="175"/>
      <c r="AS446" s="2"/>
      <c r="AT446" s="2"/>
      <c r="AU446"/>
      <c r="AV446" s="2"/>
      <c r="AW446" s="2"/>
      <c r="AX446" s="2"/>
      <c r="AY446" s="2"/>
      <c r="AZ446" s="2"/>
      <c r="BA446" s="2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</row>
    <row r="447" spans="1:99" s="380" customFormat="1" x14ac:dyDescent="0.3">
      <c r="A447"/>
      <c r="B447" s="2"/>
      <c r="C447" s="2"/>
      <c r="D447" s="2"/>
      <c r="E447" s="279"/>
      <c r="F447" s="279"/>
      <c r="G447" s="279"/>
      <c r="H447" s="432"/>
      <c r="L447" s="391"/>
      <c r="R447" s="391"/>
      <c r="T447" s="392"/>
      <c r="U447" s="3"/>
      <c r="V447" s="3"/>
      <c r="W447" s="3"/>
      <c r="X447" s="57"/>
      <c r="Y447" s="1"/>
      <c r="Z447"/>
      <c r="AA447"/>
      <c r="AB447"/>
      <c r="AC447"/>
      <c r="AD447" s="57"/>
      <c r="AE447" s="393"/>
      <c r="AF447" s="393"/>
      <c r="AG447"/>
      <c r="AH447"/>
      <c r="AI447" s="394"/>
      <c r="AJ447" s="394"/>
      <c r="AK447" s="394"/>
      <c r="AL447" s="2"/>
      <c r="AM447" s="2"/>
      <c r="AN447"/>
      <c r="AO447"/>
      <c r="AP447" s="394"/>
      <c r="AQ447" s="394"/>
      <c r="AR447" s="175"/>
      <c r="AS447" s="2"/>
      <c r="AT447" s="2"/>
      <c r="AU447"/>
      <c r="AV447" s="2"/>
      <c r="AW447" s="2"/>
      <c r="AX447" s="2"/>
      <c r="AY447" s="2"/>
      <c r="AZ447" s="2"/>
      <c r="BA447" s="2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</row>
    <row r="448" spans="1:99" s="380" customFormat="1" x14ac:dyDescent="0.3">
      <c r="A448"/>
      <c r="B448" s="2"/>
      <c r="C448" s="2"/>
      <c r="D448" s="2"/>
      <c r="E448" s="279"/>
      <c r="F448" s="279"/>
      <c r="G448" s="279"/>
      <c r="H448" s="432"/>
      <c r="L448" s="391"/>
      <c r="R448" s="391"/>
      <c r="T448" s="392"/>
      <c r="U448" s="3"/>
      <c r="V448" s="3"/>
      <c r="W448" s="3"/>
      <c r="X448" s="57"/>
      <c r="Y448" s="1"/>
      <c r="Z448"/>
      <c r="AA448"/>
      <c r="AB448"/>
      <c r="AC448"/>
      <c r="AD448" s="57"/>
      <c r="AE448" s="393"/>
      <c r="AF448" s="393"/>
      <c r="AG448"/>
      <c r="AH448"/>
      <c r="AI448" s="394"/>
      <c r="AJ448" s="394"/>
      <c r="AK448" s="394"/>
      <c r="AL448" s="2"/>
      <c r="AM448" s="2"/>
      <c r="AN448"/>
      <c r="AO448"/>
      <c r="AP448" s="394"/>
      <c r="AQ448" s="394"/>
      <c r="AR448" s="175"/>
      <c r="AS448" s="2"/>
      <c r="AT448" s="2"/>
      <c r="AU448"/>
      <c r="AV448" s="2"/>
      <c r="AW448" s="2"/>
      <c r="AX448" s="2"/>
      <c r="AY448" s="2"/>
      <c r="AZ448" s="2"/>
      <c r="BA448" s="2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</row>
    <row r="449" spans="1:99" s="380" customFormat="1" x14ac:dyDescent="0.3">
      <c r="A449"/>
      <c r="B449" s="2"/>
      <c r="C449" s="2"/>
      <c r="D449" s="2"/>
      <c r="E449" s="279"/>
      <c r="F449" s="279"/>
      <c r="G449" s="279"/>
      <c r="H449" s="432"/>
      <c r="L449" s="391"/>
      <c r="R449" s="391"/>
      <c r="T449" s="392"/>
      <c r="U449" s="3"/>
      <c r="V449" s="3"/>
      <c r="W449" s="3"/>
      <c r="X449" s="57"/>
      <c r="Y449" s="1"/>
      <c r="Z449"/>
      <c r="AA449"/>
      <c r="AB449"/>
      <c r="AC449"/>
      <c r="AD449" s="57"/>
      <c r="AE449" s="393"/>
      <c r="AF449" s="393"/>
      <c r="AG449"/>
      <c r="AH449"/>
      <c r="AI449" s="394"/>
      <c r="AJ449" s="394"/>
      <c r="AK449" s="394"/>
      <c r="AL449" s="2"/>
      <c r="AM449" s="2"/>
      <c r="AN449"/>
      <c r="AO449"/>
      <c r="AP449" s="394"/>
      <c r="AQ449" s="394"/>
      <c r="AR449" s="175"/>
      <c r="AS449" s="2"/>
      <c r="AT449" s="2"/>
      <c r="AU449"/>
      <c r="AV449" s="2"/>
      <c r="AW449" s="2"/>
      <c r="AX449" s="2"/>
      <c r="AY449" s="2"/>
      <c r="AZ449" s="2"/>
      <c r="BA449" s="2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</row>
    <row r="450" spans="1:99" s="380" customFormat="1" x14ac:dyDescent="0.3">
      <c r="A450"/>
      <c r="B450" s="2"/>
      <c r="C450" s="2"/>
      <c r="D450" s="2"/>
      <c r="E450" s="279"/>
      <c r="F450" s="279"/>
      <c r="G450" s="279"/>
      <c r="H450" s="432"/>
      <c r="L450" s="391"/>
      <c r="R450" s="391"/>
      <c r="T450" s="392"/>
      <c r="U450" s="3"/>
      <c r="V450" s="3"/>
      <c r="W450" s="3"/>
      <c r="X450" s="57"/>
      <c r="Y450" s="1"/>
      <c r="Z450"/>
      <c r="AA450"/>
      <c r="AB450"/>
      <c r="AC450"/>
      <c r="AD450" s="57"/>
      <c r="AE450" s="393"/>
      <c r="AF450" s="393"/>
      <c r="AG450"/>
      <c r="AH450"/>
      <c r="AI450" s="394"/>
      <c r="AJ450" s="394"/>
      <c r="AK450" s="394"/>
      <c r="AL450" s="2"/>
      <c r="AM450" s="2"/>
      <c r="AN450"/>
      <c r="AO450"/>
      <c r="AP450" s="394"/>
      <c r="AQ450" s="394"/>
      <c r="AR450" s="175"/>
      <c r="AS450" s="2"/>
      <c r="AT450" s="2"/>
      <c r="AU450"/>
      <c r="AV450" s="2"/>
      <c r="AW450" s="2"/>
      <c r="AX450" s="2"/>
      <c r="AY450" s="2"/>
      <c r="AZ450" s="2"/>
      <c r="BA450" s="2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</row>
    <row r="451" spans="1:99" s="380" customFormat="1" x14ac:dyDescent="0.3">
      <c r="A451"/>
      <c r="B451" s="2"/>
      <c r="C451" s="2"/>
      <c r="D451" s="2"/>
      <c r="E451" s="279"/>
      <c r="F451" s="279"/>
      <c r="G451" s="279"/>
      <c r="H451" s="432"/>
      <c r="L451" s="391"/>
      <c r="R451" s="391"/>
      <c r="T451" s="392"/>
      <c r="U451" s="3"/>
      <c r="V451" s="3"/>
      <c r="W451" s="3"/>
      <c r="X451" s="57"/>
      <c r="Y451" s="1"/>
      <c r="Z451"/>
      <c r="AA451"/>
      <c r="AB451"/>
      <c r="AC451"/>
      <c r="AD451" s="57"/>
      <c r="AE451" s="393"/>
      <c r="AF451" s="393"/>
      <c r="AG451"/>
      <c r="AH451"/>
      <c r="AI451" s="394"/>
      <c r="AJ451" s="394"/>
      <c r="AK451" s="394"/>
      <c r="AL451" s="2"/>
      <c r="AM451" s="2"/>
      <c r="AN451"/>
      <c r="AO451"/>
      <c r="AP451" s="394"/>
      <c r="AQ451" s="394"/>
      <c r="AR451" s="175"/>
      <c r="AS451" s="2"/>
      <c r="AT451" s="2"/>
      <c r="AU451"/>
      <c r="AV451" s="2"/>
      <c r="AW451" s="2"/>
      <c r="AX451" s="2"/>
      <c r="AY451" s="2"/>
      <c r="AZ451" s="2"/>
      <c r="BA451" s="2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</row>
    <row r="452" spans="1:99" s="380" customFormat="1" x14ac:dyDescent="0.3">
      <c r="A452"/>
      <c r="B452" s="2"/>
      <c r="C452" s="2"/>
      <c r="D452" s="2"/>
      <c r="E452" s="279"/>
      <c r="F452" s="279"/>
      <c r="G452" s="279"/>
      <c r="H452" s="432"/>
      <c r="L452" s="391"/>
      <c r="R452" s="391"/>
      <c r="T452" s="392"/>
      <c r="U452" s="3"/>
      <c r="V452" s="3"/>
      <c r="W452" s="3"/>
      <c r="X452" s="57"/>
      <c r="Y452" s="1"/>
      <c r="Z452"/>
      <c r="AA452"/>
      <c r="AB452"/>
      <c r="AC452"/>
      <c r="AD452" s="57"/>
      <c r="AE452" s="393"/>
      <c r="AF452" s="393"/>
      <c r="AG452"/>
      <c r="AH452"/>
      <c r="AI452" s="394"/>
      <c r="AJ452" s="394"/>
      <c r="AK452" s="394"/>
      <c r="AL452" s="2"/>
      <c r="AM452" s="2"/>
      <c r="AN452"/>
      <c r="AO452"/>
      <c r="AP452" s="394"/>
      <c r="AQ452" s="394"/>
      <c r="AR452" s="175"/>
      <c r="AS452" s="2"/>
      <c r="AT452" s="2"/>
      <c r="AU452"/>
      <c r="AV452" s="2"/>
      <c r="AW452" s="2"/>
      <c r="AX452" s="2"/>
      <c r="AY452" s="2"/>
      <c r="AZ452" s="2"/>
      <c r="BA452" s="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</row>
    <row r="453" spans="1:99" s="380" customFormat="1" x14ac:dyDescent="0.3">
      <c r="A453"/>
      <c r="B453" s="2"/>
      <c r="C453" s="2"/>
      <c r="D453" s="2"/>
      <c r="E453" s="279"/>
      <c r="F453" s="279"/>
      <c r="G453" s="279"/>
      <c r="H453" s="432"/>
      <c r="L453" s="391"/>
      <c r="R453" s="391"/>
      <c r="T453" s="392"/>
      <c r="U453" s="3"/>
      <c r="V453" s="3"/>
      <c r="W453" s="3"/>
      <c r="X453" s="57"/>
      <c r="Y453" s="1"/>
      <c r="Z453"/>
      <c r="AA453"/>
      <c r="AB453"/>
      <c r="AC453"/>
      <c r="AD453" s="57"/>
      <c r="AE453" s="393"/>
      <c r="AF453" s="393"/>
      <c r="AG453"/>
      <c r="AH453"/>
      <c r="AI453" s="394"/>
      <c r="AJ453" s="394"/>
      <c r="AK453" s="394"/>
      <c r="AL453" s="2"/>
      <c r="AM453" s="2"/>
      <c r="AN453"/>
      <c r="AO453"/>
      <c r="AP453" s="394"/>
      <c r="AQ453" s="394"/>
      <c r="AR453" s="175"/>
      <c r="AS453" s="2"/>
      <c r="AT453" s="2"/>
      <c r="AU453"/>
      <c r="AV453" s="2"/>
      <c r="AW453" s="2"/>
      <c r="AX453" s="2"/>
      <c r="AY453" s="2"/>
      <c r="AZ453" s="2"/>
      <c r="BA453" s="2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</row>
    <row r="454" spans="1:99" s="380" customFormat="1" x14ac:dyDescent="0.3">
      <c r="A454"/>
      <c r="B454" s="2"/>
      <c r="C454" s="2"/>
      <c r="D454" s="2"/>
      <c r="E454" s="279"/>
      <c r="F454" s="279"/>
      <c r="G454" s="279"/>
      <c r="H454" s="432"/>
      <c r="L454" s="391"/>
      <c r="R454" s="391"/>
      <c r="T454" s="392"/>
      <c r="U454" s="3"/>
      <c r="V454" s="3"/>
      <c r="W454" s="3"/>
      <c r="X454" s="57"/>
      <c r="Y454" s="1"/>
      <c r="Z454"/>
      <c r="AA454"/>
      <c r="AB454"/>
      <c r="AC454"/>
      <c r="AD454" s="57"/>
      <c r="AE454" s="393"/>
      <c r="AF454" s="393"/>
      <c r="AG454"/>
      <c r="AH454"/>
      <c r="AI454" s="394"/>
      <c r="AJ454" s="394"/>
      <c r="AK454" s="394"/>
      <c r="AL454" s="2"/>
      <c r="AM454" s="2"/>
      <c r="AN454"/>
      <c r="AO454"/>
      <c r="AP454" s="394"/>
      <c r="AQ454" s="394"/>
      <c r="AR454" s="175"/>
      <c r="AS454" s="2"/>
      <c r="AT454" s="2"/>
      <c r="AU454"/>
      <c r="AV454" s="2"/>
      <c r="AW454" s="2"/>
      <c r="AX454" s="2"/>
      <c r="AY454" s="2"/>
      <c r="AZ454" s="2"/>
      <c r="BA454" s="2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</row>
    <row r="455" spans="1:99" s="380" customFormat="1" x14ac:dyDescent="0.3">
      <c r="A455"/>
      <c r="B455" s="2"/>
      <c r="C455" s="2"/>
      <c r="D455" s="2"/>
      <c r="E455" s="279"/>
      <c r="F455" s="279"/>
      <c r="G455" s="279"/>
      <c r="H455" s="432"/>
      <c r="L455" s="391"/>
      <c r="R455" s="391"/>
      <c r="T455" s="392"/>
      <c r="U455" s="3"/>
      <c r="V455" s="3"/>
      <c r="W455" s="3"/>
      <c r="X455" s="57"/>
      <c r="Y455" s="1"/>
      <c r="Z455"/>
      <c r="AA455"/>
      <c r="AB455"/>
      <c r="AC455"/>
      <c r="AD455" s="57"/>
      <c r="AE455" s="393"/>
      <c r="AF455" s="393"/>
      <c r="AG455"/>
      <c r="AH455"/>
      <c r="AI455" s="394"/>
      <c r="AJ455" s="394"/>
      <c r="AK455" s="394"/>
      <c r="AL455" s="2"/>
      <c r="AM455" s="2"/>
      <c r="AN455"/>
      <c r="AO455"/>
      <c r="AP455" s="394"/>
      <c r="AQ455" s="394"/>
      <c r="AR455" s="175"/>
      <c r="AS455" s="2"/>
      <c r="AT455" s="2"/>
      <c r="AU455"/>
      <c r="AV455" s="2"/>
      <c r="AW455" s="2"/>
      <c r="AX455" s="2"/>
      <c r="AY455" s="2"/>
      <c r="AZ455" s="2"/>
      <c r="BA455" s="2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</row>
    <row r="456" spans="1:99" s="380" customFormat="1" x14ac:dyDescent="0.3">
      <c r="A456"/>
      <c r="B456" s="2"/>
      <c r="C456" s="2"/>
      <c r="D456" s="2"/>
      <c r="E456" s="279"/>
      <c r="F456" s="279"/>
      <c r="G456" s="279"/>
      <c r="H456" s="432"/>
      <c r="L456" s="391"/>
      <c r="R456" s="391"/>
      <c r="T456" s="392"/>
      <c r="U456" s="3"/>
      <c r="V456" s="3"/>
      <c r="W456" s="3"/>
      <c r="X456" s="57"/>
      <c r="Y456" s="1"/>
      <c r="Z456"/>
      <c r="AA456"/>
      <c r="AB456"/>
      <c r="AC456"/>
      <c r="AD456" s="57"/>
      <c r="AE456" s="393"/>
      <c r="AF456" s="393"/>
      <c r="AG456"/>
      <c r="AH456"/>
      <c r="AI456" s="394"/>
      <c r="AJ456" s="394"/>
      <c r="AK456" s="394"/>
      <c r="AL456" s="2"/>
      <c r="AM456" s="2"/>
      <c r="AN456"/>
      <c r="AO456"/>
      <c r="AP456" s="394"/>
      <c r="AQ456" s="394"/>
      <c r="AR456" s="175"/>
      <c r="AS456" s="2"/>
      <c r="AT456" s="2"/>
      <c r="AU456"/>
      <c r="AV456" s="2"/>
      <c r="AW456" s="2"/>
      <c r="AX456" s="2"/>
      <c r="AY456" s="2"/>
      <c r="AZ456" s="2"/>
      <c r="BA456" s="2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</row>
    <row r="457" spans="1:99" s="380" customFormat="1" x14ac:dyDescent="0.3">
      <c r="A457"/>
      <c r="B457" s="2"/>
      <c r="C457" s="2"/>
      <c r="D457" s="2"/>
      <c r="E457" s="279"/>
      <c r="F457" s="279"/>
      <c r="G457" s="279"/>
      <c r="H457" s="431"/>
      <c r="L457" s="391"/>
      <c r="R457" s="391"/>
      <c r="T457" s="392"/>
      <c r="U457" s="3"/>
      <c r="V457" s="3"/>
      <c r="W457" s="3"/>
      <c r="X457" s="57"/>
      <c r="Y457" s="1"/>
      <c r="Z457"/>
      <c r="AA457"/>
      <c r="AB457"/>
      <c r="AC457"/>
      <c r="AD457" s="57"/>
      <c r="AE457" s="393"/>
      <c r="AF457" s="393"/>
      <c r="AG457"/>
      <c r="AH457"/>
      <c r="AI457" s="394"/>
      <c r="AJ457" s="394"/>
      <c r="AK457" s="394"/>
      <c r="AL457" s="2"/>
      <c r="AM457" s="2"/>
      <c r="AN457"/>
      <c r="AO457"/>
      <c r="AP457" s="394"/>
      <c r="AQ457" s="394"/>
      <c r="AR457" s="175"/>
      <c r="AS457" s="2"/>
      <c r="AT457" s="2"/>
      <c r="AU457"/>
      <c r="AV457" s="2"/>
      <c r="AW457" s="2"/>
      <c r="AX457" s="2"/>
      <c r="AY457" s="2"/>
      <c r="AZ457" s="2"/>
      <c r="BA457" s="2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</row>
    <row r="458" spans="1:99" s="380" customFormat="1" x14ac:dyDescent="0.3">
      <c r="A458"/>
      <c r="B458" s="2"/>
      <c r="C458" s="2"/>
      <c r="D458" s="2"/>
      <c r="E458" s="279"/>
      <c r="F458" s="279"/>
      <c r="G458" s="279"/>
      <c r="H458" s="431"/>
      <c r="L458" s="391"/>
      <c r="R458" s="391"/>
      <c r="T458" s="392"/>
      <c r="U458" s="3"/>
      <c r="V458" s="3"/>
      <c r="W458" s="3"/>
      <c r="X458" s="57"/>
      <c r="Y458" s="1"/>
      <c r="Z458"/>
      <c r="AA458"/>
      <c r="AB458"/>
      <c r="AC458"/>
      <c r="AD458" s="57"/>
      <c r="AE458" s="393"/>
      <c r="AF458" s="393"/>
      <c r="AG458"/>
      <c r="AH458"/>
      <c r="AI458" s="394"/>
      <c r="AJ458" s="394"/>
      <c r="AK458" s="394"/>
      <c r="AL458" s="2"/>
      <c r="AM458" s="2"/>
      <c r="AN458"/>
      <c r="AO458"/>
      <c r="AP458" s="394"/>
      <c r="AQ458" s="394"/>
      <c r="AR458" s="175"/>
      <c r="AS458" s="2"/>
      <c r="AT458" s="2"/>
      <c r="AU458"/>
      <c r="AV458" s="2"/>
      <c r="AW458" s="2"/>
      <c r="AX458" s="2"/>
      <c r="AY458" s="2"/>
      <c r="AZ458" s="2"/>
      <c r="BA458" s="2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</row>
    <row r="459" spans="1:99" s="380" customFormat="1" x14ac:dyDescent="0.3">
      <c r="A459"/>
      <c r="B459" s="2"/>
      <c r="C459" s="2"/>
      <c r="D459" s="2"/>
      <c r="E459" s="279"/>
      <c r="F459" s="279"/>
      <c r="G459" s="279"/>
      <c r="H459" s="431"/>
      <c r="L459" s="391"/>
      <c r="R459" s="391"/>
      <c r="T459" s="392"/>
      <c r="U459" s="3"/>
      <c r="V459" s="3"/>
      <c r="W459" s="3"/>
      <c r="X459" s="57"/>
      <c r="Y459" s="1"/>
      <c r="Z459"/>
      <c r="AA459"/>
      <c r="AB459"/>
      <c r="AC459"/>
      <c r="AD459" s="57"/>
      <c r="AE459" s="393"/>
      <c r="AF459" s="393"/>
      <c r="AG459"/>
      <c r="AH459"/>
      <c r="AI459" s="394"/>
      <c r="AJ459" s="394"/>
      <c r="AK459" s="394"/>
      <c r="AL459" s="2"/>
      <c r="AM459" s="2"/>
      <c r="AN459"/>
      <c r="AO459"/>
      <c r="AP459" s="394"/>
      <c r="AQ459" s="394"/>
      <c r="AR459" s="175"/>
      <c r="AS459" s="2"/>
      <c r="AT459" s="2"/>
      <c r="AU459"/>
      <c r="AV459" s="2"/>
      <c r="AW459" s="2"/>
      <c r="AX459" s="2"/>
      <c r="AY459" s="2"/>
      <c r="AZ459" s="2"/>
      <c r="BA459" s="2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</row>
    <row r="460" spans="1:99" s="380" customFormat="1" x14ac:dyDescent="0.3">
      <c r="A460"/>
      <c r="B460" s="2"/>
      <c r="C460" s="2"/>
      <c r="D460" s="2"/>
      <c r="E460" s="279"/>
      <c r="F460" s="279"/>
      <c r="G460" s="279"/>
      <c r="H460" s="431"/>
      <c r="L460" s="391"/>
      <c r="R460" s="391"/>
      <c r="T460" s="392"/>
      <c r="U460" s="3"/>
      <c r="V460" s="3"/>
      <c r="W460" s="3"/>
      <c r="X460" s="57"/>
      <c r="Y460" s="1"/>
      <c r="Z460"/>
      <c r="AA460"/>
      <c r="AB460"/>
      <c r="AC460"/>
      <c r="AD460" s="57"/>
      <c r="AE460" s="393"/>
      <c r="AF460" s="393"/>
      <c r="AG460"/>
      <c r="AH460"/>
      <c r="AI460" s="394"/>
      <c r="AJ460" s="394"/>
      <c r="AK460" s="394"/>
      <c r="AL460" s="2"/>
      <c r="AM460" s="2"/>
      <c r="AN460"/>
      <c r="AO460"/>
      <c r="AP460" s="394"/>
      <c r="AQ460" s="394"/>
      <c r="AR460" s="175"/>
      <c r="AS460" s="2"/>
      <c r="AT460" s="2"/>
      <c r="AU460"/>
      <c r="AV460" s="2"/>
      <c r="AW460" s="2"/>
      <c r="AX460" s="2"/>
      <c r="AY460" s="2"/>
      <c r="AZ460" s="2"/>
      <c r="BA460" s="2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</row>
    <row r="461" spans="1:99" s="380" customFormat="1" x14ac:dyDescent="0.3">
      <c r="A461"/>
      <c r="B461" s="2"/>
      <c r="C461" s="2"/>
      <c r="D461" s="2"/>
      <c r="E461" s="279"/>
      <c r="F461" s="279"/>
      <c r="G461" s="279"/>
      <c r="H461" s="431"/>
      <c r="L461" s="391"/>
      <c r="R461" s="391"/>
      <c r="T461" s="392"/>
      <c r="U461" s="3"/>
      <c r="V461" s="3"/>
      <c r="W461" s="3"/>
      <c r="X461" s="57"/>
      <c r="Y461" s="1"/>
      <c r="Z461"/>
      <c r="AA461"/>
      <c r="AB461"/>
      <c r="AC461"/>
      <c r="AD461" s="57"/>
      <c r="AE461" s="393"/>
      <c r="AF461" s="393"/>
      <c r="AG461"/>
      <c r="AH461"/>
      <c r="AI461" s="394"/>
      <c r="AJ461" s="394"/>
      <c r="AK461" s="394"/>
      <c r="AL461" s="2"/>
      <c r="AM461" s="2"/>
      <c r="AN461"/>
      <c r="AO461"/>
      <c r="AP461" s="394"/>
      <c r="AQ461" s="394"/>
      <c r="AR461" s="175"/>
      <c r="AS461" s="2"/>
      <c r="AT461" s="2"/>
      <c r="AU461"/>
      <c r="AV461" s="2"/>
      <c r="AW461" s="2"/>
      <c r="AX461" s="2"/>
      <c r="AY461" s="2"/>
      <c r="AZ461" s="2"/>
      <c r="BA461" s="2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</row>
    <row r="462" spans="1:99" s="380" customFormat="1" x14ac:dyDescent="0.3">
      <c r="A462"/>
      <c r="B462" s="2"/>
      <c r="C462" s="2"/>
      <c r="D462" s="2"/>
      <c r="E462" s="279"/>
      <c r="F462" s="279"/>
      <c r="G462" s="279"/>
      <c r="H462" s="431"/>
      <c r="L462" s="391"/>
      <c r="R462" s="391"/>
      <c r="T462" s="392"/>
      <c r="U462" s="3"/>
      <c r="V462" s="3"/>
      <c r="W462" s="3"/>
      <c r="X462" s="57"/>
      <c r="Y462" s="1"/>
      <c r="Z462"/>
      <c r="AA462"/>
      <c r="AB462"/>
      <c r="AC462"/>
      <c r="AD462" s="57"/>
      <c r="AE462" s="393"/>
      <c r="AF462" s="393"/>
      <c r="AG462"/>
      <c r="AH462"/>
      <c r="AI462" s="394"/>
      <c r="AJ462" s="394"/>
      <c r="AK462" s="394"/>
      <c r="AL462" s="2"/>
      <c r="AM462" s="2"/>
      <c r="AN462"/>
      <c r="AO462"/>
      <c r="AP462" s="394"/>
      <c r="AQ462" s="394"/>
      <c r="AR462" s="175"/>
      <c r="AS462" s="2"/>
      <c r="AT462" s="2"/>
      <c r="AU462"/>
      <c r="AV462" s="2"/>
      <c r="AW462" s="2"/>
      <c r="AX462" s="2"/>
      <c r="AY462" s="2"/>
      <c r="AZ462" s="2"/>
      <c r="BA462" s="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</row>
    <row r="463" spans="1:99" s="380" customFormat="1" x14ac:dyDescent="0.3">
      <c r="A463"/>
      <c r="B463" s="2"/>
      <c r="C463" s="2"/>
      <c r="D463" s="2"/>
      <c r="E463" s="279"/>
      <c r="F463" s="279"/>
      <c r="G463" s="279"/>
      <c r="H463" s="431"/>
      <c r="L463" s="391"/>
      <c r="R463" s="391"/>
      <c r="T463" s="392"/>
      <c r="U463" s="3"/>
      <c r="V463" s="3"/>
      <c r="W463" s="3"/>
      <c r="X463" s="57"/>
      <c r="Y463" s="1"/>
      <c r="Z463"/>
      <c r="AA463"/>
      <c r="AB463"/>
      <c r="AC463"/>
      <c r="AD463" s="57"/>
      <c r="AE463" s="393"/>
      <c r="AF463" s="393"/>
      <c r="AG463"/>
      <c r="AH463"/>
      <c r="AI463" s="394"/>
      <c r="AJ463" s="394"/>
      <c r="AK463" s="394"/>
      <c r="AL463" s="2"/>
      <c r="AM463" s="2"/>
      <c r="AN463"/>
      <c r="AO463"/>
      <c r="AP463" s="394"/>
      <c r="AQ463" s="394"/>
      <c r="AR463" s="175"/>
      <c r="AS463" s="2"/>
      <c r="AT463" s="2"/>
      <c r="AU463"/>
      <c r="AV463" s="2"/>
      <c r="AW463" s="2"/>
      <c r="AX463" s="2"/>
      <c r="AY463" s="2"/>
      <c r="AZ463" s="2"/>
      <c r="BA463" s="2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</row>
    <row r="464" spans="1:99" s="380" customFormat="1" x14ac:dyDescent="0.3">
      <c r="A464"/>
      <c r="B464" s="2"/>
      <c r="C464" s="2"/>
      <c r="D464" s="2"/>
      <c r="E464" s="279"/>
      <c r="F464" s="279"/>
      <c r="G464" s="279"/>
      <c r="H464" s="431"/>
      <c r="L464" s="391"/>
      <c r="R464" s="391"/>
      <c r="T464" s="392"/>
      <c r="U464" s="3"/>
      <c r="V464" s="3"/>
      <c r="W464" s="3"/>
      <c r="X464" s="57"/>
      <c r="Y464" s="1"/>
      <c r="Z464"/>
      <c r="AA464"/>
      <c r="AB464"/>
      <c r="AC464"/>
      <c r="AD464" s="57"/>
      <c r="AE464" s="393"/>
      <c r="AF464" s="393"/>
      <c r="AG464"/>
      <c r="AH464"/>
      <c r="AI464" s="394"/>
      <c r="AJ464" s="394"/>
      <c r="AK464" s="394"/>
      <c r="AL464" s="2"/>
      <c r="AM464" s="2"/>
      <c r="AN464"/>
      <c r="AO464"/>
      <c r="AP464" s="394"/>
      <c r="AQ464" s="394"/>
      <c r="AR464" s="175"/>
      <c r="AS464" s="2"/>
      <c r="AT464" s="2"/>
      <c r="AU464"/>
      <c r="AV464" s="2"/>
      <c r="AW464" s="2"/>
      <c r="AX464" s="2"/>
      <c r="AY464" s="2"/>
      <c r="AZ464" s="2"/>
      <c r="BA464" s="2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</row>
    <row r="465" spans="1:99" s="380" customFormat="1" x14ac:dyDescent="0.3">
      <c r="A465"/>
      <c r="B465" s="2"/>
      <c r="C465" s="2"/>
      <c r="D465" s="2"/>
      <c r="E465" s="279"/>
      <c r="F465" s="279"/>
      <c r="G465" s="279"/>
      <c r="H465" s="431"/>
      <c r="L465" s="391"/>
      <c r="R465" s="391"/>
      <c r="T465" s="392"/>
      <c r="U465" s="3"/>
      <c r="V465" s="3"/>
      <c r="W465" s="3"/>
      <c r="X465" s="57"/>
      <c r="Y465" s="1"/>
      <c r="Z465"/>
      <c r="AA465"/>
      <c r="AB465"/>
      <c r="AC465"/>
      <c r="AD465" s="57"/>
      <c r="AE465" s="393"/>
      <c r="AF465" s="393"/>
      <c r="AG465"/>
      <c r="AH465"/>
      <c r="AI465" s="394"/>
      <c r="AJ465" s="394"/>
      <c r="AK465" s="394"/>
      <c r="AL465" s="2"/>
      <c r="AM465" s="2"/>
      <c r="AN465"/>
      <c r="AO465"/>
      <c r="AP465" s="394"/>
      <c r="AQ465" s="394"/>
      <c r="AR465" s="175"/>
      <c r="AS465" s="2"/>
      <c r="AT465" s="2"/>
      <c r="AU465"/>
      <c r="AV465" s="2"/>
      <c r="AW465" s="2"/>
      <c r="AX465" s="2"/>
      <c r="AY465" s="2"/>
      <c r="AZ465" s="2"/>
      <c r="BA465" s="2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</row>
    <row r="466" spans="1:99" s="380" customFormat="1" x14ac:dyDescent="0.3">
      <c r="A466"/>
      <c r="B466" s="2"/>
      <c r="C466" s="2"/>
      <c r="D466" s="2"/>
      <c r="E466" s="279"/>
      <c r="F466" s="279"/>
      <c r="G466" s="279"/>
      <c r="H466" s="431"/>
      <c r="L466" s="391"/>
      <c r="R466" s="391"/>
      <c r="T466" s="392"/>
      <c r="U466" s="3"/>
      <c r="V466" s="3"/>
      <c r="W466" s="3"/>
      <c r="X466" s="57"/>
      <c r="Y466" s="1"/>
      <c r="Z466"/>
      <c r="AA466"/>
      <c r="AB466"/>
      <c r="AC466"/>
      <c r="AD466" s="57"/>
      <c r="AE466" s="393"/>
      <c r="AF466" s="393"/>
      <c r="AG466"/>
      <c r="AH466"/>
      <c r="AI466" s="394"/>
      <c r="AJ466" s="394"/>
      <c r="AK466" s="394"/>
      <c r="AL466" s="2"/>
      <c r="AM466" s="2"/>
      <c r="AN466"/>
      <c r="AO466"/>
      <c r="AP466" s="394"/>
      <c r="AQ466" s="394"/>
      <c r="AR466" s="175"/>
      <c r="AS466" s="2"/>
      <c r="AT466" s="2"/>
      <c r="AU466"/>
      <c r="AV466" s="2"/>
      <c r="AW466" s="2"/>
      <c r="AX466" s="2"/>
      <c r="AY466" s="2"/>
      <c r="AZ466" s="2"/>
      <c r="BA466" s="2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</row>
    <row r="467" spans="1:99" s="380" customFormat="1" x14ac:dyDescent="0.3">
      <c r="A467"/>
      <c r="B467" s="2"/>
      <c r="C467" s="2"/>
      <c r="D467" s="2"/>
      <c r="E467" s="279"/>
      <c r="F467" s="279"/>
      <c r="G467" s="279"/>
      <c r="H467" s="431"/>
      <c r="L467" s="391"/>
      <c r="R467" s="391"/>
      <c r="T467" s="392"/>
      <c r="U467" s="3"/>
      <c r="V467" s="3"/>
      <c r="W467" s="3"/>
      <c r="X467" s="57"/>
      <c r="Y467" s="1"/>
      <c r="Z467"/>
      <c r="AA467"/>
      <c r="AB467"/>
      <c r="AC467"/>
      <c r="AD467" s="57"/>
      <c r="AE467" s="393"/>
      <c r="AF467" s="393"/>
      <c r="AG467"/>
      <c r="AH467"/>
      <c r="AI467" s="394"/>
      <c r="AJ467" s="394"/>
      <c r="AK467" s="394"/>
      <c r="AL467" s="2"/>
      <c r="AM467" s="2"/>
      <c r="AN467"/>
      <c r="AO467"/>
      <c r="AP467" s="394"/>
      <c r="AQ467" s="394"/>
      <c r="AR467" s="175"/>
      <c r="AS467" s="2"/>
      <c r="AT467" s="2"/>
      <c r="AU467"/>
      <c r="AV467" s="2"/>
      <c r="AW467" s="2"/>
      <c r="AX467" s="2"/>
      <c r="AY467" s="2"/>
      <c r="AZ467" s="2"/>
      <c r="BA467" s="2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</row>
    <row r="468" spans="1:99" s="380" customFormat="1" x14ac:dyDescent="0.3">
      <c r="A468"/>
      <c r="B468" s="2"/>
      <c r="C468" s="2"/>
      <c r="D468" s="2"/>
      <c r="E468" s="279"/>
      <c r="F468" s="279"/>
      <c r="G468" s="279"/>
      <c r="H468" s="431"/>
      <c r="L468" s="391"/>
      <c r="R468" s="391"/>
      <c r="T468" s="392"/>
      <c r="U468" s="3"/>
      <c r="V468" s="3"/>
      <c r="W468" s="3"/>
      <c r="X468" s="57"/>
      <c r="Y468" s="1"/>
      <c r="Z468"/>
      <c r="AA468"/>
      <c r="AB468"/>
      <c r="AC468"/>
      <c r="AD468" s="57"/>
      <c r="AE468" s="393"/>
      <c r="AF468" s="393"/>
      <c r="AG468"/>
      <c r="AH468"/>
      <c r="AI468" s="394"/>
      <c r="AJ468" s="394"/>
      <c r="AK468" s="394"/>
      <c r="AL468" s="2"/>
      <c r="AM468" s="2"/>
      <c r="AN468"/>
      <c r="AO468"/>
      <c r="AP468" s="394"/>
      <c r="AQ468" s="394"/>
      <c r="AR468" s="175"/>
      <c r="AS468" s="2"/>
      <c r="AT468" s="2"/>
      <c r="AU468"/>
      <c r="AV468" s="2"/>
      <c r="AW468" s="2"/>
      <c r="AX468" s="2"/>
      <c r="AY468" s="2"/>
      <c r="AZ468" s="2"/>
      <c r="BA468" s="2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</row>
    <row r="469" spans="1:99" s="380" customFormat="1" x14ac:dyDescent="0.3">
      <c r="A469"/>
      <c r="B469" s="2"/>
      <c r="C469" s="2"/>
      <c r="D469" s="2"/>
      <c r="E469" s="279"/>
      <c r="F469" s="279"/>
      <c r="G469" s="279"/>
      <c r="H469" s="431"/>
      <c r="L469" s="391"/>
      <c r="R469" s="391"/>
      <c r="T469" s="392"/>
      <c r="U469" s="3"/>
      <c r="V469" s="3"/>
      <c r="W469" s="3"/>
      <c r="X469" s="57"/>
      <c r="Y469" s="1"/>
      <c r="Z469"/>
      <c r="AA469"/>
      <c r="AB469"/>
      <c r="AC469"/>
      <c r="AD469" s="57"/>
      <c r="AE469" s="393"/>
      <c r="AF469" s="393"/>
      <c r="AG469"/>
      <c r="AH469"/>
      <c r="AI469" s="394"/>
      <c r="AJ469" s="394"/>
      <c r="AK469" s="394"/>
      <c r="AL469" s="2"/>
      <c r="AM469" s="2"/>
      <c r="AN469"/>
      <c r="AO469"/>
      <c r="AP469" s="394"/>
      <c r="AQ469" s="394"/>
      <c r="AR469" s="175"/>
      <c r="AS469" s="2"/>
      <c r="AT469" s="2"/>
      <c r="AU469"/>
      <c r="AV469" s="2"/>
      <c r="AW469" s="2"/>
      <c r="AX469" s="2"/>
      <c r="AY469" s="2"/>
      <c r="AZ469" s="2"/>
      <c r="BA469" s="2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</row>
    <row r="470" spans="1:99" s="380" customFormat="1" x14ac:dyDescent="0.3">
      <c r="A470"/>
      <c r="B470" s="2"/>
      <c r="C470" s="2"/>
      <c r="D470" s="2"/>
      <c r="E470" s="279"/>
      <c r="F470" s="279"/>
      <c r="G470" s="279"/>
      <c r="H470" s="431"/>
      <c r="L470" s="391"/>
      <c r="R470" s="391"/>
      <c r="T470" s="392"/>
      <c r="U470" s="3"/>
      <c r="V470" s="3"/>
      <c r="W470" s="3"/>
      <c r="X470" s="57"/>
      <c r="Y470" s="1"/>
      <c r="Z470"/>
      <c r="AA470"/>
      <c r="AB470"/>
      <c r="AC470"/>
      <c r="AD470" s="57"/>
      <c r="AE470" s="393"/>
      <c r="AF470" s="393"/>
      <c r="AG470"/>
      <c r="AH470"/>
      <c r="AI470" s="394"/>
      <c r="AJ470" s="394"/>
      <c r="AK470" s="394"/>
      <c r="AL470" s="2"/>
      <c r="AM470" s="2"/>
      <c r="AN470"/>
      <c r="AO470"/>
      <c r="AP470" s="394"/>
      <c r="AQ470" s="394"/>
      <c r="AR470" s="175"/>
      <c r="AS470" s="2"/>
      <c r="AT470" s="2"/>
      <c r="AU470"/>
      <c r="AV470" s="2"/>
      <c r="AW470" s="2"/>
      <c r="AX470" s="2"/>
      <c r="AY470" s="2"/>
      <c r="AZ470" s="2"/>
      <c r="BA470" s="2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</row>
    <row r="471" spans="1:99" s="380" customFormat="1" x14ac:dyDescent="0.3">
      <c r="A471"/>
      <c r="B471" s="2"/>
      <c r="C471" s="2"/>
      <c r="D471" s="2"/>
      <c r="E471" s="279"/>
      <c r="F471" s="279"/>
      <c r="G471" s="279"/>
      <c r="H471" s="431"/>
      <c r="L471" s="391"/>
      <c r="R471" s="391"/>
      <c r="T471" s="392"/>
      <c r="U471" s="3"/>
      <c r="V471" s="3"/>
      <c r="W471" s="3"/>
      <c r="X471" s="57"/>
      <c r="Y471" s="1"/>
      <c r="Z471"/>
      <c r="AA471"/>
      <c r="AB471"/>
      <c r="AC471"/>
      <c r="AD471" s="57"/>
      <c r="AE471" s="393"/>
      <c r="AF471" s="393"/>
      <c r="AG471"/>
      <c r="AH471"/>
      <c r="AI471" s="394"/>
      <c r="AJ471" s="394"/>
      <c r="AK471" s="394"/>
      <c r="AL471" s="2"/>
      <c r="AM471" s="2"/>
      <c r="AN471"/>
      <c r="AO471"/>
      <c r="AP471" s="394"/>
      <c r="AQ471" s="394"/>
      <c r="AR471" s="175"/>
      <c r="AS471" s="2"/>
      <c r="AT471" s="2"/>
      <c r="AU471"/>
      <c r="AV471" s="2"/>
      <c r="AW471" s="2"/>
      <c r="AX471" s="2"/>
      <c r="AY471" s="2"/>
      <c r="AZ471" s="2"/>
      <c r="BA471" s="2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</row>
    <row r="472" spans="1:99" s="380" customFormat="1" x14ac:dyDescent="0.3">
      <c r="A472"/>
      <c r="B472" s="2"/>
      <c r="C472" s="2"/>
      <c r="D472" s="2"/>
      <c r="E472" s="279"/>
      <c r="F472" s="279"/>
      <c r="G472" s="279"/>
      <c r="H472" s="431"/>
      <c r="L472" s="391"/>
      <c r="R472" s="391"/>
      <c r="T472" s="392"/>
      <c r="U472" s="3"/>
      <c r="V472" s="3"/>
      <c r="W472" s="3"/>
      <c r="X472" s="57"/>
      <c r="Y472" s="1"/>
      <c r="Z472"/>
      <c r="AA472"/>
      <c r="AB472"/>
      <c r="AC472"/>
      <c r="AD472" s="57"/>
      <c r="AE472" s="393"/>
      <c r="AF472" s="393"/>
      <c r="AG472"/>
      <c r="AH472"/>
      <c r="AI472" s="394"/>
      <c r="AJ472" s="394"/>
      <c r="AK472" s="394"/>
      <c r="AL472" s="2"/>
      <c r="AM472" s="2"/>
      <c r="AN472"/>
      <c r="AO472"/>
      <c r="AP472" s="394"/>
      <c r="AQ472" s="394"/>
      <c r="AR472" s="175"/>
      <c r="AS472" s="2"/>
      <c r="AT472" s="2"/>
      <c r="AU472"/>
      <c r="AV472" s="2"/>
      <c r="AW472" s="2"/>
      <c r="AX472" s="2"/>
      <c r="AY472" s="2"/>
      <c r="AZ472" s="2"/>
      <c r="BA472" s="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</row>
    <row r="473" spans="1:99" s="380" customFormat="1" x14ac:dyDescent="0.3">
      <c r="A473"/>
      <c r="B473" s="2"/>
      <c r="C473" s="2"/>
      <c r="D473" s="2"/>
      <c r="E473" s="279"/>
      <c r="F473" s="279"/>
      <c r="G473" s="279"/>
      <c r="H473" s="431"/>
      <c r="L473" s="391"/>
      <c r="R473" s="391"/>
      <c r="T473" s="392"/>
      <c r="U473" s="3"/>
      <c r="V473" s="3"/>
      <c r="W473" s="3"/>
      <c r="X473" s="57"/>
      <c r="Y473" s="1"/>
      <c r="Z473"/>
      <c r="AA473"/>
      <c r="AB473"/>
      <c r="AC473"/>
      <c r="AD473" s="57"/>
      <c r="AE473" s="393"/>
      <c r="AF473" s="393"/>
      <c r="AG473"/>
      <c r="AH473"/>
      <c r="AI473" s="394"/>
      <c r="AJ473" s="394"/>
      <c r="AK473" s="394"/>
      <c r="AL473" s="2"/>
      <c r="AM473" s="2"/>
      <c r="AN473"/>
      <c r="AO473"/>
      <c r="AP473" s="394"/>
      <c r="AQ473" s="394"/>
      <c r="AR473" s="175"/>
      <c r="AS473" s="2"/>
      <c r="AT473" s="2"/>
      <c r="AU473"/>
      <c r="AV473" s="2"/>
      <c r="AW473" s="2"/>
      <c r="AX473" s="2"/>
      <c r="AY473" s="2"/>
      <c r="AZ473" s="2"/>
      <c r="BA473" s="2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</row>
    <row r="474" spans="1:99" s="380" customFormat="1" x14ac:dyDescent="0.3">
      <c r="A474"/>
      <c r="B474" s="2"/>
      <c r="C474" s="2"/>
      <c r="D474" s="2"/>
      <c r="E474" s="279"/>
      <c r="F474" s="279"/>
      <c r="G474" s="279"/>
      <c r="H474" s="431"/>
      <c r="L474" s="391"/>
      <c r="R474" s="391"/>
      <c r="T474" s="392"/>
      <c r="U474" s="3"/>
      <c r="V474" s="3"/>
      <c r="W474" s="3"/>
      <c r="X474" s="57"/>
      <c r="Y474" s="1"/>
      <c r="Z474"/>
      <c r="AA474"/>
      <c r="AB474"/>
      <c r="AC474"/>
      <c r="AD474" s="57"/>
      <c r="AE474" s="393"/>
      <c r="AF474" s="393"/>
      <c r="AG474"/>
      <c r="AH474"/>
      <c r="AI474" s="394"/>
      <c r="AJ474" s="394"/>
      <c r="AK474" s="394"/>
      <c r="AL474" s="2"/>
      <c r="AM474" s="2"/>
      <c r="AN474"/>
      <c r="AO474"/>
      <c r="AP474" s="394"/>
      <c r="AQ474" s="394"/>
      <c r="AR474" s="175"/>
      <c r="AS474" s="2"/>
      <c r="AT474" s="2"/>
      <c r="AU474"/>
      <c r="AV474" s="2"/>
      <c r="AW474" s="2"/>
      <c r="AX474" s="2"/>
      <c r="AY474" s="2"/>
      <c r="AZ474" s="2"/>
      <c r="BA474" s="2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</row>
    <row r="475" spans="1:99" s="380" customFormat="1" x14ac:dyDescent="0.3">
      <c r="A475"/>
      <c r="B475" s="2"/>
      <c r="C475" s="2"/>
      <c r="D475" s="2"/>
      <c r="E475" s="279"/>
      <c r="F475" s="279"/>
      <c r="G475" s="279"/>
      <c r="H475" s="431"/>
      <c r="L475" s="391"/>
      <c r="R475" s="391"/>
      <c r="T475" s="392"/>
      <c r="U475" s="3"/>
      <c r="V475" s="3"/>
      <c r="W475" s="3"/>
      <c r="X475" s="57"/>
      <c r="Y475" s="1"/>
      <c r="Z475"/>
      <c r="AA475"/>
      <c r="AB475"/>
      <c r="AC475"/>
      <c r="AD475" s="57"/>
      <c r="AE475" s="393"/>
      <c r="AF475" s="393"/>
      <c r="AG475"/>
      <c r="AH475"/>
      <c r="AI475" s="394"/>
      <c r="AJ475" s="394"/>
      <c r="AK475" s="394"/>
      <c r="AL475" s="2"/>
      <c r="AM475" s="2"/>
      <c r="AN475"/>
      <c r="AO475"/>
      <c r="AP475" s="394"/>
      <c r="AQ475" s="394"/>
      <c r="AR475" s="175"/>
      <c r="AS475" s="2"/>
      <c r="AT475" s="2"/>
      <c r="AU475"/>
      <c r="AV475" s="2"/>
      <c r="AW475" s="2"/>
      <c r="AX475" s="2"/>
      <c r="AY475" s="2"/>
      <c r="AZ475" s="2"/>
      <c r="BA475" s="2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</row>
    <row r="476" spans="1:99" s="380" customFormat="1" x14ac:dyDescent="0.3">
      <c r="A476"/>
      <c r="B476" s="2"/>
      <c r="C476" s="2"/>
      <c r="D476" s="2"/>
      <c r="E476" s="279"/>
      <c r="F476" s="279"/>
      <c r="G476" s="279"/>
      <c r="H476" s="431"/>
      <c r="L476" s="391"/>
      <c r="R476" s="391"/>
      <c r="T476" s="392"/>
      <c r="U476" s="3"/>
      <c r="V476" s="3"/>
      <c r="W476" s="3"/>
      <c r="X476" s="57"/>
      <c r="Y476" s="1"/>
      <c r="Z476"/>
      <c r="AA476"/>
      <c r="AB476"/>
      <c r="AC476"/>
      <c r="AD476" s="57"/>
      <c r="AE476" s="393"/>
      <c r="AF476" s="393"/>
      <c r="AG476"/>
      <c r="AH476"/>
      <c r="AI476" s="394"/>
      <c r="AJ476" s="394"/>
      <c r="AK476" s="394"/>
      <c r="AL476" s="2"/>
      <c r="AM476" s="2"/>
      <c r="AN476"/>
      <c r="AO476"/>
      <c r="AP476" s="394"/>
      <c r="AQ476" s="394"/>
      <c r="AR476" s="175"/>
      <c r="AS476" s="2"/>
      <c r="AT476" s="2"/>
      <c r="AU476"/>
      <c r="AV476" s="2"/>
      <c r="AW476" s="2"/>
      <c r="AX476" s="2"/>
      <c r="AY476" s="2"/>
      <c r="AZ476" s="2"/>
      <c r="BA476" s="2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</row>
    <row r="477" spans="1:99" s="380" customFormat="1" x14ac:dyDescent="0.3">
      <c r="A477"/>
      <c r="B477" s="2"/>
      <c r="C477" s="2"/>
      <c r="D477" s="2"/>
      <c r="E477" s="279"/>
      <c r="F477" s="279"/>
      <c r="G477" s="279"/>
      <c r="H477" s="432"/>
      <c r="L477" s="391"/>
      <c r="R477" s="391"/>
      <c r="T477" s="392"/>
      <c r="U477" s="3"/>
      <c r="V477" s="3"/>
      <c r="W477" s="3"/>
      <c r="X477" s="57"/>
      <c r="Y477" s="1"/>
      <c r="Z477"/>
      <c r="AA477"/>
      <c r="AB477"/>
      <c r="AC477"/>
      <c r="AD477" s="57"/>
      <c r="AE477" s="393"/>
      <c r="AF477" s="393"/>
      <c r="AG477"/>
      <c r="AH477"/>
      <c r="AI477" s="394"/>
      <c r="AJ477" s="394"/>
      <c r="AK477" s="394"/>
      <c r="AL477" s="2"/>
      <c r="AM477" s="2"/>
      <c r="AN477"/>
      <c r="AO477"/>
      <c r="AP477" s="394"/>
      <c r="AQ477" s="394"/>
      <c r="AR477" s="175"/>
      <c r="AS477" s="2"/>
      <c r="AT477" s="2"/>
      <c r="AU477"/>
      <c r="AV477" s="2"/>
      <c r="AW477" s="2"/>
      <c r="AX477" s="2"/>
      <c r="AY477" s="2"/>
      <c r="AZ477" s="2"/>
      <c r="BA477" s="2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</row>
    <row r="478" spans="1:99" s="380" customFormat="1" x14ac:dyDescent="0.3">
      <c r="A478"/>
      <c r="B478" s="2"/>
      <c r="C478" s="2"/>
      <c r="D478" s="2"/>
      <c r="E478" s="279"/>
      <c r="F478" s="279"/>
      <c r="G478" s="279"/>
      <c r="H478" s="432"/>
      <c r="L478" s="391"/>
      <c r="R478" s="391"/>
      <c r="T478" s="392"/>
      <c r="U478" s="3"/>
      <c r="V478" s="3"/>
      <c r="W478" s="3"/>
      <c r="X478" s="57"/>
      <c r="Y478" s="1"/>
      <c r="Z478"/>
      <c r="AA478"/>
      <c r="AB478"/>
      <c r="AC478"/>
      <c r="AD478" s="57"/>
      <c r="AE478" s="393"/>
      <c r="AF478" s="393"/>
      <c r="AG478"/>
      <c r="AH478"/>
      <c r="AI478" s="394"/>
      <c r="AJ478" s="394"/>
      <c r="AK478" s="394"/>
      <c r="AL478" s="2"/>
      <c r="AM478" s="2"/>
      <c r="AN478"/>
      <c r="AO478"/>
      <c r="AP478" s="394"/>
      <c r="AQ478" s="394"/>
      <c r="AR478" s="175"/>
      <c r="AS478" s="2"/>
      <c r="AT478" s="2"/>
      <c r="AU478"/>
      <c r="AV478" s="2"/>
      <c r="AW478" s="2"/>
      <c r="AX478" s="2"/>
      <c r="AY478" s="2"/>
      <c r="AZ478" s="2"/>
      <c r="BA478" s="2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</row>
    <row r="479" spans="1:99" s="380" customFormat="1" x14ac:dyDescent="0.3">
      <c r="A479"/>
      <c r="B479" s="2"/>
      <c r="C479" s="2"/>
      <c r="D479" s="2"/>
      <c r="E479" s="279"/>
      <c r="F479" s="279"/>
      <c r="G479" s="279"/>
      <c r="H479" s="432"/>
      <c r="L479" s="391"/>
      <c r="R479" s="391"/>
      <c r="T479" s="392"/>
      <c r="U479" s="3"/>
      <c r="V479" s="3"/>
      <c r="W479" s="3"/>
      <c r="X479" s="57"/>
      <c r="Y479" s="1"/>
      <c r="Z479"/>
      <c r="AA479"/>
      <c r="AB479"/>
      <c r="AC479"/>
      <c r="AD479" s="57"/>
      <c r="AE479" s="393"/>
      <c r="AF479" s="393"/>
      <c r="AG479"/>
      <c r="AH479"/>
      <c r="AI479" s="394"/>
      <c r="AJ479" s="394"/>
      <c r="AK479" s="394"/>
      <c r="AL479" s="2"/>
      <c r="AM479" s="2"/>
      <c r="AN479"/>
      <c r="AO479"/>
      <c r="AP479" s="394"/>
      <c r="AQ479" s="394"/>
      <c r="AR479" s="175"/>
      <c r="AS479" s="2"/>
      <c r="AT479" s="2"/>
      <c r="AU479"/>
      <c r="AV479" s="2"/>
      <c r="AW479" s="2"/>
      <c r="AX479" s="2"/>
      <c r="AY479" s="2"/>
      <c r="AZ479" s="2"/>
      <c r="BA479" s="2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</row>
    <row r="480" spans="1:99" s="380" customFormat="1" x14ac:dyDescent="0.3">
      <c r="A480"/>
      <c r="B480" s="2"/>
      <c r="C480" s="2"/>
      <c r="D480" s="2"/>
      <c r="E480" s="279"/>
      <c r="F480" s="279"/>
      <c r="G480" s="279"/>
      <c r="H480" s="432"/>
      <c r="L480" s="391"/>
      <c r="R480" s="391"/>
      <c r="T480" s="392"/>
      <c r="U480" s="3"/>
      <c r="V480" s="3"/>
      <c r="W480" s="3"/>
      <c r="X480" s="57"/>
      <c r="Y480" s="1"/>
      <c r="Z480"/>
      <c r="AA480"/>
      <c r="AB480"/>
      <c r="AC480"/>
      <c r="AD480" s="57"/>
      <c r="AE480" s="393"/>
      <c r="AF480" s="393"/>
      <c r="AG480"/>
      <c r="AH480"/>
      <c r="AI480" s="394"/>
      <c r="AJ480" s="394"/>
      <c r="AK480" s="394"/>
      <c r="AL480" s="2"/>
      <c r="AM480" s="2"/>
      <c r="AN480"/>
      <c r="AO480"/>
      <c r="AP480" s="394"/>
      <c r="AQ480" s="394"/>
      <c r="AR480" s="175"/>
      <c r="AS480" s="2"/>
      <c r="AT480" s="2"/>
      <c r="AU480"/>
      <c r="AV480" s="2"/>
      <c r="AW480" s="2"/>
      <c r="AX480" s="2"/>
      <c r="AY480" s="2"/>
      <c r="AZ480" s="2"/>
      <c r="BA480" s="2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</row>
    <row r="481" spans="1:99" s="380" customFormat="1" x14ac:dyDescent="0.3">
      <c r="A481"/>
      <c r="B481" s="2"/>
      <c r="C481" s="2"/>
      <c r="D481" s="2"/>
      <c r="E481" s="279"/>
      <c r="F481" s="279"/>
      <c r="G481" s="279"/>
      <c r="H481" s="432"/>
      <c r="L481" s="391"/>
      <c r="R481" s="391"/>
      <c r="T481" s="392"/>
      <c r="U481" s="3"/>
      <c r="V481" s="3"/>
      <c r="W481" s="3"/>
      <c r="X481" s="57"/>
      <c r="Y481" s="1"/>
      <c r="Z481"/>
      <c r="AA481"/>
      <c r="AB481"/>
      <c r="AC481"/>
      <c r="AD481" s="57"/>
      <c r="AE481" s="393"/>
      <c r="AF481" s="393"/>
      <c r="AG481"/>
      <c r="AH481"/>
      <c r="AI481" s="394"/>
      <c r="AJ481" s="394"/>
      <c r="AK481" s="394"/>
      <c r="AL481" s="2"/>
      <c r="AM481" s="2"/>
      <c r="AN481"/>
      <c r="AO481"/>
      <c r="AP481" s="394"/>
      <c r="AQ481" s="394"/>
      <c r="AR481" s="175"/>
      <c r="AS481" s="2"/>
      <c r="AT481" s="2"/>
      <c r="AU481"/>
      <c r="AV481" s="2"/>
      <c r="AW481" s="2"/>
      <c r="AX481" s="2"/>
      <c r="AY481" s="2"/>
      <c r="AZ481" s="2"/>
      <c r="BA481" s="2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</row>
    <row r="482" spans="1:99" s="380" customFormat="1" x14ac:dyDescent="0.3">
      <c r="A482"/>
      <c r="B482" s="2"/>
      <c r="C482" s="2"/>
      <c r="D482" s="2"/>
      <c r="E482" s="279"/>
      <c r="F482" s="279"/>
      <c r="G482" s="279"/>
      <c r="H482" s="432"/>
      <c r="L482" s="391"/>
      <c r="R482" s="391"/>
      <c r="T482" s="392"/>
      <c r="U482" s="3"/>
      <c r="V482" s="3"/>
      <c r="W482" s="3"/>
      <c r="X482" s="57"/>
      <c r="Y482" s="1"/>
      <c r="Z482"/>
      <c r="AA482"/>
      <c r="AB482"/>
      <c r="AC482"/>
      <c r="AD482" s="57"/>
      <c r="AE482" s="393"/>
      <c r="AF482" s="393"/>
      <c r="AG482"/>
      <c r="AH482"/>
      <c r="AI482" s="394"/>
      <c r="AJ482" s="394"/>
      <c r="AK482" s="394"/>
      <c r="AL482" s="2"/>
      <c r="AM482" s="2"/>
      <c r="AN482"/>
      <c r="AO482"/>
      <c r="AP482" s="394"/>
      <c r="AQ482" s="394"/>
      <c r="AR482" s="175"/>
      <c r="AS482" s="2"/>
      <c r="AT482" s="2"/>
      <c r="AU482"/>
      <c r="AV482" s="2"/>
      <c r="AW482" s="2"/>
      <c r="AX482" s="2"/>
      <c r="AY482" s="2"/>
      <c r="AZ482" s="2"/>
      <c r="BA482" s="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</row>
    <row r="483" spans="1:99" s="380" customFormat="1" x14ac:dyDescent="0.3">
      <c r="A483"/>
      <c r="B483" s="2"/>
      <c r="C483" s="2"/>
      <c r="D483" s="2"/>
      <c r="E483" s="279"/>
      <c r="F483" s="279"/>
      <c r="G483" s="279"/>
      <c r="H483" s="432"/>
      <c r="L483" s="391"/>
      <c r="R483" s="391"/>
      <c r="T483" s="392"/>
      <c r="U483" s="3"/>
      <c r="V483" s="3"/>
      <c r="W483" s="3"/>
      <c r="X483" s="57"/>
      <c r="Y483" s="1"/>
      <c r="Z483"/>
      <c r="AA483"/>
      <c r="AB483"/>
      <c r="AC483"/>
      <c r="AD483" s="57"/>
      <c r="AE483" s="393"/>
      <c r="AF483" s="393"/>
      <c r="AG483"/>
      <c r="AH483"/>
      <c r="AI483" s="394"/>
      <c r="AJ483" s="394"/>
      <c r="AK483" s="394"/>
      <c r="AL483" s="2"/>
      <c r="AM483" s="2"/>
      <c r="AN483"/>
      <c r="AO483"/>
      <c r="AP483" s="394"/>
      <c r="AQ483" s="394"/>
      <c r="AR483" s="175"/>
      <c r="AS483" s="2"/>
      <c r="AT483" s="2"/>
      <c r="AU483"/>
      <c r="AV483" s="2"/>
      <c r="AW483" s="2"/>
      <c r="AX483" s="2"/>
      <c r="AY483" s="2"/>
      <c r="AZ483" s="2"/>
      <c r="BA483" s="2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</row>
    <row r="484" spans="1:99" s="380" customFormat="1" x14ac:dyDescent="0.3">
      <c r="A484"/>
      <c r="B484" s="2"/>
      <c r="C484" s="2"/>
      <c r="D484" s="2"/>
      <c r="E484" s="279"/>
      <c r="F484" s="279"/>
      <c r="G484" s="279"/>
      <c r="H484" s="432"/>
      <c r="L484" s="391"/>
      <c r="R484" s="391"/>
      <c r="T484" s="392"/>
      <c r="U484" s="3"/>
      <c r="V484" s="3"/>
      <c r="W484" s="3"/>
      <c r="X484" s="57"/>
      <c r="Y484" s="1"/>
      <c r="Z484"/>
      <c r="AA484"/>
      <c r="AB484"/>
      <c r="AC484"/>
      <c r="AD484" s="57"/>
      <c r="AE484" s="393"/>
      <c r="AF484" s="393"/>
      <c r="AG484"/>
      <c r="AH484"/>
      <c r="AI484" s="394"/>
      <c r="AJ484" s="394"/>
      <c r="AK484" s="394"/>
      <c r="AL484" s="2"/>
      <c r="AM484" s="2"/>
      <c r="AN484"/>
      <c r="AO484"/>
      <c r="AP484" s="394"/>
      <c r="AQ484" s="394"/>
      <c r="AR484" s="175"/>
      <c r="AS484" s="2"/>
      <c r="AT484" s="2"/>
      <c r="AU484"/>
      <c r="AV484" s="2"/>
      <c r="AW484" s="2"/>
      <c r="AX484" s="2"/>
      <c r="AY484" s="2"/>
      <c r="AZ484" s="2"/>
      <c r="BA484" s="2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</row>
    <row r="485" spans="1:99" s="380" customFormat="1" x14ac:dyDescent="0.3">
      <c r="A485"/>
      <c r="B485" s="2"/>
      <c r="C485" s="2"/>
      <c r="D485" s="2"/>
      <c r="E485" s="279"/>
      <c r="F485" s="279"/>
      <c r="G485" s="279"/>
      <c r="H485" s="432"/>
      <c r="L485" s="391"/>
      <c r="R485" s="391"/>
      <c r="T485" s="392"/>
      <c r="U485" s="3"/>
      <c r="V485" s="3"/>
      <c r="W485" s="3"/>
      <c r="X485" s="57"/>
      <c r="Y485" s="1"/>
      <c r="Z485"/>
      <c r="AA485"/>
      <c r="AB485"/>
      <c r="AC485"/>
      <c r="AD485" s="57"/>
      <c r="AE485" s="393"/>
      <c r="AF485" s="393"/>
      <c r="AG485"/>
      <c r="AH485"/>
      <c r="AI485" s="394"/>
      <c r="AJ485" s="394"/>
      <c r="AK485" s="394"/>
      <c r="AL485" s="2"/>
      <c r="AM485" s="2"/>
      <c r="AN485"/>
      <c r="AO485"/>
      <c r="AP485" s="394"/>
      <c r="AQ485" s="394"/>
      <c r="AR485" s="175"/>
      <c r="AS485" s="2"/>
      <c r="AT485" s="2"/>
      <c r="AU485"/>
      <c r="AV485" s="2"/>
      <c r="AW485" s="2"/>
      <c r="AX485" s="2"/>
      <c r="AY485" s="2"/>
      <c r="AZ485" s="2"/>
      <c r="BA485" s="2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</row>
    <row r="486" spans="1:99" s="380" customFormat="1" x14ac:dyDescent="0.3">
      <c r="A486"/>
      <c r="B486" s="2"/>
      <c r="C486" s="2"/>
      <c r="D486" s="2"/>
      <c r="E486" s="279"/>
      <c r="F486" s="279"/>
      <c r="G486" s="279"/>
      <c r="H486" s="432"/>
      <c r="L486" s="391"/>
      <c r="R486" s="391"/>
      <c r="T486" s="392"/>
      <c r="U486" s="3"/>
      <c r="V486" s="3"/>
      <c r="W486" s="3"/>
      <c r="X486" s="57"/>
      <c r="Y486" s="1"/>
      <c r="Z486"/>
      <c r="AA486"/>
      <c r="AB486"/>
      <c r="AC486"/>
      <c r="AD486" s="57"/>
      <c r="AE486" s="393"/>
      <c r="AF486" s="393"/>
      <c r="AG486"/>
      <c r="AH486"/>
      <c r="AI486" s="394"/>
      <c r="AJ486" s="394"/>
      <c r="AK486" s="394"/>
      <c r="AL486" s="2"/>
      <c r="AM486" s="2"/>
      <c r="AN486"/>
      <c r="AO486"/>
      <c r="AP486" s="394"/>
      <c r="AQ486" s="394"/>
      <c r="AR486" s="175"/>
      <c r="AS486" s="2"/>
      <c r="AT486" s="2"/>
      <c r="AU486"/>
      <c r="AV486" s="2"/>
      <c r="AW486" s="2"/>
      <c r="AX486" s="2"/>
      <c r="AY486" s="2"/>
      <c r="AZ486" s="2"/>
      <c r="BA486" s="2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</row>
    <row r="487" spans="1:99" s="380" customFormat="1" x14ac:dyDescent="0.3">
      <c r="A487"/>
      <c r="B487" s="2"/>
      <c r="C487" s="2"/>
      <c r="D487" s="2"/>
      <c r="E487" s="279"/>
      <c r="F487" s="279"/>
      <c r="G487" s="279"/>
      <c r="H487" s="432"/>
      <c r="L487" s="391"/>
      <c r="R487" s="391"/>
      <c r="T487" s="392"/>
      <c r="U487" s="3"/>
      <c r="V487" s="3"/>
      <c r="W487" s="3"/>
      <c r="X487" s="57"/>
      <c r="Y487" s="1"/>
      <c r="Z487"/>
      <c r="AA487"/>
      <c r="AB487"/>
      <c r="AC487"/>
      <c r="AD487" s="57"/>
      <c r="AE487" s="393"/>
      <c r="AF487" s="393"/>
      <c r="AG487"/>
      <c r="AH487"/>
      <c r="AI487" s="394"/>
      <c r="AJ487" s="394"/>
      <c r="AK487" s="394"/>
      <c r="AL487" s="2"/>
      <c r="AM487" s="2"/>
      <c r="AN487"/>
      <c r="AO487"/>
      <c r="AP487" s="394"/>
      <c r="AQ487" s="394"/>
      <c r="AR487" s="175"/>
      <c r="AS487" s="2"/>
      <c r="AT487" s="2"/>
      <c r="AU487"/>
      <c r="AV487" s="2"/>
      <c r="AW487" s="2"/>
      <c r="AX487" s="2"/>
      <c r="AY487" s="2"/>
      <c r="AZ487" s="2"/>
      <c r="BA487" s="2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</row>
    <row r="488" spans="1:99" s="380" customFormat="1" x14ac:dyDescent="0.3">
      <c r="A488"/>
      <c r="B488" s="2"/>
      <c r="C488" s="2"/>
      <c r="D488" s="2"/>
      <c r="E488" s="279"/>
      <c r="F488" s="279"/>
      <c r="G488" s="279"/>
      <c r="H488" s="432"/>
      <c r="L488" s="391"/>
      <c r="R488" s="391"/>
      <c r="T488" s="392"/>
      <c r="U488" s="3"/>
      <c r="V488" s="3"/>
      <c r="W488" s="3"/>
      <c r="X488" s="57"/>
      <c r="Y488" s="1"/>
      <c r="Z488"/>
      <c r="AA488"/>
      <c r="AB488"/>
      <c r="AC488"/>
      <c r="AD488" s="57"/>
      <c r="AE488" s="393"/>
      <c r="AF488" s="393"/>
      <c r="AG488"/>
      <c r="AH488"/>
      <c r="AI488" s="394"/>
      <c r="AJ488" s="394"/>
      <c r="AK488" s="394"/>
      <c r="AL488" s="2"/>
      <c r="AM488" s="2"/>
      <c r="AN488"/>
      <c r="AO488"/>
      <c r="AP488" s="394"/>
      <c r="AQ488" s="394"/>
      <c r="AR488" s="175"/>
      <c r="AS488" s="2"/>
      <c r="AT488" s="2"/>
      <c r="AU488"/>
      <c r="AV488" s="2"/>
      <c r="AW488" s="2"/>
      <c r="AX488" s="2"/>
      <c r="AY488" s="2"/>
      <c r="AZ488" s="2"/>
      <c r="BA488" s="2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</row>
    <row r="489" spans="1:99" s="380" customFormat="1" x14ac:dyDescent="0.3">
      <c r="A489"/>
      <c r="B489" s="2"/>
      <c r="C489" s="2"/>
      <c r="D489" s="2"/>
      <c r="E489" s="279"/>
      <c r="F489" s="279"/>
      <c r="G489" s="279"/>
      <c r="H489" s="432"/>
      <c r="L489" s="391"/>
      <c r="R489" s="391"/>
      <c r="T489" s="392"/>
      <c r="U489" s="3"/>
      <c r="V489" s="3"/>
      <c r="W489" s="3"/>
      <c r="X489" s="57"/>
      <c r="Y489" s="1"/>
      <c r="Z489"/>
      <c r="AA489"/>
      <c r="AB489"/>
      <c r="AC489"/>
      <c r="AD489" s="57"/>
      <c r="AE489" s="393"/>
      <c r="AF489" s="393"/>
      <c r="AG489"/>
      <c r="AH489"/>
      <c r="AI489" s="394"/>
      <c r="AJ489" s="394"/>
      <c r="AK489" s="394"/>
      <c r="AL489" s="2"/>
      <c r="AM489" s="2"/>
      <c r="AN489"/>
      <c r="AO489"/>
      <c r="AP489" s="394"/>
      <c r="AQ489" s="394"/>
      <c r="AR489" s="175"/>
      <c r="AS489" s="2"/>
      <c r="AT489" s="2"/>
      <c r="AU489"/>
      <c r="AV489" s="2"/>
      <c r="AW489" s="2"/>
      <c r="AX489" s="2"/>
      <c r="AY489" s="2"/>
      <c r="AZ489" s="2"/>
      <c r="BA489" s="2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</row>
    <row r="490" spans="1:99" s="380" customFormat="1" x14ac:dyDescent="0.3">
      <c r="A490"/>
      <c r="B490" s="2"/>
      <c r="C490" s="2"/>
      <c r="D490" s="2"/>
      <c r="E490" s="279"/>
      <c r="F490" s="279"/>
      <c r="G490" s="279"/>
      <c r="H490" s="432"/>
      <c r="L490" s="391"/>
      <c r="R490" s="391"/>
      <c r="T490" s="392"/>
      <c r="U490" s="3"/>
      <c r="V490" s="3"/>
      <c r="W490" s="3"/>
      <c r="X490" s="57"/>
      <c r="Y490" s="1"/>
      <c r="Z490"/>
      <c r="AA490"/>
      <c r="AB490"/>
      <c r="AC490"/>
      <c r="AD490" s="57"/>
      <c r="AE490" s="393"/>
      <c r="AF490" s="393"/>
      <c r="AG490"/>
      <c r="AH490"/>
      <c r="AI490" s="394"/>
      <c r="AJ490" s="394"/>
      <c r="AK490" s="394"/>
      <c r="AL490" s="2"/>
      <c r="AM490" s="2"/>
      <c r="AN490"/>
      <c r="AO490"/>
      <c r="AP490" s="394"/>
      <c r="AQ490" s="394"/>
      <c r="AR490" s="175"/>
      <c r="AS490" s="2"/>
      <c r="AT490" s="2"/>
      <c r="AU490"/>
      <c r="AV490" s="2"/>
      <c r="AW490" s="2"/>
      <c r="AX490" s="2"/>
      <c r="AY490" s="2"/>
      <c r="AZ490" s="2"/>
      <c r="BA490" s="2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</row>
    <row r="491" spans="1:99" s="380" customFormat="1" x14ac:dyDescent="0.3">
      <c r="A491"/>
      <c r="B491" s="2"/>
      <c r="C491" s="2"/>
      <c r="D491" s="2"/>
      <c r="E491" s="279"/>
      <c r="F491" s="279"/>
      <c r="G491" s="279"/>
      <c r="H491" s="432"/>
      <c r="L491" s="391"/>
      <c r="R491" s="391"/>
      <c r="T491" s="392"/>
      <c r="U491" s="3"/>
      <c r="V491" s="3"/>
      <c r="W491" s="3"/>
      <c r="X491" s="57"/>
      <c r="Y491" s="1"/>
      <c r="Z491"/>
      <c r="AA491"/>
      <c r="AB491"/>
      <c r="AC491"/>
      <c r="AD491" s="57"/>
      <c r="AE491" s="393"/>
      <c r="AF491" s="393"/>
      <c r="AG491"/>
      <c r="AH491"/>
      <c r="AI491" s="394"/>
      <c r="AJ491" s="394"/>
      <c r="AK491" s="394"/>
      <c r="AL491" s="2"/>
      <c r="AM491" s="2"/>
      <c r="AN491"/>
      <c r="AO491"/>
      <c r="AP491" s="394"/>
      <c r="AQ491" s="394"/>
      <c r="AR491" s="175"/>
      <c r="AS491" s="2"/>
      <c r="AT491" s="2"/>
      <c r="AU491"/>
      <c r="AV491" s="2"/>
      <c r="AW491" s="2"/>
      <c r="AX491" s="2"/>
      <c r="AY491" s="2"/>
      <c r="AZ491" s="2"/>
      <c r="BA491" s="2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</row>
    <row r="492" spans="1:99" s="380" customFormat="1" x14ac:dyDescent="0.3">
      <c r="A492"/>
      <c r="B492" s="2"/>
      <c r="C492" s="2"/>
      <c r="D492" s="2"/>
      <c r="E492" s="279"/>
      <c r="F492" s="279"/>
      <c r="G492" s="279"/>
      <c r="H492" s="432"/>
      <c r="L492" s="391"/>
      <c r="R492" s="391"/>
      <c r="T492" s="392"/>
      <c r="U492" s="3"/>
      <c r="V492" s="3"/>
      <c r="W492" s="3"/>
      <c r="X492" s="57"/>
      <c r="Y492" s="1"/>
      <c r="Z492"/>
      <c r="AA492"/>
      <c r="AB492"/>
      <c r="AC492"/>
      <c r="AD492" s="57"/>
      <c r="AE492" s="393"/>
      <c r="AF492" s="393"/>
      <c r="AG492"/>
      <c r="AH492"/>
      <c r="AI492" s="394"/>
      <c r="AJ492" s="394"/>
      <c r="AK492" s="394"/>
      <c r="AL492" s="2"/>
      <c r="AM492" s="2"/>
      <c r="AN492"/>
      <c r="AO492"/>
      <c r="AP492" s="394"/>
      <c r="AQ492" s="394"/>
      <c r="AR492" s="175"/>
      <c r="AS492" s="2"/>
      <c r="AT492" s="2"/>
      <c r="AU492"/>
      <c r="AV492" s="2"/>
      <c r="AW492" s="2"/>
      <c r="AX492" s="2"/>
      <c r="AY492" s="2"/>
      <c r="AZ492" s="2"/>
      <c r="BA492" s="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</row>
    <row r="493" spans="1:99" s="380" customFormat="1" x14ac:dyDescent="0.3">
      <c r="A493"/>
      <c r="B493" s="2"/>
      <c r="C493" s="2"/>
      <c r="D493" s="2"/>
      <c r="E493" s="279"/>
      <c r="F493" s="279"/>
      <c r="G493" s="279"/>
      <c r="H493" s="432"/>
      <c r="L493" s="391"/>
      <c r="R493" s="391"/>
      <c r="T493" s="392"/>
      <c r="U493" s="3"/>
      <c r="V493" s="3"/>
      <c r="W493" s="3"/>
      <c r="X493" s="57"/>
      <c r="Y493" s="1"/>
      <c r="Z493"/>
      <c r="AA493"/>
      <c r="AB493"/>
      <c r="AC493"/>
      <c r="AD493" s="57"/>
      <c r="AE493" s="393"/>
      <c r="AF493" s="393"/>
      <c r="AG493"/>
      <c r="AH493"/>
      <c r="AI493" s="394"/>
      <c r="AJ493" s="394"/>
      <c r="AK493" s="394"/>
      <c r="AL493" s="2"/>
      <c r="AM493" s="2"/>
      <c r="AN493"/>
      <c r="AO493"/>
      <c r="AP493" s="394"/>
      <c r="AQ493" s="394"/>
      <c r="AR493" s="175"/>
      <c r="AS493" s="2"/>
      <c r="AT493" s="2"/>
      <c r="AU493"/>
      <c r="AV493" s="2"/>
      <c r="AW493" s="2"/>
      <c r="AX493" s="2"/>
      <c r="AY493" s="2"/>
      <c r="AZ493" s="2"/>
      <c r="BA493" s="2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</row>
    <row r="494" spans="1:99" s="380" customFormat="1" x14ac:dyDescent="0.3">
      <c r="A494"/>
      <c r="B494" s="2"/>
      <c r="C494" s="2"/>
      <c r="D494" s="2"/>
      <c r="E494" s="279"/>
      <c r="F494" s="279"/>
      <c r="G494" s="279"/>
      <c r="H494" s="432"/>
      <c r="L494" s="391"/>
      <c r="R494" s="391"/>
      <c r="T494" s="392"/>
      <c r="U494" s="3"/>
      <c r="V494" s="3"/>
      <c r="W494" s="3"/>
      <c r="X494" s="57"/>
      <c r="Y494" s="1"/>
      <c r="Z494"/>
      <c r="AA494"/>
      <c r="AB494"/>
      <c r="AC494"/>
      <c r="AD494" s="57"/>
      <c r="AE494" s="393"/>
      <c r="AF494" s="393"/>
      <c r="AG494"/>
      <c r="AH494"/>
      <c r="AI494" s="394"/>
      <c r="AJ494" s="394"/>
      <c r="AK494" s="394"/>
      <c r="AL494" s="2"/>
      <c r="AM494" s="2"/>
      <c r="AN494"/>
      <c r="AO494"/>
      <c r="AP494" s="394"/>
      <c r="AQ494" s="394"/>
      <c r="AR494" s="175"/>
      <c r="AS494" s="2"/>
      <c r="AT494" s="2"/>
      <c r="AU494"/>
      <c r="AV494" s="2"/>
      <c r="AW494" s="2"/>
      <c r="AX494" s="2"/>
      <c r="AY494" s="2"/>
      <c r="AZ494" s="2"/>
      <c r="BA494" s="2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</row>
    <row r="495" spans="1:99" s="380" customFormat="1" x14ac:dyDescent="0.3">
      <c r="A495"/>
      <c r="B495" s="2"/>
      <c r="C495" s="2"/>
      <c r="D495" s="2"/>
      <c r="E495" s="279"/>
      <c r="F495" s="279"/>
      <c r="G495" s="279"/>
      <c r="H495" s="432"/>
      <c r="L495" s="391"/>
      <c r="R495" s="391"/>
      <c r="T495" s="392"/>
      <c r="U495" s="3"/>
      <c r="V495" s="3"/>
      <c r="W495" s="3"/>
      <c r="X495" s="57"/>
      <c r="Y495" s="1"/>
      <c r="Z495"/>
      <c r="AA495"/>
      <c r="AB495"/>
      <c r="AC495"/>
      <c r="AD495" s="57"/>
      <c r="AE495" s="393"/>
      <c r="AF495" s="393"/>
      <c r="AG495"/>
      <c r="AH495"/>
      <c r="AI495" s="394"/>
      <c r="AJ495" s="394"/>
      <c r="AK495" s="394"/>
      <c r="AL495" s="2"/>
      <c r="AM495" s="2"/>
      <c r="AN495"/>
      <c r="AO495"/>
      <c r="AP495" s="394"/>
      <c r="AQ495" s="394"/>
      <c r="AR495" s="175"/>
      <c r="AS495" s="2"/>
      <c r="AT495" s="2"/>
      <c r="AU495"/>
      <c r="AV495" s="2"/>
      <c r="AW495" s="2"/>
      <c r="AX495" s="2"/>
      <c r="AY495" s="2"/>
      <c r="AZ495" s="2"/>
      <c r="BA495" s="2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</row>
    <row r="496" spans="1:99" s="380" customFormat="1" x14ac:dyDescent="0.3">
      <c r="A496"/>
      <c r="B496" s="2"/>
      <c r="C496" s="2"/>
      <c r="D496" s="2"/>
      <c r="E496" s="279"/>
      <c r="F496" s="279"/>
      <c r="G496" s="279"/>
      <c r="H496" s="432"/>
      <c r="L496" s="391"/>
      <c r="R496" s="391"/>
      <c r="T496" s="392"/>
      <c r="U496" s="3"/>
      <c r="V496" s="3"/>
      <c r="W496" s="3"/>
      <c r="X496" s="57"/>
      <c r="Y496" s="1"/>
      <c r="Z496"/>
      <c r="AA496"/>
      <c r="AB496"/>
      <c r="AC496"/>
      <c r="AD496" s="57"/>
      <c r="AE496" s="393"/>
      <c r="AF496" s="393"/>
      <c r="AG496"/>
      <c r="AH496"/>
      <c r="AI496" s="394"/>
      <c r="AJ496" s="394"/>
      <c r="AK496" s="394"/>
      <c r="AL496" s="2"/>
      <c r="AM496" s="2"/>
      <c r="AN496"/>
      <c r="AO496"/>
      <c r="AP496" s="394"/>
      <c r="AQ496" s="394"/>
      <c r="AR496" s="175"/>
      <c r="AS496" s="2"/>
      <c r="AT496" s="2"/>
      <c r="AU496"/>
      <c r="AV496" s="2"/>
      <c r="AW496" s="2"/>
      <c r="AX496" s="2"/>
      <c r="AY496" s="2"/>
      <c r="AZ496" s="2"/>
      <c r="BA496" s="2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</row>
    <row r="497" spans="1:99" s="380" customFormat="1" x14ac:dyDescent="0.3">
      <c r="A497"/>
      <c r="B497" s="2"/>
      <c r="C497" s="2"/>
      <c r="D497" s="2"/>
      <c r="E497" s="279"/>
      <c r="F497" s="279"/>
      <c r="G497" s="279"/>
      <c r="H497" s="432"/>
      <c r="L497" s="391"/>
      <c r="R497" s="391"/>
      <c r="T497" s="392"/>
      <c r="U497" s="3"/>
      <c r="V497" s="3"/>
      <c r="W497" s="3"/>
      <c r="X497" s="57"/>
      <c r="Y497" s="1"/>
      <c r="Z497"/>
      <c r="AA497"/>
      <c r="AB497"/>
      <c r="AC497"/>
      <c r="AD497" s="57"/>
      <c r="AE497" s="393"/>
      <c r="AF497" s="393"/>
      <c r="AG497"/>
      <c r="AH497"/>
      <c r="AI497" s="394"/>
      <c r="AJ497" s="394"/>
      <c r="AK497" s="394"/>
      <c r="AL497" s="2"/>
      <c r="AM497" s="2"/>
      <c r="AN497"/>
      <c r="AO497"/>
      <c r="AP497" s="394"/>
      <c r="AQ497" s="394"/>
      <c r="AR497" s="175"/>
      <c r="AS497" s="2"/>
      <c r="AT497" s="2"/>
      <c r="AU497"/>
      <c r="AV497" s="2"/>
      <c r="AW497" s="2"/>
      <c r="AX497" s="2"/>
      <c r="AY497" s="2"/>
      <c r="AZ497" s="2"/>
      <c r="BA497" s="2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</row>
    <row r="498" spans="1:99" s="380" customFormat="1" x14ac:dyDescent="0.3">
      <c r="A498"/>
      <c r="B498" s="2"/>
      <c r="C498" s="2"/>
      <c r="D498" s="2"/>
      <c r="E498" s="279"/>
      <c r="F498" s="279"/>
      <c r="G498" s="279"/>
      <c r="H498" s="432"/>
      <c r="L498" s="391"/>
      <c r="R498" s="391"/>
      <c r="T498" s="392"/>
      <c r="U498" s="3"/>
      <c r="V498" s="3"/>
      <c r="W498" s="3"/>
      <c r="X498" s="57"/>
      <c r="Y498" s="1"/>
      <c r="Z498"/>
      <c r="AA498"/>
      <c r="AB498"/>
      <c r="AC498"/>
      <c r="AD498" s="57"/>
      <c r="AE498" s="393"/>
      <c r="AF498" s="393"/>
      <c r="AG498"/>
      <c r="AH498"/>
      <c r="AI498" s="394"/>
      <c r="AJ498" s="394"/>
      <c r="AK498" s="394"/>
      <c r="AL498" s="2"/>
      <c r="AM498" s="2"/>
      <c r="AN498"/>
      <c r="AO498"/>
      <c r="AP498" s="394"/>
      <c r="AQ498" s="394"/>
      <c r="AR498" s="175"/>
      <c r="AS498" s="2"/>
      <c r="AT498" s="2"/>
      <c r="AU498"/>
      <c r="AV498" s="2"/>
      <c r="AW498" s="2"/>
      <c r="AX498" s="2"/>
      <c r="AY498" s="2"/>
      <c r="AZ498" s="2"/>
      <c r="BA498" s="2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</row>
    <row r="499" spans="1:99" s="380" customFormat="1" x14ac:dyDescent="0.3">
      <c r="A499"/>
      <c r="B499" s="2"/>
      <c r="C499" s="2"/>
      <c r="D499" s="2"/>
      <c r="E499" s="279"/>
      <c r="F499" s="279"/>
      <c r="G499" s="279"/>
      <c r="H499" s="432"/>
      <c r="L499" s="391"/>
      <c r="R499" s="391"/>
      <c r="T499" s="392"/>
      <c r="U499" s="3"/>
      <c r="V499" s="3"/>
      <c r="W499" s="3"/>
      <c r="X499" s="57"/>
      <c r="Y499" s="1"/>
      <c r="Z499"/>
      <c r="AA499"/>
      <c r="AB499"/>
      <c r="AC499"/>
      <c r="AD499" s="57"/>
      <c r="AE499" s="393"/>
      <c r="AF499" s="393"/>
      <c r="AG499"/>
      <c r="AH499"/>
      <c r="AI499" s="394"/>
      <c r="AJ499" s="394"/>
      <c r="AK499" s="394"/>
      <c r="AL499" s="2"/>
      <c r="AM499" s="2"/>
      <c r="AN499"/>
      <c r="AO499"/>
      <c r="AP499" s="394"/>
      <c r="AQ499" s="394"/>
      <c r="AR499" s="175"/>
      <c r="AS499" s="2"/>
      <c r="AT499" s="2"/>
      <c r="AU499"/>
      <c r="AV499" s="2"/>
      <c r="AW499" s="2"/>
      <c r="AX499" s="2"/>
      <c r="AY499" s="2"/>
      <c r="AZ499" s="2"/>
      <c r="BA499" s="2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</row>
    <row r="500" spans="1:99" s="380" customFormat="1" x14ac:dyDescent="0.3">
      <c r="A500"/>
      <c r="B500" s="2"/>
      <c r="C500" s="2"/>
      <c r="D500" s="2"/>
      <c r="E500" s="279"/>
      <c r="F500" s="279"/>
      <c r="G500" s="279"/>
      <c r="H500" s="431"/>
      <c r="L500" s="391"/>
      <c r="R500" s="391"/>
      <c r="T500" s="392"/>
      <c r="U500" s="3"/>
      <c r="V500" s="3"/>
      <c r="W500" s="3"/>
      <c r="X500" s="57"/>
      <c r="Y500" s="1"/>
      <c r="Z500"/>
      <c r="AA500"/>
      <c r="AB500"/>
      <c r="AC500"/>
      <c r="AD500" s="57"/>
      <c r="AE500" s="393"/>
      <c r="AF500" s="393"/>
      <c r="AG500"/>
      <c r="AH500"/>
      <c r="AI500" s="394"/>
      <c r="AJ500" s="394"/>
      <c r="AK500" s="394"/>
      <c r="AL500" s="2"/>
      <c r="AM500" s="2"/>
      <c r="AN500"/>
      <c r="AO500"/>
      <c r="AP500" s="394"/>
      <c r="AQ500" s="394"/>
      <c r="AR500" s="175"/>
      <c r="AS500" s="2"/>
      <c r="AT500" s="2"/>
      <c r="AU500"/>
      <c r="AV500" s="2"/>
      <c r="AW500" s="2"/>
      <c r="AX500" s="2"/>
      <c r="AY500" s="2"/>
      <c r="AZ500" s="2"/>
      <c r="BA500" s="2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</row>
    <row r="501" spans="1:99" s="380" customFormat="1" x14ac:dyDescent="0.3">
      <c r="A501"/>
      <c r="B501" s="2"/>
      <c r="C501" s="2"/>
      <c r="D501" s="2"/>
      <c r="E501" s="279"/>
      <c r="F501" s="279"/>
      <c r="G501" s="279"/>
      <c r="H501" s="431"/>
      <c r="L501" s="391"/>
      <c r="R501" s="391"/>
      <c r="T501" s="392"/>
      <c r="U501" s="3"/>
      <c r="V501" s="3"/>
      <c r="W501" s="3"/>
      <c r="X501" s="57"/>
      <c r="Y501" s="1"/>
      <c r="Z501"/>
      <c r="AA501"/>
      <c r="AB501"/>
      <c r="AC501"/>
      <c r="AD501" s="57"/>
      <c r="AE501" s="393"/>
      <c r="AF501" s="393"/>
      <c r="AG501"/>
      <c r="AH501"/>
      <c r="AI501" s="394"/>
      <c r="AJ501" s="394"/>
      <c r="AK501" s="394"/>
      <c r="AL501" s="2"/>
      <c r="AM501" s="2"/>
      <c r="AN501"/>
      <c r="AO501"/>
      <c r="AP501" s="394"/>
      <c r="AQ501" s="394"/>
      <c r="AR501" s="175"/>
      <c r="AS501" s="2"/>
      <c r="AT501" s="2"/>
      <c r="AU501"/>
      <c r="AV501" s="2"/>
      <c r="AW501" s="2"/>
      <c r="AX501" s="2"/>
      <c r="AY501" s="2"/>
      <c r="AZ501" s="2"/>
      <c r="BA501" s="2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</row>
    <row r="502" spans="1:99" s="380" customFormat="1" x14ac:dyDescent="0.3">
      <c r="A502"/>
      <c r="B502" s="2"/>
      <c r="C502" s="2"/>
      <c r="D502" s="2"/>
      <c r="E502" s="279"/>
      <c r="F502" s="279"/>
      <c r="G502" s="279"/>
      <c r="H502" s="431"/>
      <c r="L502" s="391"/>
      <c r="R502" s="391"/>
      <c r="T502" s="392"/>
      <c r="U502" s="3"/>
      <c r="V502" s="3"/>
      <c r="W502" s="3"/>
      <c r="X502" s="57"/>
      <c r="Y502" s="1"/>
      <c r="Z502"/>
      <c r="AA502"/>
      <c r="AB502"/>
      <c r="AC502"/>
      <c r="AD502" s="57"/>
      <c r="AE502" s="393"/>
      <c r="AF502" s="393"/>
      <c r="AG502"/>
      <c r="AH502"/>
      <c r="AI502" s="394"/>
      <c r="AJ502" s="394"/>
      <c r="AK502" s="394"/>
      <c r="AL502" s="2"/>
      <c r="AM502" s="2"/>
      <c r="AN502"/>
      <c r="AO502"/>
      <c r="AP502" s="394"/>
      <c r="AQ502" s="394"/>
      <c r="AR502" s="175"/>
      <c r="AS502" s="2"/>
      <c r="AT502" s="2"/>
      <c r="AU502"/>
      <c r="AV502" s="2"/>
      <c r="AW502" s="2"/>
      <c r="AX502" s="2"/>
      <c r="AY502" s="2"/>
      <c r="AZ502" s="2"/>
      <c r="BA502" s="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</row>
    <row r="503" spans="1:99" s="380" customFormat="1" x14ac:dyDescent="0.3">
      <c r="A503"/>
      <c r="B503" s="2"/>
      <c r="C503" s="2"/>
      <c r="D503" s="2"/>
      <c r="E503" s="279"/>
      <c r="F503" s="279"/>
      <c r="G503" s="279"/>
      <c r="H503" s="431"/>
      <c r="L503" s="391"/>
      <c r="R503" s="391"/>
      <c r="T503" s="392"/>
      <c r="U503" s="3"/>
      <c r="V503" s="3"/>
      <c r="W503" s="3"/>
      <c r="X503" s="57"/>
      <c r="Y503" s="1"/>
      <c r="Z503"/>
      <c r="AA503"/>
      <c r="AB503"/>
      <c r="AC503"/>
      <c r="AD503" s="57"/>
      <c r="AE503" s="393"/>
      <c r="AF503" s="393"/>
      <c r="AG503"/>
      <c r="AH503"/>
      <c r="AI503" s="394"/>
      <c r="AJ503" s="394"/>
      <c r="AK503" s="394"/>
      <c r="AL503" s="2"/>
      <c r="AM503" s="2"/>
      <c r="AN503"/>
      <c r="AO503"/>
      <c r="AP503" s="394"/>
      <c r="AQ503" s="394"/>
      <c r="AR503" s="175"/>
      <c r="AS503" s="2"/>
      <c r="AT503" s="2"/>
      <c r="AU503"/>
      <c r="AV503" s="2"/>
      <c r="AW503" s="2"/>
      <c r="AX503" s="2"/>
      <c r="AY503" s="2"/>
      <c r="AZ503" s="2"/>
      <c r="BA503" s="2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</row>
    <row r="504" spans="1:99" s="380" customFormat="1" x14ac:dyDescent="0.3">
      <c r="A504"/>
      <c r="B504" s="2"/>
      <c r="C504" s="2"/>
      <c r="D504" s="2"/>
      <c r="E504" s="279"/>
      <c r="F504" s="279"/>
      <c r="G504" s="279"/>
      <c r="H504" s="431"/>
      <c r="L504" s="391"/>
      <c r="R504" s="391"/>
      <c r="T504" s="392"/>
      <c r="U504" s="3"/>
      <c r="V504" s="3"/>
      <c r="W504" s="3"/>
      <c r="X504" s="57"/>
      <c r="Y504" s="1"/>
      <c r="Z504"/>
      <c r="AA504"/>
      <c r="AB504"/>
      <c r="AC504"/>
      <c r="AD504" s="57"/>
      <c r="AE504" s="393"/>
      <c r="AF504" s="393"/>
      <c r="AG504"/>
      <c r="AH504"/>
      <c r="AI504" s="394"/>
      <c r="AJ504" s="394"/>
      <c r="AK504" s="394"/>
      <c r="AL504" s="2"/>
      <c r="AM504" s="2"/>
      <c r="AN504"/>
      <c r="AO504"/>
      <c r="AP504" s="394"/>
      <c r="AQ504" s="394"/>
      <c r="AR504" s="175"/>
      <c r="AS504" s="2"/>
      <c r="AT504" s="2"/>
      <c r="AU504"/>
      <c r="AV504" s="2"/>
      <c r="AW504" s="2"/>
      <c r="AX504" s="2"/>
      <c r="AY504" s="2"/>
      <c r="AZ504" s="2"/>
      <c r="BA504" s="2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</row>
    <row r="505" spans="1:99" s="380" customFormat="1" x14ac:dyDescent="0.3">
      <c r="A505"/>
      <c r="B505" s="2"/>
      <c r="C505" s="2"/>
      <c r="D505" s="2"/>
      <c r="E505" s="279"/>
      <c r="F505" s="279"/>
      <c r="G505" s="279"/>
      <c r="H505" s="431"/>
      <c r="L505" s="391"/>
      <c r="R505" s="391"/>
      <c r="T505" s="392"/>
      <c r="U505" s="3"/>
      <c r="V505" s="3"/>
      <c r="W505" s="3"/>
      <c r="X505" s="57"/>
      <c r="Y505" s="1"/>
      <c r="Z505"/>
      <c r="AA505"/>
      <c r="AB505"/>
      <c r="AC505"/>
      <c r="AD505" s="57"/>
      <c r="AE505" s="393"/>
      <c r="AF505" s="393"/>
      <c r="AG505"/>
      <c r="AH505"/>
      <c r="AI505" s="394"/>
      <c r="AJ505" s="394"/>
      <c r="AK505" s="394"/>
      <c r="AL505" s="2"/>
      <c r="AM505" s="2"/>
      <c r="AN505"/>
      <c r="AO505"/>
      <c r="AP505" s="394"/>
      <c r="AQ505" s="394"/>
      <c r="AR505" s="175"/>
      <c r="AS505" s="2"/>
      <c r="AT505" s="2"/>
      <c r="AU505"/>
      <c r="AV505" s="2"/>
      <c r="AW505" s="2"/>
      <c r="AX505" s="2"/>
      <c r="AY505" s="2"/>
      <c r="AZ505" s="2"/>
      <c r="BA505" s="2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</row>
    <row r="506" spans="1:99" s="380" customFormat="1" x14ac:dyDescent="0.3">
      <c r="A506"/>
      <c r="B506" s="2"/>
      <c r="C506" s="2"/>
      <c r="D506" s="2"/>
      <c r="E506" s="279"/>
      <c r="F506" s="279"/>
      <c r="G506" s="279"/>
      <c r="H506" s="431"/>
      <c r="L506" s="391"/>
      <c r="R506" s="391"/>
      <c r="T506" s="392"/>
      <c r="U506" s="3"/>
      <c r="V506" s="3"/>
      <c r="W506" s="3"/>
      <c r="X506" s="57"/>
      <c r="Y506" s="1"/>
      <c r="Z506"/>
      <c r="AA506"/>
      <c r="AB506"/>
      <c r="AC506"/>
      <c r="AD506" s="57"/>
      <c r="AE506" s="393"/>
      <c r="AF506" s="393"/>
      <c r="AG506"/>
      <c r="AH506"/>
      <c r="AI506" s="394"/>
      <c r="AJ506" s="394"/>
      <c r="AK506" s="394"/>
      <c r="AL506" s="2"/>
      <c r="AM506" s="2"/>
      <c r="AN506"/>
      <c r="AO506"/>
      <c r="AP506" s="394"/>
      <c r="AQ506" s="394"/>
      <c r="AR506" s="175"/>
      <c r="AS506" s="2"/>
      <c r="AT506" s="2"/>
      <c r="AU506"/>
      <c r="AV506" s="2"/>
      <c r="AW506" s="2"/>
      <c r="AX506" s="2"/>
      <c r="AY506" s="2"/>
      <c r="AZ506" s="2"/>
      <c r="BA506" s="2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</row>
    <row r="507" spans="1:99" s="380" customFormat="1" x14ac:dyDescent="0.3">
      <c r="A507"/>
      <c r="B507" s="2"/>
      <c r="C507" s="2"/>
      <c r="D507" s="2"/>
      <c r="E507" s="279"/>
      <c r="F507" s="279"/>
      <c r="G507" s="279"/>
      <c r="H507" s="431"/>
      <c r="L507" s="391"/>
      <c r="R507" s="391"/>
      <c r="T507" s="392"/>
      <c r="U507" s="3"/>
      <c r="V507" s="3"/>
      <c r="W507" s="3"/>
      <c r="X507" s="57"/>
      <c r="Y507" s="1"/>
      <c r="Z507"/>
      <c r="AA507"/>
      <c r="AB507"/>
      <c r="AC507"/>
      <c r="AD507" s="57"/>
      <c r="AE507" s="393"/>
      <c r="AF507" s="393"/>
      <c r="AG507"/>
      <c r="AH507"/>
      <c r="AI507" s="394"/>
      <c r="AJ507" s="394"/>
      <c r="AK507" s="394"/>
      <c r="AL507" s="2"/>
      <c r="AM507" s="2"/>
      <c r="AN507"/>
      <c r="AO507"/>
      <c r="AP507" s="394"/>
      <c r="AQ507" s="394"/>
      <c r="AR507" s="175"/>
      <c r="AS507" s="2"/>
      <c r="AT507" s="2"/>
      <c r="AU507"/>
      <c r="AV507" s="2"/>
      <c r="AW507" s="2"/>
      <c r="AX507" s="2"/>
      <c r="AY507" s="2"/>
      <c r="AZ507" s="2"/>
      <c r="BA507" s="2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</row>
    <row r="508" spans="1:99" s="380" customFormat="1" x14ac:dyDescent="0.3">
      <c r="A508"/>
      <c r="B508" s="2"/>
      <c r="C508" s="2"/>
      <c r="D508" s="2"/>
      <c r="E508" s="279"/>
      <c r="F508" s="279"/>
      <c r="G508" s="279"/>
      <c r="H508" s="431"/>
      <c r="L508" s="391"/>
      <c r="R508" s="391"/>
      <c r="T508" s="392"/>
      <c r="U508" s="3"/>
      <c r="V508" s="3"/>
      <c r="W508" s="3"/>
      <c r="X508" s="57"/>
      <c r="Y508" s="1"/>
      <c r="Z508"/>
      <c r="AA508"/>
      <c r="AB508"/>
      <c r="AC508"/>
      <c r="AD508" s="57"/>
      <c r="AE508" s="393"/>
      <c r="AF508" s="393"/>
      <c r="AG508"/>
      <c r="AH508"/>
      <c r="AI508" s="394"/>
      <c r="AJ508" s="394"/>
      <c r="AK508" s="394"/>
      <c r="AL508" s="2"/>
      <c r="AM508" s="2"/>
      <c r="AN508"/>
      <c r="AO508"/>
      <c r="AP508" s="394"/>
      <c r="AQ508" s="394"/>
      <c r="AR508" s="175"/>
      <c r="AS508" s="2"/>
      <c r="AT508" s="2"/>
      <c r="AU508"/>
      <c r="AV508" s="2"/>
      <c r="AW508" s="2"/>
      <c r="AX508" s="2"/>
      <c r="AY508" s="2"/>
      <c r="AZ508" s="2"/>
      <c r="BA508" s="2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</row>
    <row r="509" spans="1:99" s="380" customFormat="1" x14ac:dyDescent="0.3">
      <c r="A509"/>
      <c r="B509" s="2"/>
      <c r="C509" s="2"/>
      <c r="D509" s="2"/>
      <c r="E509" s="279"/>
      <c r="F509" s="279"/>
      <c r="G509" s="279"/>
      <c r="H509" s="431"/>
      <c r="L509" s="391"/>
      <c r="R509" s="391"/>
      <c r="T509" s="392"/>
      <c r="U509" s="3"/>
      <c r="V509" s="3"/>
      <c r="W509" s="3"/>
      <c r="X509" s="57"/>
      <c r="Y509" s="1"/>
      <c r="Z509"/>
      <c r="AA509"/>
      <c r="AB509"/>
      <c r="AC509"/>
      <c r="AD509" s="57"/>
      <c r="AE509" s="393"/>
      <c r="AF509" s="393"/>
      <c r="AG509"/>
      <c r="AH509"/>
      <c r="AI509" s="394"/>
      <c r="AJ509" s="394"/>
      <c r="AK509" s="394"/>
      <c r="AL509" s="2"/>
      <c r="AM509" s="2"/>
      <c r="AN509"/>
      <c r="AO509"/>
      <c r="AP509" s="394"/>
      <c r="AQ509" s="394"/>
      <c r="AR509" s="175"/>
      <c r="AS509" s="2"/>
      <c r="AT509" s="2"/>
      <c r="AU509"/>
      <c r="AV509" s="2"/>
      <c r="AW509" s="2"/>
      <c r="AX509" s="2"/>
      <c r="AY509" s="2"/>
      <c r="AZ509" s="2"/>
      <c r="BA509" s="2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</row>
    <row r="510" spans="1:99" s="380" customFormat="1" x14ac:dyDescent="0.3">
      <c r="A510"/>
      <c r="B510" s="2"/>
      <c r="C510" s="2"/>
      <c r="D510" s="2"/>
      <c r="E510" s="279"/>
      <c r="F510" s="279"/>
      <c r="G510" s="279"/>
      <c r="H510" s="431"/>
      <c r="L510" s="391"/>
      <c r="R510" s="391"/>
      <c r="T510" s="392"/>
      <c r="U510" s="3"/>
      <c r="V510" s="3"/>
      <c r="W510" s="3"/>
      <c r="X510" s="57"/>
      <c r="Y510" s="1"/>
      <c r="Z510"/>
      <c r="AA510"/>
      <c r="AB510"/>
      <c r="AC510"/>
      <c r="AD510" s="57"/>
      <c r="AE510" s="393"/>
      <c r="AF510" s="393"/>
      <c r="AG510"/>
      <c r="AH510"/>
      <c r="AI510" s="394"/>
      <c r="AJ510" s="394"/>
      <c r="AK510" s="394"/>
      <c r="AL510" s="2"/>
      <c r="AM510" s="2"/>
      <c r="AN510"/>
      <c r="AO510"/>
      <c r="AP510" s="394"/>
      <c r="AQ510" s="394"/>
      <c r="AR510" s="175"/>
      <c r="AS510" s="2"/>
      <c r="AT510" s="2"/>
      <c r="AU510"/>
      <c r="AV510" s="2"/>
      <c r="AW510" s="2"/>
      <c r="AX510" s="2"/>
      <c r="AY510" s="2"/>
      <c r="AZ510" s="2"/>
      <c r="BA510" s="2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</row>
    <row r="511" spans="1:99" s="380" customFormat="1" x14ac:dyDescent="0.3">
      <c r="A511"/>
      <c r="B511" s="2"/>
      <c r="C511" s="2"/>
      <c r="D511" s="2"/>
      <c r="E511" s="279"/>
      <c r="F511" s="279"/>
      <c r="G511" s="279"/>
      <c r="H511" s="431"/>
      <c r="L511" s="391"/>
      <c r="R511" s="391"/>
      <c r="T511" s="392"/>
      <c r="U511" s="3"/>
      <c r="V511" s="3"/>
      <c r="W511" s="3"/>
      <c r="X511" s="57"/>
      <c r="Y511" s="1"/>
      <c r="Z511"/>
      <c r="AA511"/>
      <c r="AB511"/>
      <c r="AC511"/>
      <c r="AD511" s="57"/>
      <c r="AE511" s="393"/>
      <c r="AF511" s="393"/>
      <c r="AG511"/>
      <c r="AH511"/>
      <c r="AI511" s="394"/>
      <c r="AJ511" s="394"/>
      <c r="AK511" s="394"/>
      <c r="AL511" s="2"/>
      <c r="AM511" s="2"/>
      <c r="AN511"/>
      <c r="AO511"/>
      <c r="AP511" s="394"/>
      <c r="AQ511" s="394"/>
      <c r="AR511" s="175"/>
      <c r="AS511" s="2"/>
      <c r="AT511" s="2"/>
      <c r="AU511"/>
      <c r="AV511" s="2"/>
      <c r="AW511" s="2"/>
      <c r="AX511" s="2"/>
      <c r="AY511" s="2"/>
      <c r="AZ511" s="2"/>
      <c r="BA511" s="2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</row>
    <row r="512" spans="1:99" s="380" customFormat="1" x14ac:dyDescent="0.3">
      <c r="A512"/>
      <c r="B512" s="2"/>
      <c r="C512" s="2"/>
      <c r="D512" s="2"/>
      <c r="E512" s="279"/>
      <c r="F512" s="279"/>
      <c r="G512" s="279"/>
      <c r="H512" s="431"/>
      <c r="L512" s="391"/>
      <c r="R512" s="391"/>
      <c r="T512" s="392"/>
      <c r="U512" s="3"/>
      <c r="V512" s="3"/>
      <c r="W512" s="3"/>
      <c r="X512" s="57"/>
      <c r="Y512" s="1"/>
      <c r="Z512"/>
      <c r="AA512"/>
      <c r="AB512"/>
      <c r="AC512"/>
      <c r="AD512" s="57"/>
      <c r="AE512" s="393"/>
      <c r="AF512" s="393"/>
      <c r="AG512"/>
      <c r="AH512"/>
      <c r="AI512" s="394"/>
      <c r="AJ512" s="394"/>
      <c r="AK512" s="394"/>
      <c r="AL512" s="2"/>
      <c r="AM512" s="2"/>
      <c r="AN512"/>
      <c r="AO512"/>
      <c r="AP512" s="394"/>
      <c r="AQ512" s="394"/>
      <c r="AR512" s="175"/>
      <c r="AS512" s="2"/>
      <c r="AT512" s="2"/>
      <c r="AU512"/>
      <c r="AV512" s="2"/>
      <c r="AW512" s="2"/>
      <c r="AX512" s="2"/>
      <c r="AY512" s="2"/>
      <c r="AZ512" s="2"/>
      <c r="BA512" s="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</row>
    <row r="513" spans="1:99" s="380" customFormat="1" x14ac:dyDescent="0.3">
      <c r="A513"/>
      <c r="B513" s="2"/>
      <c r="C513" s="2"/>
      <c r="D513" s="2"/>
      <c r="E513" s="279"/>
      <c r="F513" s="279"/>
      <c r="G513" s="279"/>
      <c r="H513" s="431"/>
      <c r="L513" s="391"/>
      <c r="R513" s="391"/>
      <c r="T513" s="392"/>
      <c r="U513" s="3"/>
      <c r="V513" s="3"/>
      <c r="W513" s="3"/>
      <c r="X513" s="57"/>
      <c r="Y513" s="1"/>
      <c r="Z513"/>
      <c r="AA513"/>
      <c r="AB513"/>
      <c r="AC513"/>
      <c r="AD513" s="57"/>
      <c r="AE513" s="393"/>
      <c r="AF513" s="393"/>
      <c r="AG513"/>
      <c r="AH513"/>
      <c r="AI513" s="394"/>
      <c r="AJ513" s="394"/>
      <c r="AK513" s="394"/>
      <c r="AL513" s="2"/>
      <c r="AM513" s="2"/>
      <c r="AN513"/>
      <c r="AO513"/>
      <c r="AP513" s="394"/>
      <c r="AQ513" s="394"/>
      <c r="AR513" s="175"/>
      <c r="AS513" s="2"/>
      <c r="AT513" s="2"/>
      <c r="AU513"/>
      <c r="AV513" s="2"/>
      <c r="AW513" s="2"/>
      <c r="AX513" s="2"/>
      <c r="AY513" s="2"/>
      <c r="AZ513" s="2"/>
      <c r="BA513" s="2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</row>
    <row r="514" spans="1:99" s="380" customFormat="1" x14ac:dyDescent="0.3">
      <c r="A514"/>
      <c r="B514" s="2"/>
      <c r="C514" s="2"/>
      <c r="D514" s="2"/>
      <c r="E514" s="279"/>
      <c r="F514" s="279"/>
      <c r="G514" s="279"/>
      <c r="H514" s="431"/>
      <c r="L514" s="391"/>
      <c r="R514" s="391"/>
      <c r="T514" s="392"/>
      <c r="U514" s="3"/>
      <c r="V514" s="3"/>
      <c r="W514" s="3"/>
      <c r="X514" s="57"/>
      <c r="Y514" s="1"/>
      <c r="Z514"/>
      <c r="AA514"/>
      <c r="AB514"/>
      <c r="AC514"/>
      <c r="AD514" s="57"/>
      <c r="AE514" s="393"/>
      <c r="AF514" s="393"/>
      <c r="AG514"/>
      <c r="AH514"/>
      <c r="AI514" s="394"/>
      <c r="AJ514" s="394"/>
      <c r="AK514" s="394"/>
      <c r="AL514" s="2"/>
      <c r="AM514" s="2"/>
      <c r="AN514"/>
      <c r="AO514"/>
      <c r="AP514" s="394"/>
      <c r="AQ514" s="394"/>
      <c r="AR514" s="175"/>
      <c r="AS514" s="2"/>
      <c r="AT514" s="2"/>
      <c r="AU514"/>
      <c r="AV514" s="2"/>
      <c r="AW514" s="2"/>
      <c r="AX514" s="2"/>
      <c r="AY514" s="2"/>
      <c r="AZ514" s="2"/>
      <c r="BA514" s="2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</row>
    <row r="515" spans="1:99" s="380" customFormat="1" x14ac:dyDescent="0.3">
      <c r="A515"/>
      <c r="B515" s="2"/>
      <c r="C515" s="2"/>
      <c r="D515" s="2"/>
      <c r="E515" s="279"/>
      <c r="F515" s="279"/>
      <c r="G515" s="279"/>
      <c r="H515" s="431"/>
      <c r="L515" s="391"/>
      <c r="R515" s="391"/>
      <c r="T515" s="392"/>
      <c r="U515" s="3"/>
      <c r="V515" s="3"/>
      <c r="W515" s="3"/>
      <c r="X515" s="57"/>
      <c r="Y515" s="1"/>
      <c r="Z515"/>
      <c r="AA515"/>
      <c r="AB515"/>
      <c r="AC515"/>
      <c r="AD515" s="57"/>
      <c r="AE515" s="393"/>
      <c r="AF515" s="393"/>
      <c r="AG515"/>
      <c r="AH515"/>
      <c r="AI515" s="394"/>
      <c r="AJ515" s="394"/>
      <c r="AK515" s="394"/>
      <c r="AL515" s="2"/>
      <c r="AM515" s="2"/>
      <c r="AN515"/>
      <c r="AO515"/>
      <c r="AP515" s="394"/>
      <c r="AQ515" s="394"/>
      <c r="AR515" s="175"/>
      <c r="AS515" s="2"/>
      <c r="AT515" s="2"/>
      <c r="AU515"/>
      <c r="AV515" s="2"/>
      <c r="AW515" s="2"/>
      <c r="AX515" s="2"/>
      <c r="AY515" s="2"/>
      <c r="AZ515" s="2"/>
      <c r="BA515" s="2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</row>
    <row r="516" spans="1:99" s="380" customFormat="1" x14ac:dyDescent="0.3">
      <c r="A516"/>
      <c r="B516" s="2"/>
      <c r="C516" s="2"/>
      <c r="D516" s="2"/>
      <c r="E516" s="279"/>
      <c r="F516" s="279"/>
      <c r="G516" s="279"/>
      <c r="H516" s="431"/>
      <c r="L516" s="391"/>
      <c r="R516" s="391"/>
      <c r="T516" s="392"/>
      <c r="U516" s="3"/>
      <c r="V516" s="3"/>
      <c r="W516" s="3"/>
      <c r="X516" s="57"/>
      <c r="Y516" s="1"/>
      <c r="Z516"/>
      <c r="AA516"/>
      <c r="AB516"/>
      <c r="AC516"/>
      <c r="AD516" s="57"/>
      <c r="AE516" s="393"/>
      <c r="AF516" s="393"/>
      <c r="AG516"/>
      <c r="AH516"/>
      <c r="AI516" s="394"/>
      <c r="AJ516" s="394"/>
      <c r="AK516" s="394"/>
      <c r="AL516" s="2"/>
      <c r="AM516" s="2"/>
      <c r="AN516"/>
      <c r="AO516"/>
      <c r="AP516" s="394"/>
      <c r="AQ516" s="394"/>
      <c r="AR516" s="175"/>
      <c r="AS516" s="2"/>
      <c r="AT516" s="2"/>
      <c r="AU516"/>
      <c r="AV516" s="2"/>
      <c r="AW516" s="2"/>
      <c r="AX516" s="2"/>
      <c r="AY516" s="2"/>
      <c r="AZ516" s="2"/>
      <c r="BA516" s="2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</row>
    <row r="517" spans="1:99" s="380" customFormat="1" x14ac:dyDescent="0.3">
      <c r="A517"/>
      <c r="B517" s="2"/>
      <c r="C517" s="2"/>
      <c r="D517" s="2"/>
      <c r="E517" s="279"/>
      <c r="F517" s="279"/>
      <c r="G517" s="279"/>
      <c r="H517" s="431"/>
      <c r="L517" s="391"/>
      <c r="R517" s="391"/>
      <c r="T517" s="392"/>
      <c r="U517" s="3"/>
      <c r="V517" s="3"/>
      <c r="W517" s="3"/>
      <c r="X517" s="57"/>
      <c r="Y517" s="1"/>
      <c r="Z517"/>
      <c r="AA517"/>
      <c r="AB517"/>
      <c r="AC517"/>
      <c r="AD517" s="57"/>
      <c r="AE517" s="393"/>
      <c r="AF517" s="393"/>
      <c r="AG517"/>
      <c r="AH517"/>
      <c r="AI517" s="394"/>
      <c r="AJ517" s="394"/>
      <c r="AK517" s="394"/>
      <c r="AL517" s="2"/>
      <c r="AM517" s="2"/>
      <c r="AN517"/>
      <c r="AO517"/>
      <c r="AP517" s="394"/>
      <c r="AQ517" s="394"/>
      <c r="AR517" s="175"/>
      <c r="AS517" s="2"/>
      <c r="AT517" s="2"/>
      <c r="AU517"/>
      <c r="AV517" s="2"/>
      <c r="AW517" s="2"/>
      <c r="AX517" s="2"/>
      <c r="AY517" s="2"/>
      <c r="AZ517" s="2"/>
      <c r="BA517" s="2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</row>
    <row r="518" spans="1:99" s="380" customFormat="1" x14ac:dyDescent="0.3">
      <c r="A518"/>
      <c r="B518" s="2"/>
      <c r="C518" s="2"/>
      <c r="D518" s="2"/>
      <c r="E518" s="279"/>
      <c r="F518" s="279"/>
      <c r="G518" s="279"/>
      <c r="H518" s="431"/>
      <c r="L518" s="391"/>
      <c r="R518" s="391"/>
      <c r="T518" s="392"/>
      <c r="U518" s="3"/>
      <c r="V518" s="3"/>
      <c r="W518" s="3"/>
      <c r="X518" s="57"/>
      <c r="Y518" s="1"/>
      <c r="Z518"/>
      <c r="AA518"/>
      <c r="AB518"/>
      <c r="AC518"/>
      <c r="AD518" s="57"/>
      <c r="AE518" s="393"/>
      <c r="AF518" s="393"/>
      <c r="AG518"/>
      <c r="AH518"/>
      <c r="AI518" s="394"/>
      <c r="AJ518" s="394"/>
      <c r="AK518" s="394"/>
      <c r="AL518" s="2"/>
      <c r="AM518" s="2"/>
      <c r="AN518"/>
      <c r="AO518"/>
      <c r="AP518" s="394"/>
      <c r="AQ518" s="394"/>
      <c r="AR518" s="175"/>
      <c r="AS518" s="2"/>
      <c r="AT518" s="2"/>
      <c r="AU518"/>
      <c r="AV518" s="2"/>
      <c r="AW518" s="2"/>
      <c r="AX518" s="2"/>
      <c r="AY518" s="2"/>
      <c r="AZ518" s="2"/>
      <c r="BA518" s="2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</row>
    <row r="519" spans="1:99" s="380" customFormat="1" x14ac:dyDescent="0.3">
      <c r="A519"/>
      <c r="B519" s="2"/>
      <c r="C519" s="2"/>
      <c r="D519" s="2"/>
      <c r="E519" s="279"/>
      <c r="F519" s="279"/>
      <c r="G519" s="279"/>
      <c r="H519" s="431"/>
      <c r="L519" s="391"/>
      <c r="R519" s="391"/>
      <c r="T519" s="392"/>
      <c r="U519" s="3"/>
      <c r="V519" s="3"/>
      <c r="W519" s="3"/>
      <c r="X519" s="57"/>
      <c r="Y519" s="1"/>
      <c r="Z519"/>
      <c r="AA519"/>
      <c r="AB519"/>
      <c r="AC519"/>
      <c r="AD519" s="57"/>
      <c r="AE519" s="393"/>
      <c r="AF519" s="393"/>
      <c r="AG519"/>
      <c r="AH519"/>
      <c r="AI519" s="394"/>
      <c r="AJ519" s="394"/>
      <c r="AK519" s="394"/>
      <c r="AL519" s="2"/>
      <c r="AM519" s="2"/>
      <c r="AN519"/>
      <c r="AO519"/>
      <c r="AP519" s="394"/>
      <c r="AQ519" s="394"/>
      <c r="AR519" s="175"/>
      <c r="AS519" s="2"/>
      <c r="AT519" s="2"/>
      <c r="AU519"/>
      <c r="AV519" s="2"/>
      <c r="AW519" s="2"/>
      <c r="AX519" s="2"/>
      <c r="AY519" s="2"/>
      <c r="AZ519" s="2"/>
      <c r="BA519" s="2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</row>
    <row r="520" spans="1:99" s="380" customFormat="1" x14ac:dyDescent="0.3">
      <c r="A520"/>
      <c r="B520" s="2"/>
      <c r="C520" s="2"/>
      <c r="D520" s="2"/>
      <c r="E520" s="279"/>
      <c r="F520" s="279"/>
      <c r="G520" s="279"/>
      <c r="H520" s="431"/>
      <c r="L520" s="391"/>
      <c r="R520" s="391"/>
      <c r="T520" s="392"/>
      <c r="U520" s="3"/>
      <c r="V520" s="3"/>
      <c r="W520" s="3"/>
      <c r="X520" s="57"/>
      <c r="Y520" s="1"/>
      <c r="Z520"/>
      <c r="AA520"/>
      <c r="AB520"/>
      <c r="AC520"/>
      <c r="AD520" s="57"/>
      <c r="AE520" s="393"/>
      <c r="AF520" s="393"/>
      <c r="AG520"/>
      <c r="AH520"/>
      <c r="AI520" s="394"/>
      <c r="AJ520" s="394"/>
      <c r="AK520" s="394"/>
      <c r="AL520" s="2"/>
      <c r="AM520" s="2"/>
      <c r="AN520"/>
      <c r="AO520"/>
      <c r="AP520" s="394"/>
      <c r="AQ520" s="394"/>
      <c r="AR520" s="175"/>
      <c r="AS520" s="2"/>
      <c r="AT520" s="2"/>
      <c r="AU520"/>
      <c r="AV520" s="2"/>
      <c r="AW520" s="2"/>
      <c r="AX520" s="2"/>
      <c r="AY520" s="2"/>
      <c r="AZ520" s="2"/>
      <c r="BA520" s="2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</row>
    <row r="521" spans="1:99" s="380" customFormat="1" x14ac:dyDescent="0.3">
      <c r="A521"/>
      <c r="B521" s="2"/>
      <c r="C521" s="2"/>
      <c r="D521" s="2"/>
      <c r="E521" s="279"/>
      <c r="F521" s="279"/>
      <c r="G521" s="279"/>
      <c r="H521" s="431"/>
      <c r="L521" s="391"/>
      <c r="R521" s="391"/>
      <c r="T521" s="392"/>
      <c r="U521" s="3"/>
      <c r="V521" s="3"/>
      <c r="W521" s="3"/>
      <c r="X521" s="57"/>
      <c r="Y521" s="1"/>
      <c r="Z521"/>
      <c r="AA521"/>
      <c r="AB521"/>
      <c r="AC521"/>
      <c r="AD521" s="57"/>
      <c r="AE521" s="393"/>
      <c r="AF521" s="393"/>
      <c r="AG521"/>
      <c r="AH521"/>
      <c r="AI521" s="394"/>
      <c r="AJ521" s="394"/>
      <c r="AK521" s="394"/>
      <c r="AL521" s="2"/>
      <c r="AM521" s="2"/>
      <c r="AN521"/>
      <c r="AO521"/>
      <c r="AP521" s="394"/>
      <c r="AQ521" s="394"/>
      <c r="AR521" s="175"/>
      <c r="AS521" s="2"/>
      <c r="AT521" s="2"/>
      <c r="AU521"/>
      <c r="AV521" s="2"/>
      <c r="AW521" s="2"/>
      <c r="AX521" s="2"/>
      <c r="AY521" s="2"/>
      <c r="AZ521" s="2"/>
      <c r="BA521" s="2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</row>
    <row r="522" spans="1:99" s="380" customFormat="1" x14ac:dyDescent="0.3">
      <c r="A522"/>
      <c r="B522" s="2"/>
      <c r="C522" s="2"/>
      <c r="D522" s="2"/>
      <c r="E522" s="279"/>
      <c r="F522" s="279"/>
      <c r="G522" s="279"/>
      <c r="H522" s="431"/>
      <c r="L522" s="391"/>
      <c r="R522" s="391"/>
      <c r="T522" s="392"/>
      <c r="U522" s="3"/>
      <c r="V522" s="3"/>
      <c r="W522" s="3"/>
      <c r="X522" s="57"/>
      <c r="Y522" s="1"/>
      <c r="Z522"/>
      <c r="AA522"/>
      <c r="AB522"/>
      <c r="AC522"/>
      <c r="AD522" s="57"/>
      <c r="AE522" s="393"/>
      <c r="AF522" s="393"/>
      <c r="AG522"/>
      <c r="AH522"/>
      <c r="AI522" s="394"/>
      <c r="AJ522" s="394"/>
      <c r="AK522" s="394"/>
      <c r="AL522" s="2"/>
      <c r="AM522" s="2"/>
      <c r="AN522"/>
      <c r="AO522"/>
      <c r="AP522" s="394"/>
      <c r="AQ522" s="394"/>
      <c r="AR522" s="175"/>
      <c r="AS522" s="2"/>
      <c r="AT522" s="2"/>
      <c r="AU522"/>
      <c r="AV522" s="2"/>
      <c r="AW522" s="2"/>
      <c r="AX522" s="2"/>
      <c r="AY522" s="2"/>
      <c r="AZ522" s="2"/>
      <c r="BA522" s="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</row>
    <row r="523" spans="1:99" s="380" customFormat="1" x14ac:dyDescent="0.3">
      <c r="A523"/>
      <c r="B523" s="2"/>
      <c r="C523" s="2"/>
      <c r="D523" s="2"/>
      <c r="E523" s="279"/>
      <c r="F523" s="279"/>
      <c r="G523" s="279"/>
      <c r="H523" s="431"/>
      <c r="L523" s="391"/>
      <c r="R523" s="391"/>
      <c r="T523" s="392"/>
      <c r="U523" s="3"/>
      <c r="V523" s="3"/>
      <c r="W523" s="3"/>
      <c r="X523" s="57"/>
      <c r="Y523" s="1"/>
      <c r="Z523"/>
      <c r="AA523"/>
      <c r="AB523"/>
      <c r="AC523"/>
      <c r="AD523" s="57"/>
      <c r="AE523" s="393"/>
      <c r="AF523" s="393"/>
      <c r="AG523"/>
      <c r="AH523"/>
      <c r="AI523" s="394"/>
      <c r="AJ523" s="394"/>
      <c r="AK523" s="394"/>
      <c r="AL523" s="2"/>
      <c r="AM523" s="2"/>
      <c r="AN523"/>
      <c r="AO523"/>
      <c r="AP523" s="394"/>
      <c r="AQ523" s="394"/>
      <c r="AR523" s="175"/>
      <c r="AS523" s="2"/>
      <c r="AT523" s="2"/>
      <c r="AU523"/>
      <c r="AV523" s="2"/>
      <c r="AW523" s="2"/>
      <c r="AX523" s="2"/>
      <c r="AY523" s="2"/>
      <c r="AZ523" s="2"/>
      <c r="BA523" s="2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</row>
    <row r="524" spans="1:99" s="380" customFormat="1" x14ac:dyDescent="0.3">
      <c r="A524"/>
      <c r="B524" s="2"/>
      <c r="C524" s="2"/>
      <c r="D524" s="2"/>
      <c r="E524" s="279"/>
      <c r="F524" s="279"/>
      <c r="G524" s="279"/>
      <c r="H524" s="431"/>
      <c r="L524" s="391"/>
      <c r="R524" s="391"/>
      <c r="T524" s="392"/>
      <c r="U524" s="3"/>
      <c r="V524" s="3"/>
      <c r="W524" s="3"/>
      <c r="X524" s="57"/>
      <c r="Y524" s="1"/>
      <c r="Z524"/>
      <c r="AA524"/>
      <c r="AB524"/>
      <c r="AC524"/>
      <c r="AD524" s="57"/>
      <c r="AE524" s="393"/>
      <c r="AF524" s="393"/>
      <c r="AG524"/>
      <c r="AH524"/>
      <c r="AI524" s="394"/>
      <c r="AJ524" s="394"/>
      <c r="AK524" s="394"/>
      <c r="AL524" s="2"/>
      <c r="AM524" s="2"/>
      <c r="AN524"/>
      <c r="AO524"/>
      <c r="AP524" s="394"/>
      <c r="AQ524" s="394"/>
      <c r="AR524" s="175"/>
      <c r="AS524" s="2"/>
      <c r="AT524" s="2"/>
      <c r="AU524"/>
      <c r="AV524" s="2"/>
      <c r="AW524" s="2"/>
      <c r="AX524" s="2"/>
      <c r="AY524" s="2"/>
      <c r="AZ524" s="2"/>
      <c r="BA524" s="2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</row>
    <row r="525" spans="1:99" s="380" customFormat="1" x14ac:dyDescent="0.3">
      <c r="A525"/>
      <c r="B525" s="2"/>
      <c r="C525" s="2"/>
      <c r="D525" s="2"/>
      <c r="E525" s="279"/>
      <c r="F525" s="279"/>
      <c r="G525" s="279"/>
      <c r="H525" s="432"/>
      <c r="L525" s="391"/>
      <c r="R525" s="391"/>
      <c r="T525" s="392"/>
      <c r="U525" s="3"/>
      <c r="V525" s="3"/>
      <c r="W525" s="3"/>
      <c r="X525" s="57"/>
      <c r="Y525" s="1"/>
      <c r="Z525"/>
      <c r="AA525"/>
      <c r="AB525"/>
      <c r="AC525"/>
      <c r="AD525" s="57"/>
      <c r="AE525" s="393"/>
      <c r="AF525" s="393"/>
      <c r="AG525"/>
      <c r="AH525"/>
      <c r="AI525" s="394"/>
      <c r="AJ525" s="394"/>
      <c r="AK525" s="394"/>
      <c r="AL525" s="2"/>
      <c r="AM525" s="2"/>
      <c r="AN525"/>
      <c r="AO525"/>
      <c r="AP525" s="394"/>
      <c r="AQ525" s="394"/>
      <c r="AR525" s="175"/>
      <c r="AS525" s="2"/>
      <c r="AT525" s="2"/>
      <c r="AU525"/>
      <c r="AV525" s="2"/>
      <c r="AW525" s="2"/>
      <c r="AX525" s="2"/>
      <c r="AY525" s="2"/>
      <c r="AZ525" s="2"/>
      <c r="BA525" s="2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</row>
    <row r="526" spans="1:99" s="380" customFormat="1" x14ac:dyDescent="0.3">
      <c r="A526"/>
      <c r="B526" s="2"/>
      <c r="C526" s="2"/>
      <c r="D526" s="2"/>
      <c r="E526" s="279"/>
      <c r="F526" s="279"/>
      <c r="G526" s="279"/>
      <c r="H526" s="432"/>
      <c r="L526" s="391"/>
      <c r="R526" s="391"/>
      <c r="T526" s="392"/>
      <c r="U526" s="3"/>
      <c r="V526" s="3"/>
      <c r="W526" s="3"/>
      <c r="X526" s="57"/>
      <c r="Y526" s="1"/>
      <c r="Z526"/>
      <c r="AA526"/>
      <c r="AB526"/>
      <c r="AC526"/>
      <c r="AD526" s="57"/>
      <c r="AE526" s="393"/>
      <c r="AF526" s="393"/>
      <c r="AG526"/>
      <c r="AH526"/>
      <c r="AI526" s="394"/>
      <c r="AJ526" s="394"/>
      <c r="AK526" s="394"/>
      <c r="AL526" s="2"/>
      <c r="AM526" s="2"/>
      <c r="AN526"/>
      <c r="AO526"/>
      <c r="AP526" s="394"/>
      <c r="AQ526" s="394"/>
      <c r="AR526" s="175"/>
      <c r="AS526" s="2"/>
      <c r="AT526" s="2"/>
      <c r="AU526"/>
      <c r="AV526" s="2"/>
      <c r="AW526" s="2"/>
      <c r="AX526" s="2"/>
      <c r="AY526" s="2"/>
      <c r="AZ526" s="2"/>
      <c r="BA526" s="2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</row>
    <row r="527" spans="1:99" s="380" customFormat="1" x14ac:dyDescent="0.3">
      <c r="A527"/>
      <c r="B527" s="2"/>
      <c r="C527" s="2"/>
      <c r="D527" s="2"/>
      <c r="E527" s="279"/>
      <c r="F527" s="279"/>
      <c r="G527" s="279"/>
      <c r="H527" s="432"/>
      <c r="L527" s="391"/>
      <c r="R527" s="391"/>
      <c r="T527" s="392"/>
      <c r="U527" s="3"/>
      <c r="V527" s="3"/>
      <c r="W527" s="3"/>
      <c r="X527" s="57"/>
      <c r="Y527" s="1"/>
      <c r="Z527"/>
      <c r="AA527"/>
      <c r="AB527"/>
      <c r="AC527"/>
      <c r="AD527" s="57"/>
      <c r="AE527" s="393"/>
      <c r="AF527" s="393"/>
      <c r="AG527"/>
      <c r="AH527"/>
      <c r="AI527" s="394"/>
      <c r="AJ527" s="394"/>
      <c r="AK527" s="394"/>
      <c r="AL527" s="2"/>
      <c r="AM527" s="2"/>
      <c r="AN527"/>
      <c r="AO527"/>
      <c r="AP527" s="394"/>
      <c r="AQ527" s="394"/>
      <c r="AR527" s="175"/>
      <c r="AS527" s="2"/>
      <c r="AT527" s="2"/>
      <c r="AU527"/>
      <c r="AV527" s="2"/>
      <c r="AW527" s="2"/>
      <c r="AX527" s="2"/>
      <c r="AY527" s="2"/>
      <c r="AZ527" s="2"/>
      <c r="BA527" s="2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</row>
    <row r="528" spans="1:99" s="380" customFormat="1" x14ac:dyDescent="0.3">
      <c r="A528"/>
      <c r="B528" s="2"/>
      <c r="C528" s="2"/>
      <c r="D528" s="2"/>
      <c r="E528" s="279"/>
      <c r="F528" s="279"/>
      <c r="G528" s="279"/>
      <c r="H528" s="432"/>
      <c r="L528" s="391"/>
      <c r="R528" s="391"/>
      <c r="T528" s="392"/>
      <c r="U528" s="3"/>
      <c r="V528" s="3"/>
      <c r="W528" s="3"/>
      <c r="X528" s="57"/>
      <c r="Y528" s="1"/>
      <c r="Z528"/>
      <c r="AA528"/>
      <c r="AB528"/>
      <c r="AC528"/>
      <c r="AD528" s="57"/>
      <c r="AE528" s="393"/>
      <c r="AF528" s="393"/>
      <c r="AG528"/>
      <c r="AH528"/>
      <c r="AI528" s="394"/>
      <c r="AJ528" s="394"/>
      <c r="AK528" s="394"/>
      <c r="AL528" s="2"/>
      <c r="AM528" s="2"/>
      <c r="AN528"/>
      <c r="AO528"/>
      <c r="AP528" s="394"/>
      <c r="AQ528" s="394"/>
      <c r="AR528" s="175"/>
      <c r="AS528" s="2"/>
      <c r="AT528" s="2"/>
      <c r="AU528"/>
      <c r="AV528" s="2"/>
      <c r="AW528" s="2"/>
      <c r="AX528" s="2"/>
      <c r="AY528" s="2"/>
      <c r="AZ528" s="2"/>
      <c r="BA528" s="2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</row>
    <row r="529" spans="1:99" s="380" customFormat="1" x14ac:dyDescent="0.3">
      <c r="A529"/>
      <c r="B529" s="2"/>
      <c r="C529" s="2"/>
      <c r="D529" s="2"/>
      <c r="E529" s="279"/>
      <c r="F529" s="279"/>
      <c r="G529" s="279"/>
      <c r="H529" s="432"/>
      <c r="L529" s="391"/>
      <c r="R529" s="391"/>
      <c r="T529" s="392"/>
      <c r="U529" s="3"/>
      <c r="V529" s="3"/>
      <c r="W529" s="3"/>
      <c r="X529" s="57"/>
      <c r="Y529" s="1"/>
      <c r="Z529"/>
      <c r="AA529"/>
      <c r="AB529"/>
      <c r="AC529"/>
      <c r="AD529" s="57"/>
      <c r="AE529" s="393"/>
      <c r="AF529" s="393"/>
      <c r="AG529"/>
      <c r="AH529"/>
      <c r="AI529" s="394"/>
      <c r="AJ529" s="394"/>
      <c r="AK529" s="394"/>
      <c r="AL529" s="2"/>
      <c r="AM529" s="2"/>
      <c r="AN529"/>
      <c r="AO529"/>
      <c r="AP529" s="394"/>
      <c r="AQ529" s="394"/>
      <c r="AR529" s="175"/>
      <c r="AS529" s="2"/>
      <c r="AT529" s="2"/>
      <c r="AU529"/>
      <c r="AV529" s="2"/>
      <c r="AW529" s="2"/>
      <c r="AX529" s="2"/>
      <c r="AY529" s="2"/>
      <c r="AZ529" s="2"/>
      <c r="BA529" s="2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</row>
    <row r="530" spans="1:99" s="380" customFormat="1" x14ac:dyDescent="0.3">
      <c r="A530"/>
      <c r="B530" s="2"/>
      <c r="C530" s="2"/>
      <c r="D530" s="2"/>
      <c r="E530" s="279"/>
      <c r="F530" s="279"/>
      <c r="G530" s="279"/>
      <c r="H530" s="432"/>
      <c r="L530" s="391"/>
      <c r="R530" s="391"/>
      <c r="T530" s="392"/>
      <c r="U530" s="3"/>
      <c r="V530" s="3"/>
      <c r="W530" s="3"/>
      <c r="X530" s="57"/>
      <c r="Y530" s="1"/>
      <c r="Z530"/>
      <c r="AA530"/>
      <c r="AB530"/>
      <c r="AC530"/>
      <c r="AD530" s="57"/>
      <c r="AE530" s="393"/>
      <c r="AF530" s="393"/>
      <c r="AG530"/>
      <c r="AH530"/>
      <c r="AI530" s="394"/>
      <c r="AJ530" s="394"/>
      <c r="AK530" s="394"/>
      <c r="AL530" s="2"/>
      <c r="AM530" s="2"/>
      <c r="AN530"/>
      <c r="AO530"/>
      <c r="AP530" s="394"/>
      <c r="AQ530" s="394"/>
      <c r="AR530" s="175"/>
      <c r="AS530" s="2"/>
      <c r="AT530" s="2"/>
      <c r="AU530"/>
      <c r="AV530" s="2"/>
      <c r="AW530" s="2"/>
      <c r="AX530" s="2"/>
      <c r="AY530" s="2"/>
      <c r="AZ530" s="2"/>
      <c r="BA530" s="2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</row>
    <row r="531" spans="1:99" s="380" customFormat="1" x14ac:dyDescent="0.3">
      <c r="A531"/>
      <c r="B531" s="2"/>
      <c r="C531" s="2"/>
      <c r="D531" s="2"/>
      <c r="E531" s="279"/>
      <c r="F531" s="279"/>
      <c r="G531" s="279"/>
      <c r="H531" s="432"/>
      <c r="L531" s="391"/>
      <c r="R531" s="391"/>
      <c r="T531" s="392"/>
      <c r="U531" s="3"/>
      <c r="V531" s="3"/>
      <c r="W531" s="3"/>
      <c r="X531" s="57"/>
      <c r="Y531" s="1"/>
      <c r="Z531"/>
      <c r="AA531"/>
      <c r="AB531"/>
      <c r="AC531"/>
      <c r="AD531" s="57"/>
      <c r="AE531" s="393"/>
      <c r="AF531" s="393"/>
      <c r="AG531"/>
      <c r="AH531"/>
      <c r="AI531" s="394"/>
      <c r="AJ531" s="394"/>
      <c r="AK531" s="394"/>
      <c r="AL531" s="2"/>
      <c r="AM531" s="2"/>
      <c r="AN531"/>
      <c r="AO531"/>
      <c r="AP531" s="394"/>
      <c r="AQ531" s="394"/>
      <c r="AR531" s="175"/>
      <c r="AS531" s="2"/>
      <c r="AT531" s="2"/>
      <c r="AU531"/>
      <c r="AV531" s="2"/>
      <c r="AW531" s="2"/>
      <c r="AX531" s="2"/>
      <c r="AY531" s="2"/>
      <c r="AZ531" s="2"/>
      <c r="BA531" s="2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</row>
    <row r="532" spans="1:99" s="380" customFormat="1" x14ac:dyDescent="0.3">
      <c r="A532"/>
      <c r="B532" s="2"/>
      <c r="C532" s="2"/>
      <c r="D532" s="2"/>
      <c r="E532" s="279"/>
      <c r="F532" s="279"/>
      <c r="G532" s="279"/>
      <c r="H532" s="432"/>
      <c r="L532" s="391"/>
      <c r="R532" s="391"/>
      <c r="T532" s="392"/>
      <c r="U532" s="3"/>
      <c r="V532" s="3"/>
      <c r="W532" s="3"/>
      <c r="X532" s="57"/>
      <c r="Y532" s="1"/>
      <c r="Z532"/>
      <c r="AA532"/>
      <c r="AB532"/>
      <c r="AC532"/>
      <c r="AD532" s="57"/>
      <c r="AE532" s="393"/>
      <c r="AF532" s="393"/>
      <c r="AG532"/>
      <c r="AH532"/>
      <c r="AI532" s="394"/>
      <c r="AJ532" s="394"/>
      <c r="AK532" s="394"/>
      <c r="AL532" s="2"/>
      <c r="AM532" s="2"/>
      <c r="AN532"/>
      <c r="AO532"/>
      <c r="AP532" s="394"/>
      <c r="AQ532" s="394"/>
      <c r="AR532" s="175"/>
      <c r="AS532" s="2"/>
      <c r="AT532" s="2"/>
      <c r="AU532"/>
      <c r="AV532" s="2"/>
      <c r="AW532" s="2"/>
      <c r="AX532" s="2"/>
      <c r="AY532" s="2"/>
      <c r="AZ532" s="2"/>
      <c r="BA532" s="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</row>
    <row r="533" spans="1:99" s="380" customFormat="1" x14ac:dyDescent="0.3">
      <c r="A533"/>
      <c r="B533" s="2"/>
      <c r="C533" s="2"/>
      <c r="D533" s="2"/>
      <c r="E533" s="279"/>
      <c r="F533" s="279"/>
      <c r="G533" s="279"/>
      <c r="H533" s="432"/>
      <c r="L533" s="391"/>
      <c r="R533" s="391"/>
      <c r="T533" s="392"/>
      <c r="U533" s="3"/>
      <c r="V533" s="3"/>
      <c r="W533" s="3"/>
      <c r="X533" s="57"/>
      <c r="Y533" s="1"/>
      <c r="Z533"/>
      <c r="AA533"/>
      <c r="AB533"/>
      <c r="AC533"/>
      <c r="AD533" s="57"/>
      <c r="AE533" s="393"/>
      <c r="AF533" s="393"/>
      <c r="AG533"/>
      <c r="AH533"/>
      <c r="AI533" s="394"/>
      <c r="AJ533" s="394"/>
      <c r="AK533" s="394"/>
      <c r="AL533" s="2"/>
      <c r="AM533" s="2"/>
      <c r="AN533"/>
      <c r="AO533"/>
      <c r="AP533" s="394"/>
      <c r="AQ533" s="394"/>
      <c r="AR533" s="175"/>
      <c r="AS533" s="2"/>
      <c r="AT533" s="2"/>
      <c r="AU533"/>
      <c r="AV533" s="2"/>
      <c r="AW533" s="2"/>
      <c r="AX533" s="2"/>
      <c r="AY533" s="2"/>
      <c r="AZ533" s="2"/>
      <c r="BA533" s="2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</row>
    <row r="534" spans="1:99" s="380" customFormat="1" x14ac:dyDescent="0.3">
      <c r="A534"/>
      <c r="B534" s="2"/>
      <c r="C534" s="2"/>
      <c r="D534" s="2"/>
      <c r="E534" s="279"/>
      <c r="F534" s="279"/>
      <c r="G534" s="279"/>
      <c r="H534" s="432"/>
      <c r="L534" s="391"/>
      <c r="R534" s="391"/>
      <c r="T534" s="392"/>
      <c r="U534" s="3"/>
      <c r="V534" s="3"/>
      <c r="W534" s="3"/>
      <c r="X534" s="57"/>
      <c r="Y534" s="1"/>
      <c r="Z534"/>
      <c r="AA534"/>
      <c r="AB534"/>
      <c r="AC534"/>
      <c r="AD534" s="57"/>
      <c r="AE534" s="393"/>
      <c r="AF534" s="393"/>
      <c r="AG534"/>
      <c r="AH534"/>
      <c r="AI534" s="394"/>
      <c r="AJ534" s="394"/>
      <c r="AK534" s="394"/>
      <c r="AL534" s="2"/>
      <c r="AM534" s="2"/>
      <c r="AN534"/>
      <c r="AO534"/>
      <c r="AP534" s="394"/>
      <c r="AQ534" s="394"/>
      <c r="AR534" s="175"/>
      <c r="AS534" s="2"/>
      <c r="AT534" s="2"/>
      <c r="AU534"/>
      <c r="AV534" s="2"/>
      <c r="AW534" s="2"/>
      <c r="AX534" s="2"/>
      <c r="AY534" s="2"/>
      <c r="AZ534" s="2"/>
      <c r="BA534" s="2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</row>
    <row r="535" spans="1:99" s="380" customFormat="1" x14ac:dyDescent="0.3">
      <c r="A535"/>
      <c r="B535" s="2"/>
      <c r="C535" s="2"/>
      <c r="D535" s="2"/>
      <c r="E535" s="279"/>
      <c r="F535" s="279"/>
      <c r="G535" s="279"/>
      <c r="H535" s="432"/>
      <c r="L535" s="391"/>
      <c r="R535" s="391"/>
      <c r="T535" s="392"/>
      <c r="U535" s="3"/>
      <c r="V535" s="3"/>
      <c r="W535" s="3"/>
      <c r="X535" s="57"/>
      <c r="Y535" s="1"/>
      <c r="Z535"/>
      <c r="AA535"/>
      <c r="AB535"/>
      <c r="AC535"/>
      <c r="AD535" s="57"/>
      <c r="AE535" s="393"/>
      <c r="AF535" s="393"/>
      <c r="AG535"/>
      <c r="AH535"/>
      <c r="AI535" s="394"/>
      <c r="AJ535" s="394"/>
      <c r="AK535" s="394"/>
      <c r="AL535" s="2"/>
      <c r="AM535" s="2"/>
      <c r="AN535"/>
      <c r="AO535"/>
      <c r="AP535" s="394"/>
      <c r="AQ535" s="394"/>
      <c r="AR535" s="175"/>
      <c r="AS535" s="2"/>
      <c r="AT535" s="2"/>
      <c r="AU535"/>
      <c r="AV535" s="2"/>
      <c r="AW535" s="2"/>
      <c r="AX535" s="2"/>
      <c r="AY535" s="2"/>
      <c r="AZ535" s="2"/>
      <c r="BA535" s="2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</row>
    <row r="536" spans="1:99" s="380" customFormat="1" x14ac:dyDescent="0.3">
      <c r="A536"/>
      <c r="B536" s="2"/>
      <c r="C536" s="2"/>
      <c r="D536" s="2"/>
      <c r="E536" s="279"/>
      <c r="F536" s="279"/>
      <c r="G536" s="279"/>
      <c r="H536" s="432"/>
      <c r="L536" s="391"/>
      <c r="R536" s="391"/>
      <c r="T536" s="392"/>
      <c r="U536" s="3"/>
      <c r="V536" s="3"/>
      <c r="W536" s="3"/>
      <c r="X536" s="57"/>
      <c r="Y536" s="1"/>
      <c r="Z536"/>
      <c r="AA536"/>
      <c r="AB536"/>
      <c r="AC536"/>
      <c r="AD536" s="57"/>
      <c r="AE536" s="393"/>
      <c r="AF536" s="393"/>
      <c r="AG536"/>
      <c r="AH536"/>
      <c r="AI536" s="394"/>
      <c r="AJ536" s="394"/>
      <c r="AK536" s="394"/>
      <c r="AL536" s="2"/>
      <c r="AM536" s="2"/>
      <c r="AN536"/>
      <c r="AO536"/>
      <c r="AP536" s="394"/>
      <c r="AQ536" s="394"/>
      <c r="AR536" s="175"/>
      <c r="AS536" s="2"/>
      <c r="AT536" s="2"/>
      <c r="AU536"/>
      <c r="AV536" s="2"/>
      <c r="AW536" s="2"/>
      <c r="AX536" s="2"/>
      <c r="AY536" s="2"/>
      <c r="AZ536" s="2"/>
      <c r="BA536" s="2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</row>
    <row r="537" spans="1:99" s="380" customFormat="1" x14ac:dyDescent="0.3">
      <c r="A537"/>
      <c r="B537" s="2"/>
      <c r="C537" s="2"/>
      <c r="D537" s="2"/>
      <c r="E537" s="279"/>
      <c r="F537" s="279"/>
      <c r="G537" s="279"/>
      <c r="H537" s="432"/>
      <c r="L537" s="391"/>
      <c r="R537" s="391"/>
      <c r="T537" s="392"/>
      <c r="U537" s="3"/>
      <c r="V537" s="3"/>
      <c r="W537" s="3"/>
      <c r="X537" s="57"/>
      <c r="Y537" s="1"/>
      <c r="Z537"/>
      <c r="AA537"/>
      <c r="AB537"/>
      <c r="AC537"/>
      <c r="AD537" s="57"/>
      <c r="AE537" s="393"/>
      <c r="AF537" s="393"/>
      <c r="AG537"/>
      <c r="AH537"/>
      <c r="AI537" s="394"/>
      <c r="AJ537" s="394"/>
      <c r="AK537" s="394"/>
      <c r="AL537" s="2"/>
      <c r="AM537" s="2"/>
      <c r="AN537"/>
      <c r="AO537"/>
      <c r="AP537" s="394"/>
      <c r="AQ537" s="394"/>
      <c r="AR537" s="175"/>
      <c r="AS537" s="2"/>
      <c r="AT537" s="2"/>
      <c r="AU537"/>
      <c r="AV537" s="2"/>
      <c r="AW537" s="2"/>
      <c r="AX537" s="2"/>
      <c r="AY537" s="2"/>
      <c r="AZ537" s="2"/>
      <c r="BA537" s="2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</row>
    <row r="538" spans="1:99" s="380" customFormat="1" x14ac:dyDescent="0.3">
      <c r="A538"/>
      <c r="B538" s="2"/>
      <c r="C538" s="2"/>
      <c r="D538" s="2"/>
      <c r="E538" s="279"/>
      <c r="F538" s="279"/>
      <c r="G538" s="279"/>
      <c r="H538" s="432"/>
      <c r="L538" s="391"/>
      <c r="R538" s="391"/>
      <c r="T538" s="392"/>
      <c r="U538" s="3"/>
      <c r="V538" s="3"/>
      <c r="W538" s="3"/>
      <c r="X538" s="57"/>
      <c r="Y538" s="1"/>
      <c r="Z538"/>
      <c r="AA538"/>
      <c r="AB538"/>
      <c r="AC538"/>
      <c r="AD538" s="57"/>
      <c r="AE538" s="393"/>
      <c r="AF538" s="393"/>
      <c r="AG538"/>
      <c r="AH538"/>
      <c r="AI538" s="394"/>
      <c r="AJ538" s="394"/>
      <c r="AK538" s="394"/>
      <c r="AL538" s="2"/>
      <c r="AM538" s="2"/>
      <c r="AN538"/>
      <c r="AO538"/>
      <c r="AP538" s="394"/>
      <c r="AQ538" s="394"/>
      <c r="AR538" s="175"/>
      <c r="AS538" s="2"/>
      <c r="AT538" s="2"/>
      <c r="AU538"/>
      <c r="AV538" s="2"/>
      <c r="AW538" s="2"/>
      <c r="AX538" s="2"/>
      <c r="AY538" s="2"/>
      <c r="AZ538" s="2"/>
      <c r="BA538" s="2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</row>
    <row r="539" spans="1:99" s="380" customFormat="1" x14ac:dyDescent="0.3">
      <c r="A539"/>
      <c r="B539" s="2"/>
      <c r="C539" s="2"/>
      <c r="D539" s="2"/>
      <c r="E539" s="279"/>
      <c r="F539" s="279"/>
      <c r="G539" s="279"/>
      <c r="H539" s="432"/>
      <c r="L539" s="391"/>
      <c r="R539" s="391"/>
      <c r="T539" s="392"/>
      <c r="U539" s="3"/>
      <c r="V539" s="3"/>
      <c r="W539" s="3"/>
      <c r="X539" s="57"/>
      <c r="Y539" s="1"/>
      <c r="Z539"/>
      <c r="AA539"/>
      <c r="AB539"/>
      <c r="AC539"/>
      <c r="AD539" s="57"/>
      <c r="AE539" s="393"/>
      <c r="AF539" s="393"/>
      <c r="AG539"/>
      <c r="AH539"/>
      <c r="AI539" s="394"/>
      <c r="AJ539" s="394"/>
      <c r="AK539" s="394"/>
      <c r="AL539" s="2"/>
      <c r="AM539" s="2"/>
      <c r="AN539"/>
      <c r="AO539"/>
      <c r="AP539" s="394"/>
      <c r="AQ539" s="394"/>
      <c r="AR539" s="175"/>
      <c r="AS539" s="2"/>
      <c r="AT539" s="2"/>
      <c r="AU539"/>
      <c r="AV539" s="2"/>
      <c r="AW539" s="2"/>
      <c r="AX539" s="2"/>
      <c r="AY539" s="2"/>
      <c r="AZ539" s="2"/>
      <c r="BA539" s="2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</row>
    <row r="540" spans="1:99" s="380" customFormat="1" x14ac:dyDescent="0.3">
      <c r="A540"/>
      <c r="B540" s="2"/>
      <c r="C540" s="2"/>
      <c r="D540" s="2"/>
      <c r="E540" s="279"/>
      <c r="F540" s="279"/>
      <c r="G540" s="279"/>
      <c r="H540" s="432"/>
      <c r="L540" s="391"/>
      <c r="R540" s="391"/>
      <c r="T540" s="392"/>
      <c r="U540" s="3"/>
      <c r="V540" s="3"/>
      <c r="W540" s="3"/>
      <c r="X540" s="57"/>
      <c r="Y540" s="1"/>
      <c r="Z540"/>
      <c r="AA540"/>
      <c r="AB540"/>
      <c r="AC540"/>
      <c r="AD540" s="57"/>
      <c r="AE540" s="393"/>
      <c r="AF540" s="393"/>
      <c r="AG540"/>
      <c r="AH540"/>
      <c r="AI540" s="394"/>
      <c r="AJ540" s="394"/>
      <c r="AK540" s="394"/>
      <c r="AL540" s="2"/>
      <c r="AM540" s="2"/>
      <c r="AN540"/>
      <c r="AO540"/>
      <c r="AP540" s="394"/>
      <c r="AQ540" s="394"/>
      <c r="AR540" s="175"/>
      <c r="AS540" s="2"/>
      <c r="AT540" s="2"/>
      <c r="AU540"/>
      <c r="AV540" s="2"/>
      <c r="AW540" s="2"/>
      <c r="AX540" s="2"/>
      <c r="AY540" s="2"/>
      <c r="AZ540" s="2"/>
      <c r="BA540" s="2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</row>
    <row r="541" spans="1:99" s="380" customFormat="1" x14ac:dyDescent="0.3">
      <c r="A541"/>
      <c r="B541" s="2"/>
      <c r="C541" s="2"/>
      <c r="D541" s="2"/>
      <c r="E541" s="279"/>
      <c r="F541" s="279"/>
      <c r="G541" s="279"/>
      <c r="H541" s="432"/>
      <c r="L541" s="391"/>
      <c r="R541" s="391"/>
      <c r="T541" s="392"/>
      <c r="U541" s="3"/>
      <c r="V541" s="3"/>
      <c r="W541" s="3"/>
      <c r="X541" s="57"/>
      <c r="Y541" s="1"/>
      <c r="Z541"/>
      <c r="AA541"/>
      <c r="AB541"/>
      <c r="AC541"/>
      <c r="AD541" s="57"/>
      <c r="AE541" s="393"/>
      <c r="AF541" s="393"/>
      <c r="AG541"/>
      <c r="AH541"/>
      <c r="AI541" s="394"/>
      <c r="AJ541" s="394"/>
      <c r="AK541" s="394"/>
      <c r="AL541" s="2"/>
      <c r="AM541" s="2"/>
      <c r="AN541"/>
      <c r="AO541"/>
      <c r="AP541" s="394"/>
      <c r="AQ541" s="394"/>
      <c r="AR541" s="175"/>
      <c r="AS541" s="2"/>
      <c r="AT541" s="2"/>
      <c r="AU541"/>
      <c r="AV541" s="2"/>
      <c r="AW541" s="2"/>
      <c r="AX541" s="2"/>
      <c r="AY541" s="2"/>
      <c r="AZ541" s="2"/>
      <c r="BA541" s="2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</row>
    <row r="542" spans="1:99" s="380" customFormat="1" x14ac:dyDescent="0.3">
      <c r="A542"/>
      <c r="B542" s="2"/>
      <c r="C542" s="2"/>
      <c r="D542" s="2"/>
      <c r="E542" s="279"/>
      <c r="F542" s="279"/>
      <c r="G542" s="279"/>
      <c r="H542" s="432"/>
      <c r="L542" s="391"/>
      <c r="R542" s="391"/>
      <c r="T542" s="392"/>
      <c r="U542" s="3"/>
      <c r="V542" s="3"/>
      <c r="W542" s="3"/>
      <c r="X542" s="57"/>
      <c r="Y542" s="1"/>
      <c r="Z542"/>
      <c r="AA542"/>
      <c r="AB542"/>
      <c r="AC542"/>
      <c r="AD542" s="57"/>
      <c r="AE542" s="393"/>
      <c r="AF542" s="393"/>
      <c r="AG542"/>
      <c r="AH542"/>
      <c r="AI542" s="394"/>
      <c r="AJ542" s="394"/>
      <c r="AK542" s="394"/>
      <c r="AL542" s="2"/>
      <c r="AM542" s="2"/>
      <c r="AN542"/>
      <c r="AO542"/>
      <c r="AP542" s="394"/>
      <c r="AQ542" s="394"/>
      <c r="AR542" s="175"/>
      <c r="AS542" s="2"/>
      <c r="AT542" s="2"/>
      <c r="AU542"/>
      <c r="AV542" s="2"/>
      <c r="AW542" s="2"/>
      <c r="AX542" s="2"/>
      <c r="AY542" s="2"/>
      <c r="AZ542" s="2"/>
      <c r="BA542" s="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</row>
    <row r="543" spans="1:99" s="380" customFormat="1" x14ac:dyDescent="0.3">
      <c r="A543"/>
      <c r="B543" s="2"/>
      <c r="C543" s="2"/>
      <c r="D543" s="2"/>
      <c r="E543" s="279"/>
      <c r="F543" s="279"/>
      <c r="G543" s="279"/>
      <c r="H543" s="432"/>
      <c r="L543" s="391"/>
      <c r="R543" s="391"/>
      <c r="T543" s="392"/>
      <c r="U543" s="3"/>
      <c r="V543" s="3"/>
      <c r="W543" s="3"/>
      <c r="X543" s="57"/>
      <c r="Y543" s="1"/>
      <c r="Z543"/>
      <c r="AA543"/>
      <c r="AB543"/>
      <c r="AC543"/>
      <c r="AD543" s="57"/>
      <c r="AE543" s="393"/>
      <c r="AF543" s="393"/>
      <c r="AG543"/>
      <c r="AH543"/>
      <c r="AI543" s="394"/>
      <c r="AJ543" s="394"/>
      <c r="AK543" s="394"/>
      <c r="AL543" s="2"/>
      <c r="AM543" s="2"/>
      <c r="AN543"/>
      <c r="AO543"/>
      <c r="AP543" s="394"/>
      <c r="AQ543" s="394"/>
      <c r="AR543" s="175"/>
      <c r="AS543" s="2"/>
      <c r="AT543" s="2"/>
      <c r="AU543"/>
      <c r="AV543" s="2"/>
      <c r="AW543" s="2"/>
      <c r="AX543" s="2"/>
      <c r="AY543" s="2"/>
      <c r="AZ543" s="2"/>
      <c r="BA543" s="2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</row>
    <row r="544" spans="1:99" s="380" customFormat="1" x14ac:dyDescent="0.3">
      <c r="A544"/>
      <c r="B544" s="2"/>
      <c r="C544" s="2"/>
      <c r="D544" s="2"/>
      <c r="E544" s="279"/>
      <c r="F544" s="279"/>
      <c r="G544" s="279"/>
      <c r="H544" s="431"/>
      <c r="L544" s="391"/>
      <c r="R544" s="391"/>
      <c r="T544" s="392"/>
      <c r="U544" s="3"/>
      <c r="V544" s="3"/>
      <c r="W544" s="3"/>
      <c r="X544" s="57"/>
      <c r="Y544" s="1"/>
      <c r="Z544"/>
      <c r="AA544"/>
      <c r="AB544"/>
      <c r="AC544"/>
      <c r="AD544" s="57"/>
      <c r="AE544" s="393"/>
      <c r="AF544" s="393"/>
      <c r="AG544"/>
      <c r="AH544"/>
      <c r="AI544" s="394"/>
      <c r="AJ544" s="394"/>
      <c r="AK544" s="394"/>
      <c r="AL544" s="2"/>
      <c r="AM544" s="2"/>
      <c r="AN544"/>
      <c r="AO544"/>
      <c r="AP544" s="394"/>
      <c r="AQ544" s="394"/>
      <c r="AR544" s="175"/>
      <c r="AS544" s="2"/>
      <c r="AT544" s="2"/>
      <c r="AU544"/>
      <c r="AV544" s="2"/>
      <c r="AW544" s="2"/>
      <c r="AX544" s="2"/>
      <c r="AY544" s="2"/>
      <c r="AZ544" s="2"/>
      <c r="BA544" s="2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</row>
    <row r="545" spans="1:99" s="380" customFormat="1" x14ac:dyDescent="0.3">
      <c r="A545"/>
      <c r="B545" s="2"/>
      <c r="C545" s="2"/>
      <c r="D545" s="2"/>
      <c r="E545" s="279"/>
      <c r="F545" s="279"/>
      <c r="G545" s="279"/>
      <c r="H545" s="431"/>
      <c r="L545" s="391"/>
      <c r="R545" s="391"/>
      <c r="T545" s="392"/>
      <c r="U545" s="3"/>
      <c r="V545" s="3"/>
      <c r="W545" s="3"/>
      <c r="X545" s="57"/>
      <c r="Y545" s="1"/>
      <c r="Z545"/>
      <c r="AA545"/>
      <c r="AB545"/>
      <c r="AC545"/>
      <c r="AD545" s="57"/>
      <c r="AE545" s="393"/>
      <c r="AF545" s="393"/>
      <c r="AG545"/>
      <c r="AH545"/>
      <c r="AI545" s="394"/>
      <c r="AJ545" s="394"/>
      <c r="AK545" s="394"/>
      <c r="AL545" s="2"/>
      <c r="AM545" s="2"/>
      <c r="AN545"/>
      <c r="AO545"/>
      <c r="AP545" s="394"/>
      <c r="AQ545" s="394"/>
      <c r="AR545" s="175"/>
      <c r="AS545" s="2"/>
      <c r="AT545" s="2"/>
      <c r="AU545"/>
      <c r="AV545" s="2"/>
      <c r="AW545" s="2"/>
      <c r="AX545" s="2"/>
      <c r="AY545" s="2"/>
      <c r="AZ545" s="2"/>
      <c r="BA545" s="2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</row>
    <row r="546" spans="1:99" s="380" customFormat="1" x14ac:dyDescent="0.3">
      <c r="A546"/>
      <c r="B546" s="2"/>
      <c r="C546" s="2"/>
      <c r="D546" s="2"/>
      <c r="E546" s="279"/>
      <c r="F546" s="279"/>
      <c r="G546" s="279"/>
      <c r="H546" s="431"/>
      <c r="L546" s="391"/>
      <c r="R546" s="391"/>
      <c r="T546" s="392"/>
      <c r="U546" s="3"/>
      <c r="V546" s="3"/>
      <c r="W546" s="3"/>
      <c r="X546" s="57"/>
      <c r="Y546" s="1"/>
      <c r="Z546"/>
      <c r="AA546"/>
      <c r="AB546"/>
      <c r="AC546"/>
      <c r="AD546" s="57"/>
      <c r="AE546" s="393"/>
      <c r="AF546" s="393"/>
      <c r="AG546"/>
      <c r="AH546"/>
      <c r="AI546" s="394"/>
      <c r="AJ546" s="394"/>
      <c r="AK546" s="394"/>
      <c r="AL546" s="2"/>
      <c r="AM546" s="2"/>
      <c r="AN546"/>
      <c r="AO546"/>
      <c r="AP546" s="394"/>
      <c r="AQ546" s="394"/>
      <c r="AR546" s="175"/>
      <c r="AS546" s="2"/>
      <c r="AT546" s="2"/>
      <c r="AU546"/>
      <c r="AV546" s="2"/>
      <c r="AW546" s="2"/>
      <c r="AX546" s="2"/>
      <c r="AY546" s="2"/>
      <c r="AZ546" s="2"/>
      <c r="BA546" s="2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</row>
    <row r="547" spans="1:99" s="380" customFormat="1" x14ac:dyDescent="0.3">
      <c r="A547"/>
      <c r="B547" s="2"/>
      <c r="C547" s="2"/>
      <c r="D547" s="2"/>
      <c r="E547" s="279"/>
      <c r="F547" s="279"/>
      <c r="G547" s="279"/>
      <c r="H547" s="431"/>
      <c r="L547" s="391"/>
      <c r="R547" s="391"/>
      <c r="T547" s="392"/>
      <c r="U547" s="3"/>
      <c r="V547" s="3"/>
      <c r="W547" s="3"/>
      <c r="X547" s="57"/>
      <c r="Y547" s="1"/>
      <c r="Z547"/>
      <c r="AA547"/>
      <c r="AB547"/>
      <c r="AC547"/>
      <c r="AD547" s="57"/>
      <c r="AE547" s="393"/>
      <c r="AF547" s="393"/>
      <c r="AG547"/>
      <c r="AH547"/>
      <c r="AI547" s="394"/>
      <c r="AJ547" s="394"/>
      <c r="AK547" s="394"/>
      <c r="AL547" s="2"/>
      <c r="AM547" s="2"/>
      <c r="AN547"/>
      <c r="AO547"/>
      <c r="AP547" s="394"/>
      <c r="AQ547" s="394"/>
      <c r="AR547" s="175"/>
      <c r="AS547" s="2"/>
      <c r="AT547" s="2"/>
      <c r="AU547"/>
      <c r="AV547" s="2"/>
      <c r="AW547" s="2"/>
      <c r="AX547" s="2"/>
      <c r="AY547" s="2"/>
      <c r="AZ547" s="2"/>
      <c r="BA547" s="2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</row>
    <row r="548" spans="1:99" s="380" customFormat="1" x14ac:dyDescent="0.3">
      <c r="A548"/>
      <c r="B548" s="2"/>
      <c r="C548" s="2"/>
      <c r="D548" s="2"/>
      <c r="E548" s="279"/>
      <c r="F548" s="279"/>
      <c r="G548" s="279"/>
      <c r="H548" s="431"/>
      <c r="L548" s="391"/>
      <c r="R548" s="391"/>
      <c r="T548" s="392"/>
      <c r="U548" s="3"/>
      <c r="V548" s="3"/>
      <c r="W548" s="3"/>
      <c r="X548" s="57"/>
      <c r="Y548" s="1"/>
      <c r="Z548"/>
      <c r="AA548"/>
      <c r="AB548"/>
      <c r="AC548"/>
      <c r="AD548" s="57"/>
      <c r="AE548" s="393"/>
      <c r="AF548" s="393"/>
      <c r="AG548"/>
      <c r="AH548"/>
      <c r="AI548" s="394"/>
      <c r="AJ548" s="394"/>
      <c r="AK548" s="394"/>
      <c r="AL548" s="2"/>
      <c r="AM548" s="2"/>
      <c r="AN548"/>
      <c r="AO548"/>
      <c r="AP548" s="394"/>
      <c r="AQ548" s="394"/>
      <c r="AR548" s="175"/>
      <c r="AS548" s="2"/>
      <c r="AT548" s="2"/>
      <c r="AU548"/>
      <c r="AV548" s="2"/>
      <c r="AW548" s="2"/>
      <c r="AX548" s="2"/>
      <c r="AY548" s="2"/>
      <c r="AZ548" s="2"/>
      <c r="BA548" s="2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</row>
    <row r="549" spans="1:99" s="380" customFormat="1" x14ac:dyDescent="0.3">
      <c r="A549"/>
      <c r="B549" s="2"/>
      <c r="C549" s="2"/>
      <c r="D549" s="2"/>
      <c r="E549" s="279"/>
      <c r="F549" s="279"/>
      <c r="G549" s="279"/>
      <c r="H549" s="431"/>
      <c r="L549" s="391"/>
      <c r="R549" s="391"/>
      <c r="T549" s="392"/>
      <c r="U549" s="3"/>
      <c r="V549" s="3"/>
      <c r="W549" s="3"/>
      <c r="X549" s="57"/>
      <c r="Y549" s="1"/>
      <c r="Z549"/>
      <c r="AA549"/>
      <c r="AB549"/>
      <c r="AC549"/>
      <c r="AD549" s="57"/>
      <c r="AE549" s="393"/>
      <c r="AF549" s="393"/>
      <c r="AG549"/>
      <c r="AH549"/>
      <c r="AI549" s="394"/>
      <c r="AJ549" s="394"/>
      <c r="AK549" s="394"/>
      <c r="AL549" s="2"/>
      <c r="AM549" s="2"/>
      <c r="AN549"/>
      <c r="AO549"/>
      <c r="AP549" s="394"/>
      <c r="AQ549" s="394"/>
      <c r="AR549" s="175"/>
      <c r="AS549" s="2"/>
      <c r="AT549" s="2"/>
      <c r="AU549"/>
      <c r="AV549" s="2"/>
      <c r="AW549" s="2"/>
      <c r="AX549" s="2"/>
      <c r="AY549" s="2"/>
      <c r="AZ549" s="2"/>
      <c r="BA549" s="2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</row>
    <row r="550" spans="1:99" s="380" customFormat="1" x14ac:dyDescent="0.3">
      <c r="A550"/>
      <c r="B550" s="2"/>
      <c r="C550" s="2"/>
      <c r="D550" s="2"/>
      <c r="E550" s="279"/>
      <c r="F550" s="279"/>
      <c r="G550" s="279"/>
      <c r="H550" s="431"/>
      <c r="L550" s="391"/>
      <c r="R550" s="391"/>
      <c r="T550" s="392"/>
      <c r="U550" s="3"/>
      <c r="V550" s="3"/>
      <c r="W550" s="3"/>
      <c r="X550" s="57"/>
      <c r="Y550" s="1"/>
      <c r="Z550"/>
      <c r="AA550"/>
      <c r="AB550"/>
      <c r="AC550"/>
      <c r="AD550" s="57"/>
      <c r="AE550" s="393"/>
      <c r="AF550" s="393"/>
      <c r="AG550"/>
      <c r="AH550"/>
      <c r="AI550" s="394"/>
      <c r="AJ550" s="394"/>
      <c r="AK550" s="394"/>
      <c r="AL550" s="2"/>
      <c r="AM550" s="2"/>
      <c r="AN550"/>
      <c r="AO550"/>
      <c r="AP550" s="394"/>
      <c r="AQ550" s="394"/>
      <c r="AR550" s="175"/>
      <c r="AS550" s="2"/>
      <c r="AT550" s="2"/>
      <c r="AU550"/>
      <c r="AV550" s="2"/>
      <c r="AW550" s="2"/>
      <c r="AX550" s="2"/>
      <c r="AY550" s="2"/>
      <c r="AZ550" s="2"/>
      <c r="BA550" s="2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</row>
    <row r="551" spans="1:99" s="380" customFormat="1" x14ac:dyDescent="0.3">
      <c r="A551"/>
      <c r="B551" s="2"/>
      <c r="C551" s="2"/>
      <c r="D551" s="2"/>
      <c r="E551" s="279"/>
      <c r="F551" s="279"/>
      <c r="G551" s="279"/>
      <c r="H551" s="431"/>
      <c r="L551" s="391"/>
      <c r="R551" s="391"/>
      <c r="T551" s="392"/>
      <c r="U551" s="3"/>
      <c r="V551" s="3"/>
      <c r="W551" s="3"/>
      <c r="X551" s="57"/>
      <c r="Y551" s="1"/>
      <c r="Z551"/>
      <c r="AA551"/>
      <c r="AB551"/>
      <c r="AC551"/>
      <c r="AD551" s="57"/>
      <c r="AE551" s="393"/>
      <c r="AF551" s="393"/>
      <c r="AG551"/>
      <c r="AH551"/>
      <c r="AI551" s="394"/>
      <c r="AJ551" s="394"/>
      <c r="AK551" s="394"/>
      <c r="AL551" s="2"/>
      <c r="AM551" s="2"/>
      <c r="AN551"/>
      <c r="AO551"/>
      <c r="AP551" s="394"/>
      <c r="AQ551" s="394"/>
      <c r="AR551" s="175"/>
      <c r="AS551" s="2"/>
      <c r="AT551" s="2"/>
      <c r="AU551"/>
      <c r="AV551" s="2"/>
      <c r="AW551" s="2"/>
      <c r="AX551" s="2"/>
      <c r="AY551" s="2"/>
      <c r="AZ551" s="2"/>
      <c r="BA551" s="2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</row>
    <row r="552" spans="1:99" s="380" customFormat="1" x14ac:dyDescent="0.3">
      <c r="A552"/>
      <c r="B552" s="2"/>
      <c r="C552" s="2"/>
      <c r="D552" s="2"/>
      <c r="E552" s="279"/>
      <c r="F552" s="279"/>
      <c r="G552" s="279"/>
      <c r="H552" s="431"/>
      <c r="L552" s="391"/>
      <c r="R552" s="391"/>
      <c r="T552" s="392"/>
      <c r="U552" s="3"/>
      <c r="V552" s="3"/>
      <c r="W552" s="3"/>
      <c r="X552" s="57"/>
      <c r="Y552" s="1"/>
      <c r="Z552"/>
      <c r="AA552"/>
      <c r="AB552"/>
      <c r="AC552"/>
      <c r="AD552" s="57"/>
      <c r="AE552" s="393"/>
      <c r="AF552" s="393"/>
      <c r="AG552"/>
      <c r="AH552"/>
      <c r="AI552" s="394"/>
      <c r="AJ552" s="394"/>
      <c r="AK552" s="394"/>
      <c r="AL552" s="2"/>
      <c r="AM552" s="2"/>
      <c r="AN552"/>
      <c r="AO552"/>
      <c r="AP552" s="394"/>
      <c r="AQ552" s="394"/>
      <c r="AR552" s="175"/>
      <c r="AS552" s="2"/>
      <c r="AT552" s="2"/>
      <c r="AU552"/>
      <c r="AV552" s="2"/>
      <c r="AW552" s="2"/>
      <c r="AX552" s="2"/>
      <c r="AY552" s="2"/>
      <c r="AZ552" s="2"/>
      <c r="BA552" s="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</row>
    <row r="553" spans="1:99" s="380" customFormat="1" x14ac:dyDescent="0.3">
      <c r="A553"/>
      <c r="B553" s="2"/>
      <c r="C553" s="2"/>
      <c r="D553" s="2"/>
      <c r="E553" s="279"/>
      <c r="F553" s="279"/>
      <c r="G553" s="279"/>
      <c r="H553" s="431"/>
      <c r="L553" s="391"/>
      <c r="R553" s="391"/>
      <c r="T553" s="392"/>
      <c r="U553" s="3"/>
      <c r="V553" s="3"/>
      <c r="W553" s="3"/>
      <c r="X553" s="57"/>
      <c r="Y553" s="1"/>
      <c r="Z553"/>
      <c r="AA553"/>
      <c r="AB553"/>
      <c r="AC553"/>
      <c r="AD553" s="57"/>
      <c r="AE553" s="393"/>
      <c r="AF553" s="393"/>
      <c r="AG553"/>
      <c r="AH553"/>
      <c r="AI553" s="394"/>
      <c r="AJ553" s="394"/>
      <c r="AK553" s="394"/>
      <c r="AL553" s="2"/>
      <c r="AM553" s="2"/>
      <c r="AN553"/>
      <c r="AO553"/>
      <c r="AP553" s="394"/>
      <c r="AQ553" s="394"/>
      <c r="AR553" s="175"/>
      <c r="AS553" s="2"/>
      <c r="AT553" s="2"/>
      <c r="AU553"/>
      <c r="AV553" s="2"/>
      <c r="AW553" s="2"/>
      <c r="AX553" s="2"/>
      <c r="AY553" s="2"/>
      <c r="AZ553" s="2"/>
      <c r="BA553" s="2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</row>
    <row r="554" spans="1:99" s="380" customFormat="1" x14ac:dyDescent="0.3">
      <c r="A554"/>
      <c r="B554" s="2"/>
      <c r="C554" s="2"/>
      <c r="D554" s="2"/>
      <c r="E554" s="279"/>
      <c r="F554" s="279"/>
      <c r="G554" s="279"/>
      <c r="H554" s="431"/>
      <c r="L554" s="391"/>
      <c r="R554" s="391"/>
      <c r="T554" s="392"/>
      <c r="U554" s="3"/>
      <c r="V554" s="3"/>
      <c r="W554" s="3"/>
      <c r="X554" s="57"/>
      <c r="Y554" s="1"/>
      <c r="Z554"/>
      <c r="AA554"/>
      <c r="AB554"/>
      <c r="AC554"/>
      <c r="AD554" s="57"/>
      <c r="AE554" s="393"/>
      <c r="AF554" s="393"/>
      <c r="AG554"/>
      <c r="AH554"/>
      <c r="AI554" s="394"/>
      <c r="AJ554" s="394"/>
      <c r="AK554" s="394"/>
      <c r="AL554" s="2"/>
      <c r="AM554" s="2"/>
      <c r="AN554"/>
      <c r="AO554"/>
      <c r="AP554" s="394"/>
      <c r="AQ554" s="394"/>
      <c r="AR554" s="175"/>
      <c r="AS554" s="2"/>
      <c r="AT554" s="2"/>
      <c r="AU554"/>
      <c r="AV554" s="2"/>
      <c r="AW554" s="2"/>
      <c r="AX554" s="2"/>
      <c r="AY554" s="2"/>
      <c r="AZ554" s="2"/>
      <c r="BA554" s="2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</row>
    <row r="555" spans="1:99" s="380" customFormat="1" x14ac:dyDescent="0.3">
      <c r="A555"/>
      <c r="B555" s="2"/>
      <c r="C555" s="2"/>
      <c r="D555" s="2"/>
      <c r="E555" s="279"/>
      <c r="F555" s="279"/>
      <c r="G555" s="279"/>
      <c r="H555" s="431"/>
      <c r="L555" s="391"/>
      <c r="R555" s="391"/>
      <c r="T555" s="392"/>
      <c r="U555" s="3"/>
      <c r="V555" s="3"/>
      <c r="W555" s="3"/>
      <c r="X555" s="57"/>
      <c r="Y555" s="1"/>
      <c r="Z555"/>
      <c r="AA555"/>
      <c r="AB555"/>
      <c r="AC555"/>
      <c r="AD555" s="57"/>
      <c r="AE555" s="393"/>
      <c r="AF555" s="393"/>
      <c r="AG555"/>
      <c r="AH555"/>
      <c r="AI555" s="394"/>
      <c r="AJ555" s="394"/>
      <c r="AK555" s="394"/>
      <c r="AL555" s="2"/>
      <c r="AM555" s="2"/>
      <c r="AN555"/>
      <c r="AO555"/>
      <c r="AP555" s="394"/>
      <c r="AQ555" s="394"/>
      <c r="AR555" s="175"/>
      <c r="AS555" s="2"/>
      <c r="AT555" s="2"/>
      <c r="AU555"/>
      <c r="AV555" s="2"/>
      <c r="AW555" s="2"/>
      <c r="AX555" s="2"/>
      <c r="AY555" s="2"/>
      <c r="AZ555" s="2"/>
      <c r="BA555" s="2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</row>
    <row r="556" spans="1:99" s="380" customFormat="1" x14ac:dyDescent="0.3">
      <c r="A556"/>
      <c r="B556" s="2"/>
      <c r="C556" s="2"/>
      <c r="D556" s="2"/>
      <c r="E556" s="279"/>
      <c r="F556" s="279"/>
      <c r="G556" s="279"/>
      <c r="H556" s="431"/>
      <c r="L556" s="391"/>
      <c r="R556" s="391"/>
      <c r="T556" s="392"/>
      <c r="U556" s="3"/>
      <c r="V556" s="3"/>
      <c r="W556" s="3"/>
      <c r="X556" s="57"/>
      <c r="Y556" s="1"/>
      <c r="Z556"/>
      <c r="AA556"/>
      <c r="AB556"/>
      <c r="AC556"/>
      <c r="AD556" s="57"/>
      <c r="AE556" s="393"/>
      <c r="AF556" s="393"/>
      <c r="AG556"/>
      <c r="AH556"/>
      <c r="AI556" s="394"/>
      <c r="AJ556" s="394"/>
      <c r="AK556" s="394"/>
      <c r="AL556" s="2"/>
      <c r="AM556" s="2"/>
      <c r="AN556"/>
      <c r="AO556"/>
      <c r="AP556" s="394"/>
      <c r="AQ556" s="394"/>
      <c r="AR556" s="175"/>
      <c r="AS556" s="2"/>
      <c r="AT556" s="2"/>
      <c r="AU556"/>
      <c r="AV556" s="2"/>
      <c r="AW556" s="2"/>
      <c r="AX556" s="2"/>
      <c r="AY556" s="2"/>
      <c r="AZ556" s="2"/>
      <c r="BA556" s="2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</row>
    <row r="557" spans="1:99" s="380" customFormat="1" x14ac:dyDescent="0.3">
      <c r="A557"/>
      <c r="B557" s="2"/>
      <c r="C557" s="2"/>
      <c r="D557" s="2"/>
      <c r="E557" s="279"/>
      <c r="F557" s="279"/>
      <c r="G557" s="279"/>
      <c r="H557" s="431"/>
      <c r="L557" s="391"/>
      <c r="R557" s="391"/>
      <c r="T557" s="392"/>
      <c r="U557" s="3"/>
      <c r="V557" s="3"/>
      <c r="W557" s="3"/>
      <c r="X557" s="57"/>
      <c r="Y557" s="1"/>
      <c r="Z557"/>
      <c r="AA557"/>
      <c r="AB557"/>
      <c r="AC557"/>
      <c r="AD557" s="57"/>
      <c r="AE557" s="393"/>
      <c r="AF557" s="393"/>
      <c r="AG557"/>
      <c r="AH557"/>
      <c r="AI557" s="394"/>
      <c r="AJ557" s="394"/>
      <c r="AK557" s="394"/>
      <c r="AL557" s="2"/>
      <c r="AM557" s="2"/>
      <c r="AN557"/>
      <c r="AO557"/>
      <c r="AP557" s="394"/>
      <c r="AQ557" s="394"/>
      <c r="AR557" s="175"/>
      <c r="AS557" s="2"/>
      <c r="AT557" s="2"/>
      <c r="AU557"/>
      <c r="AV557" s="2"/>
      <c r="AW557" s="2"/>
      <c r="AX557" s="2"/>
      <c r="AY557" s="2"/>
      <c r="AZ557" s="2"/>
      <c r="BA557" s="2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</row>
    <row r="558" spans="1:99" s="380" customFormat="1" x14ac:dyDescent="0.3">
      <c r="A558"/>
      <c r="B558" s="2"/>
      <c r="C558" s="2"/>
      <c r="D558" s="2"/>
      <c r="E558" s="279"/>
      <c r="F558" s="279"/>
      <c r="G558" s="279"/>
      <c r="H558" s="431"/>
      <c r="L558" s="391"/>
      <c r="R558" s="391"/>
      <c r="T558" s="392"/>
      <c r="U558" s="3"/>
      <c r="V558" s="3"/>
      <c r="W558" s="3"/>
      <c r="X558" s="57"/>
      <c r="Y558" s="1"/>
      <c r="Z558"/>
      <c r="AA558"/>
      <c r="AB558"/>
      <c r="AC558"/>
      <c r="AD558" s="57"/>
      <c r="AE558" s="393"/>
      <c r="AF558" s="393"/>
      <c r="AG558"/>
      <c r="AH558"/>
      <c r="AI558" s="394"/>
      <c r="AJ558" s="394"/>
      <c r="AK558" s="394"/>
      <c r="AL558" s="2"/>
      <c r="AM558" s="2"/>
      <c r="AN558"/>
      <c r="AO558"/>
      <c r="AP558" s="394"/>
      <c r="AQ558" s="394"/>
      <c r="AR558" s="175"/>
      <c r="AS558" s="2"/>
      <c r="AT558" s="2"/>
      <c r="AU558"/>
      <c r="AV558" s="2"/>
      <c r="AW558" s="2"/>
      <c r="AX558" s="2"/>
      <c r="AY558" s="2"/>
      <c r="AZ558" s="2"/>
      <c r="BA558" s="2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</row>
    <row r="559" spans="1:99" s="380" customFormat="1" x14ac:dyDescent="0.3">
      <c r="A559"/>
      <c r="B559" s="2"/>
      <c r="C559" s="2"/>
      <c r="D559" s="2"/>
      <c r="E559" s="279"/>
      <c r="F559" s="279"/>
      <c r="G559" s="279"/>
      <c r="H559" s="431"/>
      <c r="L559" s="391"/>
      <c r="R559" s="391"/>
      <c r="T559" s="392"/>
      <c r="U559" s="3"/>
      <c r="V559" s="3"/>
      <c r="W559" s="3"/>
      <c r="X559" s="57"/>
      <c r="Y559" s="1"/>
      <c r="Z559"/>
      <c r="AA559"/>
      <c r="AB559"/>
      <c r="AC559"/>
      <c r="AD559" s="57"/>
      <c r="AE559" s="393"/>
      <c r="AF559" s="393"/>
      <c r="AG559"/>
      <c r="AH559"/>
      <c r="AI559" s="394"/>
      <c r="AJ559" s="394"/>
      <c r="AK559" s="394"/>
      <c r="AL559" s="2"/>
      <c r="AM559" s="2"/>
      <c r="AN559"/>
      <c r="AO559"/>
      <c r="AP559" s="394"/>
      <c r="AQ559" s="394"/>
      <c r="AR559" s="175"/>
      <c r="AS559" s="2"/>
      <c r="AT559" s="2"/>
      <c r="AU559"/>
      <c r="AV559" s="2"/>
      <c r="AW559" s="2"/>
      <c r="AX559" s="2"/>
      <c r="AY559" s="2"/>
      <c r="AZ559" s="2"/>
      <c r="BA559" s="2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</row>
    <row r="560" spans="1:99" s="380" customFormat="1" x14ac:dyDescent="0.3">
      <c r="A560"/>
      <c r="B560" s="2"/>
      <c r="C560" s="2"/>
      <c r="D560" s="2"/>
      <c r="E560" s="279"/>
      <c r="F560" s="279"/>
      <c r="G560" s="279"/>
      <c r="H560" s="431"/>
      <c r="L560" s="391"/>
      <c r="R560" s="391"/>
      <c r="T560" s="392"/>
      <c r="U560" s="3"/>
      <c r="V560" s="3"/>
      <c r="W560" s="3"/>
      <c r="X560" s="57"/>
      <c r="Y560" s="1"/>
      <c r="Z560"/>
      <c r="AA560"/>
      <c r="AB560"/>
      <c r="AC560"/>
      <c r="AD560" s="57"/>
      <c r="AE560" s="393"/>
      <c r="AF560" s="393"/>
      <c r="AG560"/>
      <c r="AH560"/>
      <c r="AI560" s="394"/>
      <c r="AJ560" s="394"/>
      <c r="AK560" s="394"/>
      <c r="AL560" s="2"/>
      <c r="AM560" s="2"/>
      <c r="AN560"/>
      <c r="AO560"/>
      <c r="AP560" s="394"/>
      <c r="AQ560" s="394"/>
      <c r="AR560" s="175"/>
      <c r="AS560" s="2"/>
      <c r="AT560" s="2"/>
      <c r="AU560"/>
      <c r="AV560" s="2"/>
      <c r="AW560" s="2"/>
      <c r="AX560" s="2"/>
      <c r="AY560" s="2"/>
      <c r="AZ560" s="2"/>
      <c r="BA560" s="2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</row>
    <row r="561" spans="1:99" s="380" customFormat="1" x14ac:dyDescent="0.3">
      <c r="A561"/>
      <c r="B561" s="2"/>
      <c r="C561" s="2"/>
      <c r="D561" s="2"/>
      <c r="E561" s="279"/>
      <c r="F561" s="279"/>
      <c r="G561" s="279"/>
      <c r="H561" s="431"/>
      <c r="L561" s="391"/>
      <c r="R561" s="391"/>
      <c r="T561" s="392"/>
      <c r="U561" s="3"/>
      <c r="V561" s="3"/>
      <c r="W561" s="3"/>
      <c r="X561" s="57"/>
      <c r="Y561" s="1"/>
      <c r="Z561"/>
      <c r="AA561"/>
      <c r="AB561"/>
      <c r="AC561"/>
      <c r="AD561" s="57"/>
      <c r="AE561" s="393"/>
      <c r="AF561" s="393"/>
      <c r="AG561"/>
      <c r="AH561"/>
      <c r="AI561" s="394"/>
      <c r="AJ561" s="394"/>
      <c r="AK561" s="394"/>
      <c r="AL561" s="2"/>
      <c r="AM561" s="2"/>
      <c r="AN561"/>
      <c r="AO561"/>
      <c r="AP561" s="394"/>
      <c r="AQ561" s="394"/>
      <c r="AR561" s="175"/>
      <c r="AS561" s="2"/>
      <c r="AT561" s="2"/>
      <c r="AU561"/>
      <c r="AV561" s="2"/>
      <c r="AW561" s="2"/>
      <c r="AX561" s="2"/>
      <c r="AY561" s="2"/>
      <c r="AZ561" s="2"/>
      <c r="BA561" s="2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</row>
    <row r="562" spans="1:99" s="380" customFormat="1" x14ac:dyDescent="0.3">
      <c r="A562"/>
      <c r="B562" s="2"/>
      <c r="C562" s="2"/>
      <c r="D562" s="2"/>
      <c r="E562" s="279"/>
      <c r="F562" s="279"/>
      <c r="G562" s="279"/>
      <c r="H562" s="432"/>
      <c r="L562" s="391"/>
      <c r="R562" s="391"/>
      <c r="T562" s="392"/>
      <c r="U562" s="3"/>
      <c r="V562" s="3"/>
      <c r="W562" s="3"/>
      <c r="X562" s="57"/>
      <c r="Y562" s="1"/>
      <c r="Z562"/>
      <c r="AA562"/>
      <c r="AB562"/>
      <c r="AC562"/>
      <c r="AD562" s="57"/>
      <c r="AE562" s="393"/>
      <c r="AF562" s="393"/>
      <c r="AG562"/>
      <c r="AH562"/>
      <c r="AI562" s="394"/>
      <c r="AJ562" s="394"/>
      <c r="AK562" s="394"/>
      <c r="AL562" s="2"/>
      <c r="AM562" s="2"/>
      <c r="AN562"/>
      <c r="AO562"/>
      <c r="AP562" s="394"/>
      <c r="AQ562" s="394"/>
      <c r="AR562" s="175"/>
      <c r="AS562" s="2"/>
      <c r="AT562" s="2"/>
      <c r="AU562"/>
      <c r="AV562" s="2"/>
      <c r="AW562" s="2"/>
      <c r="AX562" s="2"/>
      <c r="AY562" s="2"/>
      <c r="AZ562" s="2"/>
      <c r="BA562" s="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</row>
    <row r="563" spans="1:99" s="380" customFormat="1" x14ac:dyDescent="0.3">
      <c r="A563"/>
      <c r="B563" s="2"/>
      <c r="C563" s="2"/>
      <c r="D563" s="2"/>
      <c r="E563" s="279"/>
      <c r="F563" s="279"/>
      <c r="G563" s="279"/>
      <c r="H563" s="432"/>
      <c r="L563" s="391"/>
      <c r="R563" s="391"/>
      <c r="T563" s="392"/>
      <c r="U563" s="3"/>
      <c r="V563" s="3"/>
      <c r="W563" s="3"/>
      <c r="X563" s="57"/>
      <c r="Y563" s="1"/>
      <c r="Z563"/>
      <c r="AA563"/>
      <c r="AB563"/>
      <c r="AC563"/>
      <c r="AD563" s="57"/>
      <c r="AE563" s="393"/>
      <c r="AF563" s="393"/>
      <c r="AG563"/>
      <c r="AH563"/>
      <c r="AI563" s="394"/>
      <c r="AJ563" s="394"/>
      <c r="AK563" s="394"/>
      <c r="AL563" s="2"/>
      <c r="AM563" s="2"/>
      <c r="AN563"/>
      <c r="AO563"/>
      <c r="AP563" s="394"/>
      <c r="AQ563" s="394"/>
      <c r="AR563" s="175"/>
      <c r="AS563" s="2"/>
      <c r="AT563" s="2"/>
      <c r="AU563"/>
      <c r="AV563" s="2"/>
      <c r="AW563" s="2"/>
      <c r="AX563" s="2"/>
      <c r="AY563" s="2"/>
      <c r="AZ563" s="2"/>
      <c r="BA563" s="2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</row>
    <row r="564" spans="1:99" s="380" customFormat="1" x14ac:dyDescent="0.3">
      <c r="A564"/>
      <c r="B564" s="2"/>
      <c r="C564" s="2"/>
      <c r="D564" s="2"/>
      <c r="E564" s="279"/>
      <c r="F564" s="279"/>
      <c r="G564" s="279"/>
      <c r="H564" s="432"/>
      <c r="L564" s="391"/>
      <c r="R564" s="391"/>
      <c r="T564" s="392"/>
      <c r="U564" s="3"/>
      <c r="V564" s="3"/>
      <c r="W564" s="3"/>
      <c r="X564" s="57"/>
      <c r="Y564" s="1"/>
      <c r="Z564"/>
      <c r="AA564"/>
      <c r="AB564"/>
      <c r="AC564"/>
      <c r="AD564" s="57"/>
      <c r="AE564" s="393"/>
      <c r="AF564" s="393"/>
      <c r="AG564"/>
      <c r="AH564"/>
      <c r="AI564" s="394"/>
      <c r="AJ564" s="394"/>
      <c r="AK564" s="394"/>
      <c r="AL564" s="2"/>
      <c r="AM564" s="2"/>
      <c r="AN564"/>
      <c r="AO564"/>
      <c r="AP564" s="394"/>
      <c r="AQ564" s="394"/>
      <c r="AR564" s="175"/>
      <c r="AS564" s="2"/>
      <c r="AT564" s="2"/>
      <c r="AU564"/>
      <c r="AV564" s="2"/>
      <c r="AW564" s="2"/>
      <c r="AX564" s="2"/>
      <c r="AY564" s="2"/>
      <c r="AZ564" s="2"/>
      <c r="BA564" s="2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</row>
    <row r="565" spans="1:99" s="380" customFormat="1" x14ac:dyDescent="0.3">
      <c r="A565"/>
      <c r="B565" s="2"/>
      <c r="C565" s="2"/>
      <c r="D565" s="2"/>
      <c r="E565" s="279"/>
      <c r="F565" s="279"/>
      <c r="G565" s="279"/>
      <c r="H565" s="432"/>
      <c r="L565" s="391"/>
      <c r="R565" s="391"/>
      <c r="T565" s="392"/>
      <c r="U565" s="3"/>
      <c r="V565" s="3"/>
      <c r="W565" s="3"/>
      <c r="X565" s="57"/>
      <c r="Y565" s="1"/>
      <c r="Z565"/>
      <c r="AA565"/>
      <c r="AB565"/>
      <c r="AC565"/>
      <c r="AD565" s="57"/>
      <c r="AE565" s="393"/>
      <c r="AF565" s="393"/>
      <c r="AG565"/>
      <c r="AH565"/>
      <c r="AI565" s="394"/>
      <c r="AJ565" s="394"/>
      <c r="AK565" s="394"/>
      <c r="AL565" s="2"/>
      <c r="AM565" s="2"/>
      <c r="AN565"/>
      <c r="AO565"/>
      <c r="AP565" s="394"/>
      <c r="AQ565" s="394"/>
      <c r="AR565" s="175"/>
      <c r="AS565" s="2"/>
      <c r="AT565" s="2"/>
      <c r="AU565"/>
      <c r="AV565" s="2"/>
      <c r="AW565" s="2"/>
      <c r="AX565" s="2"/>
      <c r="AY565" s="2"/>
      <c r="AZ565" s="2"/>
      <c r="BA565" s="2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</row>
    <row r="566" spans="1:99" s="380" customFormat="1" x14ac:dyDescent="0.3">
      <c r="A566"/>
      <c r="B566" s="2"/>
      <c r="C566" s="2"/>
      <c r="D566" s="2"/>
      <c r="E566" s="279"/>
      <c r="F566" s="279"/>
      <c r="G566" s="279"/>
      <c r="H566" s="432"/>
      <c r="L566" s="391"/>
      <c r="R566" s="391"/>
      <c r="T566" s="392"/>
      <c r="U566" s="3"/>
      <c r="V566" s="3"/>
      <c r="W566" s="3"/>
      <c r="X566" s="57"/>
      <c r="Y566" s="1"/>
      <c r="Z566"/>
      <c r="AA566"/>
      <c r="AB566"/>
      <c r="AC566"/>
      <c r="AD566" s="57"/>
      <c r="AE566" s="393"/>
      <c r="AF566" s="393"/>
      <c r="AG566"/>
      <c r="AH566"/>
      <c r="AI566" s="394"/>
      <c r="AJ566" s="394"/>
      <c r="AK566" s="394"/>
      <c r="AL566" s="2"/>
      <c r="AM566" s="2"/>
      <c r="AN566"/>
      <c r="AO566"/>
      <c r="AP566" s="394"/>
      <c r="AQ566" s="394"/>
      <c r="AR566" s="175"/>
      <c r="AS566" s="2"/>
      <c r="AT566" s="2"/>
      <c r="AU566"/>
      <c r="AV566" s="2"/>
      <c r="AW566" s="2"/>
      <c r="AX566" s="2"/>
      <c r="AY566" s="2"/>
      <c r="AZ566" s="2"/>
      <c r="BA566" s="2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</row>
    <row r="567" spans="1:99" s="380" customFormat="1" x14ac:dyDescent="0.3">
      <c r="A567"/>
      <c r="B567" s="2"/>
      <c r="C567" s="2"/>
      <c r="D567" s="2"/>
      <c r="E567" s="279"/>
      <c r="F567" s="279"/>
      <c r="G567" s="279"/>
      <c r="H567" s="432"/>
      <c r="L567" s="391"/>
      <c r="R567" s="391"/>
      <c r="T567" s="392"/>
      <c r="U567" s="3"/>
      <c r="V567" s="3"/>
      <c r="W567" s="3"/>
      <c r="X567" s="57"/>
      <c r="Y567" s="1"/>
      <c r="Z567"/>
      <c r="AA567"/>
      <c r="AB567"/>
      <c r="AC567"/>
      <c r="AD567" s="57"/>
      <c r="AE567" s="393"/>
      <c r="AF567" s="393"/>
      <c r="AG567"/>
      <c r="AH567"/>
      <c r="AI567" s="394"/>
      <c r="AJ567" s="394"/>
      <c r="AK567" s="394"/>
      <c r="AL567" s="2"/>
      <c r="AM567" s="2"/>
      <c r="AN567"/>
      <c r="AO567"/>
      <c r="AP567" s="394"/>
      <c r="AQ567" s="394"/>
      <c r="AR567" s="175"/>
      <c r="AS567" s="2"/>
      <c r="AT567" s="2"/>
      <c r="AU567"/>
      <c r="AV567" s="2"/>
      <c r="AW567" s="2"/>
      <c r="AX567" s="2"/>
      <c r="AY567" s="2"/>
      <c r="AZ567" s="2"/>
      <c r="BA567" s="2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</row>
    <row r="568" spans="1:99" s="380" customFormat="1" x14ac:dyDescent="0.3">
      <c r="A568"/>
      <c r="B568" s="2"/>
      <c r="C568" s="2"/>
      <c r="D568" s="2"/>
      <c r="E568" s="279"/>
      <c r="F568" s="279"/>
      <c r="G568" s="279"/>
      <c r="H568" s="432"/>
      <c r="L568" s="391"/>
      <c r="R568" s="391"/>
      <c r="T568" s="392"/>
      <c r="U568" s="3"/>
      <c r="V568" s="3"/>
      <c r="W568" s="3"/>
      <c r="X568" s="57"/>
      <c r="Y568" s="1"/>
      <c r="Z568"/>
      <c r="AA568"/>
      <c r="AB568"/>
      <c r="AC568"/>
      <c r="AD568" s="57"/>
      <c r="AE568" s="393"/>
      <c r="AF568" s="393"/>
      <c r="AG568"/>
      <c r="AH568"/>
      <c r="AI568" s="394"/>
      <c r="AJ568" s="394"/>
      <c r="AK568" s="394"/>
      <c r="AL568" s="2"/>
      <c r="AM568" s="2"/>
      <c r="AN568"/>
      <c r="AO568"/>
      <c r="AP568" s="394"/>
      <c r="AQ568" s="394"/>
      <c r="AR568" s="175"/>
      <c r="AS568" s="2"/>
      <c r="AT568" s="2"/>
      <c r="AU568"/>
      <c r="AV568" s="2"/>
      <c r="AW568" s="2"/>
      <c r="AX568" s="2"/>
      <c r="AY568" s="2"/>
      <c r="AZ568" s="2"/>
      <c r="BA568" s="2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</row>
    <row r="569" spans="1:99" s="380" customFormat="1" x14ac:dyDescent="0.3">
      <c r="A569"/>
      <c r="B569" s="2"/>
      <c r="C569" s="2"/>
      <c r="D569" s="2"/>
      <c r="E569" s="279"/>
      <c r="F569" s="279"/>
      <c r="G569" s="279"/>
      <c r="H569" s="432"/>
      <c r="L569" s="391"/>
      <c r="R569" s="391"/>
      <c r="T569" s="392"/>
      <c r="U569" s="3"/>
      <c r="V569" s="3"/>
      <c r="W569" s="3"/>
      <c r="X569" s="57"/>
      <c r="Y569" s="1"/>
      <c r="Z569"/>
      <c r="AA569"/>
      <c r="AB569"/>
      <c r="AC569"/>
      <c r="AD569" s="57"/>
      <c r="AE569" s="393"/>
      <c r="AF569" s="393"/>
      <c r="AG569"/>
      <c r="AH569"/>
      <c r="AI569" s="394"/>
      <c r="AJ569" s="394"/>
      <c r="AK569" s="394"/>
      <c r="AL569" s="2"/>
      <c r="AM569" s="2"/>
      <c r="AN569"/>
      <c r="AO569"/>
      <c r="AP569" s="394"/>
      <c r="AQ569" s="394"/>
      <c r="AR569" s="175"/>
      <c r="AS569" s="2"/>
      <c r="AT569" s="2"/>
      <c r="AU569"/>
      <c r="AV569" s="2"/>
      <c r="AW569" s="2"/>
      <c r="AX569" s="2"/>
      <c r="AY569" s="2"/>
      <c r="AZ569" s="2"/>
      <c r="BA569" s="2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</row>
    <row r="570" spans="1:99" s="380" customFormat="1" x14ac:dyDescent="0.3">
      <c r="A570"/>
      <c r="B570" s="2"/>
      <c r="C570" s="2"/>
      <c r="D570" s="2"/>
      <c r="E570" s="279"/>
      <c r="F570" s="279"/>
      <c r="G570" s="279"/>
      <c r="H570" s="432"/>
      <c r="L570" s="391"/>
      <c r="R570" s="391"/>
      <c r="T570" s="392"/>
      <c r="U570" s="3"/>
      <c r="V570" s="3"/>
      <c r="W570" s="3"/>
      <c r="X570" s="57"/>
      <c r="Y570" s="1"/>
      <c r="Z570"/>
      <c r="AA570"/>
      <c r="AB570"/>
      <c r="AC570"/>
      <c r="AD570" s="57"/>
      <c r="AE570" s="393"/>
      <c r="AF570" s="393"/>
      <c r="AG570"/>
      <c r="AH570"/>
      <c r="AI570" s="394"/>
      <c r="AJ570" s="394"/>
      <c r="AK570" s="394"/>
      <c r="AL570" s="2"/>
      <c r="AM570" s="2"/>
      <c r="AN570"/>
      <c r="AO570"/>
      <c r="AP570" s="394"/>
      <c r="AQ570" s="394"/>
      <c r="AR570" s="175"/>
      <c r="AS570" s="2"/>
      <c r="AT570" s="2"/>
      <c r="AU570"/>
      <c r="AV570" s="2"/>
      <c r="AW570" s="2"/>
      <c r="AX570" s="2"/>
      <c r="AY570" s="2"/>
      <c r="AZ570" s="2"/>
      <c r="BA570" s="2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</row>
    <row r="571" spans="1:99" s="380" customFormat="1" x14ac:dyDescent="0.3">
      <c r="A571"/>
      <c r="B571" s="2"/>
      <c r="C571" s="2"/>
      <c r="D571" s="2"/>
      <c r="E571" s="279"/>
      <c r="F571" s="279"/>
      <c r="G571" s="279"/>
      <c r="H571" s="432"/>
      <c r="L571" s="391"/>
      <c r="R571" s="391"/>
      <c r="T571" s="392"/>
      <c r="U571" s="3"/>
      <c r="V571" s="3"/>
      <c r="W571" s="3"/>
      <c r="X571" s="57"/>
      <c r="Y571" s="1"/>
      <c r="Z571"/>
      <c r="AA571"/>
      <c r="AB571"/>
      <c r="AC571"/>
      <c r="AD571" s="57"/>
      <c r="AE571" s="393"/>
      <c r="AF571" s="393"/>
      <c r="AG571"/>
      <c r="AH571"/>
      <c r="AI571" s="394"/>
      <c r="AJ571" s="394"/>
      <c r="AK571" s="394"/>
      <c r="AL571" s="2"/>
      <c r="AM571" s="2"/>
      <c r="AN571"/>
      <c r="AO571"/>
      <c r="AP571" s="394"/>
      <c r="AQ571" s="394"/>
      <c r="AR571" s="175"/>
      <c r="AS571" s="2"/>
      <c r="AT571" s="2"/>
      <c r="AU571"/>
      <c r="AV571" s="2"/>
      <c r="AW571" s="2"/>
      <c r="AX571" s="2"/>
      <c r="AY571" s="2"/>
      <c r="AZ571" s="2"/>
      <c r="BA571" s="2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</row>
    <row r="572" spans="1:99" s="380" customFormat="1" x14ac:dyDescent="0.3">
      <c r="A572"/>
      <c r="B572" s="2"/>
      <c r="C572" s="2"/>
      <c r="D572" s="2"/>
      <c r="E572" s="279"/>
      <c r="F572" s="279"/>
      <c r="G572" s="279"/>
      <c r="H572" s="432"/>
      <c r="L572" s="391"/>
      <c r="R572" s="391"/>
      <c r="T572" s="392"/>
      <c r="U572" s="3"/>
      <c r="V572" s="3"/>
      <c r="W572" s="3"/>
      <c r="X572" s="57"/>
      <c r="Y572" s="1"/>
      <c r="Z572"/>
      <c r="AA572"/>
      <c r="AB572"/>
      <c r="AC572"/>
      <c r="AD572" s="57"/>
      <c r="AE572" s="393"/>
      <c r="AF572" s="393"/>
      <c r="AG572"/>
      <c r="AH572"/>
      <c r="AI572" s="394"/>
      <c r="AJ572" s="394"/>
      <c r="AK572" s="394"/>
      <c r="AL572" s="2"/>
      <c r="AM572" s="2"/>
      <c r="AN572"/>
      <c r="AO572"/>
      <c r="AP572" s="394"/>
      <c r="AQ572" s="394"/>
      <c r="AR572" s="175"/>
      <c r="AS572" s="2"/>
      <c r="AT572" s="2"/>
      <c r="AU572"/>
      <c r="AV572" s="2"/>
      <c r="AW572" s="2"/>
      <c r="AX572" s="2"/>
      <c r="AY572" s="2"/>
      <c r="AZ572" s="2"/>
      <c r="BA572" s="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</row>
    <row r="573" spans="1:99" s="380" customFormat="1" x14ac:dyDescent="0.3">
      <c r="A573"/>
      <c r="B573" s="2"/>
      <c r="C573" s="2"/>
      <c r="D573" s="2"/>
      <c r="E573" s="279"/>
      <c r="F573" s="279"/>
      <c r="G573" s="279"/>
      <c r="H573" s="432"/>
      <c r="L573" s="391"/>
      <c r="R573" s="391"/>
      <c r="T573" s="392"/>
      <c r="U573" s="3"/>
      <c r="V573" s="3"/>
      <c r="W573" s="3"/>
      <c r="X573" s="57"/>
      <c r="Y573" s="1"/>
      <c r="Z573"/>
      <c r="AA573"/>
      <c r="AB573"/>
      <c r="AC573"/>
      <c r="AD573" s="57"/>
      <c r="AE573" s="393"/>
      <c r="AF573" s="393"/>
      <c r="AG573"/>
      <c r="AH573"/>
      <c r="AI573" s="394"/>
      <c r="AJ573" s="394"/>
      <c r="AK573" s="394"/>
      <c r="AL573" s="2"/>
      <c r="AM573" s="2"/>
      <c r="AN573"/>
      <c r="AO573"/>
      <c r="AP573" s="394"/>
      <c r="AQ573" s="394"/>
      <c r="AR573" s="175"/>
      <c r="AS573" s="2"/>
      <c r="AT573" s="2"/>
      <c r="AU573"/>
      <c r="AV573" s="2"/>
      <c r="AW573" s="2"/>
      <c r="AX573" s="2"/>
      <c r="AY573" s="2"/>
      <c r="AZ573" s="2"/>
      <c r="BA573" s="2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</row>
    <row r="574" spans="1:99" s="380" customFormat="1" x14ac:dyDescent="0.3">
      <c r="A574"/>
      <c r="B574" s="2"/>
      <c r="C574" s="2"/>
      <c r="D574" s="2"/>
      <c r="E574" s="279"/>
      <c r="F574" s="279"/>
      <c r="G574" s="279"/>
      <c r="H574" s="432"/>
      <c r="L574" s="391"/>
      <c r="R574" s="391"/>
      <c r="T574" s="392"/>
      <c r="U574" s="3"/>
      <c r="V574" s="3"/>
      <c r="W574" s="3"/>
      <c r="X574" s="57"/>
      <c r="Y574" s="1"/>
      <c r="Z574"/>
      <c r="AA574"/>
      <c r="AB574"/>
      <c r="AC574"/>
      <c r="AD574" s="57"/>
      <c r="AE574" s="393"/>
      <c r="AF574" s="393"/>
      <c r="AG574"/>
      <c r="AH574"/>
      <c r="AI574" s="394"/>
      <c r="AJ574" s="394"/>
      <c r="AK574" s="394"/>
      <c r="AL574" s="2"/>
      <c r="AM574" s="2"/>
      <c r="AN574"/>
      <c r="AO574"/>
      <c r="AP574" s="394"/>
      <c r="AQ574" s="394"/>
      <c r="AR574" s="175"/>
      <c r="AS574" s="2"/>
      <c r="AT574" s="2"/>
      <c r="AU574"/>
      <c r="AV574" s="2"/>
      <c r="AW574" s="2"/>
      <c r="AX574" s="2"/>
      <c r="AY574" s="2"/>
      <c r="AZ574" s="2"/>
      <c r="BA574" s="2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</row>
    <row r="575" spans="1:99" s="380" customFormat="1" x14ac:dyDescent="0.3">
      <c r="A575"/>
      <c r="B575" s="2"/>
      <c r="C575" s="2"/>
      <c r="D575" s="2"/>
      <c r="E575" s="279"/>
      <c r="F575" s="279"/>
      <c r="G575" s="279"/>
      <c r="H575" s="432"/>
      <c r="L575" s="391"/>
      <c r="R575" s="391"/>
      <c r="T575" s="392"/>
      <c r="U575" s="3"/>
      <c r="V575" s="3"/>
      <c r="W575" s="3"/>
      <c r="X575" s="57"/>
      <c r="Y575" s="1"/>
      <c r="Z575"/>
      <c r="AA575"/>
      <c r="AB575"/>
      <c r="AC575"/>
      <c r="AD575" s="57"/>
      <c r="AE575" s="393"/>
      <c r="AF575" s="393"/>
      <c r="AG575"/>
      <c r="AH575"/>
      <c r="AI575" s="394"/>
      <c r="AJ575" s="394"/>
      <c r="AK575" s="394"/>
      <c r="AL575" s="2"/>
      <c r="AM575" s="2"/>
      <c r="AN575"/>
      <c r="AO575"/>
      <c r="AP575" s="394"/>
      <c r="AQ575" s="394"/>
      <c r="AR575" s="175"/>
      <c r="AS575" s="2"/>
      <c r="AT575" s="2"/>
      <c r="AU575"/>
      <c r="AV575" s="2"/>
      <c r="AW575" s="2"/>
      <c r="AX575" s="2"/>
      <c r="AY575" s="2"/>
      <c r="AZ575" s="2"/>
      <c r="BA575" s="2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</row>
    <row r="576" spans="1:99" s="380" customFormat="1" x14ac:dyDescent="0.3">
      <c r="A576"/>
      <c r="B576" s="2"/>
      <c r="C576" s="2"/>
      <c r="D576" s="2"/>
      <c r="E576" s="279"/>
      <c r="F576" s="279"/>
      <c r="G576" s="279"/>
      <c r="H576" s="432"/>
      <c r="L576" s="391"/>
      <c r="R576" s="391"/>
      <c r="T576" s="392"/>
      <c r="U576" s="3"/>
      <c r="V576" s="3"/>
      <c r="W576" s="3"/>
      <c r="X576" s="57"/>
      <c r="Y576" s="1"/>
      <c r="Z576"/>
      <c r="AA576"/>
      <c r="AB576"/>
      <c r="AC576"/>
      <c r="AD576" s="57"/>
      <c r="AE576" s="393"/>
      <c r="AF576" s="393"/>
      <c r="AG576"/>
      <c r="AH576"/>
      <c r="AI576" s="394"/>
      <c r="AJ576" s="394"/>
      <c r="AK576" s="394"/>
      <c r="AL576" s="2"/>
      <c r="AM576" s="2"/>
      <c r="AN576"/>
      <c r="AO576"/>
      <c r="AP576" s="394"/>
      <c r="AQ576" s="394"/>
      <c r="AR576" s="175"/>
      <c r="AS576" s="2"/>
      <c r="AT576" s="2"/>
      <c r="AU576"/>
      <c r="AV576" s="2"/>
      <c r="AW576" s="2"/>
      <c r="AX576" s="2"/>
      <c r="AY576" s="2"/>
      <c r="AZ576" s="2"/>
      <c r="BA576" s="2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</row>
    <row r="577" spans="1:99" s="380" customFormat="1" x14ac:dyDescent="0.3">
      <c r="A577"/>
      <c r="B577" s="2"/>
      <c r="C577" s="2"/>
      <c r="D577" s="2"/>
      <c r="E577" s="279"/>
      <c r="F577" s="279"/>
      <c r="G577" s="279"/>
      <c r="H577" s="432"/>
      <c r="L577" s="391"/>
      <c r="R577" s="391"/>
      <c r="T577" s="392"/>
      <c r="U577" s="3"/>
      <c r="V577" s="3"/>
      <c r="W577" s="3"/>
      <c r="X577" s="57"/>
      <c r="Y577" s="1"/>
      <c r="Z577"/>
      <c r="AA577"/>
      <c r="AB577"/>
      <c r="AC577"/>
      <c r="AD577" s="57"/>
      <c r="AE577" s="393"/>
      <c r="AF577" s="393"/>
      <c r="AG577"/>
      <c r="AH577"/>
      <c r="AI577" s="394"/>
      <c r="AJ577" s="394"/>
      <c r="AK577" s="394"/>
      <c r="AL577" s="2"/>
      <c r="AM577" s="2"/>
      <c r="AN577"/>
      <c r="AO577"/>
      <c r="AP577" s="394"/>
      <c r="AQ577" s="394"/>
      <c r="AR577" s="175"/>
      <c r="AS577" s="2"/>
      <c r="AT577" s="2"/>
      <c r="AU577"/>
      <c r="AV577" s="2"/>
      <c r="AW577" s="2"/>
      <c r="AX577" s="2"/>
      <c r="AY577" s="2"/>
      <c r="AZ577" s="2"/>
      <c r="BA577" s="2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</row>
    <row r="578" spans="1:99" s="380" customFormat="1" x14ac:dyDescent="0.3">
      <c r="A578"/>
      <c r="B578" s="2"/>
      <c r="C578" s="2"/>
      <c r="D578" s="2"/>
      <c r="E578" s="279"/>
      <c r="F578" s="279"/>
      <c r="G578" s="279"/>
      <c r="H578" s="432"/>
      <c r="L578" s="391"/>
      <c r="R578" s="391"/>
      <c r="T578" s="392"/>
      <c r="U578" s="3"/>
      <c r="V578" s="3"/>
      <c r="W578" s="3"/>
      <c r="X578" s="57"/>
      <c r="Y578" s="1"/>
      <c r="Z578"/>
      <c r="AA578"/>
      <c r="AB578"/>
      <c r="AC578"/>
      <c r="AD578" s="57"/>
      <c r="AE578" s="393"/>
      <c r="AF578" s="393"/>
      <c r="AG578"/>
      <c r="AH578"/>
      <c r="AI578" s="394"/>
      <c r="AJ578" s="394"/>
      <c r="AK578" s="394"/>
      <c r="AL578" s="2"/>
      <c r="AM578" s="2"/>
      <c r="AN578"/>
      <c r="AO578"/>
      <c r="AP578" s="394"/>
      <c r="AQ578" s="394"/>
      <c r="AR578" s="175"/>
      <c r="AS578" s="2"/>
      <c r="AT578" s="2"/>
      <c r="AU578"/>
      <c r="AV578" s="2"/>
      <c r="AW578" s="2"/>
      <c r="AX578" s="2"/>
      <c r="AY578" s="2"/>
      <c r="AZ578" s="2"/>
      <c r="BA578" s="2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</row>
    <row r="579" spans="1:99" s="380" customFormat="1" x14ac:dyDescent="0.3">
      <c r="A579"/>
      <c r="B579" s="2"/>
      <c r="C579" s="2"/>
      <c r="D579" s="2"/>
      <c r="E579" s="279"/>
      <c r="F579" s="279"/>
      <c r="G579" s="279"/>
      <c r="H579" s="432"/>
      <c r="L579" s="391"/>
      <c r="R579" s="391"/>
      <c r="T579" s="392"/>
      <c r="U579" s="3"/>
      <c r="V579" s="3"/>
      <c r="W579" s="3"/>
      <c r="X579" s="57"/>
      <c r="Y579" s="1"/>
      <c r="Z579"/>
      <c r="AA579"/>
      <c r="AB579"/>
      <c r="AC579"/>
      <c r="AD579" s="57"/>
      <c r="AE579" s="393"/>
      <c r="AF579" s="393"/>
      <c r="AG579"/>
      <c r="AH579"/>
      <c r="AI579" s="394"/>
      <c r="AJ579" s="394"/>
      <c r="AK579" s="394"/>
      <c r="AL579" s="2"/>
      <c r="AM579" s="2"/>
      <c r="AN579"/>
      <c r="AO579"/>
      <c r="AP579" s="394"/>
      <c r="AQ579" s="394"/>
      <c r="AR579" s="175"/>
      <c r="AS579" s="2"/>
      <c r="AT579" s="2"/>
      <c r="AU579"/>
      <c r="AV579" s="2"/>
      <c r="AW579" s="2"/>
      <c r="AX579" s="2"/>
      <c r="AY579" s="2"/>
      <c r="AZ579" s="2"/>
      <c r="BA579" s="2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</row>
    <row r="580" spans="1:99" s="380" customFormat="1" x14ac:dyDescent="0.3">
      <c r="A580"/>
      <c r="B580" s="2"/>
      <c r="C580" s="2"/>
      <c r="D580" s="2"/>
      <c r="E580" s="279"/>
      <c r="F580" s="279"/>
      <c r="G580" s="279"/>
      <c r="H580" s="432"/>
      <c r="L580" s="391"/>
      <c r="R580" s="391"/>
      <c r="T580" s="392"/>
      <c r="U580" s="3"/>
      <c r="V580" s="3"/>
      <c r="W580" s="3"/>
      <c r="X580" s="57"/>
      <c r="Y580" s="1"/>
      <c r="Z580"/>
      <c r="AA580"/>
      <c r="AB580"/>
      <c r="AC580"/>
      <c r="AD580" s="57"/>
      <c r="AE580" s="393"/>
      <c r="AF580" s="393"/>
      <c r="AG580"/>
      <c r="AH580"/>
      <c r="AI580" s="394"/>
      <c r="AJ580" s="394"/>
      <c r="AK580" s="394"/>
      <c r="AL580" s="2"/>
      <c r="AM580" s="2"/>
      <c r="AN580"/>
      <c r="AO580"/>
      <c r="AP580" s="394"/>
      <c r="AQ580" s="394"/>
      <c r="AR580" s="175"/>
      <c r="AS580" s="2"/>
      <c r="AT580" s="2"/>
      <c r="AU580"/>
      <c r="AV580" s="2"/>
      <c r="AW580" s="2"/>
      <c r="AX580" s="2"/>
      <c r="AY580" s="2"/>
      <c r="AZ580" s="2"/>
      <c r="BA580" s="2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</row>
    <row r="581" spans="1:99" s="380" customFormat="1" x14ac:dyDescent="0.3">
      <c r="A581"/>
      <c r="B581" s="2"/>
      <c r="C581" s="2"/>
      <c r="D581" s="2"/>
      <c r="E581" s="279"/>
      <c r="F581" s="279"/>
      <c r="G581" s="279"/>
      <c r="H581" s="432"/>
      <c r="L581" s="391"/>
      <c r="R581" s="391"/>
      <c r="T581" s="392"/>
      <c r="U581" s="3"/>
      <c r="V581" s="3"/>
      <c r="W581" s="3"/>
      <c r="X581" s="57"/>
      <c r="Y581" s="1"/>
      <c r="Z581"/>
      <c r="AA581"/>
      <c r="AB581"/>
      <c r="AC581"/>
      <c r="AD581" s="57"/>
      <c r="AE581" s="393"/>
      <c r="AF581" s="393"/>
      <c r="AG581"/>
      <c r="AH581"/>
      <c r="AI581" s="394"/>
      <c r="AJ581" s="394"/>
      <c r="AK581" s="394"/>
      <c r="AL581" s="2"/>
      <c r="AM581" s="2"/>
      <c r="AN581"/>
      <c r="AO581"/>
      <c r="AP581" s="394"/>
      <c r="AQ581" s="394"/>
      <c r="AR581" s="175"/>
      <c r="AS581" s="2"/>
      <c r="AT581" s="2"/>
      <c r="AU581"/>
      <c r="AV581" s="2"/>
      <c r="AW581" s="2"/>
      <c r="AX581" s="2"/>
      <c r="AY581" s="2"/>
      <c r="AZ581" s="2"/>
      <c r="BA581" s="2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</row>
    <row r="582" spans="1:99" s="380" customFormat="1" x14ac:dyDescent="0.3">
      <c r="A582"/>
      <c r="B582" s="2"/>
      <c r="C582" s="2"/>
      <c r="D582" s="2"/>
      <c r="E582" s="279"/>
      <c r="F582" s="279"/>
      <c r="G582" s="279"/>
      <c r="H582" s="432"/>
      <c r="L582" s="391"/>
      <c r="R582" s="391"/>
      <c r="T582" s="392"/>
      <c r="U582" s="3"/>
      <c r="V582" s="3"/>
      <c r="W582" s="3"/>
      <c r="X582" s="57"/>
      <c r="Y582" s="1"/>
      <c r="Z582"/>
      <c r="AA582"/>
      <c r="AB582"/>
      <c r="AC582"/>
      <c r="AD582" s="57"/>
      <c r="AE582" s="393"/>
      <c r="AF582" s="393"/>
      <c r="AG582"/>
      <c r="AH582"/>
      <c r="AI582" s="394"/>
      <c r="AJ582" s="394"/>
      <c r="AK582" s="394"/>
      <c r="AL582" s="2"/>
      <c r="AM582" s="2"/>
      <c r="AN582"/>
      <c r="AO582"/>
      <c r="AP582" s="394"/>
      <c r="AQ582" s="394"/>
      <c r="AR582" s="175"/>
      <c r="AS582" s="2"/>
      <c r="AT582" s="2"/>
      <c r="AU582"/>
      <c r="AV582" s="2"/>
      <c r="AW582" s="2"/>
      <c r="AX582" s="2"/>
      <c r="AY582" s="2"/>
      <c r="AZ582" s="2"/>
      <c r="BA582" s="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</row>
    <row r="583" spans="1:99" s="380" customFormat="1" x14ac:dyDescent="0.3">
      <c r="A583"/>
      <c r="B583" s="2"/>
      <c r="C583" s="2"/>
      <c r="D583" s="2"/>
      <c r="E583" s="279"/>
      <c r="F583" s="279"/>
      <c r="G583" s="279"/>
      <c r="H583" s="432"/>
      <c r="L583" s="391"/>
      <c r="R583" s="391"/>
      <c r="T583" s="392"/>
      <c r="U583" s="3"/>
      <c r="V583" s="3"/>
      <c r="W583" s="3"/>
      <c r="X583" s="57"/>
      <c r="Y583" s="1"/>
      <c r="Z583"/>
      <c r="AA583"/>
      <c r="AB583"/>
      <c r="AC583"/>
      <c r="AD583" s="57"/>
      <c r="AE583" s="393"/>
      <c r="AF583" s="393"/>
      <c r="AG583"/>
      <c r="AH583"/>
      <c r="AI583" s="394"/>
      <c r="AJ583" s="394"/>
      <c r="AK583" s="394"/>
      <c r="AL583" s="2"/>
      <c r="AM583" s="2"/>
      <c r="AN583"/>
      <c r="AO583"/>
      <c r="AP583" s="394"/>
      <c r="AQ583" s="394"/>
      <c r="AR583" s="175"/>
      <c r="AS583" s="2"/>
      <c r="AT583" s="2"/>
      <c r="AU583"/>
      <c r="AV583" s="2"/>
      <c r="AW583" s="2"/>
      <c r="AX583" s="2"/>
      <c r="AY583" s="2"/>
      <c r="AZ583" s="2"/>
      <c r="BA583" s="2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</row>
    <row r="584" spans="1:99" s="380" customFormat="1" x14ac:dyDescent="0.3">
      <c r="A584"/>
      <c r="B584" s="2"/>
      <c r="C584" s="2"/>
      <c r="D584" s="2"/>
      <c r="E584" s="279"/>
      <c r="F584" s="279"/>
      <c r="G584" s="279"/>
      <c r="H584" s="432"/>
      <c r="L584" s="391"/>
      <c r="R584" s="391"/>
      <c r="T584" s="392"/>
      <c r="U584" s="3"/>
      <c r="V584" s="3"/>
      <c r="W584" s="3"/>
      <c r="X584" s="57"/>
      <c r="Y584" s="1"/>
      <c r="Z584"/>
      <c r="AA584"/>
      <c r="AB584"/>
      <c r="AC584"/>
      <c r="AD584" s="57"/>
      <c r="AE584" s="393"/>
      <c r="AF584" s="393"/>
      <c r="AG584"/>
      <c r="AH584"/>
      <c r="AI584" s="394"/>
      <c r="AJ584" s="394"/>
      <c r="AK584" s="394"/>
      <c r="AL584" s="2"/>
      <c r="AM584" s="2"/>
      <c r="AN584"/>
      <c r="AO584"/>
      <c r="AP584" s="394"/>
      <c r="AQ584" s="394"/>
      <c r="AR584" s="175"/>
      <c r="AS584" s="2"/>
      <c r="AT584" s="2"/>
      <c r="AU584"/>
      <c r="AV584" s="2"/>
      <c r="AW584" s="2"/>
      <c r="AX584" s="2"/>
      <c r="AY584" s="2"/>
      <c r="AZ584" s="2"/>
      <c r="BA584" s="2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</row>
    <row r="585" spans="1:99" s="380" customFormat="1" x14ac:dyDescent="0.3">
      <c r="A585"/>
      <c r="B585" s="2"/>
      <c r="C585" s="2"/>
      <c r="D585" s="2"/>
      <c r="E585" s="279"/>
      <c r="F585" s="279"/>
      <c r="G585" s="279"/>
      <c r="H585" s="432"/>
      <c r="L585" s="391"/>
      <c r="R585" s="391"/>
      <c r="T585" s="392"/>
      <c r="U585" s="3"/>
      <c r="V585" s="3"/>
      <c r="W585" s="3"/>
      <c r="X585" s="57"/>
      <c r="Y585" s="1"/>
      <c r="Z585"/>
      <c r="AA585"/>
      <c r="AB585"/>
      <c r="AC585"/>
      <c r="AD585" s="57"/>
      <c r="AE585" s="393"/>
      <c r="AF585" s="393"/>
      <c r="AG585"/>
      <c r="AH585"/>
      <c r="AI585" s="394"/>
      <c r="AJ585" s="394"/>
      <c r="AK585" s="394"/>
      <c r="AL585" s="2"/>
      <c r="AM585" s="2"/>
      <c r="AN585"/>
      <c r="AO585"/>
      <c r="AP585" s="394"/>
      <c r="AQ585" s="394"/>
      <c r="AR585" s="175"/>
      <c r="AS585" s="2"/>
      <c r="AT585" s="2"/>
      <c r="AU585"/>
      <c r="AV585" s="2"/>
      <c r="AW585" s="2"/>
      <c r="AX585" s="2"/>
      <c r="AY585" s="2"/>
      <c r="AZ585" s="2"/>
      <c r="BA585" s="2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</row>
    <row r="586" spans="1:99" s="380" customFormat="1" x14ac:dyDescent="0.3">
      <c r="A586"/>
      <c r="B586" s="2"/>
      <c r="C586" s="2"/>
      <c r="D586" s="2"/>
      <c r="E586" s="279"/>
      <c r="F586" s="279"/>
      <c r="G586" s="279"/>
      <c r="H586" s="432"/>
      <c r="L586" s="391"/>
      <c r="R586" s="391"/>
      <c r="T586" s="392"/>
      <c r="U586" s="3"/>
      <c r="V586" s="3"/>
      <c r="W586" s="3"/>
      <c r="X586" s="57"/>
      <c r="Y586" s="1"/>
      <c r="Z586"/>
      <c r="AA586"/>
      <c r="AB586"/>
      <c r="AC586"/>
      <c r="AD586" s="57"/>
      <c r="AE586" s="393"/>
      <c r="AF586" s="393"/>
      <c r="AG586"/>
      <c r="AH586"/>
      <c r="AI586" s="394"/>
      <c r="AJ586" s="394"/>
      <c r="AK586" s="394"/>
      <c r="AL586" s="2"/>
      <c r="AM586" s="2"/>
      <c r="AN586"/>
      <c r="AO586"/>
      <c r="AP586" s="394"/>
      <c r="AQ586" s="394"/>
      <c r="AR586" s="175"/>
      <c r="AS586" s="2"/>
      <c r="AT586" s="2"/>
      <c r="AU586"/>
      <c r="AV586" s="2"/>
      <c r="AW586" s="2"/>
      <c r="AX586" s="2"/>
      <c r="AY586" s="2"/>
      <c r="AZ586" s="2"/>
      <c r="BA586" s="2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</row>
    <row r="587" spans="1:99" s="380" customFormat="1" x14ac:dyDescent="0.3">
      <c r="A587"/>
      <c r="B587" s="2"/>
      <c r="C587" s="2"/>
      <c r="D587" s="2"/>
      <c r="E587" s="279"/>
      <c r="F587" s="279"/>
      <c r="G587" s="279"/>
      <c r="H587" s="432"/>
      <c r="L587" s="391"/>
      <c r="R587" s="391"/>
      <c r="T587" s="392"/>
      <c r="U587" s="3"/>
      <c r="V587" s="3"/>
      <c r="W587" s="3"/>
      <c r="X587" s="57"/>
      <c r="Y587" s="1"/>
      <c r="Z587"/>
      <c r="AA587"/>
      <c r="AB587"/>
      <c r="AC587"/>
      <c r="AD587" s="57"/>
      <c r="AE587" s="393"/>
      <c r="AF587" s="393"/>
      <c r="AG587"/>
      <c r="AH587"/>
      <c r="AI587" s="394"/>
      <c r="AJ587" s="394"/>
      <c r="AK587" s="394"/>
      <c r="AL587" s="2"/>
      <c r="AM587" s="2"/>
      <c r="AN587"/>
      <c r="AO587"/>
      <c r="AP587" s="394"/>
      <c r="AQ587" s="394"/>
      <c r="AR587" s="175"/>
      <c r="AS587" s="2"/>
      <c r="AT587" s="2"/>
      <c r="AU587"/>
      <c r="AV587" s="2"/>
      <c r="AW587" s="2"/>
      <c r="AX587" s="2"/>
      <c r="AY587" s="2"/>
      <c r="AZ587" s="2"/>
      <c r="BA587" s="2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</row>
    <row r="588" spans="1:99" s="380" customFormat="1" x14ac:dyDescent="0.3">
      <c r="A588"/>
      <c r="B588" s="2"/>
      <c r="C588" s="2"/>
      <c r="D588" s="2"/>
      <c r="E588" s="279"/>
      <c r="F588" s="279"/>
      <c r="G588" s="279"/>
      <c r="H588" s="431"/>
      <c r="L588" s="391"/>
      <c r="R588" s="391"/>
      <c r="T588" s="392"/>
      <c r="U588" s="3"/>
      <c r="V588" s="3"/>
      <c r="W588" s="3"/>
      <c r="X588" s="57"/>
      <c r="Y588" s="1"/>
      <c r="Z588"/>
      <c r="AA588"/>
      <c r="AB588"/>
      <c r="AC588"/>
      <c r="AD588" s="57"/>
      <c r="AE588" s="393"/>
      <c r="AF588" s="393"/>
      <c r="AG588"/>
      <c r="AH588"/>
      <c r="AI588" s="394"/>
      <c r="AJ588" s="394"/>
      <c r="AK588" s="394"/>
      <c r="AL588" s="2"/>
      <c r="AM588" s="2"/>
      <c r="AN588"/>
      <c r="AO588"/>
      <c r="AP588" s="394"/>
      <c r="AQ588" s="394"/>
      <c r="AR588" s="175"/>
      <c r="AS588" s="2"/>
      <c r="AT588" s="2"/>
      <c r="AU588"/>
      <c r="AV588" s="2"/>
      <c r="AW588" s="2"/>
      <c r="AX588" s="2"/>
      <c r="AY588" s="2"/>
      <c r="AZ588" s="2"/>
      <c r="BA588" s="2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</row>
    <row r="589" spans="1:99" s="380" customFormat="1" x14ac:dyDescent="0.3">
      <c r="A589"/>
      <c r="B589" s="2"/>
      <c r="C589" s="2"/>
      <c r="D589" s="2"/>
      <c r="E589" s="279"/>
      <c r="F589" s="279"/>
      <c r="G589" s="279"/>
      <c r="H589" s="431"/>
      <c r="L589" s="391"/>
      <c r="R589" s="391"/>
      <c r="T589" s="392"/>
      <c r="U589" s="3"/>
      <c r="V589" s="3"/>
      <c r="W589" s="3"/>
      <c r="X589" s="57"/>
      <c r="Y589" s="1"/>
      <c r="Z589"/>
      <c r="AA589"/>
      <c r="AB589"/>
      <c r="AC589"/>
      <c r="AD589" s="57"/>
      <c r="AE589" s="393"/>
      <c r="AF589" s="393"/>
      <c r="AG589"/>
      <c r="AH589"/>
      <c r="AI589" s="394"/>
      <c r="AJ589" s="394"/>
      <c r="AK589" s="394"/>
      <c r="AL589" s="2"/>
      <c r="AM589" s="2"/>
      <c r="AN589"/>
      <c r="AO589"/>
      <c r="AP589" s="394"/>
      <c r="AQ589" s="394"/>
      <c r="AR589" s="175"/>
      <c r="AS589" s="2"/>
      <c r="AT589" s="2"/>
      <c r="AU589"/>
      <c r="AV589" s="2"/>
      <c r="AW589" s="2"/>
      <c r="AX589" s="2"/>
      <c r="AY589" s="2"/>
      <c r="AZ589" s="2"/>
      <c r="BA589" s="2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</row>
    <row r="590" spans="1:99" s="380" customFormat="1" x14ac:dyDescent="0.3">
      <c r="A590"/>
      <c r="B590" s="2"/>
      <c r="C590" s="2"/>
      <c r="D590" s="2"/>
      <c r="E590" s="279"/>
      <c r="F590" s="279"/>
      <c r="G590" s="279"/>
      <c r="H590" s="431"/>
      <c r="L590" s="391"/>
      <c r="R590" s="391"/>
      <c r="T590" s="392"/>
      <c r="U590" s="3"/>
      <c r="V590" s="3"/>
      <c r="W590" s="3"/>
      <c r="X590" s="57"/>
      <c r="Y590" s="1"/>
      <c r="Z590"/>
      <c r="AA590"/>
      <c r="AB590"/>
      <c r="AC590"/>
      <c r="AD590" s="57"/>
      <c r="AE590" s="393"/>
      <c r="AF590" s="393"/>
      <c r="AG590"/>
      <c r="AH590"/>
      <c r="AI590" s="394"/>
      <c r="AJ590" s="394"/>
      <c r="AK590" s="394"/>
      <c r="AL590" s="2"/>
      <c r="AM590" s="2"/>
      <c r="AN590"/>
      <c r="AO590"/>
      <c r="AP590" s="394"/>
      <c r="AQ590" s="394"/>
      <c r="AR590" s="175"/>
      <c r="AS590" s="2"/>
      <c r="AT590" s="2"/>
      <c r="AU590"/>
      <c r="AV590" s="2"/>
      <c r="AW590" s="2"/>
      <c r="AX590" s="2"/>
      <c r="AY590" s="2"/>
      <c r="AZ590" s="2"/>
      <c r="BA590" s="2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</row>
    <row r="591" spans="1:99" s="380" customFormat="1" x14ac:dyDescent="0.3">
      <c r="A591"/>
      <c r="B591" s="2"/>
      <c r="C591" s="2"/>
      <c r="D591" s="2"/>
      <c r="E591" s="279"/>
      <c r="F591" s="279"/>
      <c r="G591" s="279"/>
      <c r="H591" s="431"/>
      <c r="L591" s="391"/>
      <c r="R591" s="391"/>
      <c r="T591" s="392"/>
      <c r="U591" s="3"/>
      <c r="V591" s="3"/>
      <c r="W591" s="3"/>
      <c r="X591" s="57"/>
      <c r="Y591" s="1"/>
      <c r="Z591"/>
      <c r="AA591"/>
      <c r="AB591"/>
      <c r="AC591"/>
      <c r="AD591" s="57"/>
      <c r="AE591" s="393"/>
      <c r="AF591" s="393"/>
      <c r="AG591"/>
      <c r="AH591"/>
      <c r="AI591" s="394"/>
      <c r="AJ591" s="394"/>
      <c r="AK591" s="394"/>
      <c r="AL591" s="2"/>
      <c r="AM591" s="2"/>
      <c r="AN591"/>
      <c r="AO591"/>
      <c r="AP591" s="394"/>
      <c r="AQ591" s="394"/>
      <c r="AR591" s="175"/>
      <c r="AS591" s="2"/>
      <c r="AT591" s="2"/>
      <c r="AU591"/>
      <c r="AV591" s="2"/>
      <c r="AW591" s="2"/>
      <c r="AX591" s="2"/>
      <c r="AY591" s="2"/>
      <c r="AZ591" s="2"/>
      <c r="BA591" s="2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</row>
    <row r="592" spans="1:99" s="380" customFormat="1" x14ac:dyDescent="0.3">
      <c r="A592"/>
      <c r="B592" s="2"/>
      <c r="C592" s="2"/>
      <c r="D592" s="2"/>
      <c r="E592" s="279"/>
      <c r="F592" s="279"/>
      <c r="G592" s="279"/>
      <c r="H592" s="431"/>
      <c r="L592" s="391"/>
      <c r="R592" s="391"/>
      <c r="T592" s="392"/>
      <c r="U592" s="3"/>
      <c r="V592" s="3"/>
      <c r="W592" s="3"/>
      <c r="X592" s="57"/>
      <c r="Y592" s="1"/>
      <c r="Z592"/>
      <c r="AA592"/>
      <c r="AB592"/>
      <c r="AC592"/>
      <c r="AD592" s="57"/>
      <c r="AE592" s="393"/>
      <c r="AF592" s="393"/>
      <c r="AG592"/>
      <c r="AH592"/>
      <c r="AI592" s="394"/>
      <c r="AJ592" s="394"/>
      <c r="AK592" s="394"/>
      <c r="AL592" s="2"/>
      <c r="AM592" s="2"/>
      <c r="AN592"/>
      <c r="AO592"/>
      <c r="AP592" s="394"/>
      <c r="AQ592" s="394"/>
      <c r="AR592" s="175"/>
      <c r="AS592" s="2"/>
      <c r="AT592" s="2"/>
      <c r="AU592"/>
      <c r="AV592" s="2"/>
      <c r="AW592" s="2"/>
      <c r="AX592" s="2"/>
      <c r="AY592" s="2"/>
      <c r="AZ592" s="2"/>
      <c r="BA592" s="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</row>
    <row r="593" spans="1:99" s="380" customFormat="1" x14ac:dyDescent="0.3">
      <c r="A593"/>
      <c r="B593" s="2"/>
      <c r="C593" s="2"/>
      <c r="D593" s="2"/>
      <c r="E593" s="279"/>
      <c r="F593" s="279"/>
      <c r="G593" s="279"/>
      <c r="H593" s="431"/>
      <c r="L593" s="391"/>
      <c r="R593" s="391"/>
      <c r="T593" s="392"/>
      <c r="U593" s="3"/>
      <c r="V593" s="3"/>
      <c r="W593" s="3"/>
      <c r="X593" s="57"/>
      <c r="Y593" s="1"/>
      <c r="Z593"/>
      <c r="AA593"/>
      <c r="AB593"/>
      <c r="AC593"/>
      <c r="AD593" s="57"/>
      <c r="AE593" s="393"/>
      <c r="AF593" s="393"/>
      <c r="AG593"/>
      <c r="AH593"/>
      <c r="AI593" s="394"/>
      <c r="AJ593" s="394"/>
      <c r="AK593" s="394"/>
      <c r="AL593" s="2"/>
      <c r="AM593" s="2"/>
      <c r="AN593"/>
      <c r="AO593"/>
      <c r="AP593" s="394"/>
      <c r="AQ593" s="394"/>
      <c r="AR593" s="175"/>
      <c r="AS593" s="2"/>
      <c r="AT593" s="2"/>
      <c r="AU593"/>
      <c r="AV593" s="2"/>
      <c r="AW593" s="2"/>
      <c r="AX593" s="2"/>
      <c r="AY593" s="2"/>
      <c r="AZ593" s="2"/>
      <c r="BA593" s="2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</row>
    <row r="594" spans="1:99" s="380" customFormat="1" x14ac:dyDescent="0.3">
      <c r="A594"/>
      <c r="B594" s="2"/>
      <c r="C594" s="2"/>
      <c r="D594" s="2"/>
      <c r="E594" s="279"/>
      <c r="F594" s="279"/>
      <c r="G594" s="279"/>
      <c r="H594" s="431"/>
      <c r="L594" s="391"/>
      <c r="R594" s="391"/>
      <c r="T594" s="392"/>
      <c r="U594" s="3"/>
      <c r="V594" s="3"/>
      <c r="W594" s="3"/>
      <c r="X594" s="57"/>
      <c r="Y594" s="1"/>
      <c r="Z594"/>
      <c r="AA594"/>
      <c r="AB594"/>
      <c r="AC594"/>
      <c r="AD594" s="57"/>
      <c r="AE594" s="393"/>
      <c r="AF594" s="393"/>
      <c r="AG594"/>
      <c r="AH594"/>
      <c r="AI594" s="394"/>
      <c r="AJ594" s="394"/>
      <c r="AK594" s="394"/>
      <c r="AL594" s="2"/>
      <c r="AM594" s="2"/>
      <c r="AN594"/>
      <c r="AO594"/>
      <c r="AP594" s="394"/>
      <c r="AQ594" s="394"/>
      <c r="AR594" s="175"/>
      <c r="AS594" s="2"/>
      <c r="AT594" s="2"/>
      <c r="AU594"/>
      <c r="AV594" s="2"/>
      <c r="AW594" s="2"/>
      <c r="AX594" s="2"/>
      <c r="AY594" s="2"/>
      <c r="AZ594" s="2"/>
      <c r="BA594" s="2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</row>
    <row r="595" spans="1:99" s="380" customFormat="1" x14ac:dyDescent="0.3">
      <c r="A595"/>
      <c r="B595" s="2"/>
      <c r="C595" s="2"/>
      <c r="D595" s="2"/>
      <c r="E595" s="279"/>
      <c r="F595" s="279"/>
      <c r="G595" s="279"/>
      <c r="H595" s="431"/>
      <c r="L595" s="391"/>
      <c r="R595" s="391"/>
      <c r="T595" s="392"/>
      <c r="U595" s="3"/>
      <c r="V595" s="3"/>
      <c r="W595" s="3"/>
      <c r="X595" s="57"/>
      <c r="Y595" s="1"/>
      <c r="Z595"/>
      <c r="AA595"/>
      <c r="AB595"/>
      <c r="AC595"/>
      <c r="AD595" s="57"/>
      <c r="AE595" s="393"/>
      <c r="AF595" s="393"/>
      <c r="AG595"/>
      <c r="AH595"/>
      <c r="AI595" s="394"/>
      <c r="AJ595" s="394"/>
      <c r="AK595" s="394"/>
      <c r="AL595" s="2"/>
      <c r="AM595" s="2"/>
      <c r="AN595"/>
      <c r="AO595"/>
      <c r="AP595" s="394"/>
      <c r="AQ595" s="394"/>
      <c r="AR595" s="175"/>
      <c r="AS595" s="2"/>
      <c r="AT595" s="2"/>
      <c r="AU595"/>
      <c r="AV595" s="2"/>
      <c r="AW595" s="2"/>
      <c r="AX595" s="2"/>
      <c r="AY595" s="2"/>
      <c r="AZ595" s="2"/>
      <c r="BA595" s="2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</row>
    <row r="596" spans="1:99" s="380" customFormat="1" x14ac:dyDescent="0.3">
      <c r="A596"/>
      <c r="B596" s="2"/>
      <c r="C596" s="2"/>
      <c r="D596" s="2"/>
      <c r="E596" s="279"/>
      <c r="F596" s="279"/>
      <c r="G596" s="279"/>
      <c r="H596" s="431"/>
      <c r="L596" s="391"/>
      <c r="R596" s="391"/>
      <c r="T596" s="392"/>
      <c r="U596" s="3"/>
      <c r="V596" s="3"/>
      <c r="W596" s="3"/>
      <c r="X596" s="57"/>
      <c r="Y596" s="1"/>
      <c r="Z596"/>
      <c r="AA596"/>
      <c r="AB596"/>
      <c r="AC596"/>
      <c r="AD596" s="57"/>
      <c r="AE596" s="393"/>
      <c r="AF596" s="393"/>
      <c r="AG596"/>
      <c r="AH596"/>
      <c r="AI596" s="394"/>
      <c r="AJ596" s="394"/>
      <c r="AK596" s="394"/>
      <c r="AL596" s="2"/>
      <c r="AM596" s="2"/>
      <c r="AN596"/>
      <c r="AO596"/>
      <c r="AP596" s="394"/>
      <c r="AQ596" s="394"/>
      <c r="AR596" s="175"/>
      <c r="AS596" s="2"/>
      <c r="AT596" s="2"/>
      <c r="AU596"/>
      <c r="AV596" s="2"/>
      <c r="AW596" s="2"/>
      <c r="AX596" s="2"/>
      <c r="AY596" s="2"/>
      <c r="AZ596" s="2"/>
      <c r="BA596" s="2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</row>
    <row r="597" spans="1:99" s="380" customFormat="1" x14ac:dyDescent="0.3">
      <c r="A597"/>
      <c r="B597" s="2"/>
      <c r="C597" s="2"/>
      <c r="D597" s="2"/>
      <c r="E597" s="279"/>
      <c r="F597" s="279"/>
      <c r="G597" s="279"/>
      <c r="H597" s="431"/>
      <c r="L597" s="391"/>
      <c r="R597" s="391"/>
      <c r="T597" s="392"/>
      <c r="U597" s="3"/>
      <c r="V597" s="3"/>
      <c r="W597" s="3"/>
      <c r="X597" s="57"/>
      <c r="Y597" s="1"/>
      <c r="Z597"/>
      <c r="AA597"/>
      <c r="AB597"/>
      <c r="AC597"/>
      <c r="AD597" s="57"/>
      <c r="AE597" s="393"/>
      <c r="AF597" s="393"/>
      <c r="AG597"/>
      <c r="AH597"/>
      <c r="AI597" s="394"/>
      <c r="AJ597" s="394"/>
      <c r="AK597" s="394"/>
      <c r="AL597" s="2"/>
      <c r="AM597" s="2"/>
      <c r="AN597"/>
      <c r="AO597"/>
      <c r="AP597" s="394"/>
      <c r="AQ597" s="394"/>
      <c r="AR597" s="175"/>
      <c r="AS597" s="2"/>
      <c r="AT597" s="2"/>
      <c r="AU597"/>
      <c r="AV597" s="2"/>
      <c r="AW597" s="2"/>
      <c r="AX597" s="2"/>
      <c r="AY597" s="2"/>
      <c r="AZ597" s="2"/>
      <c r="BA597" s="2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</row>
    <row r="598" spans="1:99" s="380" customFormat="1" x14ac:dyDescent="0.3">
      <c r="A598"/>
      <c r="B598" s="2"/>
      <c r="C598" s="2"/>
      <c r="D598" s="2"/>
      <c r="E598" s="279"/>
      <c r="F598" s="279"/>
      <c r="G598" s="279"/>
      <c r="H598" s="431"/>
      <c r="L598" s="391"/>
      <c r="R598" s="391"/>
      <c r="T598" s="392"/>
      <c r="U598" s="3"/>
      <c r="V598" s="3"/>
      <c r="W598" s="3"/>
      <c r="X598" s="57"/>
      <c r="Y598" s="1"/>
      <c r="Z598"/>
      <c r="AA598"/>
      <c r="AB598"/>
      <c r="AC598"/>
      <c r="AD598" s="57"/>
      <c r="AE598" s="393"/>
      <c r="AF598" s="393"/>
      <c r="AG598"/>
      <c r="AH598"/>
      <c r="AI598" s="394"/>
      <c r="AJ598" s="394"/>
      <c r="AK598" s="394"/>
      <c r="AL598" s="2"/>
      <c r="AM598" s="2"/>
      <c r="AN598"/>
      <c r="AO598"/>
      <c r="AP598" s="394"/>
      <c r="AQ598" s="394"/>
      <c r="AR598" s="175"/>
      <c r="AS598" s="2"/>
      <c r="AT598" s="2"/>
      <c r="AU598"/>
      <c r="AV598" s="2"/>
      <c r="AW598" s="2"/>
      <c r="AX598" s="2"/>
      <c r="AY598" s="2"/>
      <c r="AZ598" s="2"/>
      <c r="BA598" s="2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</row>
    <row r="599" spans="1:99" s="380" customFormat="1" x14ac:dyDescent="0.3">
      <c r="A599"/>
      <c r="B599" s="2"/>
      <c r="C599" s="2"/>
      <c r="D599" s="2"/>
      <c r="E599" s="279"/>
      <c r="F599" s="279"/>
      <c r="G599" s="279"/>
      <c r="H599" s="431"/>
      <c r="L599" s="391"/>
      <c r="R599" s="391"/>
      <c r="T599" s="392"/>
      <c r="U599" s="3"/>
      <c r="V599" s="3"/>
      <c r="W599" s="3"/>
      <c r="X599" s="57"/>
      <c r="Y599" s="1"/>
      <c r="Z599"/>
      <c r="AA599"/>
      <c r="AB599"/>
      <c r="AC599"/>
      <c r="AD599" s="57"/>
      <c r="AE599" s="393"/>
      <c r="AF599" s="393"/>
      <c r="AG599"/>
      <c r="AH599"/>
      <c r="AI599" s="394"/>
      <c r="AJ599" s="394"/>
      <c r="AK599" s="394"/>
      <c r="AL599" s="2"/>
      <c r="AM599" s="2"/>
      <c r="AN599"/>
      <c r="AO599"/>
      <c r="AP599" s="394"/>
      <c r="AQ599" s="394"/>
      <c r="AR599" s="175"/>
      <c r="AS599" s="2"/>
      <c r="AT599" s="2"/>
      <c r="AU599"/>
      <c r="AV599" s="2"/>
      <c r="AW599" s="2"/>
      <c r="AX599" s="2"/>
      <c r="AY599" s="2"/>
      <c r="AZ599" s="2"/>
      <c r="BA599" s="2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</row>
    <row r="600" spans="1:99" s="380" customFormat="1" x14ac:dyDescent="0.3">
      <c r="A600"/>
      <c r="B600" s="2"/>
      <c r="C600" s="2"/>
      <c r="D600" s="2"/>
      <c r="E600" s="279"/>
      <c r="F600" s="279"/>
      <c r="G600" s="279"/>
      <c r="H600" s="431"/>
      <c r="L600" s="391"/>
      <c r="R600" s="391"/>
      <c r="T600" s="392"/>
      <c r="U600" s="3"/>
      <c r="V600" s="3"/>
      <c r="W600" s="3"/>
      <c r="X600" s="57"/>
      <c r="Y600" s="1"/>
      <c r="Z600"/>
      <c r="AA600"/>
      <c r="AB600"/>
      <c r="AC600"/>
      <c r="AD600" s="57"/>
      <c r="AE600" s="393"/>
      <c r="AF600" s="393"/>
      <c r="AG600"/>
      <c r="AH600"/>
      <c r="AI600" s="394"/>
      <c r="AJ600" s="394"/>
      <c r="AK600" s="394"/>
      <c r="AL600" s="2"/>
      <c r="AM600" s="2"/>
      <c r="AN600"/>
      <c r="AO600"/>
      <c r="AP600" s="394"/>
      <c r="AQ600" s="394"/>
      <c r="AR600" s="175"/>
      <c r="AS600" s="2"/>
      <c r="AT600" s="2"/>
      <c r="AU600"/>
      <c r="AV600" s="2"/>
      <c r="AW600" s="2"/>
      <c r="AX600" s="2"/>
      <c r="AY600" s="2"/>
      <c r="AZ600" s="2"/>
      <c r="BA600" s="2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</row>
    <row r="601" spans="1:99" s="380" customFormat="1" x14ac:dyDescent="0.3">
      <c r="A601"/>
      <c r="B601" s="2"/>
      <c r="C601" s="2"/>
      <c r="D601" s="2"/>
      <c r="E601" s="279"/>
      <c r="F601" s="279"/>
      <c r="G601" s="279"/>
      <c r="H601" s="431"/>
      <c r="L601" s="391"/>
      <c r="R601" s="391"/>
      <c r="T601" s="392"/>
      <c r="U601" s="3"/>
      <c r="V601" s="3"/>
      <c r="W601" s="3"/>
      <c r="X601" s="57"/>
      <c r="Y601" s="1"/>
      <c r="Z601"/>
      <c r="AA601"/>
      <c r="AB601"/>
      <c r="AC601"/>
      <c r="AD601" s="57"/>
      <c r="AE601" s="393"/>
      <c r="AF601" s="393"/>
      <c r="AG601"/>
      <c r="AH601"/>
      <c r="AI601" s="394"/>
      <c r="AJ601" s="394"/>
      <c r="AK601" s="394"/>
      <c r="AL601" s="2"/>
      <c r="AM601" s="2"/>
      <c r="AN601"/>
      <c r="AO601"/>
      <c r="AP601" s="394"/>
      <c r="AQ601" s="394"/>
      <c r="AR601" s="175"/>
      <c r="AS601" s="2"/>
      <c r="AT601" s="2"/>
      <c r="AU601"/>
      <c r="AV601" s="2"/>
      <c r="AW601" s="2"/>
      <c r="AX601" s="2"/>
      <c r="AY601" s="2"/>
      <c r="AZ601" s="2"/>
      <c r="BA601" s="2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</row>
    <row r="602" spans="1:99" s="380" customFormat="1" x14ac:dyDescent="0.3">
      <c r="A602"/>
      <c r="B602" s="2"/>
      <c r="C602" s="2"/>
      <c r="D602" s="2"/>
      <c r="E602" s="279"/>
      <c r="F602" s="279"/>
      <c r="G602" s="279"/>
      <c r="H602" s="431"/>
      <c r="L602" s="391"/>
      <c r="R602" s="391"/>
      <c r="T602" s="392"/>
      <c r="U602" s="3"/>
      <c r="V602" s="3"/>
      <c r="W602" s="3"/>
      <c r="X602" s="57"/>
      <c r="Y602" s="1"/>
      <c r="Z602"/>
      <c r="AA602"/>
      <c r="AB602"/>
      <c r="AC602"/>
      <c r="AD602" s="57"/>
      <c r="AE602" s="393"/>
      <c r="AF602" s="393"/>
      <c r="AG602"/>
      <c r="AH602"/>
      <c r="AI602" s="394"/>
      <c r="AJ602" s="394"/>
      <c r="AK602" s="394"/>
      <c r="AL602" s="2"/>
      <c r="AM602" s="2"/>
      <c r="AN602"/>
      <c r="AO602"/>
      <c r="AP602" s="394"/>
      <c r="AQ602" s="394"/>
      <c r="AR602" s="175"/>
      <c r="AS602" s="2"/>
      <c r="AT602" s="2"/>
      <c r="AU602"/>
      <c r="AV602" s="2"/>
      <c r="AW602" s="2"/>
      <c r="AX602" s="2"/>
      <c r="AY602" s="2"/>
      <c r="AZ602" s="2"/>
      <c r="BA602" s="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</row>
    <row r="603" spans="1:99" s="380" customFormat="1" x14ac:dyDescent="0.3">
      <c r="A603"/>
      <c r="B603" s="2"/>
      <c r="C603" s="2"/>
      <c r="D603" s="2"/>
      <c r="E603" s="279"/>
      <c r="F603" s="279"/>
      <c r="G603" s="279"/>
      <c r="H603" s="431"/>
      <c r="L603" s="391"/>
      <c r="R603" s="391"/>
      <c r="T603" s="392"/>
      <c r="U603" s="3"/>
      <c r="V603" s="3"/>
      <c r="W603" s="3"/>
      <c r="X603" s="57"/>
      <c r="Y603" s="1"/>
      <c r="Z603"/>
      <c r="AA603"/>
      <c r="AB603"/>
      <c r="AC603"/>
      <c r="AD603" s="57"/>
      <c r="AE603" s="393"/>
      <c r="AF603" s="393"/>
      <c r="AG603"/>
      <c r="AH603"/>
      <c r="AI603" s="394"/>
      <c r="AJ603" s="394"/>
      <c r="AK603" s="394"/>
      <c r="AL603" s="2"/>
      <c r="AM603" s="2"/>
      <c r="AN603"/>
      <c r="AO603"/>
      <c r="AP603" s="394"/>
      <c r="AQ603" s="394"/>
      <c r="AR603" s="175"/>
      <c r="AS603" s="2"/>
      <c r="AT603" s="2"/>
      <c r="AU603"/>
      <c r="AV603" s="2"/>
      <c r="AW603" s="2"/>
      <c r="AX603" s="2"/>
      <c r="AY603" s="2"/>
      <c r="AZ603" s="2"/>
      <c r="BA603" s="2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</row>
    <row r="604" spans="1:99" s="380" customFormat="1" x14ac:dyDescent="0.3">
      <c r="A604"/>
      <c r="B604" s="2"/>
      <c r="C604" s="2"/>
      <c r="D604" s="2"/>
      <c r="E604" s="279"/>
      <c r="F604" s="279"/>
      <c r="G604" s="279"/>
      <c r="H604" s="431"/>
      <c r="L604" s="391"/>
      <c r="R604" s="391"/>
      <c r="T604" s="392"/>
      <c r="U604" s="3"/>
      <c r="V604" s="3"/>
      <c r="W604" s="3"/>
      <c r="X604" s="57"/>
      <c r="Y604" s="1"/>
      <c r="Z604"/>
      <c r="AA604"/>
      <c r="AB604"/>
      <c r="AC604"/>
      <c r="AD604" s="57"/>
      <c r="AE604" s="393"/>
      <c r="AF604" s="393"/>
      <c r="AG604"/>
      <c r="AH604"/>
      <c r="AI604" s="394"/>
      <c r="AJ604" s="394"/>
      <c r="AK604" s="394"/>
      <c r="AL604" s="2"/>
      <c r="AM604" s="2"/>
      <c r="AN604"/>
      <c r="AO604"/>
      <c r="AP604" s="394"/>
      <c r="AQ604" s="394"/>
      <c r="AR604" s="175"/>
      <c r="AS604" s="2"/>
      <c r="AT604" s="2"/>
      <c r="AU604"/>
      <c r="AV604" s="2"/>
      <c r="AW604" s="2"/>
      <c r="AX604" s="2"/>
      <c r="AY604" s="2"/>
      <c r="AZ604" s="2"/>
      <c r="BA604" s="2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</row>
    <row r="605" spans="1:99" s="380" customFormat="1" x14ac:dyDescent="0.3">
      <c r="A605"/>
      <c r="B605" s="2"/>
      <c r="C605" s="2"/>
      <c r="D605" s="2"/>
      <c r="E605" s="279"/>
      <c r="F605" s="279"/>
      <c r="G605" s="279"/>
      <c r="H605" s="431"/>
      <c r="L605" s="391"/>
      <c r="R605" s="391"/>
      <c r="T605" s="392"/>
      <c r="U605" s="3"/>
      <c r="V605" s="3"/>
      <c r="W605" s="3"/>
      <c r="X605" s="57"/>
      <c r="Y605" s="1"/>
      <c r="Z605"/>
      <c r="AA605"/>
      <c r="AB605"/>
      <c r="AC605"/>
      <c r="AD605" s="57"/>
      <c r="AE605" s="393"/>
      <c r="AF605" s="393"/>
      <c r="AG605"/>
      <c r="AH605"/>
      <c r="AI605" s="394"/>
      <c r="AJ605" s="394"/>
      <c r="AK605" s="394"/>
      <c r="AL605" s="2"/>
      <c r="AM605" s="2"/>
      <c r="AN605"/>
      <c r="AO605"/>
      <c r="AP605" s="394"/>
      <c r="AQ605" s="394"/>
      <c r="AR605" s="175"/>
      <c r="AS605" s="2"/>
      <c r="AT605" s="2"/>
      <c r="AU605"/>
      <c r="AV605" s="2"/>
      <c r="AW605" s="2"/>
      <c r="AX605" s="2"/>
      <c r="AY605" s="2"/>
      <c r="AZ605" s="2"/>
      <c r="BA605" s="2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</row>
    <row r="606" spans="1:99" s="380" customFormat="1" x14ac:dyDescent="0.3">
      <c r="A606"/>
      <c r="B606" s="2"/>
      <c r="C606" s="2"/>
      <c r="D606" s="2"/>
      <c r="E606" s="279"/>
      <c r="F606" s="279"/>
      <c r="G606" s="279"/>
      <c r="H606" s="431"/>
      <c r="L606" s="391"/>
      <c r="R606" s="391"/>
      <c r="T606" s="392"/>
      <c r="U606" s="3"/>
      <c r="V606" s="3"/>
      <c r="W606" s="3"/>
      <c r="X606" s="57"/>
      <c r="Y606" s="1"/>
      <c r="Z606"/>
      <c r="AA606"/>
      <c r="AB606"/>
      <c r="AC606"/>
      <c r="AD606" s="57"/>
      <c r="AE606" s="393"/>
      <c r="AF606" s="393"/>
      <c r="AG606"/>
      <c r="AH606"/>
      <c r="AI606" s="394"/>
      <c r="AJ606" s="394"/>
      <c r="AK606" s="394"/>
      <c r="AL606" s="2"/>
      <c r="AM606" s="2"/>
      <c r="AN606"/>
      <c r="AO606"/>
      <c r="AP606" s="394"/>
      <c r="AQ606" s="394"/>
      <c r="AR606" s="175"/>
      <c r="AS606" s="2"/>
      <c r="AT606" s="2"/>
      <c r="AU606"/>
      <c r="AV606" s="2"/>
      <c r="AW606" s="2"/>
      <c r="AX606" s="2"/>
      <c r="AY606" s="2"/>
      <c r="AZ606" s="2"/>
      <c r="BA606" s="2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</row>
    <row r="607" spans="1:99" s="380" customFormat="1" x14ac:dyDescent="0.3">
      <c r="A607"/>
      <c r="B607" s="2"/>
      <c r="C607" s="2"/>
      <c r="D607" s="2"/>
      <c r="E607" s="279"/>
      <c r="F607" s="279"/>
      <c r="G607" s="279"/>
      <c r="H607" s="431"/>
      <c r="L607" s="391"/>
      <c r="R607" s="391"/>
      <c r="T607" s="392"/>
      <c r="U607" s="3"/>
      <c r="V607" s="3"/>
      <c r="W607" s="3"/>
      <c r="X607" s="57"/>
      <c r="Y607" s="1"/>
      <c r="Z607"/>
      <c r="AA607"/>
      <c r="AB607"/>
      <c r="AC607"/>
      <c r="AD607" s="57"/>
      <c r="AE607" s="393"/>
      <c r="AF607" s="393"/>
      <c r="AG607"/>
      <c r="AH607"/>
      <c r="AI607" s="394"/>
      <c r="AJ607" s="394"/>
      <c r="AK607" s="394"/>
      <c r="AL607" s="2"/>
      <c r="AM607" s="2"/>
      <c r="AN607"/>
      <c r="AO607"/>
      <c r="AP607" s="394"/>
      <c r="AQ607" s="394"/>
      <c r="AR607" s="175"/>
      <c r="AS607" s="2"/>
      <c r="AT607" s="2"/>
      <c r="AU607"/>
      <c r="AV607" s="2"/>
      <c r="AW607" s="2"/>
      <c r="AX607" s="2"/>
      <c r="AY607" s="2"/>
      <c r="AZ607" s="2"/>
      <c r="BA607" s="2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</row>
    <row r="608" spans="1:99" s="380" customFormat="1" x14ac:dyDescent="0.3">
      <c r="A608"/>
      <c r="B608" s="2"/>
      <c r="C608" s="2"/>
      <c r="D608" s="2"/>
      <c r="E608" s="279"/>
      <c r="F608" s="279"/>
      <c r="G608" s="279"/>
      <c r="H608" s="431"/>
      <c r="L608" s="391"/>
      <c r="R608" s="391"/>
      <c r="T608" s="392"/>
      <c r="U608" s="3"/>
      <c r="V608" s="3"/>
      <c r="W608" s="3"/>
      <c r="X608" s="57"/>
      <c r="Y608" s="1"/>
      <c r="Z608"/>
      <c r="AA608"/>
      <c r="AB608"/>
      <c r="AC608"/>
      <c r="AD608" s="57"/>
      <c r="AE608" s="393"/>
      <c r="AF608" s="393"/>
      <c r="AG608"/>
      <c r="AH608"/>
      <c r="AI608" s="394"/>
      <c r="AJ608" s="394"/>
      <c r="AK608" s="394"/>
      <c r="AL608" s="2"/>
      <c r="AM608" s="2"/>
      <c r="AN608"/>
      <c r="AO608"/>
      <c r="AP608" s="394"/>
      <c r="AQ608" s="394"/>
      <c r="AR608" s="175"/>
      <c r="AS608" s="2"/>
      <c r="AT608" s="2"/>
      <c r="AU608"/>
      <c r="AV608" s="2"/>
      <c r="AW608" s="2"/>
      <c r="AX608" s="2"/>
      <c r="AY608" s="2"/>
      <c r="AZ608" s="2"/>
      <c r="BA608" s="2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</row>
    <row r="609" spans="1:99" s="380" customFormat="1" x14ac:dyDescent="0.3">
      <c r="A609"/>
      <c r="B609" s="2"/>
      <c r="C609" s="2"/>
      <c r="D609" s="2"/>
      <c r="E609" s="279"/>
      <c r="F609" s="279"/>
      <c r="G609" s="279"/>
      <c r="H609" s="431"/>
      <c r="L609" s="391"/>
      <c r="R609" s="391"/>
      <c r="T609" s="392"/>
      <c r="U609" s="3"/>
      <c r="V609" s="3"/>
      <c r="W609" s="3"/>
      <c r="X609" s="57"/>
      <c r="Y609" s="1"/>
      <c r="Z609"/>
      <c r="AA609"/>
      <c r="AB609"/>
      <c r="AC609"/>
      <c r="AD609" s="57"/>
      <c r="AE609" s="393"/>
      <c r="AF609" s="393"/>
      <c r="AG609"/>
      <c r="AH609"/>
      <c r="AI609" s="394"/>
      <c r="AJ609" s="394"/>
      <c r="AK609" s="394"/>
      <c r="AL609" s="2"/>
      <c r="AM609" s="2"/>
      <c r="AN609"/>
      <c r="AO609"/>
      <c r="AP609" s="394"/>
      <c r="AQ609" s="394"/>
      <c r="AR609" s="175"/>
      <c r="AS609" s="2"/>
      <c r="AT609" s="2"/>
      <c r="AU609"/>
      <c r="AV609" s="2"/>
      <c r="AW609" s="2"/>
      <c r="AX609" s="2"/>
      <c r="AY609" s="2"/>
      <c r="AZ609" s="2"/>
      <c r="BA609" s="2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</row>
    <row r="610" spans="1:99" s="380" customFormat="1" x14ac:dyDescent="0.3">
      <c r="A610"/>
      <c r="B610" s="2"/>
      <c r="C610" s="2"/>
      <c r="D610" s="2"/>
      <c r="E610" s="279"/>
      <c r="F610" s="279"/>
      <c r="G610" s="279"/>
      <c r="H610" s="432"/>
      <c r="L610" s="391"/>
      <c r="R610" s="391"/>
      <c r="T610" s="392"/>
      <c r="U610" s="3"/>
      <c r="V610" s="3"/>
      <c r="W610" s="3"/>
      <c r="X610" s="57"/>
      <c r="Y610" s="1"/>
      <c r="Z610"/>
      <c r="AA610"/>
      <c r="AB610"/>
      <c r="AC610"/>
      <c r="AD610" s="57"/>
      <c r="AE610" s="393"/>
      <c r="AF610" s="393"/>
      <c r="AG610"/>
      <c r="AH610"/>
      <c r="AI610" s="394"/>
      <c r="AJ610" s="394"/>
      <c r="AK610" s="394"/>
      <c r="AL610" s="2"/>
      <c r="AM610" s="2"/>
      <c r="AN610"/>
      <c r="AO610"/>
      <c r="AP610" s="394"/>
      <c r="AQ610" s="394"/>
      <c r="AR610" s="175"/>
      <c r="AS610" s="2"/>
      <c r="AT610" s="2"/>
      <c r="AU610"/>
      <c r="AV610" s="2"/>
      <c r="AW610" s="2"/>
      <c r="AX610" s="2"/>
      <c r="AY610" s="2"/>
      <c r="AZ610" s="2"/>
      <c r="BA610" s="2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</row>
    <row r="611" spans="1:99" s="380" customFormat="1" x14ac:dyDescent="0.3">
      <c r="A611"/>
      <c r="B611" s="2"/>
      <c r="C611" s="2"/>
      <c r="D611" s="2"/>
      <c r="E611" s="279"/>
      <c r="F611" s="279"/>
      <c r="G611" s="279"/>
      <c r="H611" s="432"/>
      <c r="L611" s="391"/>
      <c r="R611" s="391"/>
      <c r="T611" s="392"/>
      <c r="U611" s="3"/>
      <c r="V611" s="3"/>
      <c r="W611" s="3"/>
      <c r="X611" s="57"/>
      <c r="Y611" s="1"/>
      <c r="Z611"/>
      <c r="AA611"/>
      <c r="AB611"/>
      <c r="AC611"/>
      <c r="AD611" s="57"/>
      <c r="AE611" s="393"/>
      <c r="AF611" s="393"/>
      <c r="AG611"/>
      <c r="AH611"/>
      <c r="AI611" s="394"/>
      <c r="AJ611" s="394"/>
      <c r="AK611" s="394"/>
      <c r="AL611" s="2"/>
      <c r="AM611" s="2"/>
      <c r="AN611"/>
      <c r="AO611"/>
      <c r="AP611" s="394"/>
      <c r="AQ611" s="394"/>
      <c r="AR611" s="175"/>
      <c r="AS611" s="2"/>
      <c r="AT611" s="2"/>
      <c r="AU611"/>
      <c r="AV611" s="2"/>
      <c r="AW611" s="2"/>
      <c r="AX611" s="2"/>
      <c r="AY611" s="2"/>
      <c r="AZ611" s="2"/>
      <c r="BA611" s="2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</row>
    <row r="612" spans="1:99" s="380" customFormat="1" x14ac:dyDescent="0.3">
      <c r="A612"/>
      <c r="B612" s="2"/>
      <c r="C612" s="2"/>
      <c r="D612" s="2"/>
      <c r="E612" s="279"/>
      <c r="F612" s="279"/>
      <c r="G612" s="279"/>
      <c r="H612" s="432"/>
      <c r="L612" s="391"/>
      <c r="R612" s="391"/>
      <c r="T612" s="392"/>
      <c r="U612" s="3"/>
      <c r="V612" s="3"/>
      <c r="W612" s="3"/>
      <c r="X612" s="57"/>
      <c r="Y612" s="1"/>
      <c r="Z612"/>
      <c r="AA612"/>
      <c r="AB612"/>
      <c r="AC612"/>
      <c r="AD612" s="57"/>
      <c r="AE612" s="393"/>
      <c r="AF612" s="393"/>
      <c r="AG612"/>
      <c r="AH612"/>
      <c r="AI612" s="394"/>
      <c r="AJ612" s="394"/>
      <c r="AK612" s="394"/>
      <c r="AL612" s="2"/>
      <c r="AM612" s="2"/>
      <c r="AN612"/>
      <c r="AO612"/>
      <c r="AP612" s="394"/>
      <c r="AQ612" s="394"/>
      <c r="AR612" s="175"/>
      <c r="AS612" s="2"/>
      <c r="AT612" s="2"/>
      <c r="AU612"/>
      <c r="AV612" s="2"/>
      <c r="AW612" s="2"/>
      <c r="AX612" s="2"/>
      <c r="AY612" s="2"/>
      <c r="AZ612" s="2"/>
      <c r="BA612" s="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</row>
    <row r="613" spans="1:99" s="380" customFormat="1" x14ac:dyDescent="0.3">
      <c r="A613"/>
      <c r="B613" s="2"/>
      <c r="C613" s="2"/>
      <c r="D613" s="2"/>
      <c r="E613" s="279"/>
      <c r="F613" s="279"/>
      <c r="G613" s="279"/>
      <c r="H613" s="432"/>
      <c r="L613" s="391"/>
      <c r="R613" s="391"/>
      <c r="T613" s="392"/>
      <c r="U613" s="3"/>
      <c r="V613" s="3"/>
      <c r="W613" s="3"/>
      <c r="X613" s="57"/>
      <c r="Y613" s="1"/>
      <c r="Z613"/>
      <c r="AA613"/>
      <c r="AB613"/>
      <c r="AC613"/>
      <c r="AD613" s="57"/>
      <c r="AE613" s="393"/>
      <c r="AF613" s="393"/>
      <c r="AG613"/>
      <c r="AH613"/>
      <c r="AI613" s="394"/>
      <c r="AJ613" s="394"/>
      <c r="AK613" s="394"/>
      <c r="AL613" s="2"/>
      <c r="AM613" s="2"/>
      <c r="AN613"/>
      <c r="AO613"/>
      <c r="AP613" s="394"/>
      <c r="AQ613" s="394"/>
      <c r="AR613" s="175"/>
      <c r="AS613" s="2"/>
      <c r="AT613" s="2"/>
      <c r="AU613"/>
      <c r="AV613" s="2"/>
      <c r="AW613" s="2"/>
      <c r="AX613" s="2"/>
      <c r="AY613" s="2"/>
      <c r="AZ613" s="2"/>
      <c r="BA613" s="2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</row>
    <row r="614" spans="1:99" s="380" customFormat="1" x14ac:dyDescent="0.3">
      <c r="A614"/>
      <c r="B614" s="2"/>
      <c r="C614" s="2"/>
      <c r="D614" s="2"/>
      <c r="E614" s="279"/>
      <c r="F614" s="279"/>
      <c r="G614" s="279"/>
      <c r="H614" s="432"/>
      <c r="L614" s="391"/>
      <c r="R614" s="391"/>
      <c r="T614" s="392"/>
      <c r="U614" s="3"/>
      <c r="V614" s="3"/>
      <c r="W614" s="3"/>
      <c r="X614" s="57"/>
      <c r="Y614" s="1"/>
      <c r="Z614"/>
      <c r="AA614"/>
      <c r="AB614"/>
      <c r="AC614"/>
      <c r="AD614" s="57"/>
      <c r="AE614" s="393"/>
      <c r="AF614" s="393"/>
      <c r="AG614"/>
      <c r="AH614"/>
      <c r="AI614" s="394"/>
      <c r="AJ614" s="394"/>
      <c r="AK614" s="394"/>
      <c r="AL614" s="2"/>
      <c r="AM614" s="2"/>
      <c r="AN614"/>
      <c r="AO614"/>
      <c r="AP614" s="394"/>
      <c r="AQ614" s="394"/>
      <c r="AR614" s="175"/>
      <c r="AS614" s="2"/>
      <c r="AT614" s="2"/>
      <c r="AU614"/>
      <c r="AV614" s="2"/>
      <c r="AW614" s="2"/>
      <c r="AX614" s="2"/>
      <c r="AY614" s="2"/>
      <c r="AZ614" s="2"/>
      <c r="BA614" s="2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</row>
    <row r="615" spans="1:99" s="380" customFormat="1" x14ac:dyDescent="0.3">
      <c r="A615"/>
      <c r="B615" s="2"/>
      <c r="C615" s="2"/>
      <c r="D615" s="2"/>
      <c r="E615" s="279"/>
      <c r="F615" s="279"/>
      <c r="G615" s="279"/>
      <c r="H615" s="432"/>
      <c r="L615" s="391"/>
      <c r="R615" s="391"/>
      <c r="T615" s="392"/>
      <c r="U615" s="3"/>
      <c r="V615" s="3"/>
      <c r="W615" s="3"/>
      <c r="X615" s="57"/>
      <c r="Y615" s="1"/>
      <c r="Z615"/>
      <c r="AA615"/>
      <c r="AB615"/>
      <c r="AC615"/>
      <c r="AD615" s="57"/>
      <c r="AE615" s="393"/>
      <c r="AF615" s="393"/>
      <c r="AG615"/>
      <c r="AH615"/>
      <c r="AI615" s="394"/>
      <c r="AJ615" s="394"/>
      <c r="AK615" s="394"/>
      <c r="AL615" s="2"/>
      <c r="AM615" s="2"/>
      <c r="AN615"/>
      <c r="AO615"/>
      <c r="AP615" s="394"/>
      <c r="AQ615" s="394"/>
      <c r="AR615" s="175"/>
      <c r="AS615" s="2"/>
      <c r="AT615" s="2"/>
      <c r="AU615"/>
      <c r="AV615" s="2"/>
      <c r="AW615" s="2"/>
      <c r="AX615" s="2"/>
      <c r="AY615" s="2"/>
      <c r="AZ615" s="2"/>
      <c r="BA615" s="2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</row>
    <row r="616" spans="1:99" s="380" customFormat="1" x14ac:dyDescent="0.3">
      <c r="A616"/>
      <c r="B616" s="2"/>
      <c r="C616" s="2"/>
      <c r="D616" s="2"/>
      <c r="E616" s="279"/>
      <c r="F616" s="279"/>
      <c r="G616" s="279"/>
      <c r="H616" s="432"/>
      <c r="L616" s="391"/>
      <c r="R616" s="391"/>
      <c r="T616" s="392"/>
      <c r="U616" s="3"/>
      <c r="V616" s="3"/>
      <c r="W616" s="3"/>
      <c r="X616" s="57"/>
      <c r="Y616" s="1"/>
      <c r="Z616"/>
      <c r="AA616"/>
      <c r="AB616"/>
      <c r="AC616"/>
      <c r="AD616" s="57"/>
      <c r="AE616" s="393"/>
      <c r="AF616" s="393"/>
      <c r="AG616"/>
      <c r="AH616"/>
      <c r="AI616" s="394"/>
      <c r="AJ616" s="394"/>
      <c r="AK616" s="394"/>
      <c r="AL616" s="2"/>
      <c r="AM616" s="2"/>
      <c r="AN616"/>
      <c r="AO616"/>
      <c r="AP616" s="394"/>
      <c r="AQ616" s="394"/>
      <c r="AR616" s="175"/>
      <c r="AS616" s="2"/>
      <c r="AT616" s="2"/>
      <c r="AU616"/>
      <c r="AV616" s="2"/>
      <c r="AW616" s="2"/>
      <c r="AX616" s="2"/>
      <c r="AY616" s="2"/>
      <c r="AZ616" s="2"/>
      <c r="BA616" s="2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</row>
    <row r="617" spans="1:99" s="380" customFormat="1" x14ac:dyDescent="0.3">
      <c r="A617"/>
      <c r="B617" s="2"/>
      <c r="C617" s="2"/>
      <c r="D617" s="2"/>
      <c r="E617" s="279"/>
      <c r="F617" s="279"/>
      <c r="G617" s="279"/>
      <c r="H617" s="432"/>
      <c r="L617" s="391"/>
      <c r="R617" s="391"/>
      <c r="T617" s="392"/>
      <c r="U617" s="3"/>
      <c r="V617" s="3"/>
      <c r="W617" s="3"/>
      <c r="X617" s="57"/>
      <c r="Y617" s="1"/>
      <c r="Z617"/>
      <c r="AA617"/>
      <c r="AB617"/>
      <c r="AC617"/>
      <c r="AD617" s="57"/>
      <c r="AE617" s="393"/>
      <c r="AF617" s="393"/>
      <c r="AG617"/>
      <c r="AH617"/>
      <c r="AI617" s="394"/>
      <c r="AJ617" s="394"/>
      <c r="AK617" s="394"/>
      <c r="AL617" s="2"/>
      <c r="AM617" s="2"/>
      <c r="AN617"/>
      <c r="AO617"/>
      <c r="AP617" s="394"/>
      <c r="AQ617" s="394"/>
      <c r="AR617" s="175"/>
      <c r="AS617" s="2"/>
      <c r="AT617" s="2"/>
      <c r="AU617"/>
      <c r="AV617" s="2"/>
      <c r="AW617" s="2"/>
      <c r="AX617" s="2"/>
      <c r="AY617" s="2"/>
      <c r="AZ617" s="2"/>
      <c r="BA617" s="2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</row>
    <row r="618" spans="1:99" s="380" customFormat="1" x14ac:dyDescent="0.3">
      <c r="A618"/>
      <c r="B618" s="2"/>
      <c r="C618" s="2"/>
      <c r="D618" s="2"/>
      <c r="E618" s="279"/>
      <c r="F618" s="279"/>
      <c r="G618" s="279"/>
      <c r="H618" s="432"/>
      <c r="L618" s="391"/>
      <c r="R618" s="391"/>
      <c r="T618" s="392"/>
      <c r="U618" s="3"/>
      <c r="V618" s="3"/>
      <c r="W618" s="3"/>
      <c r="X618" s="57"/>
      <c r="Y618" s="1"/>
      <c r="Z618"/>
      <c r="AA618"/>
      <c r="AB618"/>
      <c r="AC618"/>
      <c r="AD618" s="57"/>
      <c r="AE618" s="393"/>
      <c r="AF618" s="393"/>
      <c r="AG618"/>
      <c r="AH618"/>
      <c r="AI618" s="394"/>
      <c r="AJ618" s="394"/>
      <c r="AK618" s="394"/>
      <c r="AL618" s="2"/>
      <c r="AM618" s="2"/>
      <c r="AN618"/>
      <c r="AO618"/>
      <c r="AP618" s="394"/>
      <c r="AQ618" s="394"/>
      <c r="AR618" s="175"/>
      <c r="AS618" s="2"/>
      <c r="AT618" s="2"/>
      <c r="AU618"/>
      <c r="AV618" s="2"/>
      <c r="AW618" s="2"/>
      <c r="AX618" s="2"/>
      <c r="AY618" s="2"/>
      <c r="AZ618" s="2"/>
      <c r="BA618" s="2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</row>
    <row r="619" spans="1:99" s="380" customFormat="1" x14ac:dyDescent="0.3">
      <c r="A619"/>
      <c r="B619" s="2"/>
      <c r="C619" s="2"/>
      <c r="D619" s="2"/>
      <c r="E619" s="279"/>
      <c r="F619" s="279"/>
      <c r="G619" s="279"/>
      <c r="H619" s="432"/>
      <c r="L619" s="391"/>
      <c r="R619" s="391"/>
      <c r="T619" s="392"/>
      <c r="U619" s="3"/>
      <c r="V619" s="3"/>
      <c r="W619" s="3"/>
      <c r="X619" s="57"/>
      <c r="Y619" s="1"/>
      <c r="Z619"/>
      <c r="AA619"/>
      <c r="AB619"/>
      <c r="AC619"/>
      <c r="AD619" s="57"/>
      <c r="AE619" s="393"/>
      <c r="AF619" s="393"/>
      <c r="AG619"/>
      <c r="AH619"/>
      <c r="AI619" s="394"/>
      <c r="AJ619" s="394"/>
      <c r="AK619" s="394"/>
      <c r="AL619" s="2"/>
      <c r="AM619" s="2"/>
      <c r="AN619"/>
      <c r="AO619"/>
      <c r="AP619" s="394"/>
      <c r="AQ619" s="394"/>
      <c r="AR619" s="175"/>
      <c r="AS619" s="2"/>
      <c r="AT619" s="2"/>
      <c r="AU619"/>
      <c r="AV619" s="2"/>
      <c r="AW619" s="2"/>
      <c r="AX619" s="2"/>
      <c r="AY619" s="2"/>
      <c r="AZ619" s="2"/>
      <c r="BA619" s="2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</row>
    <row r="620" spans="1:99" s="380" customFormat="1" x14ac:dyDescent="0.3">
      <c r="A620"/>
      <c r="B620" s="2"/>
      <c r="C620" s="2"/>
      <c r="D620" s="2"/>
      <c r="E620" s="279"/>
      <c r="F620" s="279"/>
      <c r="G620" s="279"/>
      <c r="H620" s="432"/>
      <c r="L620" s="391"/>
      <c r="R620" s="391"/>
      <c r="T620" s="392"/>
      <c r="U620" s="3"/>
      <c r="V620" s="3"/>
      <c r="W620" s="3"/>
      <c r="X620" s="57"/>
      <c r="Y620" s="1"/>
      <c r="Z620"/>
      <c r="AA620"/>
      <c r="AB620"/>
      <c r="AC620"/>
      <c r="AD620" s="57"/>
      <c r="AE620" s="393"/>
      <c r="AF620" s="393"/>
      <c r="AG620"/>
      <c r="AH620"/>
      <c r="AI620" s="394"/>
      <c r="AJ620" s="394"/>
      <c r="AK620" s="394"/>
      <c r="AL620" s="2"/>
      <c r="AM620" s="2"/>
      <c r="AN620"/>
      <c r="AO620"/>
      <c r="AP620" s="394"/>
      <c r="AQ620" s="394"/>
      <c r="AR620" s="175"/>
      <c r="AS620" s="2"/>
      <c r="AT620" s="2"/>
      <c r="AU620"/>
      <c r="AV620" s="2"/>
      <c r="AW620" s="2"/>
      <c r="AX620" s="2"/>
      <c r="AY620" s="2"/>
      <c r="AZ620" s="2"/>
      <c r="BA620" s="2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</row>
    <row r="621" spans="1:99" s="380" customFormat="1" x14ac:dyDescent="0.3">
      <c r="A621"/>
      <c r="B621" s="2"/>
      <c r="C621" s="2"/>
      <c r="D621" s="2"/>
      <c r="E621" s="279"/>
      <c r="F621" s="279"/>
      <c r="G621" s="279"/>
      <c r="H621" s="432"/>
      <c r="L621" s="391"/>
      <c r="R621" s="391"/>
      <c r="T621" s="392"/>
      <c r="U621" s="3"/>
      <c r="V621" s="3"/>
      <c r="W621" s="3"/>
      <c r="X621" s="57"/>
      <c r="Y621" s="1"/>
      <c r="Z621"/>
      <c r="AA621"/>
      <c r="AB621"/>
      <c r="AC621"/>
      <c r="AD621" s="57"/>
      <c r="AE621" s="393"/>
      <c r="AF621" s="393"/>
      <c r="AG621"/>
      <c r="AH621"/>
      <c r="AI621" s="394"/>
      <c r="AJ621" s="394"/>
      <c r="AK621" s="394"/>
      <c r="AL621" s="2"/>
      <c r="AM621" s="2"/>
      <c r="AN621"/>
      <c r="AO621"/>
      <c r="AP621" s="394"/>
      <c r="AQ621" s="394"/>
      <c r="AR621" s="175"/>
      <c r="AS621" s="2"/>
      <c r="AT621" s="2"/>
      <c r="AU621"/>
      <c r="AV621" s="2"/>
      <c r="AW621" s="2"/>
      <c r="AX621" s="2"/>
      <c r="AY621" s="2"/>
      <c r="AZ621" s="2"/>
      <c r="BA621" s="2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</row>
    <row r="622" spans="1:99" s="380" customFormat="1" x14ac:dyDescent="0.3">
      <c r="A622"/>
      <c r="B622" s="2"/>
      <c r="C622" s="2"/>
      <c r="D622" s="2"/>
      <c r="E622" s="279"/>
      <c r="F622" s="279"/>
      <c r="G622" s="279"/>
      <c r="H622" s="432"/>
      <c r="L622" s="391"/>
      <c r="R622" s="391"/>
      <c r="T622" s="392"/>
      <c r="U622" s="3"/>
      <c r="V622" s="3"/>
      <c r="W622" s="3"/>
      <c r="X622" s="57"/>
      <c r="Y622" s="1"/>
      <c r="Z622"/>
      <c r="AA622"/>
      <c r="AB622"/>
      <c r="AC622"/>
      <c r="AD622" s="57"/>
      <c r="AE622" s="393"/>
      <c r="AF622" s="393"/>
      <c r="AG622"/>
      <c r="AH622"/>
      <c r="AI622" s="394"/>
      <c r="AJ622" s="394"/>
      <c r="AK622" s="394"/>
      <c r="AL622" s="2"/>
      <c r="AM622" s="2"/>
      <c r="AN622"/>
      <c r="AO622"/>
      <c r="AP622" s="394"/>
      <c r="AQ622" s="394"/>
      <c r="AR622" s="175"/>
      <c r="AS622" s="2"/>
      <c r="AT622" s="2"/>
      <c r="AU622"/>
      <c r="AV622" s="2"/>
      <c r="AW622" s="2"/>
      <c r="AX622" s="2"/>
      <c r="AY622" s="2"/>
      <c r="AZ622" s="2"/>
      <c r="BA622" s="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</row>
    <row r="623" spans="1:99" s="380" customFormat="1" x14ac:dyDescent="0.3">
      <c r="A623"/>
      <c r="B623" s="2"/>
      <c r="C623" s="2"/>
      <c r="D623" s="2"/>
      <c r="E623" s="279"/>
      <c r="F623" s="279"/>
      <c r="G623" s="279"/>
      <c r="H623" s="432"/>
      <c r="L623" s="391"/>
      <c r="R623" s="391"/>
      <c r="T623" s="392"/>
      <c r="U623" s="3"/>
      <c r="V623" s="3"/>
      <c r="W623" s="3"/>
      <c r="X623" s="57"/>
      <c r="Y623" s="1"/>
      <c r="Z623"/>
      <c r="AA623"/>
      <c r="AB623"/>
      <c r="AC623"/>
      <c r="AD623" s="57"/>
      <c r="AE623" s="393"/>
      <c r="AF623" s="393"/>
      <c r="AG623"/>
      <c r="AH623"/>
      <c r="AI623" s="394"/>
      <c r="AJ623" s="394"/>
      <c r="AK623" s="394"/>
      <c r="AL623" s="2"/>
      <c r="AM623" s="2"/>
      <c r="AN623"/>
      <c r="AO623"/>
      <c r="AP623" s="394"/>
      <c r="AQ623" s="394"/>
      <c r="AR623" s="175"/>
      <c r="AS623" s="2"/>
      <c r="AT623" s="2"/>
      <c r="AU623"/>
      <c r="AV623" s="2"/>
      <c r="AW623" s="2"/>
      <c r="AX623" s="2"/>
      <c r="AY623" s="2"/>
      <c r="AZ623" s="2"/>
      <c r="BA623" s="2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</row>
    <row r="624" spans="1:99" s="380" customFormat="1" x14ac:dyDescent="0.3">
      <c r="A624"/>
      <c r="B624" s="2"/>
      <c r="C624" s="2"/>
      <c r="D624" s="2"/>
      <c r="E624" s="279"/>
      <c r="F624" s="279"/>
      <c r="G624" s="279"/>
      <c r="H624" s="432"/>
      <c r="L624" s="391"/>
      <c r="R624" s="391"/>
      <c r="T624" s="392"/>
      <c r="U624" s="3"/>
      <c r="V624" s="3"/>
      <c r="W624" s="3"/>
      <c r="X624" s="57"/>
      <c r="Y624" s="1"/>
      <c r="Z624"/>
      <c r="AA624"/>
      <c r="AB624"/>
      <c r="AC624"/>
      <c r="AD624" s="57"/>
      <c r="AE624" s="393"/>
      <c r="AF624" s="393"/>
      <c r="AG624"/>
      <c r="AH624"/>
      <c r="AI624" s="394"/>
      <c r="AJ624" s="394"/>
      <c r="AK624" s="394"/>
      <c r="AL624" s="2"/>
      <c r="AM624" s="2"/>
      <c r="AN624"/>
      <c r="AO624"/>
      <c r="AP624" s="394"/>
      <c r="AQ624" s="394"/>
      <c r="AR624" s="175"/>
      <c r="AS624" s="2"/>
      <c r="AT624" s="2"/>
      <c r="AU624"/>
      <c r="AV624" s="2"/>
      <c r="AW624" s="2"/>
      <c r="AX624" s="2"/>
      <c r="AY624" s="2"/>
      <c r="AZ624" s="2"/>
      <c r="BA624" s="2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</row>
    <row r="625" spans="1:99" s="380" customFormat="1" x14ac:dyDescent="0.3">
      <c r="A625"/>
      <c r="B625" s="2"/>
      <c r="C625" s="2"/>
      <c r="D625" s="2"/>
      <c r="E625" s="279"/>
      <c r="F625" s="279"/>
      <c r="G625" s="279"/>
      <c r="H625" s="432"/>
      <c r="L625" s="391"/>
      <c r="R625" s="391"/>
      <c r="T625" s="392"/>
      <c r="U625" s="3"/>
      <c r="V625" s="3"/>
      <c r="W625" s="3"/>
      <c r="X625" s="57"/>
      <c r="Y625" s="1"/>
      <c r="Z625"/>
      <c r="AA625"/>
      <c r="AB625"/>
      <c r="AC625"/>
      <c r="AD625" s="57"/>
      <c r="AE625" s="393"/>
      <c r="AF625" s="393"/>
      <c r="AG625"/>
      <c r="AH625"/>
      <c r="AI625" s="394"/>
      <c r="AJ625" s="394"/>
      <c r="AK625" s="394"/>
      <c r="AL625" s="2"/>
      <c r="AM625" s="2"/>
      <c r="AN625"/>
      <c r="AO625"/>
      <c r="AP625" s="394"/>
      <c r="AQ625" s="394"/>
      <c r="AR625" s="175"/>
      <c r="AS625" s="2"/>
      <c r="AT625" s="2"/>
      <c r="AU625"/>
      <c r="AV625" s="2"/>
      <c r="AW625" s="2"/>
      <c r="AX625" s="2"/>
      <c r="AY625" s="2"/>
      <c r="AZ625" s="2"/>
      <c r="BA625" s="2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</row>
    <row r="626" spans="1:99" s="380" customFormat="1" x14ac:dyDescent="0.3">
      <c r="A626"/>
      <c r="B626" s="2"/>
      <c r="C626" s="2"/>
      <c r="D626" s="2"/>
      <c r="E626" s="279"/>
      <c r="F626" s="279"/>
      <c r="G626" s="279"/>
      <c r="H626" s="432"/>
      <c r="L626" s="391"/>
      <c r="R626" s="391"/>
      <c r="T626" s="392"/>
      <c r="U626" s="3"/>
      <c r="V626" s="3"/>
      <c r="W626" s="3"/>
      <c r="X626" s="57"/>
      <c r="Y626" s="1"/>
      <c r="Z626"/>
      <c r="AA626"/>
      <c r="AB626"/>
      <c r="AC626"/>
      <c r="AD626" s="57"/>
      <c r="AE626" s="393"/>
      <c r="AF626" s="393"/>
      <c r="AG626"/>
      <c r="AH626"/>
      <c r="AI626" s="394"/>
      <c r="AJ626" s="394"/>
      <c r="AK626" s="394"/>
      <c r="AL626" s="2"/>
      <c r="AM626" s="2"/>
      <c r="AN626"/>
      <c r="AO626"/>
      <c r="AP626" s="394"/>
      <c r="AQ626" s="394"/>
      <c r="AR626" s="175"/>
      <c r="AS626" s="2"/>
      <c r="AT626" s="2"/>
      <c r="AU626"/>
      <c r="AV626" s="2"/>
      <c r="AW626" s="2"/>
      <c r="AX626" s="2"/>
      <c r="AY626" s="2"/>
      <c r="AZ626" s="2"/>
      <c r="BA626" s="2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</row>
    <row r="627" spans="1:99" s="380" customFormat="1" x14ac:dyDescent="0.3">
      <c r="A627"/>
      <c r="B627" s="2"/>
      <c r="C627" s="2"/>
      <c r="D627" s="2"/>
      <c r="E627" s="279"/>
      <c r="F627" s="279"/>
      <c r="G627" s="279"/>
      <c r="H627" s="432"/>
      <c r="L627" s="391"/>
      <c r="R627" s="391"/>
      <c r="T627" s="392"/>
      <c r="U627" s="3"/>
      <c r="V627" s="3"/>
      <c r="W627" s="3"/>
      <c r="X627" s="57"/>
      <c r="Y627" s="1"/>
      <c r="Z627"/>
      <c r="AA627"/>
      <c r="AB627"/>
      <c r="AC627"/>
      <c r="AD627" s="57"/>
      <c r="AE627" s="393"/>
      <c r="AF627" s="393"/>
      <c r="AG627"/>
      <c r="AH627"/>
      <c r="AI627" s="394"/>
      <c r="AJ627" s="394"/>
      <c r="AK627" s="394"/>
      <c r="AL627" s="2"/>
      <c r="AM627" s="2"/>
      <c r="AN627"/>
      <c r="AO627"/>
      <c r="AP627" s="394"/>
      <c r="AQ627" s="394"/>
      <c r="AR627" s="175"/>
      <c r="AS627" s="2"/>
      <c r="AT627" s="2"/>
      <c r="AU627"/>
      <c r="AV627" s="2"/>
      <c r="AW627" s="2"/>
      <c r="AX627" s="2"/>
      <c r="AY627" s="2"/>
      <c r="AZ627" s="2"/>
      <c r="BA627" s="2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</row>
    <row r="628" spans="1:99" s="380" customFormat="1" x14ac:dyDescent="0.3">
      <c r="A628"/>
      <c r="B628" s="2"/>
      <c r="C628" s="2"/>
      <c r="D628" s="2"/>
      <c r="E628" s="279"/>
      <c r="F628" s="279"/>
      <c r="G628" s="279"/>
      <c r="H628" s="432"/>
      <c r="L628" s="391"/>
      <c r="R628" s="391"/>
      <c r="T628" s="392"/>
      <c r="U628" s="3"/>
      <c r="V628" s="3"/>
      <c r="W628" s="3"/>
      <c r="X628" s="57"/>
      <c r="Y628" s="1"/>
      <c r="Z628"/>
      <c r="AA628"/>
      <c r="AB628"/>
      <c r="AC628"/>
      <c r="AD628" s="57"/>
      <c r="AE628" s="393"/>
      <c r="AF628" s="393"/>
      <c r="AG628"/>
      <c r="AH628"/>
      <c r="AI628" s="394"/>
      <c r="AJ628" s="394"/>
      <c r="AK628" s="394"/>
      <c r="AL628" s="2"/>
      <c r="AM628" s="2"/>
      <c r="AN628"/>
      <c r="AO628"/>
      <c r="AP628" s="394"/>
      <c r="AQ628" s="394"/>
      <c r="AR628" s="175"/>
      <c r="AS628" s="2"/>
      <c r="AT628" s="2"/>
      <c r="AU628"/>
      <c r="AV628" s="2"/>
      <c r="AW628" s="2"/>
      <c r="AX628" s="2"/>
      <c r="AY628" s="2"/>
      <c r="AZ628" s="2"/>
      <c r="BA628" s="2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</row>
    <row r="629" spans="1:99" s="380" customFormat="1" x14ac:dyDescent="0.3">
      <c r="A629"/>
      <c r="B629" s="2"/>
      <c r="C629" s="2"/>
      <c r="D629" s="2"/>
      <c r="E629" s="279"/>
      <c r="F629" s="279"/>
      <c r="G629" s="279"/>
      <c r="H629" s="432"/>
      <c r="L629" s="391"/>
      <c r="R629" s="391"/>
      <c r="T629" s="392"/>
      <c r="U629" s="3"/>
      <c r="V629" s="3"/>
      <c r="W629" s="3"/>
      <c r="X629" s="57"/>
      <c r="Y629" s="1"/>
      <c r="Z629"/>
      <c r="AA629"/>
      <c r="AB629"/>
      <c r="AC629"/>
      <c r="AD629" s="57"/>
      <c r="AE629" s="393"/>
      <c r="AF629" s="393"/>
      <c r="AG629"/>
      <c r="AH629"/>
      <c r="AI629" s="394"/>
      <c r="AJ629" s="394"/>
      <c r="AK629" s="394"/>
      <c r="AL629" s="2"/>
      <c r="AM629" s="2"/>
      <c r="AN629"/>
      <c r="AO629"/>
      <c r="AP629" s="394"/>
      <c r="AQ629" s="394"/>
      <c r="AR629" s="175"/>
      <c r="AS629" s="2"/>
      <c r="AT629" s="2"/>
      <c r="AU629"/>
      <c r="AV629" s="2"/>
      <c r="AW629" s="2"/>
      <c r="AX629" s="2"/>
      <c r="AY629" s="2"/>
      <c r="AZ629" s="2"/>
      <c r="BA629" s="2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</row>
    <row r="630" spans="1:99" s="380" customFormat="1" x14ac:dyDescent="0.3">
      <c r="A630"/>
      <c r="B630" s="2"/>
      <c r="C630" s="2"/>
      <c r="D630" s="2"/>
      <c r="E630" s="279"/>
      <c r="F630" s="279"/>
      <c r="G630" s="279"/>
      <c r="H630" s="431"/>
      <c r="L630" s="391"/>
      <c r="R630" s="391"/>
      <c r="T630" s="392"/>
      <c r="U630" s="3"/>
      <c r="V630" s="3"/>
      <c r="W630" s="3"/>
      <c r="X630" s="57"/>
      <c r="Y630" s="1"/>
      <c r="Z630"/>
      <c r="AA630"/>
      <c r="AB630"/>
      <c r="AC630"/>
      <c r="AD630" s="57"/>
      <c r="AE630" s="393"/>
      <c r="AF630" s="393"/>
      <c r="AG630"/>
      <c r="AH630"/>
      <c r="AI630" s="394"/>
      <c r="AJ630" s="394"/>
      <c r="AK630" s="394"/>
      <c r="AL630" s="2"/>
      <c r="AM630" s="2"/>
      <c r="AN630"/>
      <c r="AO630"/>
      <c r="AP630" s="394"/>
      <c r="AQ630" s="394"/>
      <c r="AR630" s="175"/>
      <c r="AS630" s="2"/>
      <c r="AT630" s="2"/>
      <c r="AU630"/>
      <c r="AV630" s="2"/>
      <c r="AW630" s="2"/>
      <c r="AX630" s="2"/>
      <c r="AY630" s="2"/>
      <c r="AZ630" s="2"/>
      <c r="BA630" s="2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</row>
    <row r="631" spans="1:99" s="380" customFormat="1" x14ac:dyDescent="0.3">
      <c r="A631"/>
      <c r="B631" s="2"/>
      <c r="C631" s="2"/>
      <c r="D631" s="2"/>
      <c r="E631" s="279"/>
      <c r="F631" s="279"/>
      <c r="G631" s="279"/>
      <c r="H631" s="431"/>
      <c r="L631" s="391"/>
      <c r="R631" s="391"/>
      <c r="T631" s="392"/>
      <c r="U631" s="3"/>
      <c r="V631" s="3"/>
      <c r="W631" s="3"/>
      <c r="X631" s="57"/>
      <c r="Y631" s="1"/>
      <c r="Z631"/>
      <c r="AA631"/>
      <c r="AB631"/>
      <c r="AC631"/>
      <c r="AD631" s="57"/>
      <c r="AE631" s="393"/>
      <c r="AF631" s="393"/>
      <c r="AG631"/>
      <c r="AH631"/>
      <c r="AI631" s="394"/>
      <c r="AJ631" s="394"/>
      <c r="AK631" s="394"/>
      <c r="AL631" s="2"/>
      <c r="AM631" s="2"/>
      <c r="AN631"/>
      <c r="AO631"/>
      <c r="AP631" s="394"/>
      <c r="AQ631" s="394"/>
      <c r="AR631" s="175"/>
      <c r="AS631" s="2"/>
      <c r="AT631" s="2"/>
      <c r="AU631"/>
      <c r="AV631" s="2"/>
      <c r="AW631" s="2"/>
      <c r="AX631" s="2"/>
      <c r="AY631" s="2"/>
      <c r="AZ631" s="2"/>
      <c r="BA631" s="2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</row>
    <row r="632" spans="1:99" s="380" customFormat="1" x14ac:dyDescent="0.3">
      <c r="A632"/>
      <c r="B632" s="2"/>
      <c r="C632" s="2"/>
      <c r="D632" s="2"/>
      <c r="E632" s="279"/>
      <c r="F632" s="279"/>
      <c r="G632" s="279"/>
      <c r="H632" s="431"/>
      <c r="L632" s="391"/>
      <c r="R632" s="391"/>
      <c r="T632" s="392"/>
      <c r="U632" s="3"/>
      <c r="V632" s="3"/>
      <c r="W632" s="3"/>
      <c r="X632" s="57"/>
      <c r="Y632" s="1"/>
      <c r="Z632"/>
      <c r="AA632"/>
      <c r="AB632"/>
      <c r="AC632"/>
      <c r="AD632" s="57"/>
      <c r="AE632" s="393"/>
      <c r="AF632" s="393"/>
      <c r="AG632"/>
      <c r="AH632"/>
      <c r="AI632" s="394"/>
      <c r="AJ632" s="394"/>
      <c r="AK632" s="394"/>
      <c r="AL632" s="2"/>
      <c r="AM632" s="2"/>
      <c r="AN632"/>
      <c r="AO632"/>
      <c r="AP632" s="394"/>
      <c r="AQ632" s="394"/>
      <c r="AR632" s="175"/>
      <c r="AS632" s="2"/>
      <c r="AT632" s="2"/>
      <c r="AU632"/>
      <c r="AV632" s="2"/>
      <c r="AW632" s="2"/>
      <c r="AX632" s="2"/>
      <c r="AY632" s="2"/>
      <c r="AZ632" s="2"/>
      <c r="BA632" s="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</row>
    <row r="633" spans="1:99" s="380" customFormat="1" x14ac:dyDescent="0.3">
      <c r="A633"/>
      <c r="B633" s="2"/>
      <c r="C633" s="2"/>
      <c r="D633" s="2"/>
      <c r="E633" s="279"/>
      <c r="F633" s="279"/>
      <c r="G633" s="279"/>
      <c r="H633" s="431"/>
      <c r="L633" s="391"/>
      <c r="R633" s="391"/>
      <c r="T633" s="392"/>
      <c r="U633" s="3"/>
      <c r="V633" s="3"/>
      <c r="W633" s="3"/>
      <c r="X633" s="57"/>
      <c r="Y633" s="1"/>
      <c r="Z633"/>
      <c r="AA633"/>
      <c r="AB633"/>
      <c r="AC633"/>
      <c r="AD633" s="57"/>
      <c r="AE633" s="393"/>
      <c r="AF633" s="393"/>
      <c r="AG633"/>
      <c r="AH633"/>
      <c r="AI633" s="394"/>
      <c r="AJ633" s="394"/>
      <c r="AK633" s="394"/>
      <c r="AL633" s="2"/>
      <c r="AM633" s="2"/>
      <c r="AN633"/>
      <c r="AO633"/>
      <c r="AP633" s="394"/>
      <c r="AQ633" s="394"/>
      <c r="AR633" s="175"/>
      <c r="AS633" s="2"/>
      <c r="AT633" s="2"/>
      <c r="AU633"/>
      <c r="AV633" s="2"/>
      <c r="AW633" s="2"/>
      <c r="AX633" s="2"/>
      <c r="AY633" s="2"/>
      <c r="AZ633" s="2"/>
      <c r="BA633" s="2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</row>
    <row r="634" spans="1:99" s="380" customFormat="1" x14ac:dyDescent="0.3">
      <c r="A634"/>
      <c r="B634" s="2"/>
      <c r="C634" s="2"/>
      <c r="D634" s="2"/>
      <c r="E634" s="279"/>
      <c r="F634" s="279"/>
      <c r="G634" s="279"/>
      <c r="H634" s="431"/>
      <c r="L634" s="391"/>
      <c r="R634" s="391"/>
      <c r="T634" s="392"/>
      <c r="U634" s="3"/>
      <c r="V634" s="3"/>
      <c r="W634" s="3"/>
      <c r="X634" s="57"/>
      <c r="Y634" s="1"/>
      <c r="Z634"/>
      <c r="AA634"/>
      <c r="AB634"/>
      <c r="AC634"/>
      <c r="AD634" s="57"/>
      <c r="AE634" s="393"/>
      <c r="AF634" s="393"/>
      <c r="AG634"/>
      <c r="AH634"/>
      <c r="AI634" s="394"/>
      <c r="AJ634" s="394"/>
      <c r="AK634" s="394"/>
      <c r="AL634" s="2"/>
      <c r="AM634" s="2"/>
      <c r="AN634"/>
      <c r="AO634"/>
      <c r="AP634" s="394"/>
      <c r="AQ634" s="394"/>
      <c r="AR634" s="175"/>
      <c r="AS634" s="2"/>
      <c r="AT634" s="2"/>
      <c r="AU634"/>
      <c r="AV634" s="2"/>
      <c r="AW634" s="2"/>
      <c r="AX634" s="2"/>
      <c r="AY634" s="2"/>
      <c r="AZ634" s="2"/>
      <c r="BA634" s="2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</row>
    <row r="635" spans="1:99" s="380" customFormat="1" x14ac:dyDescent="0.3">
      <c r="A635"/>
      <c r="B635" s="2"/>
      <c r="C635" s="2"/>
      <c r="D635" s="2"/>
      <c r="E635" s="279"/>
      <c r="F635" s="279"/>
      <c r="G635" s="279"/>
      <c r="H635" s="431"/>
      <c r="L635" s="391"/>
      <c r="R635" s="391"/>
      <c r="T635" s="392"/>
      <c r="U635" s="3"/>
      <c r="V635" s="3"/>
      <c r="W635" s="3"/>
      <c r="X635" s="57"/>
      <c r="Y635" s="1"/>
      <c r="Z635"/>
      <c r="AA635"/>
      <c r="AB635"/>
      <c r="AC635"/>
      <c r="AD635" s="57"/>
      <c r="AE635" s="393"/>
      <c r="AF635" s="393"/>
      <c r="AG635"/>
      <c r="AH635"/>
      <c r="AI635" s="394"/>
      <c r="AJ635" s="394"/>
      <c r="AK635" s="394"/>
      <c r="AL635" s="2"/>
      <c r="AM635" s="2"/>
      <c r="AN635"/>
      <c r="AO635"/>
      <c r="AP635" s="394"/>
      <c r="AQ635" s="394"/>
      <c r="AR635" s="175"/>
      <c r="AS635" s="2"/>
      <c r="AT635" s="2"/>
      <c r="AU635"/>
      <c r="AV635" s="2"/>
      <c r="AW635" s="2"/>
      <c r="AX635" s="2"/>
      <c r="AY635" s="2"/>
      <c r="AZ635" s="2"/>
      <c r="BA635" s="2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</row>
    <row r="636" spans="1:99" s="380" customFormat="1" x14ac:dyDescent="0.3">
      <c r="A636"/>
      <c r="B636" s="2"/>
      <c r="C636" s="2"/>
      <c r="D636" s="2"/>
      <c r="E636" s="279"/>
      <c r="F636" s="279"/>
      <c r="G636" s="279"/>
      <c r="H636" s="431"/>
      <c r="L636" s="391"/>
      <c r="R636" s="391"/>
      <c r="T636" s="392"/>
      <c r="U636" s="3"/>
      <c r="V636" s="3"/>
      <c r="W636" s="3"/>
      <c r="X636" s="57"/>
      <c r="Y636" s="1"/>
      <c r="Z636"/>
      <c r="AA636"/>
      <c r="AB636"/>
      <c r="AC636"/>
      <c r="AD636" s="57"/>
      <c r="AE636" s="393"/>
      <c r="AF636" s="393"/>
      <c r="AG636"/>
      <c r="AH636"/>
      <c r="AI636" s="394"/>
      <c r="AJ636" s="394"/>
      <c r="AK636" s="394"/>
      <c r="AL636" s="2"/>
      <c r="AM636" s="2"/>
      <c r="AN636"/>
      <c r="AO636"/>
      <c r="AP636" s="394"/>
      <c r="AQ636" s="394"/>
      <c r="AR636" s="175"/>
      <c r="AS636" s="2"/>
      <c r="AT636" s="2"/>
      <c r="AU636"/>
      <c r="AV636" s="2"/>
      <c r="AW636" s="2"/>
      <c r="AX636" s="2"/>
      <c r="AY636" s="2"/>
      <c r="AZ636" s="2"/>
      <c r="BA636" s="2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</row>
    <row r="637" spans="1:99" s="380" customFormat="1" x14ac:dyDescent="0.3">
      <c r="A637"/>
      <c r="B637" s="2"/>
      <c r="C637" s="2"/>
      <c r="D637" s="2"/>
      <c r="E637" s="279"/>
      <c r="F637" s="279"/>
      <c r="G637" s="279"/>
      <c r="H637" s="431"/>
      <c r="L637" s="391"/>
      <c r="R637" s="391"/>
      <c r="T637" s="392"/>
      <c r="U637" s="3"/>
      <c r="V637" s="3"/>
      <c r="W637" s="3"/>
      <c r="X637" s="57"/>
      <c r="Y637" s="1"/>
      <c r="Z637"/>
      <c r="AA637"/>
      <c r="AB637"/>
      <c r="AC637"/>
      <c r="AD637" s="57"/>
      <c r="AE637" s="393"/>
      <c r="AF637" s="393"/>
      <c r="AG637"/>
      <c r="AH637"/>
      <c r="AI637" s="394"/>
      <c r="AJ637" s="394"/>
      <c r="AK637" s="394"/>
      <c r="AL637" s="2"/>
      <c r="AM637" s="2"/>
      <c r="AN637"/>
      <c r="AO637"/>
      <c r="AP637" s="394"/>
      <c r="AQ637" s="394"/>
      <c r="AR637" s="175"/>
      <c r="AS637" s="2"/>
      <c r="AT637" s="2"/>
      <c r="AU637"/>
      <c r="AV637" s="2"/>
      <c r="AW637" s="2"/>
      <c r="AX637" s="2"/>
      <c r="AY637" s="2"/>
      <c r="AZ637" s="2"/>
      <c r="BA637" s="2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</row>
    <row r="638" spans="1:99" s="380" customFormat="1" x14ac:dyDescent="0.3">
      <c r="A638"/>
      <c r="B638" s="2"/>
      <c r="C638" s="2"/>
      <c r="D638" s="2"/>
      <c r="E638" s="279"/>
      <c r="F638" s="279"/>
      <c r="G638" s="279"/>
      <c r="H638" s="431"/>
      <c r="L638" s="391"/>
      <c r="R638" s="391"/>
      <c r="T638" s="392"/>
      <c r="U638" s="3"/>
      <c r="V638" s="3"/>
      <c r="W638" s="3"/>
      <c r="X638" s="57"/>
      <c r="Y638" s="1"/>
      <c r="Z638"/>
      <c r="AA638"/>
      <c r="AB638"/>
      <c r="AC638"/>
      <c r="AD638" s="57"/>
      <c r="AE638" s="393"/>
      <c r="AF638" s="393"/>
      <c r="AG638"/>
      <c r="AH638"/>
      <c r="AI638" s="394"/>
      <c r="AJ638" s="394"/>
      <c r="AK638" s="394"/>
      <c r="AL638" s="2"/>
      <c r="AM638" s="2"/>
      <c r="AN638"/>
      <c r="AO638"/>
      <c r="AP638" s="394"/>
      <c r="AQ638" s="394"/>
      <c r="AR638" s="175"/>
      <c r="AS638" s="2"/>
      <c r="AT638" s="2"/>
      <c r="AU638"/>
      <c r="AV638" s="2"/>
      <c r="AW638" s="2"/>
      <c r="AX638" s="2"/>
      <c r="AY638" s="2"/>
      <c r="AZ638" s="2"/>
      <c r="BA638" s="2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</row>
    <row r="639" spans="1:99" s="380" customFormat="1" x14ac:dyDescent="0.3">
      <c r="A639"/>
      <c r="B639" s="2"/>
      <c r="C639" s="2"/>
      <c r="D639" s="2"/>
      <c r="E639" s="279"/>
      <c r="F639" s="279"/>
      <c r="G639" s="279"/>
      <c r="H639" s="431"/>
      <c r="L639" s="391"/>
      <c r="R639" s="391"/>
      <c r="T639" s="392"/>
      <c r="U639" s="3"/>
      <c r="V639" s="3"/>
      <c r="W639" s="3"/>
      <c r="X639" s="57"/>
      <c r="Y639" s="1"/>
      <c r="Z639"/>
      <c r="AA639"/>
      <c r="AB639"/>
      <c r="AC639"/>
      <c r="AD639" s="57"/>
      <c r="AE639" s="393"/>
      <c r="AF639" s="393"/>
      <c r="AG639"/>
      <c r="AH639"/>
      <c r="AI639" s="394"/>
      <c r="AJ639" s="394"/>
      <c r="AK639" s="394"/>
      <c r="AL639" s="2"/>
      <c r="AM639" s="2"/>
      <c r="AN639"/>
      <c r="AO639"/>
      <c r="AP639" s="394"/>
      <c r="AQ639" s="394"/>
      <c r="AR639" s="175"/>
      <c r="AS639" s="2"/>
      <c r="AT639" s="2"/>
      <c r="AU639"/>
      <c r="AV639" s="2"/>
      <c r="AW639" s="2"/>
      <c r="AX639" s="2"/>
      <c r="AY639" s="2"/>
      <c r="AZ639" s="2"/>
      <c r="BA639" s="2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</row>
    <row r="640" spans="1:99" s="380" customFormat="1" x14ac:dyDescent="0.3">
      <c r="A640"/>
      <c r="B640" s="2"/>
      <c r="C640" s="2"/>
      <c r="D640" s="2"/>
      <c r="E640" s="279"/>
      <c r="F640" s="279"/>
      <c r="G640" s="279"/>
      <c r="H640" s="431"/>
      <c r="L640" s="391"/>
      <c r="R640" s="391"/>
      <c r="T640" s="392"/>
      <c r="U640" s="3"/>
      <c r="V640" s="3"/>
      <c r="W640" s="3"/>
      <c r="X640" s="57"/>
      <c r="Y640" s="1"/>
      <c r="Z640"/>
      <c r="AA640"/>
      <c r="AB640"/>
      <c r="AC640"/>
      <c r="AD640" s="57"/>
      <c r="AE640" s="393"/>
      <c r="AF640" s="393"/>
      <c r="AG640"/>
      <c r="AH640"/>
      <c r="AI640" s="394"/>
      <c r="AJ640" s="394"/>
      <c r="AK640" s="394"/>
      <c r="AL640" s="2"/>
      <c r="AM640" s="2"/>
      <c r="AN640"/>
      <c r="AO640"/>
      <c r="AP640" s="394"/>
      <c r="AQ640" s="394"/>
      <c r="AR640" s="175"/>
      <c r="AS640" s="2"/>
      <c r="AT640" s="2"/>
      <c r="AU640"/>
      <c r="AV640" s="2"/>
      <c r="AW640" s="2"/>
      <c r="AX640" s="2"/>
      <c r="AY640" s="2"/>
      <c r="AZ640" s="2"/>
      <c r="BA640" s="2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</row>
    <row r="641" spans="1:99" s="380" customFormat="1" x14ac:dyDescent="0.3">
      <c r="A641"/>
      <c r="B641" s="2"/>
      <c r="C641" s="2"/>
      <c r="D641" s="2"/>
      <c r="E641" s="279"/>
      <c r="F641" s="279"/>
      <c r="G641" s="279"/>
      <c r="H641" s="431"/>
      <c r="L641" s="391"/>
      <c r="R641" s="391"/>
      <c r="T641" s="392"/>
      <c r="U641" s="3"/>
      <c r="V641" s="3"/>
      <c r="W641" s="3"/>
      <c r="X641" s="57"/>
      <c r="Y641" s="1"/>
      <c r="Z641"/>
      <c r="AA641"/>
      <c r="AB641"/>
      <c r="AC641"/>
      <c r="AD641" s="57"/>
      <c r="AE641" s="393"/>
      <c r="AF641" s="393"/>
      <c r="AG641"/>
      <c r="AH641"/>
      <c r="AI641" s="394"/>
      <c r="AJ641" s="394"/>
      <c r="AK641" s="394"/>
      <c r="AL641" s="2"/>
      <c r="AM641" s="2"/>
      <c r="AN641"/>
      <c r="AO641"/>
      <c r="AP641" s="394"/>
      <c r="AQ641" s="394"/>
      <c r="AR641" s="175"/>
      <c r="AS641" s="2"/>
      <c r="AT641" s="2"/>
      <c r="AU641"/>
      <c r="AV641" s="2"/>
      <c r="AW641" s="2"/>
      <c r="AX641" s="2"/>
      <c r="AY641" s="2"/>
      <c r="AZ641" s="2"/>
      <c r="BA641" s="2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</row>
    <row r="642" spans="1:99" s="380" customFormat="1" x14ac:dyDescent="0.3">
      <c r="A642"/>
      <c r="B642" s="2"/>
      <c r="C642" s="2"/>
      <c r="D642" s="2"/>
      <c r="E642" s="279"/>
      <c r="F642" s="279"/>
      <c r="G642" s="279"/>
      <c r="H642" s="431"/>
      <c r="L642" s="391"/>
      <c r="R642" s="391"/>
      <c r="T642" s="392"/>
      <c r="U642" s="3"/>
      <c r="V642" s="3"/>
      <c r="W642" s="3"/>
      <c r="X642" s="57"/>
      <c r="Y642" s="1"/>
      <c r="Z642"/>
      <c r="AA642"/>
      <c r="AB642"/>
      <c r="AC642"/>
      <c r="AD642" s="57"/>
      <c r="AE642" s="393"/>
      <c r="AF642" s="393"/>
      <c r="AG642"/>
      <c r="AH642"/>
      <c r="AI642" s="394"/>
      <c r="AJ642" s="394"/>
      <c r="AK642" s="394"/>
      <c r="AL642" s="2"/>
      <c r="AM642" s="2"/>
      <c r="AN642"/>
      <c r="AO642"/>
      <c r="AP642" s="394"/>
      <c r="AQ642" s="394"/>
      <c r="AR642" s="175"/>
      <c r="AS642" s="2"/>
      <c r="AT642" s="2"/>
      <c r="AU642"/>
      <c r="AV642" s="2"/>
      <c r="AW642" s="2"/>
      <c r="AX642" s="2"/>
      <c r="AY642" s="2"/>
      <c r="AZ642" s="2"/>
      <c r="BA642" s="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</row>
    <row r="643" spans="1:99" s="380" customFormat="1" x14ac:dyDescent="0.3">
      <c r="A643"/>
      <c r="B643" s="2"/>
      <c r="C643" s="2"/>
      <c r="D643" s="2"/>
      <c r="E643" s="279"/>
      <c r="F643" s="279"/>
      <c r="G643" s="279"/>
      <c r="H643" s="431"/>
      <c r="L643" s="391"/>
      <c r="R643" s="391"/>
      <c r="T643" s="392"/>
      <c r="U643" s="3"/>
      <c r="V643" s="3"/>
      <c r="W643" s="3"/>
      <c r="X643" s="57"/>
      <c r="Y643" s="1"/>
      <c r="Z643"/>
      <c r="AA643"/>
      <c r="AB643"/>
      <c r="AC643"/>
      <c r="AD643" s="57"/>
      <c r="AE643" s="393"/>
      <c r="AF643" s="393"/>
      <c r="AG643"/>
      <c r="AH643"/>
      <c r="AI643" s="394"/>
      <c r="AJ643" s="394"/>
      <c r="AK643" s="394"/>
      <c r="AL643" s="2"/>
      <c r="AM643" s="2"/>
      <c r="AN643"/>
      <c r="AO643"/>
      <c r="AP643" s="394"/>
      <c r="AQ643" s="394"/>
      <c r="AR643" s="175"/>
      <c r="AS643" s="2"/>
      <c r="AT643" s="2"/>
      <c r="AU643"/>
      <c r="AV643" s="2"/>
      <c r="AW643" s="2"/>
      <c r="AX643" s="2"/>
      <c r="AY643" s="2"/>
      <c r="AZ643" s="2"/>
      <c r="BA643" s="2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</row>
    <row r="644" spans="1:99" s="380" customFormat="1" x14ac:dyDescent="0.3">
      <c r="A644"/>
      <c r="B644" s="2"/>
      <c r="C644" s="2"/>
      <c r="D644" s="2"/>
      <c r="E644" s="279"/>
      <c r="F644" s="279"/>
      <c r="G644" s="279"/>
      <c r="H644" s="431"/>
      <c r="L644" s="391"/>
      <c r="R644" s="391"/>
      <c r="T644" s="392"/>
      <c r="U644" s="3"/>
      <c r="V644" s="3"/>
      <c r="W644" s="3"/>
      <c r="X644" s="57"/>
      <c r="Y644" s="1"/>
      <c r="Z644"/>
      <c r="AA644"/>
      <c r="AB644"/>
      <c r="AC644"/>
      <c r="AD644" s="57"/>
      <c r="AE644" s="393"/>
      <c r="AF644" s="393"/>
      <c r="AG644"/>
      <c r="AH644"/>
      <c r="AI644" s="394"/>
      <c r="AJ644" s="394"/>
      <c r="AK644" s="394"/>
      <c r="AL644" s="2"/>
      <c r="AM644" s="2"/>
      <c r="AN644"/>
      <c r="AO644"/>
      <c r="AP644" s="394"/>
      <c r="AQ644" s="394"/>
      <c r="AR644" s="175"/>
      <c r="AS644" s="2"/>
      <c r="AT644" s="2"/>
      <c r="AU644"/>
      <c r="AV644" s="2"/>
      <c r="AW644" s="2"/>
      <c r="AX644" s="2"/>
      <c r="AY644" s="2"/>
      <c r="AZ644" s="2"/>
      <c r="BA644" s="2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</row>
    <row r="645" spans="1:99" s="380" customFormat="1" x14ac:dyDescent="0.3">
      <c r="A645"/>
      <c r="B645" s="2"/>
      <c r="C645" s="2"/>
      <c r="D645" s="2"/>
      <c r="E645" s="279"/>
      <c r="F645" s="279"/>
      <c r="G645" s="279"/>
      <c r="H645" s="431"/>
      <c r="L645" s="391"/>
      <c r="R645" s="391"/>
      <c r="T645" s="392"/>
      <c r="U645" s="3"/>
      <c r="V645" s="3"/>
      <c r="W645" s="3"/>
      <c r="X645" s="57"/>
      <c r="Y645" s="1"/>
      <c r="Z645"/>
      <c r="AA645"/>
      <c r="AB645"/>
      <c r="AC645"/>
      <c r="AD645" s="57"/>
      <c r="AE645" s="393"/>
      <c r="AF645" s="393"/>
      <c r="AG645"/>
      <c r="AH645"/>
      <c r="AI645" s="394"/>
      <c r="AJ645" s="394"/>
      <c r="AK645" s="394"/>
      <c r="AL645" s="2"/>
      <c r="AM645" s="2"/>
      <c r="AN645"/>
      <c r="AO645"/>
      <c r="AP645" s="394"/>
      <c r="AQ645" s="394"/>
      <c r="AR645" s="175"/>
      <c r="AS645" s="2"/>
      <c r="AT645" s="2"/>
      <c r="AU645"/>
      <c r="AV645" s="2"/>
      <c r="AW645" s="2"/>
      <c r="AX645" s="2"/>
      <c r="AY645" s="2"/>
      <c r="AZ645" s="2"/>
      <c r="BA645" s="2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</row>
    <row r="646" spans="1:99" s="380" customFormat="1" x14ac:dyDescent="0.3">
      <c r="A646"/>
      <c r="B646" s="2"/>
      <c r="C646" s="2"/>
      <c r="D646" s="2"/>
      <c r="E646" s="279"/>
      <c r="F646" s="279"/>
      <c r="G646" s="279"/>
      <c r="H646" s="431"/>
      <c r="L646" s="391"/>
      <c r="R646" s="391"/>
      <c r="T646" s="392"/>
      <c r="U646" s="3"/>
      <c r="V646" s="3"/>
      <c r="W646" s="3"/>
      <c r="X646" s="57"/>
      <c r="Y646" s="1"/>
      <c r="Z646"/>
      <c r="AA646"/>
      <c r="AB646"/>
      <c r="AC646"/>
      <c r="AD646" s="57"/>
      <c r="AE646" s="393"/>
      <c r="AF646" s="393"/>
      <c r="AG646"/>
      <c r="AH646"/>
      <c r="AI646" s="394"/>
      <c r="AJ646" s="394"/>
      <c r="AK646" s="394"/>
      <c r="AL646" s="2"/>
      <c r="AM646" s="2"/>
      <c r="AN646"/>
      <c r="AO646"/>
      <c r="AP646" s="394"/>
      <c r="AQ646" s="394"/>
      <c r="AR646" s="175"/>
      <c r="AS646" s="2"/>
      <c r="AT646" s="2"/>
      <c r="AU646"/>
      <c r="AV646" s="2"/>
      <c r="AW646" s="2"/>
      <c r="AX646" s="2"/>
      <c r="AY646" s="2"/>
      <c r="AZ646" s="2"/>
      <c r="BA646" s="2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</row>
    <row r="647" spans="1:99" s="380" customFormat="1" x14ac:dyDescent="0.3">
      <c r="A647"/>
      <c r="B647" s="2"/>
      <c r="C647" s="2"/>
      <c r="D647" s="2"/>
      <c r="E647" s="279"/>
      <c r="F647" s="279"/>
      <c r="G647" s="279"/>
      <c r="H647" s="431"/>
      <c r="L647" s="391"/>
      <c r="R647" s="391"/>
      <c r="T647" s="392"/>
      <c r="U647" s="3"/>
      <c r="V647" s="3"/>
      <c r="W647" s="3"/>
      <c r="X647" s="57"/>
      <c r="Y647" s="1"/>
      <c r="Z647"/>
      <c r="AA647"/>
      <c r="AB647"/>
      <c r="AC647"/>
      <c r="AD647" s="57"/>
      <c r="AE647" s="393"/>
      <c r="AF647" s="393"/>
      <c r="AG647"/>
      <c r="AH647"/>
      <c r="AI647" s="394"/>
      <c r="AJ647" s="394"/>
      <c r="AK647" s="394"/>
      <c r="AL647" s="2"/>
      <c r="AM647" s="2"/>
      <c r="AN647"/>
      <c r="AO647"/>
      <c r="AP647" s="394"/>
      <c r="AQ647" s="394"/>
      <c r="AR647" s="175"/>
      <c r="AS647" s="2"/>
      <c r="AT647" s="2"/>
      <c r="AU647"/>
      <c r="AV647" s="2"/>
      <c r="AW647" s="2"/>
      <c r="AX647" s="2"/>
      <c r="AY647" s="2"/>
      <c r="AZ647" s="2"/>
      <c r="BA647" s="2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</row>
    <row r="648" spans="1:99" s="380" customFormat="1" x14ac:dyDescent="0.3">
      <c r="A648"/>
      <c r="B648" s="2"/>
      <c r="C648" s="2"/>
      <c r="D648" s="2"/>
      <c r="E648" s="279"/>
      <c r="F648" s="279"/>
      <c r="G648" s="279"/>
      <c r="H648" s="431"/>
      <c r="L648" s="391"/>
      <c r="R648" s="391"/>
      <c r="T648" s="392"/>
      <c r="U648" s="3"/>
      <c r="V648" s="3"/>
      <c r="W648" s="3"/>
      <c r="X648" s="57"/>
      <c r="Y648" s="1"/>
      <c r="Z648"/>
      <c r="AA648"/>
      <c r="AB648"/>
      <c r="AC648"/>
      <c r="AD648" s="57"/>
      <c r="AE648" s="393"/>
      <c r="AF648" s="393"/>
      <c r="AG648"/>
      <c r="AH648"/>
      <c r="AI648" s="394"/>
      <c r="AJ648" s="394"/>
      <c r="AK648" s="394"/>
      <c r="AL648" s="2"/>
      <c r="AM648" s="2"/>
      <c r="AN648"/>
      <c r="AO648"/>
      <c r="AP648" s="394"/>
      <c r="AQ648" s="394"/>
      <c r="AR648" s="175"/>
      <c r="AS648" s="2"/>
      <c r="AT648" s="2"/>
      <c r="AU648"/>
      <c r="AV648" s="2"/>
      <c r="AW648" s="2"/>
      <c r="AX648" s="2"/>
      <c r="AY648" s="2"/>
      <c r="AZ648" s="2"/>
      <c r="BA648" s="2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</row>
    <row r="649" spans="1:99" s="380" customFormat="1" x14ac:dyDescent="0.3">
      <c r="A649"/>
      <c r="B649" s="2"/>
      <c r="C649" s="2"/>
      <c r="D649" s="2"/>
      <c r="E649" s="279"/>
      <c r="F649" s="279"/>
      <c r="G649" s="279"/>
      <c r="H649" s="431"/>
      <c r="L649" s="391"/>
      <c r="R649" s="391"/>
      <c r="T649" s="392"/>
      <c r="U649" s="3"/>
      <c r="V649" s="3"/>
      <c r="W649" s="3"/>
      <c r="X649" s="57"/>
      <c r="Y649" s="1"/>
      <c r="Z649"/>
      <c r="AA649"/>
      <c r="AB649"/>
      <c r="AC649"/>
      <c r="AD649" s="57"/>
      <c r="AE649" s="393"/>
      <c r="AF649" s="393"/>
      <c r="AG649"/>
      <c r="AH649"/>
      <c r="AI649" s="394"/>
      <c r="AJ649" s="394"/>
      <c r="AK649" s="394"/>
      <c r="AL649" s="2"/>
      <c r="AM649" s="2"/>
      <c r="AN649"/>
      <c r="AO649"/>
      <c r="AP649" s="394"/>
      <c r="AQ649" s="394"/>
      <c r="AR649" s="175"/>
      <c r="AS649" s="2"/>
      <c r="AT649" s="2"/>
      <c r="AU649"/>
      <c r="AV649" s="2"/>
      <c r="AW649" s="2"/>
      <c r="AX649" s="2"/>
      <c r="AY649" s="2"/>
      <c r="AZ649" s="2"/>
      <c r="BA649" s="2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</row>
    <row r="650" spans="1:99" s="380" customFormat="1" x14ac:dyDescent="0.3">
      <c r="A650"/>
      <c r="B650" s="2"/>
      <c r="C650" s="2"/>
      <c r="D650" s="2"/>
      <c r="E650" s="279"/>
      <c r="F650" s="279"/>
      <c r="G650" s="279"/>
      <c r="H650" s="431"/>
      <c r="L650" s="391"/>
      <c r="R650" s="391"/>
      <c r="T650" s="392"/>
      <c r="U650" s="3"/>
      <c r="V650" s="3"/>
      <c r="W650" s="3"/>
      <c r="X650" s="57"/>
      <c r="Y650" s="1"/>
      <c r="Z650"/>
      <c r="AA650"/>
      <c r="AB650"/>
      <c r="AC650"/>
      <c r="AD650" s="57"/>
      <c r="AE650" s="393"/>
      <c r="AF650" s="393"/>
      <c r="AG650"/>
      <c r="AH650"/>
      <c r="AI650" s="394"/>
      <c r="AJ650" s="394"/>
      <c r="AK650" s="394"/>
      <c r="AL650" s="2"/>
      <c r="AM650" s="2"/>
      <c r="AN650"/>
      <c r="AO650"/>
      <c r="AP650" s="394"/>
      <c r="AQ650" s="394"/>
      <c r="AR650" s="175"/>
      <c r="AS650" s="2"/>
      <c r="AT650" s="2"/>
      <c r="AU650"/>
      <c r="AV650" s="2"/>
      <c r="AW650" s="2"/>
      <c r="AX650" s="2"/>
      <c r="AY650" s="2"/>
      <c r="AZ650" s="2"/>
      <c r="BA650" s="2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</row>
    <row r="651" spans="1:99" s="380" customFormat="1" x14ac:dyDescent="0.3">
      <c r="A651"/>
      <c r="B651" s="2"/>
      <c r="C651" s="2"/>
      <c r="D651" s="2"/>
      <c r="E651" s="279"/>
      <c r="F651" s="279"/>
      <c r="G651" s="279"/>
      <c r="H651" s="431"/>
      <c r="L651" s="391"/>
      <c r="R651" s="391"/>
      <c r="T651" s="392"/>
      <c r="U651" s="3"/>
      <c r="V651" s="3"/>
      <c r="W651" s="3"/>
      <c r="X651" s="57"/>
      <c r="Y651" s="1"/>
      <c r="Z651"/>
      <c r="AA651"/>
      <c r="AB651"/>
      <c r="AC651"/>
      <c r="AD651" s="57"/>
      <c r="AE651" s="393"/>
      <c r="AF651" s="393"/>
      <c r="AG651"/>
      <c r="AH651"/>
      <c r="AI651" s="394"/>
      <c r="AJ651" s="394"/>
      <c r="AK651" s="394"/>
      <c r="AL651" s="2"/>
      <c r="AM651" s="2"/>
      <c r="AN651"/>
      <c r="AO651"/>
      <c r="AP651" s="394"/>
      <c r="AQ651" s="394"/>
      <c r="AR651" s="175"/>
      <c r="AS651" s="2"/>
      <c r="AT651" s="2"/>
      <c r="AU651"/>
      <c r="AV651" s="2"/>
      <c r="AW651" s="2"/>
      <c r="AX651" s="2"/>
      <c r="AY651" s="2"/>
      <c r="AZ651" s="2"/>
      <c r="BA651" s="2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</row>
    <row r="652" spans="1:99" s="380" customFormat="1" x14ac:dyDescent="0.3">
      <c r="A652"/>
      <c r="B652" s="2"/>
      <c r="C652" s="2"/>
      <c r="D652" s="2"/>
      <c r="E652" s="279"/>
      <c r="F652" s="279"/>
      <c r="G652" s="279"/>
      <c r="H652" s="431"/>
      <c r="L652" s="391"/>
      <c r="R652" s="391"/>
      <c r="T652" s="392"/>
      <c r="U652" s="3"/>
      <c r="V652" s="3"/>
      <c r="W652" s="3"/>
      <c r="X652" s="57"/>
      <c r="Y652" s="1"/>
      <c r="Z652"/>
      <c r="AA652"/>
      <c r="AB652"/>
      <c r="AC652"/>
      <c r="AD652" s="57"/>
      <c r="AE652" s="393"/>
      <c r="AF652" s="393"/>
      <c r="AG652"/>
      <c r="AH652"/>
      <c r="AI652" s="394"/>
      <c r="AJ652" s="394"/>
      <c r="AK652" s="394"/>
      <c r="AL652" s="2"/>
      <c r="AM652" s="2"/>
      <c r="AN652"/>
      <c r="AO652"/>
      <c r="AP652" s="394"/>
      <c r="AQ652" s="394"/>
      <c r="AR652" s="175"/>
      <c r="AS652" s="2"/>
      <c r="AT652" s="2"/>
      <c r="AU652"/>
      <c r="AV652" s="2"/>
      <c r="AW652" s="2"/>
      <c r="AX652" s="2"/>
      <c r="AY652" s="2"/>
      <c r="AZ652" s="2"/>
      <c r="BA652" s="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</row>
    <row r="653" spans="1:99" s="380" customFormat="1" x14ac:dyDescent="0.3">
      <c r="A653"/>
      <c r="B653" s="2"/>
      <c r="C653" s="2"/>
      <c r="D653" s="2"/>
      <c r="E653" s="279"/>
      <c r="F653" s="279"/>
      <c r="G653" s="279"/>
      <c r="H653" s="431"/>
      <c r="L653" s="391"/>
      <c r="R653" s="391"/>
      <c r="T653" s="392"/>
      <c r="U653" s="3"/>
      <c r="V653" s="3"/>
      <c r="W653" s="3"/>
      <c r="X653" s="57"/>
      <c r="Y653" s="1"/>
      <c r="Z653"/>
      <c r="AA653"/>
      <c r="AB653"/>
      <c r="AC653"/>
      <c r="AD653" s="57"/>
      <c r="AE653" s="393"/>
      <c r="AF653" s="393"/>
      <c r="AG653"/>
      <c r="AH653"/>
      <c r="AI653" s="394"/>
      <c r="AJ653" s="394"/>
      <c r="AK653" s="394"/>
      <c r="AL653" s="2"/>
      <c r="AM653" s="2"/>
      <c r="AN653"/>
      <c r="AO653"/>
      <c r="AP653" s="394"/>
      <c r="AQ653" s="394"/>
      <c r="AR653" s="175"/>
      <c r="AS653" s="2"/>
      <c r="AT653" s="2"/>
      <c r="AU653"/>
      <c r="AV653" s="2"/>
      <c r="AW653" s="2"/>
      <c r="AX653" s="2"/>
      <c r="AY653" s="2"/>
      <c r="AZ653" s="2"/>
      <c r="BA653" s="2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</row>
    <row r="654" spans="1:99" s="380" customFormat="1" x14ac:dyDescent="0.3">
      <c r="A654"/>
      <c r="B654" s="2"/>
      <c r="C654" s="2"/>
      <c r="D654" s="2"/>
      <c r="E654" s="279"/>
      <c r="F654" s="279"/>
      <c r="G654" s="279"/>
      <c r="H654" s="431"/>
      <c r="L654" s="391"/>
      <c r="R654" s="391"/>
      <c r="T654" s="392"/>
      <c r="U654" s="3"/>
      <c r="V654" s="3"/>
      <c r="W654" s="3"/>
      <c r="X654" s="57"/>
      <c r="Y654" s="1"/>
      <c r="Z654"/>
      <c r="AA654"/>
      <c r="AB654"/>
      <c r="AC654"/>
      <c r="AD654" s="57"/>
      <c r="AE654" s="393"/>
      <c r="AF654" s="393"/>
      <c r="AG654"/>
      <c r="AH654"/>
      <c r="AI654" s="394"/>
      <c r="AJ654" s="394"/>
      <c r="AK654" s="394"/>
      <c r="AL654" s="2"/>
      <c r="AM654" s="2"/>
      <c r="AN654"/>
      <c r="AO654"/>
      <c r="AP654" s="394"/>
      <c r="AQ654" s="394"/>
      <c r="AR654" s="175"/>
      <c r="AS654" s="2"/>
      <c r="AT654" s="2"/>
      <c r="AU654"/>
      <c r="AV654" s="2"/>
      <c r="AW654" s="2"/>
      <c r="AX654" s="2"/>
      <c r="AY654" s="2"/>
      <c r="AZ654" s="2"/>
      <c r="BA654" s="2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</row>
    <row r="655" spans="1:99" s="380" customFormat="1" x14ac:dyDescent="0.3">
      <c r="A655"/>
      <c r="B655" s="2"/>
      <c r="C655" s="2"/>
      <c r="D655" s="2"/>
      <c r="E655" s="279"/>
      <c r="F655" s="279"/>
      <c r="G655" s="279"/>
      <c r="H655" s="431"/>
      <c r="L655" s="391"/>
      <c r="R655" s="391"/>
      <c r="T655" s="392"/>
      <c r="U655" s="3"/>
      <c r="V655" s="3"/>
      <c r="W655" s="3"/>
      <c r="X655" s="57"/>
      <c r="Y655" s="1"/>
      <c r="Z655"/>
      <c r="AA655"/>
      <c r="AB655"/>
      <c r="AC655"/>
      <c r="AD655" s="57"/>
      <c r="AE655" s="393"/>
      <c r="AF655" s="393"/>
      <c r="AG655"/>
      <c r="AH655"/>
      <c r="AI655" s="394"/>
      <c r="AJ655" s="394"/>
      <c r="AK655" s="394"/>
      <c r="AL655" s="2"/>
      <c r="AM655" s="2"/>
      <c r="AN655"/>
      <c r="AO655"/>
      <c r="AP655" s="394"/>
      <c r="AQ655" s="394"/>
      <c r="AR655" s="175"/>
      <c r="AS655" s="2"/>
      <c r="AT655" s="2"/>
      <c r="AU655"/>
      <c r="AV655" s="2"/>
      <c r="AW655" s="2"/>
      <c r="AX655" s="2"/>
      <c r="AY655" s="2"/>
      <c r="AZ655" s="2"/>
      <c r="BA655" s="2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</row>
    <row r="656" spans="1:99" s="380" customFormat="1" x14ac:dyDescent="0.3">
      <c r="A656"/>
      <c r="B656" s="2"/>
      <c r="C656" s="2"/>
      <c r="D656" s="2"/>
      <c r="E656" s="279"/>
      <c r="F656" s="279"/>
      <c r="G656" s="279"/>
      <c r="H656" s="432"/>
      <c r="L656" s="391"/>
      <c r="R656" s="391"/>
      <c r="T656" s="392"/>
      <c r="U656" s="3"/>
      <c r="V656" s="3"/>
      <c r="W656" s="3"/>
      <c r="X656" s="57"/>
      <c r="Y656" s="1"/>
      <c r="Z656"/>
      <c r="AA656"/>
      <c r="AB656"/>
      <c r="AC656"/>
      <c r="AD656" s="57"/>
      <c r="AE656" s="393"/>
      <c r="AF656" s="393"/>
      <c r="AG656"/>
      <c r="AH656"/>
      <c r="AI656" s="394"/>
      <c r="AJ656" s="394"/>
      <c r="AK656" s="394"/>
      <c r="AL656" s="2"/>
      <c r="AM656" s="2"/>
      <c r="AN656"/>
      <c r="AO656"/>
      <c r="AP656" s="394"/>
      <c r="AQ656" s="394"/>
      <c r="AR656" s="175"/>
      <c r="AS656" s="2"/>
      <c r="AT656" s="2"/>
      <c r="AU656"/>
      <c r="AV656" s="2"/>
      <c r="AW656" s="2"/>
      <c r="AX656" s="2"/>
      <c r="AY656" s="2"/>
      <c r="AZ656" s="2"/>
      <c r="BA656" s="2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</row>
    <row r="657" spans="1:99" s="380" customFormat="1" x14ac:dyDescent="0.3">
      <c r="A657"/>
      <c r="B657" s="2"/>
      <c r="C657" s="2"/>
      <c r="D657" s="2"/>
      <c r="E657" s="279"/>
      <c r="F657" s="279"/>
      <c r="G657" s="279"/>
      <c r="H657" s="432"/>
      <c r="L657" s="391"/>
      <c r="R657" s="391"/>
      <c r="T657" s="392"/>
      <c r="U657" s="3"/>
      <c r="V657" s="3"/>
      <c r="W657" s="3"/>
      <c r="X657" s="57"/>
      <c r="Y657" s="1"/>
      <c r="Z657"/>
      <c r="AA657"/>
      <c r="AB657"/>
      <c r="AC657"/>
      <c r="AD657" s="57"/>
      <c r="AE657" s="393"/>
      <c r="AF657" s="393"/>
      <c r="AG657"/>
      <c r="AH657"/>
      <c r="AI657" s="394"/>
      <c r="AJ657" s="394"/>
      <c r="AK657" s="394"/>
      <c r="AL657" s="2"/>
      <c r="AM657" s="2"/>
      <c r="AN657"/>
      <c r="AO657"/>
      <c r="AP657" s="394"/>
      <c r="AQ657" s="394"/>
      <c r="AR657" s="175"/>
      <c r="AS657" s="2"/>
      <c r="AT657" s="2"/>
      <c r="AU657"/>
      <c r="AV657" s="2"/>
      <c r="AW657" s="2"/>
      <c r="AX657" s="2"/>
      <c r="AY657" s="2"/>
      <c r="AZ657" s="2"/>
      <c r="BA657" s="2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</row>
    <row r="658" spans="1:99" s="380" customFormat="1" x14ac:dyDescent="0.3">
      <c r="A658"/>
      <c r="B658" s="2"/>
      <c r="C658" s="2"/>
      <c r="D658" s="2"/>
      <c r="E658" s="279"/>
      <c r="F658" s="279"/>
      <c r="G658" s="279"/>
      <c r="H658" s="432"/>
      <c r="L658" s="391"/>
      <c r="R658" s="391"/>
      <c r="T658" s="392"/>
      <c r="U658" s="3"/>
      <c r="V658" s="3"/>
      <c r="W658" s="3"/>
      <c r="X658" s="57"/>
      <c r="Y658" s="1"/>
      <c r="Z658"/>
      <c r="AA658"/>
      <c r="AB658"/>
      <c r="AC658"/>
      <c r="AD658" s="57"/>
      <c r="AE658" s="393"/>
      <c r="AF658" s="393"/>
      <c r="AG658"/>
      <c r="AH658"/>
      <c r="AI658" s="394"/>
      <c r="AJ658" s="394"/>
      <c r="AK658" s="394"/>
      <c r="AL658" s="2"/>
      <c r="AM658" s="2"/>
      <c r="AN658"/>
      <c r="AO658"/>
      <c r="AP658" s="394"/>
      <c r="AQ658" s="394"/>
      <c r="AR658" s="175"/>
      <c r="AS658" s="2"/>
      <c r="AT658" s="2"/>
      <c r="AU658"/>
      <c r="AV658" s="2"/>
      <c r="AW658" s="2"/>
      <c r="AX658" s="2"/>
      <c r="AY658" s="2"/>
      <c r="AZ658" s="2"/>
      <c r="BA658" s="2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</row>
    <row r="659" spans="1:99" s="380" customFormat="1" x14ac:dyDescent="0.3">
      <c r="A659"/>
      <c r="B659" s="2"/>
      <c r="C659" s="2"/>
      <c r="D659" s="2"/>
      <c r="E659" s="279"/>
      <c r="F659" s="279"/>
      <c r="G659" s="279"/>
      <c r="H659" s="432"/>
      <c r="L659" s="391"/>
      <c r="R659" s="391"/>
      <c r="T659" s="392"/>
      <c r="U659" s="3"/>
      <c r="V659" s="3"/>
      <c r="W659" s="3"/>
      <c r="X659" s="57"/>
      <c r="Y659" s="1"/>
      <c r="Z659"/>
      <c r="AA659"/>
      <c r="AB659"/>
      <c r="AC659"/>
      <c r="AD659" s="57"/>
      <c r="AE659" s="393"/>
      <c r="AF659" s="393"/>
      <c r="AG659"/>
      <c r="AH659"/>
      <c r="AI659" s="394"/>
      <c r="AJ659" s="394"/>
      <c r="AK659" s="394"/>
      <c r="AL659" s="2"/>
      <c r="AM659" s="2"/>
      <c r="AN659"/>
      <c r="AO659"/>
      <c r="AP659" s="394"/>
      <c r="AQ659" s="394"/>
      <c r="AR659" s="175"/>
      <c r="AS659" s="2"/>
      <c r="AT659" s="2"/>
      <c r="AU659"/>
      <c r="AV659" s="2"/>
      <c r="AW659" s="2"/>
      <c r="AX659" s="2"/>
      <c r="AY659" s="2"/>
      <c r="AZ659" s="2"/>
      <c r="BA659" s="2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</row>
    <row r="660" spans="1:99" s="380" customFormat="1" x14ac:dyDescent="0.3">
      <c r="A660"/>
      <c r="B660" s="2"/>
      <c r="C660" s="2"/>
      <c r="D660" s="2"/>
      <c r="E660" s="279"/>
      <c r="F660" s="279"/>
      <c r="G660" s="279"/>
      <c r="H660" s="432"/>
      <c r="L660" s="391"/>
      <c r="R660" s="391"/>
      <c r="T660" s="392"/>
      <c r="U660" s="3"/>
      <c r="V660" s="3"/>
      <c r="W660" s="3"/>
      <c r="X660" s="57"/>
      <c r="Y660" s="1"/>
      <c r="Z660"/>
      <c r="AA660"/>
      <c r="AB660"/>
      <c r="AC660"/>
      <c r="AD660" s="57"/>
      <c r="AE660" s="393"/>
      <c r="AF660" s="393"/>
      <c r="AG660"/>
      <c r="AH660"/>
      <c r="AI660" s="394"/>
      <c r="AJ660" s="394"/>
      <c r="AK660" s="394"/>
      <c r="AL660" s="2"/>
      <c r="AM660" s="2"/>
      <c r="AN660"/>
      <c r="AO660"/>
      <c r="AP660" s="394"/>
      <c r="AQ660" s="394"/>
      <c r="AR660" s="175"/>
      <c r="AS660" s="2"/>
      <c r="AT660" s="2"/>
      <c r="AU660"/>
      <c r="AV660" s="2"/>
      <c r="AW660" s="2"/>
      <c r="AX660" s="2"/>
      <c r="AY660" s="2"/>
      <c r="AZ660" s="2"/>
      <c r="BA660" s="2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</row>
    <row r="661" spans="1:99" s="380" customFormat="1" x14ac:dyDescent="0.3">
      <c r="A661"/>
      <c r="B661" s="2"/>
      <c r="C661" s="2"/>
      <c r="D661" s="2"/>
      <c r="E661" s="279"/>
      <c r="F661" s="279"/>
      <c r="G661" s="279"/>
      <c r="H661" s="432"/>
      <c r="L661" s="391"/>
      <c r="R661" s="391"/>
      <c r="T661" s="392"/>
      <c r="U661" s="3"/>
      <c r="V661" s="3"/>
      <c r="W661" s="3"/>
      <c r="X661" s="57"/>
      <c r="Y661" s="1"/>
      <c r="Z661"/>
      <c r="AA661"/>
      <c r="AB661"/>
      <c r="AC661"/>
      <c r="AD661" s="57"/>
      <c r="AE661" s="393"/>
      <c r="AF661" s="393"/>
      <c r="AG661"/>
      <c r="AH661"/>
      <c r="AI661" s="394"/>
      <c r="AJ661" s="394"/>
      <c r="AK661" s="394"/>
      <c r="AL661" s="2"/>
      <c r="AM661" s="2"/>
      <c r="AN661"/>
      <c r="AO661"/>
      <c r="AP661" s="394"/>
      <c r="AQ661" s="394"/>
      <c r="AR661" s="175"/>
      <c r="AS661" s="2"/>
      <c r="AT661" s="2"/>
      <c r="AU661"/>
      <c r="AV661" s="2"/>
      <c r="AW661" s="2"/>
      <c r="AX661" s="2"/>
      <c r="AY661" s="2"/>
      <c r="AZ661" s="2"/>
      <c r="BA661" s="2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</row>
    <row r="662" spans="1:99" s="380" customFormat="1" x14ac:dyDescent="0.3">
      <c r="A662"/>
      <c r="B662" s="2"/>
      <c r="C662" s="2"/>
      <c r="D662" s="2"/>
      <c r="E662" s="279"/>
      <c r="F662" s="279"/>
      <c r="G662" s="279"/>
      <c r="H662" s="432"/>
      <c r="L662" s="391"/>
      <c r="R662" s="391"/>
      <c r="T662" s="392"/>
      <c r="U662" s="3"/>
      <c r="V662" s="3"/>
      <c r="W662" s="3"/>
      <c r="X662" s="57"/>
      <c r="Y662" s="1"/>
      <c r="Z662"/>
      <c r="AA662"/>
      <c r="AB662"/>
      <c r="AC662"/>
      <c r="AD662" s="57"/>
      <c r="AE662" s="393"/>
      <c r="AF662" s="393"/>
      <c r="AG662"/>
      <c r="AH662"/>
      <c r="AI662" s="394"/>
      <c r="AJ662" s="394"/>
      <c r="AK662" s="394"/>
      <c r="AL662" s="2"/>
      <c r="AM662" s="2"/>
      <c r="AN662"/>
      <c r="AO662"/>
      <c r="AP662" s="394"/>
      <c r="AQ662" s="394"/>
      <c r="AR662" s="175"/>
      <c r="AS662" s="2"/>
      <c r="AT662" s="2"/>
      <c r="AU662"/>
      <c r="AV662" s="2"/>
      <c r="AW662" s="2"/>
      <c r="AX662" s="2"/>
      <c r="AY662" s="2"/>
      <c r="AZ662" s="2"/>
      <c r="BA662" s="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</row>
    <row r="663" spans="1:99" s="380" customFormat="1" x14ac:dyDescent="0.3">
      <c r="A663"/>
      <c r="B663" s="2"/>
      <c r="C663" s="2"/>
      <c r="D663" s="2"/>
      <c r="E663" s="279"/>
      <c r="F663" s="279"/>
      <c r="G663" s="279"/>
      <c r="H663" s="432"/>
      <c r="L663" s="391"/>
      <c r="R663" s="391"/>
      <c r="T663" s="392"/>
      <c r="U663" s="3"/>
      <c r="V663" s="3"/>
      <c r="W663" s="3"/>
      <c r="X663" s="57"/>
      <c r="Y663" s="1"/>
      <c r="Z663"/>
      <c r="AA663"/>
      <c r="AB663"/>
      <c r="AC663"/>
      <c r="AD663" s="57"/>
      <c r="AE663" s="393"/>
      <c r="AF663" s="393"/>
      <c r="AG663"/>
      <c r="AH663"/>
      <c r="AI663" s="394"/>
      <c r="AJ663" s="394"/>
      <c r="AK663" s="394"/>
      <c r="AL663" s="2"/>
      <c r="AM663" s="2"/>
      <c r="AN663"/>
      <c r="AO663"/>
      <c r="AP663" s="394"/>
      <c r="AQ663" s="394"/>
      <c r="AR663" s="175"/>
      <c r="AS663" s="2"/>
      <c r="AT663" s="2"/>
      <c r="AU663"/>
      <c r="AV663" s="2"/>
      <c r="AW663" s="2"/>
      <c r="AX663" s="2"/>
      <c r="AY663" s="2"/>
      <c r="AZ663" s="2"/>
      <c r="BA663" s="2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</row>
    <row r="664" spans="1:99" s="380" customFormat="1" x14ac:dyDescent="0.3">
      <c r="A664"/>
      <c r="B664" s="2"/>
      <c r="C664" s="2"/>
      <c r="D664" s="2"/>
      <c r="E664" s="279"/>
      <c r="F664" s="279"/>
      <c r="G664" s="279"/>
      <c r="H664" s="432"/>
      <c r="L664" s="391"/>
      <c r="R664" s="391"/>
      <c r="T664" s="392"/>
      <c r="U664" s="3"/>
      <c r="V664" s="3"/>
      <c r="W664" s="3"/>
      <c r="X664" s="57"/>
      <c r="Y664" s="1"/>
      <c r="Z664"/>
      <c r="AA664"/>
      <c r="AB664"/>
      <c r="AC664"/>
      <c r="AD664" s="57"/>
      <c r="AE664" s="393"/>
      <c r="AF664" s="393"/>
      <c r="AG664"/>
      <c r="AH664"/>
      <c r="AI664" s="394"/>
      <c r="AJ664" s="394"/>
      <c r="AK664" s="394"/>
      <c r="AL664" s="2"/>
      <c r="AM664" s="2"/>
      <c r="AN664"/>
      <c r="AO664"/>
      <c r="AP664" s="394"/>
      <c r="AQ664" s="394"/>
      <c r="AR664" s="175"/>
      <c r="AS664" s="2"/>
      <c r="AT664" s="2"/>
      <c r="AU664"/>
      <c r="AV664" s="2"/>
      <c r="AW664" s="2"/>
      <c r="AX664" s="2"/>
      <c r="AY664" s="2"/>
      <c r="AZ664" s="2"/>
      <c r="BA664" s="2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</row>
    <row r="665" spans="1:99" s="380" customFormat="1" x14ac:dyDescent="0.3">
      <c r="A665"/>
      <c r="B665" s="2"/>
      <c r="C665" s="2"/>
      <c r="D665" s="2"/>
      <c r="E665" s="279"/>
      <c r="F665" s="279"/>
      <c r="G665" s="279"/>
      <c r="H665" s="432"/>
      <c r="L665" s="391"/>
      <c r="R665" s="391"/>
      <c r="T665" s="392"/>
      <c r="U665" s="3"/>
      <c r="V665" s="3"/>
      <c r="W665" s="3"/>
      <c r="X665" s="57"/>
      <c r="Y665" s="1"/>
      <c r="Z665"/>
      <c r="AA665"/>
      <c r="AB665"/>
      <c r="AC665"/>
      <c r="AD665" s="57"/>
      <c r="AE665" s="393"/>
      <c r="AF665" s="393"/>
      <c r="AG665"/>
      <c r="AH665"/>
      <c r="AI665" s="394"/>
      <c r="AJ665" s="394"/>
      <c r="AK665" s="394"/>
      <c r="AL665" s="2"/>
      <c r="AM665" s="2"/>
      <c r="AN665"/>
      <c r="AO665"/>
      <c r="AP665" s="394"/>
      <c r="AQ665" s="394"/>
      <c r="AR665" s="175"/>
      <c r="AS665" s="2"/>
      <c r="AT665" s="2"/>
      <c r="AU665"/>
      <c r="AV665" s="2"/>
      <c r="AW665" s="2"/>
      <c r="AX665" s="2"/>
      <c r="AY665" s="2"/>
      <c r="AZ665" s="2"/>
      <c r="BA665" s="2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</row>
    <row r="666" spans="1:99" s="380" customFormat="1" x14ac:dyDescent="0.3">
      <c r="A666"/>
      <c r="B666" s="2"/>
      <c r="C666" s="2"/>
      <c r="D666" s="2"/>
      <c r="E666" s="279"/>
      <c r="F666" s="279"/>
      <c r="G666" s="279"/>
      <c r="H666" s="432"/>
      <c r="L666" s="391"/>
      <c r="R666" s="391"/>
      <c r="T666" s="392"/>
      <c r="U666" s="3"/>
      <c r="V666" s="3"/>
      <c r="W666" s="3"/>
      <c r="X666" s="57"/>
      <c r="Y666" s="1"/>
      <c r="Z666"/>
      <c r="AA666"/>
      <c r="AB666"/>
      <c r="AC666"/>
      <c r="AD666" s="57"/>
      <c r="AE666" s="393"/>
      <c r="AF666" s="393"/>
      <c r="AG666"/>
      <c r="AH666"/>
      <c r="AI666" s="394"/>
      <c r="AJ666" s="394"/>
      <c r="AK666" s="394"/>
      <c r="AL666" s="2"/>
      <c r="AM666" s="2"/>
      <c r="AN666"/>
      <c r="AO666"/>
      <c r="AP666" s="394"/>
      <c r="AQ666" s="394"/>
      <c r="AR666" s="175"/>
      <c r="AS666" s="2"/>
      <c r="AT666" s="2"/>
      <c r="AU666"/>
      <c r="AV666" s="2"/>
      <c r="AW666" s="2"/>
      <c r="AX666" s="2"/>
      <c r="AY666" s="2"/>
      <c r="AZ666" s="2"/>
      <c r="BA666" s="2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</row>
    <row r="667" spans="1:99" s="380" customFormat="1" x14ac:dyDescent="0.3">
      <c r="A667"/>
      <c r="B667" s="2"/>
      <c r="C667" s="2"/>
      <c r="D667" s="2"/>
      <c r="E667" s="279"/>
      <c r="F667" s="279"/>
      <c r="G667" s="279"/>
      <c r="H667" s="432"/>
      <c r="L667" s="391"/>
      <c r="R667" s="391"/>
      <c r="T667" s="392"/>
      <c r="U667" s="3"/>
      <c r="V667" s="3"/>
      <c r="W667" s="3"/>
      <c r="X667" s="57"/>
      <c r="Y667" s="1"/>
      <c r="Z667"/>
      <c r="AA667"/>
      <c r="AB667"/>
      <c r="AC667"/>
      <c r="AD667" s="57"/>
      <c r="AE667" s="393"/>
      <c r="AF667" s="393"/>
      <c r="AG667"/>
      <c r="AH667"/>
      <c r="AI667" s="394"/>
      <c r="AJ667" s="394"/>
      <c r="AK667" s="394"/>
      <c r="AL667" s="2"/>
      <c r="AM667" s="2"/>
      <c r="AN667"/>
      <c r="AO667"/>
      <c r="AP667" s="394"/>
      <c r="AQ667" s="394"/>
      <c r="AR667" s="175"/>
      <c r="AS667" s="2"/>
      <c r="AT667" s="2"/>
      <c r="AU667"/>
      <c r="AV667" s="2"/>
      <c r="AW667" s="2"/>
      <c r="AX667" s="2"/>
      <c r="AY667" s="2"/>
      <c r="AZ667" s="2"/>
      <c r="BA667" s="2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</row>
    <row r="668" spans="1:99" s="380" customFormat="1" x14ac:dyDescent="0.3">
      <c r="A668"/>
      <c r="B668" s="2"/>
      <c r="C668" s="2"/>
      <c r="D668" s="2"/>
      <c r="E668" s="279"/>
      <c r="F668" s="279"/>
      <c r="G668" s="279"/>
      <c r="H668" s="432"/>
      <c r="L668" s="391"/>
      <c r="R668" s="391"/>
      <c r="T668" s="392"/>
      <c r="U668" s="3"/>
      <c r="V668" s="3"/>
      <c r="W668" s="3"/>
      <c r="X668" s="57"/>
      <c r="Y668" s="1"/>
      <c r="Z668"/>
      <c r="AA668"/>
      <c r="AB668"/>
      <c r="AC668"/>
      <c r="AD668" s="57"/>
      <c r="AE668" s="393"/>
      <c r="AF668" s="393"/>
      <c r="AG668"/>
      <c r="AH668"/>
      <c r="AI668" s="394"/>
      <c r="AJ668" s="394"/>
      <c r="AK668" s="394"/>
      <c r="AL668" s="2"/>
      <c r="AM668" s="2"/>
      <c r="AN668"/>
      <c r="AO668"/>
      <c r="AP668" s="394"/>
      <c r="AQ668" s="394"/>
      <c r="AR668" s="175"/>
      <c r="AS668" s="2"/>
      <c r="AT668" s="2"/>
      <c r="AU668"/>
      <c r="AV668" s="2"/>
      <c r="AW668" s="2"/>
      <c r="AX668" s="2"/>
      <c r="AY668" s="2"/>
      <c r="AZ668" s="2"/>
      <c r="BA668" s="2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</row>
    <row r="669" spans="1:99" s="380" customFormat="1" x14ac:dyDescent="0.3">
      <c r="A669"/>
      <c r="B669" s="2"/>
      <c r="C669" s="2"/>
      <c r="D669" s="2"/>
      <c r="E669" s="279"/>
      <c r="F669" s="279"/>
      <c r="G669" s="279"/>
      <c r="H669" s="432"/>
      <c r="L669" s="391"/>
      <c r="R669" s="391"/>
      <c r="T669" s="392"/>
      <c r="U669" s="3"/>
      <c r="V669" s="3"/>
      <c r="W669" s="3"/>
      <c r="X669" s="57"/>
      <c r="Y669" s="1"/>
      <c r="Z669"/>
      <c r="AA669"/>
      <c r="AB669"/>
      <c r="AC669"/>
      <c r="AD669" s="57"/>
      <c r="AE669" s="393"/>
      <c r="AF669" s="393"/>
      <c r="AG669"/>
      <c r="AH669"/>
      <c r="AI669" s="394"/>
      <c r="AJ669" s="394"/>
      <c r="AK669" s="394"/>
      <c r="AL669" s="2"/>
      <c r="AM669" s="2"/>
      <c r="AN669"/>
      <c r="AO669"/>
      <c r="AP669" s="394"/>
      <c r="AQ669" s="394"/>
      <c r="AR669" s="175"/>
      <c r="AS669" s="2"/>
      <c r="AT669" s="2"/>
      <c r="AU669"/>
      <c r="AV669" s="2"/>
      <c r="AW669" s="2"/>
      <c r="AX669" s="2"/>
      <c r="AY669" s="2"/>
      <c r="AZ669" s="2"/>
      <c r="BA669" s="2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</row>
    <row r="670" spans="1:99" s="380" customFormat="1" x14ac:dyDescent="0.3">
      <c r="A670"/>
      <c r="B670" s="2"/>
      <c r="C670" s="2"/>
      <c r="D670" s="2"/>
      <c r="E670" s="279"/>
      <c r="F670" s="279"/>
      <c r="G670" s="279"/>
      <c r="H670" s="432"/>
      <c r="L670" s="391"/>
      <c r="R670" s="391"/>
      <c r="T670" s="392"/>
      <c r="U670" s="3"/>
      <c r="V670" s="3"/>
      <c r="W670" s="3"/>
      <c r="X670" s="57"/>
      <c r="Y670" s="1"/>
      <c r="Z670"/>
      <c r="AA670"/>
      <c r="AB670"/>
      <c r="AC670"/>
      <c r="AD670" s="57"/>
      <c r="AE670" s="393"/>
      <c r="AF670" s="393"/>
      <c r="AG670"/>
      <c r="AH670"/>
      <c r="AI670" s="394"/>
      <c r="AJ670" s="394"/>
      <c r="AK670" s="394"/>
      <c r="AL670" s="2"/>
      <c r="AM670" s="2"/>
      <c r="AN670"/>
      <c r="AO670"/>
      <c r="AP670" s="394"/>
      <c r="AQ670" s="394"/>
      <c r="AR670" s="175"/>
      <c r="AS670" s="2"/>
      <c r="AT670" s="2"/>
      <c r="AU670"/>
      <c r="AV670" s="2"/>
      <c r="AW670" s="2"/>
      <c r="AX670" s="2"/>
      <c r="AY670" s="2"/>
      <c r="AZ670" s="2"/>
      <c r="BA670" s="2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</row>
    <row r="671" spans="1:99" s="380" customFormat="1" x14ac:dyDescent="0.3">
      <c r="A671"/>
      <c r="B671" s="2"/>
      <c r="C671" s="2"/>
      <c r="D671" s="2"/>
      <c r="E671" s="279"/>
      <c r="F671" s="279"/>
      <c r="G671" s="279"/>
      <c r="H671" s="432"/>
      <c r="L671" s="391"/>
      <c r="R671" s="391"/>
      <c r="T671" s="392"/>
      <c r="U671" s="3"/>
      <c r="V671" s="3"/>
      <c r="W671" s="3"/>
      <c r="X671" s="57"/>
      <c r="Y671" s="1"/>
      <c r="Z671"/>
      <c r="AA671"/>
      <c r="AB671"/>
      <c r="AC671"/>
      <c r="AD671" s="57"/>
      <c r="AE671" s="393"/>
      <c r="AF671" s="393"/>
      <c r="AG671"/>
      <c r="AH671"/>
      <c r="AI671" s="394"/>
      <c r="AJ671" s="394"/>
      <c r="AK671" s="394"/>
      <c r="AL671" s="2"/>
      <c r="AM671" s="2"/>
      <c r="AN671"/>
      <c r="AO671"/>
      <c r="AP671" s="394"/>
      <c r="AQ671" s="394"/>
      <c r="AR671" s="175"/>
      <c r="AS671" s="2"/>
      <c r="AT671" s="2"/>
      <c r="AU671"/>
      <c r="AV671" s="2"/>
      <c r="AW671" s="2"/>
      <c r="AX671" s="2"/>
      <c r="AY671" s="2"/>
      <c r="AZ671" s="2"/>
      <c r="BA671" s="2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</row>
    <row r="672" spans="1:99" s="380" customFormat="1" x14ac:dyDescent="0.3">
      <c r="A672"/>
      <c r="B672" s="2"/>
      <c r="C672" s="2"/>
      <c r="D672" s="2"/>
      <c r="E672" s="279"/>
      <c r="F672" s="279"/>
      <c r="G672" s="279"/>
      <c r="H672" s="432"/>
      <c r="L672" s="391"/>
      <c r="R672" s="391"/>
      <c r="T672" s="392"/>
      <c r="U672" s="3"/>
      <c r="V672" s="3"/>
      <c r="W672" s="3"/>
      <c r="X672" s="57"/>
      <c r="Y672" s="1"/>
      <c r="Z672"/>
      <c r="AA672"/>
      <c r="AB672"/>
      <c r="AC672"/>
      <c r="AD672" s="57"/>
      <c r="AE672" s="393"/>
      <c r="AF672" s="393"/>
      <c r="AG672"/>
      <c r="AH672"/>
      <c r="AI672" s="394"/>
      <c r="AJ672" s="394"/>
      <c r="AK672" s="394"/>
      <c r="AL672" s="2"/>
      <c r="AM672" s="2"/>
      <c r="AN672"/>
      <c r="AO672"/>
      <c r="AP672" s="394"/>
      <c r="AQ672" s="394"/>
      <c r="AR672" s="175"/>
      <c r="AS672" s="2"/>
      <c r="AT672" s="2"/>
      <c r="AU672"/>
      <c r="AV672" s="2"/>
      <c r="AW672" s="2"/>
      <c r="AX672" s="2"/>
      <c r="AY672" s="2"/>
      <c r="AZ672" s="2"/>
      <c r="BA672" s="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</row>
    <row r="673" spans="1:99" s="380" customFormat="1" x14ac:dyDescent="0.3">
      <c r="A673"/>
      <c r="B673" s="2"/>
      <c r="C673" s="2"/>
      <c r="D673" s="2"/>
      <c r="E673" s="279"/>
      <c r="F673" s="279"/>
      <c r="G673" s="279"/>
      <c r="H673" s="432"/>
      <c r="L673" s="391"/>
      <c r="R673" s="391"/>
      <c r="T673" s="392"/>
      <c r="U673" s="3"/>
      <c r="V673" s="3"/>
      <c r="W673" s="3"/>
      <c r="X673" s="57"/>
      <c r="Y673" s="1"/>
      <c r="Z673"/>
      <c r="AA673"/>
      <c r="AB673"/>
      <c r="AC673"/>
      <c r="AD673" s="57"/>
      <c r="AE673" s="393"/>
      <c r="AF673" s="393"/>
      <c r="AG673"/>
      <c r="AH673"/>
      <c r="AI673" s="394"/>
      <c r="AJ673" s="394"/>
      <c r="AK673" s="394"/>
      <c r="AL673" s="2"/>
      <c r="AM673" s="2"/>
      <c r="AN673"/>
      <c r="AO673"/>
      <c r="AP673" s="394"/>
      <c r="AQ673" s="394"/>
      <c r="AR673" s="175"/>
      <c r="AS673" s="2"/>
      <c r="AT673" s="2"/>
      <c r="AU673"/>
      <c r="AV673" s="2"/>
      <c r="AW673" s="2"/>
      <c r="AX673" s="2"/>
      <c r="AY673" s="2"/>
      <c r="AZ673" s="2"/>
      <c r="BA673" s="2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</row>
  </sheetData>
  <autoFilter ref="A2:BB349" xr:uid="{66274115-D583-4E01-99C1-C7F89DA95BC0}">
    <sortState ref="A3:BB349">
      <sortCondition ref="A2:A349"/>
    </sortState>
  </autoFilter>
  <conditionalFormatting sqref="D3:D349 G3:G349">
    <cfRule type="cellIs" dxfId="23" priority="1" operator="equal">
      <formula>"F"</formula>
    </cfRule>
  </conditionalFormatting>
  <conditionalFormatting sqref="AY139 AY3:AY137 AK3:AK138 AR3:AR139 AD3:AD349">
    <cfRule type="cellIs" dxfId="22" priority="7" operator="lessThanOrEqual">
      <formula>0</formula>
    </cfRule>
  </conditionalFormatting>
  <conditionalFormatting sqref="AZ139 AZ3:AZ137 AL3:AL139 AS3:AS139 AE3:AE349">
    <cfRule type="cellIs" dxfId="21" priority="8" operator="equal">
      <formula>2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 Change</vt:lpstr>
      <vt:lpstr>Past Player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Thomas Taylor</cp:lastModifiedBy>
  <cp:lastPrinted>2016-02-10T12:58:24Z</cp:lastPrinted>
  <dcterms:created xsi:type="dcterms:W3CDTF">2014-11-11T05:37:49Z</dcterms:created>
  <dcterms:modified xsi:type="dcterms:W3CDTF">2023-05-08T00:36:01Z</dcterms:modified>
</cp:coreProperties>
</file>